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775" activeTab="0"/>
  </bookViews>
  <sheets>
    <sheet name="P-T Work Shedule Code" sheetId="1" r:id="rId1"/>
  </sheets>
  <definedNames>
    <definedName name="_xlfn.IFERROR" hidden="1">#NAME?</definedName>
    <definedName name="_xlnm.Print_Area" localSheetId="0">'P-T Work Shedule Code'!$C$2:$L$40</definedName>
    <definedName name="solver_adj" localSheetId="0" hidden="1">'P-T Work Shedule Code'!$E$25:$K$25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'P-T Work Shedule Code'!$Y$33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40</definedName>
  </definedNames>
  <calcPr fullCalcOnLoad="1"/>
</workbook>
</file>

<file path=xl/sharedStrings.xml><?xml version="1.0" encoding="utf-8"?>
<sst xmlns="http://schemas.openxmlformats.org/spreadsheetml/2006/main" count="39" uniqueCount="21">
  <si>
    <t>Mon</t>
  </si>
  <si>
    <t>Tue</t>
  </si>
  <si>
    <t>Thu</t>
  </si>
  <si>
    <t>Sun</t>
  </si>
  <si>
    <t>Wed</t>
  </si>
  <si>
    <t>Fri</t>
  </si>
  <si>
    <t>Sat</t>
  </si>
  <si>
    <t>Hrs/Wk</t>
  </si>
  <si>
    <t>P030 %</t>
  </si>
  <si>
    <t>Dif</t>
  </si>
  <si>
    <t>Total</t>
  </si>
  <si>
    <t>Part-Time Schedule to Full-Time Schedule Conversion Worksheet</t>
  </si>
  <si>
    <t>P030 FTE</t>
  </si>
  <si>
    <t>Example:</t>
  </si>
  <si>
    <r>
      <rPr>
        <b/>
        <i/>
        <sz val="12"/>
        <color indexed="10"/>
        <rFont val="Calibri"/>
        <family val="2"/>
      </rPr>
      <t>NOTE:</t>
    </r>
    <r>
      <rPr>
        <b/>
        <i/>
        <sz val="12"/>
        <color indexed="8"/>
        <rFont val="Calibri"/>
        <family val="2"/>
      </rPr>
      <t xml:space="preserve"> This speadsheet is not compatible with Excel 2003</t>
    </r>
  </si>
  <si>
    <t>Cells allow for entry.</t>
  </si>
  <si>
    <t>PCT FTE</t>
  </si>
  <si>
    <r>
      <t>E-mail request to OSPS for the</t>
    </r>
    <r>
      <rPr>
        <b/>
        <i/>
        <sz val="14"/>
        <color indexed="10"/>
        <rFont val="Calibri"/>
        <family val="2"/>
      </rPr>
      <t xml:space="preserve"> full-time equivalent </t>
    </r>
    <r>
      <rPr>
        <b/>
        <i/>
        <sz val="14"/>
        <rFont val="Calibri"/>
        <family val="2"/>
      </rPr>
      <t>schedule</t>
    </r>
  </si>
  <si>
    <r>
      <t xml:space="preserve">Enter the EE's </t>
    </r>
    <r>
      <rPr>
        <b/>
        <i/>
        <sz val="14"/>
        <color indexed="10"/>
        <rFont val="Calibri"/>
        <family val="2"/>
      </rPr>
      <t xml:space="preserve">PCT FTE </t>
    </r>
    <r>
      <rPr>
        <b/>
        <i/>
        <sz val="14"/>
        <rFont val="Calibri"/>
        <family val="2"/>
      </rPr>
      <t>and the</t>
    </r>
    <r>
      <rPr>
        <b/>
        <i/>
        <sz val="14"/>
        <color indexed="10"/>
        <rFont val="Calibri"/>
        <family val="2"/>
      </rPr>
      <t xml:space="preserve"> actual </t>
    </r>
    <r>
      <rPr>
        <b/>
        <i/>
        <sz val="14"/>
        <rFont val="Calibri"/>
        <family val="2"/>
      </rPr>
      <t>PT hrs equal to the</t>
    </r>
    <r>
      <rPr>
        <b/>
        <i/>
        <sz val="14"/>
        <color indexed="10"/>
        <rFont val="Calibri"/>
        <family val="2"/>
      </rPr>
      <t xml:space="preserve"> Hrs/Wk</t>
    </r>
    <r>
      <rPr>
        <b/>
        <i/>
        <sz val="14"/>
        <rFont val="Calibri"/>
        <family val="2"/>
      </rPr>
      <t xml:space="preserve"> column</t>
    </r>
  </si>
  <si>
    <r>
      <rPr>
        <b/>
        <sz val="11"/>
        <color indexed="10"/>
        <rFont val="Calibri"/>
        <family val="2"/>
      </rPr>
      <t xml:space="preserve">* </t>
    </r>
    <r>
      <rPr>
        <sz val="11"/>
        <color indexed="8"/>
        <rFont val="Calibri"/>
        <family val="2"/>
      </rPr>
      <t>If the total full-time equivalent work schedule isn't exactly 40 hrs (e.g. 39.99 or 40.01) the formula in each cell will add or subtract the difference from the</t>
    </r>
    <r>
      <rPr>
        <b/>
        <sz val="11"/>
        <color indexed="10"/>
        <rFont val="Calibri"/>
        <family val="2"/>
      </rPr>
      <t xml:space="preserve"> </t>
    </r>
    <r>
      <rPr>
        <b/>
        <u val="single"/>
        <sz val="11"/>
        <color indexed="10"/>
        <rFont val="Calibri"/>
        <family val="2"/>
      </rPr>
      <t>first</t>
    </r>
    <r>
      <rPr>
        <sz val="11"/>
        <color indexed="8"/>
        <rFont val="Calibri"/>
        <family val="2"/>
      </rPr>
      <t xml:space="preserve"> scheduled workday (e.g. 13.3</t>
    </r>
    <r>
      <rPr>
        <b/>
        <sz val="11"/>
        <color indexed="10"/>
        <rFont val="Calibri"/>
        <family val="2"/>
      </rPr>
      <t>4</t>
    </r>
    <r>
      <rPr>
        <sz val="11"/>
        <color indexed="8"/>
        <rFont val="Calibri"/>
        <family val="2"/>
      </rPr>
      <t>, 13.33, 13.33).  As long as the schedule totals 40 hours, the .01 difference can be on any work day.</t>
    </r>
  </si>
  <si>
    <r>
      <t xml:space="preserve">OSPA only accommodates 40 hour work schedules.  PT employees’ time-screens populate by multiplying 40 hours times the PT-FT CD/PCT value on the P030 screen. In the example at left the </t>
    </r>
    <r>
      <rPr>
        <b/>
        <sz val="11"/>
        <color indexed="10"/>
        <rFont val="Calibri"/>
        <family val="2"/>
      </rPr>
      <t>PT-FT CD/PCT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of</t>
    </r>
    <r>
      <rPr>
        <b/>
        <sz val="11"/>
        <color indexed="10"/>
        <rFont val="Calibri"/>
        <family val="2"/>
      </rPr>
      <t xml:space="preserve"> .5000</t>
    </r>
    <r>
      <rPr>
        <sz val="11"/>
        <rFont val="Calibri"/>
        <family val="2"/>
      </rPr>
      <t xml:space="preserve"> on P030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will translate to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20 hours per week.</t>
    </r>
    <r>
      <rPr>
        <sz val="11"/>
        <color indexed="8"/>
        <rFont val="Calibri"/>
        <family val="2"/>
      </rPr>
      <t xml:space="preserve"> The </t>
    </r>
    <r>
      <rPr>
        <b/>
        <sz val="11"/>
        <color indexed="10"/>
        <rFont val="Calibri"/>
        <family val="2"/>
      </rPr>
      <t>part-time hours</t>
    </r>
    <r>
      <rPr>
        <sz val="11"/>
        <color indexed="8"/>
        <rFont val="Calibri"/>
        <family val="2"/>
      </rPr>
      <t xml:space="preserve"> the employee is scheduled to work, Sun - Sat, </t>
    </r>
    <r>
      <rPr>
        <b/>
        <sz val="11"/>
        <color indexed="10"/>
        <rFont val="Calibri"/>
        <family val="2"/>
      </rPr>
      <t>must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equal</t>
    </r>
    <r>
      <rPr>
        <sz val="11"/>
        <color indexed="8"/>
        <rFont val="Calibri"/>
        <family val="2"/>
      </rPr>
      <t xml:space="preserve"> the total in the</t>
    </r>
    <r>
      <rPr>
        <b/>
        <sz val="11"/>
        <color indexed="10"/>
        <rFont val="Calibri"/>
        <family val="2"/>
      </rPr>
      <t xml:space="preserve"> Hrs/Wk column</t>
    </r>
    <r>
      <rPr>
        <sz val="11"/>
        <color indexed="8"/>
        <rFont val="Calibri"/>
        <family val="2"/>
      </rPr>
      <t>.  The table below converts the part-time schedule into a full-time schedule so you can search for an existing code.  If there isn't a code that matches the schedule, you will need to request OSPS to create the full-time code as indicated below.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</si>
</sst>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  <numFmt numFmtId="167" formatCode="[$-409]dddd\,\ mmmm\ dd\,\ yyyy"/>
    <numFmt numFmtId="168" formatCode="[$-409]h:mm:ss\ AM/PM"/>
  </numFmts>
  <fonts count="66">
    <font>
      <sz val="11"/>
      <color theme="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i/>
      <sz val="14"/>
      <color indexed="10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26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2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F0DC"/>
        <bgColor indexed="64"/>
      </patternFill>
    </fill>
    <fill>
      <patternFill patternType="lightUp">
        <fgColor rgb="FFE9E7E7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54" fillId="0" borderId="0" xfId="0" applyNumberFormat="1" applyFont="1" applyAlignment="1">
      <alignment vertical="top" wrapText="1"/>
    </xf>
    <xf numFmtId="49" fontId="54" fillId="0" borderId="0" xfId="0" applyNumberFormat="1" applyFont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54" fillId="0" borderId="0" xfId="0" applyNumberFormat="1" applyFont="1" applyBorder="1" applyAlignment="1">
      <alignment horizontal="justify" vertical="center" wrapText="1"/>
    </xf>
    <xf numFmtId="0" fontId="54" fillId="0" borderId="0" xfId="0" applyFont="1" applyAlignment="1">
      <alignment vertical="top"/>
    </xf>
    <xf numFmtId="0" fontId="54" fillId="0" borderId="0" xfId="0" applyFont="1" applyBorder="1" applyAlignment="1">
      <alignment vertical="top"/>
    </xf>
    <xf numFmtId="2" fontId="56" fillId="0" borderId="10" xfId="0" applyNumberFormat="1" applyFont="1" applyBorder="1" applyAlignment="1">
      <alignment horizontal="center" vertical="top"/>
    </xf>
    <xf numFmtId="2" fontId="56" fillId="0" borderId="11" xfId="0" applyNumberFormat="1" applyFont="1" applyBorder="1" applyAlignment="1">
      <alignment horizontal="center" vertical="top"/>
    </xf>
    <xf numFmtId="0" fontId="57" fillId="0" borderId="12" xfId="0" applyFont="1" applyBorder="1" applyAlignment="1">
      <alignment horizontal="center" vertical="top"/>
    </xf>
    <xf numFmtId="0" fontId="58" fillId="0" borderId="13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8" fillId="0" borderId="15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top"/>
    </xf>
    <xf numFmtId="49" fontId="56" fillId="0" borderId="0" xfId="0" applyNumberFormat="1" applyFont="1" applyBorder="1" applyAlignment="1">
      <alignment vertical="top" wrapText="1"/>
    </xf>
    <xf numFmtId="49" fontId="56" fillId="0" borderId="0" xfId="0" applyNumberFormat="1" applyFont="1" applyAlignment="1">
      <alignment vertical="top" wrapText="1"/>
    </xf>
    <xf numFmtId="164" fontId="58" fillId="0" borderId="17" xfId="0" applyNumberFormat="1" applyFont="1" applyBorder="1" applyAlignment="1" applyProtection="1">
      <alignment horizontal="center" vertical="top"/>
      <protection/>
    </xf>
    <xf numFmtId="164" fontId="58" fillId="0" borderId="18" xfId="0" applyNumberFormat="1" applyFont="1" applyBorder="1" applyAlignment="1" applyProtection="1">
      <alignment horizontal="center" vertical="top"/>
      <protection/>
    </xf>
    <xf numFmtId="2" fontId="56" fillId="0" borderId="19" xfId="0" applyNumberFormat="1" applyFont="1" applyBorder="1" applyAlignment="1">
      <alignment horizontal="center" vertical="top"/>
    </xf>
    <xf numFmtId="2" fontId="56" fillId="0" borderId="20" xfId="0" applyNumberFormat="1" applyFont="1" applyBorder="1" applyAlignment="1">
      <alignment horizontal="center" vertical="top"/>
    </xf>
    <xf numFmtId="2" fontId="56" fillId="0" borderId="21" xfId="0" applyNumberFormat="1" applyFont="1" applyBorder="1" applyAlignment="1">
      <alignment horizontal="center" vertical="top"/>
    </xf>
    <xf numFmtId="2" fontId="58" fillId="0" borderId="22" xfId="0" applyNumberFormat="1" applyFont="1" applyBorder="1" applyAlignment="1">
      <alignment horizontal="center" vertical="top"/>
    </xf>
    <xf numFmtId="2" fontId="58" fillId="0" borderId="17" xfId="0" applyNumberFormat="1" applyFont="1" applyBorder="1" applyAlignment="1">
      <alignment horizontal="right" vertical="top"/>
    </xf>
    <xf numFmtId="2" fontId="56" fillId="0" borderId="23" xfId="0" applyNumberFormat="1" applyFont="1" applyBorder="1" applyAlignment="1">
      <alignment horizontal="center" vertical="top"/>
    </xf>
    <xf numFmtId="2" fontId="58" fillId="0" borderId="18" xfId="0" applyNumberFormat="1" applyFont="1" applyBorder="1" applyAlignment="1">
      <alignment horizontal="center" vertical="top"/>
    </xf>
    <xf numFmtId="2" fontId="58" fillId="0" borderId="18" xfId="0" applyNumberFormat="1" applyFont="1" applyBorder="1" applyAlignment="1">
      <alignment horizontal="right" vertical="top"/>
    </xf>
    <xf numFmtId="49" fontId="59" fillId="0" borderId="0" xfId="0" applyNumberFormat="1" applyFont="1" applyAlignment="1">
      <alignment horizontal="centerContinuous"/>
    </xf>
    <xf numFmtId="0" fontId="60" fillId="0" borderId="0" xfId="0" applyFont="1" applyAlignment="1">
      <alignment horizontal="center" vertical="top"/>
    </xf>
    <xf numFmtId="2" fontId="56" fillId="0" borderId="0" xfId="0" applyNumberFormat="1" applyFont="1" applyAlignment="1">
      <alignment vertical="top"/>
    </xf>
    <xf numFmtId="0" fontId="61" fillId="0" borderId="0" xfId="0" applyFont="1" applyAlignment="1">
      <alignment/>
    </xf>
    <xf numFmtId="0" fontId="56" fillId="0" borderId="0" xfId="0" applyFont="1" applyAlignment="1">
      <alignment/>
    </xf>
    <xf numFmtId="166" fontId="58" fillId="0" borderId="0" xfId="0" applyNumberFormat="1" applyFont="1" applyBorder="1" applyAlignment="1" applyProtection="1">
      <alignment horizontal="center" vertical="top"/>
      <protection locked="0"/>
    </xf>
    <xf numFmtId="0" fontId="58" fillId="0" borderId="0" xfId="0" applyFont="1" applyBorder="1" applyAlignment="1">
      <alignment horizontal="center" vertical="top"/>
    </xf>
    <xf numFmtId="2" fontId="56" fillId="0" borderId="0" xfId="0" applyNumberFormat="1" applyFont="1" applyBorder="1" applyAlignment="1" applyProtection="1">
      <alignment horizontal="center" vertical="top"/>
      <protection locked="0"/>
    </xf>
    <xf numFmtId="2" fontId="58" fillId="0" borderId="0" xfId="0" applyNumberFormat="1" applyFont="1" applyBorder="1" applyAlignment="1">
      <alignment horizontal="center" vertical="top"/>
    </xf>
    <xf numFmtId="2" fontId="61" fillId="0" borderId="0" xfId="0" applyNumberFormat="1" applyFont="1" applyAlignment="1">
      <alignment horizontal="centerContinuous"/>
    </xf>
    <xf numFmtId="0" fontId="61" fillId="0" borderId="0" xfId="0" applyFont="1" applyAlignment="1">
      <alignment horizontal="centerContinuous"/>
    </xf>
    <xf numFmtId="0" fontId="62" fillId="0" borderId="0" xfId="0" applyFont="1" applyAlignment="1">
      <alignment horizontal="centerContinuous"/>
    </xf>
    <xf numFmtId="2" fontId="54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49" fontId="63" fillId="0" borderId="0" xfId="0" applyNumberFormat="1" applyFont="1" applyAlignment="1">
      <alignment horizontal="centerContinuous"/>
    </xf>
    <xf numFmtId="49" fontId="64" fillId="0" borderId="0" xfId="0" applyNumberFormat="1" applyFont="1" applyAlignment="1">
      <alignment horizontal="center"/>
    </xf>
    <xf numFmtId="49" fontId="63" fillId="0" borderId="0" xfId="0" applyNumberFormat="1" applyFont="1" applyAlignment="1">
      <alignment/>
    </xf>
    <xf numFmtId="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56" fillId="0" borderId="0" xfId="0" applyFont="1" applyBorder="1" applyAlignment="1">
      <alignment/>
    </xf>
    <xf numFmtId="0" fontId="54" fillId="0" borderId="24" xfId="0" applyFont="1" applyBorder="1" applyAlignment="1">
      <alignment/>
    </xf>
    <xf numFmtId="2" fontId="54" fillId="0" borderId="24" xfId="0" applyNumberFormat="1" applyFont="1" applyBorder="1" applyAlignment="1">
      <alignment/>
    </xf>
    <xf numFmtId="0" fontId="62" fillId="0" borderId="0" xfId="0" applyFont="1" applyBorder="1" applyAlignment="1">
      <alignment horizontal="center" vertical="top"/>
    </xf>
    <xf numFmtId="2" fontId="62" fillId="0" borderId="0" xfId="0" applyNumberFormat="1" applyFont="1" applyBorder="1" applyAlignment="1">
      <alignment horizontal="right" vertical="top"/>
    </xf>
    <xf numFmtId="0" fontId="61" fillId="0" borderId="0" xfId="0" applyFont="1" applyBorder="1" applyAlignment="1">
      <alignment/>
    </xf>
    <xf numFmtId="0" fontId="65" fillId="0" borderId="0" xfId="0" applyFont="1" applyAlignment="1">
      <alignment horizontal="left"/>
    </xf>
    <xf numFmtId="0" fontId="54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top" wrapText="1"/>
    </xf>
    <xf numFmtId="2" fontId="57" fillId="0" borderId="25" xfId="0" applyNumberFormat="1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" fontId="36" fillId="0" borderId="0" xfId="0" applyNumberFormat="1" applyFont="1" applyAlignment="1">
      <alignment horizontal="right"/>
    </xf>
    <xf numFmtId="1" fontId="36" fillId="0" borderId="0" xfId="0" applyNumberFormat="1" applyFont="1" applyBorder="1" applyAlignment="1">
      <alignment horizontal="right" vertical="top" wrapText="1"/>
    </xf>
    <xf numFmtId="0" fontId="54" fillId="0" borderId="24" xfId="0" applyFont="1" applyBorder="1" applyAlignment="1">
      <alignment vertical="top"/>
    </xf>
    <xf numFmtId="2" fontId="61" fillId="0" borderId="24" xfId="0" applyNumberFormat="1" applyFont="1" applyBorder="1" applyAlignment="1">
      <alignment/>
    </xf>
    <xf numFmtId="0" fontId="58" fillId="0" borderId="0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8" fillId="0" borderId="29" xfId="0" applyFont="1" applyFill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35" xfId="0" applyFont="1" applyBorder="1" applyAlignment="1">
      <alignment horizontal="center"/>
    </xf>
    <xf numFmtId="2" fontId="56" fillId="33" borderId="14" xfId="0" applyNumberFormat="1" applyFont="1" applyFill="1" applyBorder="1" applyAlignment="1" applyProtection="1">
      <alignment horizontal="center" shrinkToFit="1"/>
      <protection locked="0"/>
    </xf>
    <xf numFmtId="2" fontId="56" fillId="33" borderId="15" xfId="0" applyNumberFormat="1" applyFont="1" applyFill="1" applyBorder="1" applyAlignment="1" applyProtection="1">
      <alignment horizontal="center" shrinkToFit="1"/>
      <protection locked="0"/>
    </xf>
    <xf numFmtId="2" fontId="56" fillId="33" borderId="33" xfId="0" applyNumberFormat="1" applyFont="1" applyFill="1" applyBorder="1" applyAlignment="1" applyProtection="1">
      <alignment horizontal="center" shrinkToFit="1"/>
      <protection locked="0"/>
    </xf>
    <xf numFmtId="0" fontId="37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2" fontId="56" fillId="33" borderId="36" xfId="0" applyNumberFormat="1" applyFont="1" applyFill="1" applyBorder="1" applyAlignment="1" applyProtection="1">
      <alignment horizontal="center" shrinkToFit="1"/>
      <protection locked="0"/>
    </xf>
    <xf numFmtId="2" fontId="56" fillId="33" borderId="37" xfId="0" applyNumberFormat="1" applyFont="1" applyFill="1" applyBorder="1" applyAlignment="1" applyProtection="1">
      <alignment horizontal="center" shrinkToFit="1"/>
      <protection locked="0"/>
    </xf>
    <xf numFmtId="2" fontId="56" fillId="33" borderId="38" xfId="0" applyNumberFormat="1" applyFont="1" applyFill="1" applyBorder="1" applyAlignment="1" applyProtection="1">
      <alignment horizontal="center" shrinkToFit="1"/>
      <protection locked="0"/>
    </xf>
    <xf numFmtId="166" fontId="56" fillId="33" borderId="12" xfId="0" applyNumberFormat="1" applyFont="1" applyFill="1" applyBorder="1" applyAlignment="1" applyProtection="1">
      <alignment horizontal="center" shrinkToFit="1"/>
      <protection locked="0"/>
    </xf>
    <xf numFmtId="166" fontId="56" fillId="33" borderId="22" xfId="0" applyNumberFormat="1" applyFont="1" applyFill="1" applyBorder="1" applyAlignment="1" applyProtection="1">
      <alignment horizontal="center" shrinkToFit="1"/>
      <protection locked="0"/>
    </xf>
    <xf numFmtId="166" fontId="56" fillId="33" borderId="31" xfId="0" applyNumberFormat="1" applyFont="1" applyFill="1" applyBorder="1" applyAlignment="1" applyProtection="1">
      <alignment horizontal="center" shrinkToFit="1"/>
      <protection locked="0"/>
    </xf>
    <xf numFmtId="0" fontId="57" fillId="0" borderId="30" xfId="0" applyFont="1" applyBorder="1" applyAlignment="1">
      <alignment horizontal="center"/>
    </xf>
    <xf numFmtId="49" fontId="61" fillId="33" borderId="39" xfId="0" applyNumberFormat="1" applyFont="1" applyFill="1" applyBorder="1" applyAlignment="1" applyProtection="1">
      <alignment horizontal="left" vertical="center" wrapText="1" shrinkToFit="1"/>
      <protection locked="0"/>
    </xf>
    <xf numFmtId="49" fontId="61" fillId="33" borderId="40" xfId="0" applyNumberFormat="1" applyFont="1" applyFill="1" applyBorder="1" applyAlignment="1" applyProtection="1">
      <alignment horizontal="left" vertical="center" wrapText="1" shrinkToFit="1"/>
      <protection locked="0"/>
    </xf>
    <xf numFmtId="49" fontId="61" fillId="33" borderId="37" xfId="0" applyNumberFormat="1" applyFont="1" applyFill="1" applyBorder="1" applyAlignment="1" applyProtection="1">
      <alignment horizontal="left" vertical="center" wrapText="1" shrinkToFit="1"/>
      <protection locked="0"/>
    </xf>
    <xf numFmtId="49" fontId="61" fillId="33" borderId="41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0" borderId="42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166" fontId="36" fillId="34" borderId="30" xfId="0" applyNumberFormat="1" applyFont="1" applyFill="1" applyBorder="1" applyAlignment="1" applyProtection="1">
      <alignment horizontal="center"/>
      <protection/>
    </xf>
    <xf numFmtId="2" fontId="36" fillId="34" borderId="43" xfId="0" applyNumberFormat="1" applyFont="1" applyFill="1" applyBorder="1" applyAlignment="1" applyProtection="1">
      <alignment horizontal="center"/>
      <protection/>
    </xf>
    <xf numFmtId="2" fontId="36" fillId="34" borderId="34" xfId="0" applyNumberFormat="1" applyFont="1" applyFill="1" applyBorder="1" applyAlignment="1" applyProtection="1">
      <alignment horizontal="center"/>
      <protection/>
    </xf>
    <xf numFmtId="2" fontId="57" fillId="34" borderId="34" xfId="0" applyNumberFormat="1" applyFont="1" applyFill="1" applyBorder="1" applyAlignment="1" applyProtection="1">
      <alignment horizontal="center"/>
      <protection/>
    </xf>
    <xf numFmtId="2" fontId="36" fillId="34" borderId="44" xfId="0" applyNumberFormat="1" applyFont="1" applyFill="1" applyBorder="1" applyAlignment="1" applyProtection="1">
      <alignment horizontal="center"/>
      <protection/>
    </xf>
    <xf numFmtId="2" fontId="36" fillId="34" borderId="30" xfId="0" applyNumberFormat="1" applyFont="1" applyFill="1" applyBorder="1" applyAlignment="1" applyProtection="1">
      <alignment horizontal="center"/>
      <protection/>
    </xf>
    <xf numFmtId="2" fontId="56" fillId="34" borderId="13" xfId="0" applyNumberFormat="1" applyFont="1" applyFill="1" applyBorder="1" applyAlignment="1" applyProtection="1">
      <alignment horizontal="center"/>
      <protection/>
    </xf>
    <xf numFmtId="2" fontId="56" fillId="34" borderId="19" xfId="0" applyNumberFormat="1" applyFont="1" applyFill="1" applyBorder="1" applyAlignment="1" applyProtection="1">
      <alignment horizontal="center"/>
      <protection/>
    </xf>
    <xf numFmtId="2" fontId="56" fillId="34" borderId="23" xfId="0" applyNumberFormat="1" applyFont="1" applyFill="1" applyBorder="1" applyAlignment="1" applyProtection="1">
      <alignment horizontal="center"/>
      <protection/>
    </xf>
    <xf numFmtId="2" fontId="56" fillId="34" borderId="16" xfId="0" applyNumberFormat="1" applyFont="1" applyFill="1" applyBorder="1" applyAlignment="1" applyProtection="1">
      <alignment horizontal="center"/>
      <protection/>
    </xf>
    <xf numFmtId="2" fontId="56" fillId="34" borderId="21" xfId="0" applyNumberFormat="1" applyFont="1" applyFill="1" applyBorder="1" applyAlignment="1" applyProtection="1">
      <alignment horizontal="center"/>
      <protection/>
    </xf>
    <xf numFmtId="2" fontId="56" fillId="34" borderId="11" xfId="0" applyNumberFormat="1" applyFont="1" applyFill="1" applyBorder="1" applyAlignment="1" applyProtection="1">
      <alignment horizontal="center"/>
      <protection/>
    </xf>
    <xf numFmtId="2" fontId="36" fillId="34" borderId="34" xfId="0" applyNumberFormat="1" applyFont="1" applyFill="1" applyBorder="1" applyAlignment="1">
      <alignment horizontal="center"/>
    </xf>
    <xf numFmtId="2" fontId="57" fillId="34" borderId="34" xfId="0" applyNumberFormat="1" applyFont="1" applyFill="1" applyBorder="1" applyAlignment="1">
      <alignment horizontal="center"/>
    </xf>
    <xf numFmtId="2" fontId="36" fillId="34" borderId="44" xfId="0" applyNumberFormat="1" applyFont="1" applyFill="1" applyBorder="1" applyAlignment="1">
      <alignment horizontal="center"/>
    </xf>
    <xf numFmtId="166" fontId="56" fillId="34" borderId="12" xfId="0" applyNumberFormat="1" applyFont="1" applyFill="1" applyBorder="1" applyAlignment="1" applyProtection="1">
      <alignment horizontal="center"/>
      <protection/>
    </xf>
    <xf numFmtId="2" fontId="56" fillId="34" borderId="14" xfId="0" applyNumberFormat="1" applyFont="1" applyFill="1" applyBorder="1" applyAlignment="1" applyProtection="1">
      <alignment horizontal="center"/>
      <protection/>
    </xf>
    <xf numFmtId="2" fontId="56" fillId="34" borderId="15" xfId="0" applyNumberFormat="1" applyFont="1" applyFill="1" applyBorder="1" applyAlignment="1" applyProtection="1">
      <alignment horizontal="center"/>
      <protection/>
    </xf>
    <xf numFmtId="2" fontId="56" fillId="34" borderId="45" xfId="0" applyNumberFormat="1" applyFont="1" applyFill="1" applyBorder="1" applyAlignment="1" applyProtection="1">
      <alignment horizontal="center"/>
      <protection/>
    </xf>
    <xf numFmtId="166" fontId="56" fillId="34" borderId="17" xfId="0" applyNumberFormat="1" applyFont="1" applyFill="1" applyBorder="1" applyAlignment="1" applyProtection="1">
      <alignment horizontal="center"/>
      <protection/>
    </xf>
    <xf numFmtId="2" fontId="56" fillId="34" borderId="20" xfId="0" applyNumberFormat="1" applyFont="1" applyFill="1" applyBorder="1" applyAlignment="1" applyProtection="1">
      <alignment horizontal="center"/>
      <protection/>
    </xf>
    <xf numFmtId="2" fontId="56" fillId="34" borderId="46" xfId="0" applyNumberFormat="1" applyFont="1" applyFill="1" applyBorder="1" applyAlignment="1" applyProtection="1">
      <alignment horizontal="center"/>
      <protection/>
    </xf>
    <xf numFmtId="166" fontId="56" fillId="34" borderId="18" xfId="0" applyNumberFormat="1" applyFont="1" applyFill="1" applyBorder="1" applyAlignment="1" applyProtection="1">
      <alignment horizontal="center"/>
      <protection/>
    </xf>
    <xf numFmtId="2" fontId="56" fillId="34" borderId="10" xfId="0" applyNumberFormat="1" applyFont="1" applyFill="1" applyBorder="1" applyAlignment="1" applyProtection="1">
      <alignment horizontal="center"/>
      <protection/>
    </xf>
    <xf numFmtId="2" fontId="56" fillId="34" borderId="4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F40"/>
  <sheetViews>
    <sheetView tabSelected="1" zoomScalePageLayoutView="0" workbookViewId="0" topLeftCell="A1">
      <selection activeCell="C7" sqref="C7"/>
    </sheetView>
  </sheetViews>
  <sheetFormatPr defaultColWidth="10.00390625" defaultRowHeight="15" customHeight="1"/>
  <cols>
    <col min="1" max="1" width="6.00390625" style="3" customWidth="1"/>
    <col min="2" max="2" width="2.875" style="3" bestFit="1" customWidth="1"/>
    <col min="3" max="3" width="8.625" style="41" customWidth="1"/>
    <col min="4" max="4" width="8.125" style="49" customWidth="1"/>
    <col min="5" max="11" width="7.50390625" style="31" customWidth="1"/>
    <col min="12" max="12" width="7.625" style="50" customWidth="1"/>
    <col min="13" max="13" width="1.12109375" style="3" customWidth="1"/>
    <col min="14" max="14" width="30.375" style="3" customWidth="1"/>
    <col min="15" max="16" width="1.75390625" style="3" hidden="1" customWidth="1"/>
    <col min="17" max="17" width="7.875" style="32" hidden="1" customWidth="1"/>
    <col min="18" max="20" width="6.375" style="3" hidden="1" customWidth="1"/>
    <col min="21" max="21" width="6.375" style="40" hidden="1" customWidth="1"/>
    <col min="22" max="24" width="6.375" style="3" hidden="1" customWidth="1"/>
    <col min="25" max="25" width="5.75390625" style="3" hidden="1" customWidth="1"/>
    <col min="26" max="26" width="4.875" style="3" hidden="1" customWidth="1"/>
    <col min="27" max="27" width="1.12109375" style="3" hidden="1" customWidth="1"/>
    <col min="28" max="28" width="1.25" style="3" hidden="1" customWidth="1"/>
    <col min="29" max="29" width="5.375" style="3" hidden="1" customWidth="1"/>
    <col min="30" max="16384" width="10.00390625" style="3" customWidth="1"/>
  </cols>
  <sheetData>
    <row r="1" ht="15.75">
      <c r="C1" s="57" t="s">
        <v>14</v>
      </c>
    </row>
    <row r="2" spans="3:12" ht="21">
      <c r="C2" s="28" t="s">
        <v>11</v>
      </c>
      <c r="D2" s="37"/>
      <c r="E2" s="38"/>
      <c r="F2" s="38"/>
      <c r="G2" s="38"/>
      <c r="H2" s="38"/>
      <c r="I2" s="38"/>
      <c r="J2" s="38"/>
      <c r="K2" s="38"/>
      <c r="L2" s="39"/>
    </row>
    <row r="3" spans="4:13" ht="9" customHeight="1">
      <c r="D3" s="42"/>
      <c r="E3" s="42"/>
      <c r="F3" s="42"/>
      <c r="G3" s="42"/>
      <c r="H3" s="42"/>
      <c r="I3" s="42"/>
      <c r="J3" s="42"/>
      <c r="K3" s="42"/>
      <c r="L3" s="43"/>
      <c r="M3" s="44"/>
    </row>
    <row r="4" spans="1:16" ht="19.5" customHeight="1" thickBot="1">
      <c r="A4" s="90" t="s">
        <v>15</v>
      </c>
      <c r="B4" s="91"/>
      <c r="C4" s="64" t="s">
        <v>18</v>
      </c>
      <c r="D4" s="67"/>
      <c r="E4" s="67"/>
      <c r="F4" s="67"/>
      <c r="G4" s="67"/>
      <c r="H4" s="67"/>
      <c r="I4" s="7"/>
      <c r="J4" s="7"/>
      <c r="K4" s="7"/>
      <c r="L4" s="29"/>
      <c r="O4" s="5"/>
      <c r="P4" s="5"/>
    </row>
    <row r="5" spans="1:16" ht="18" customHeight="1" thickBot="1">
      <c r="A5" s="92"/>
      <c r="B5" s="93"/>
      <c r="C5" s="89" t="s">
        <v>16</v>
      </c>
      <c r="D5" s="60" t="s">
        <v>7</v>
      </c>
      <c r="E5" s="61" t="s">
        <v>3</v>
      </c>
      <c r="F5" s="61" t="s">
        <v>0</v>
      </c>
      <c r="G5" s="61" t="s">
        <v>1</v>
      </c>
      <c r="H5" s="61" t="s">
        <v>4</v>
      </c>
      <c r="I5" s="62" t="s">
        <v>2</v>
      </c>
      <c r="J5" s="62" t="s">
        <v>5</v>
      </c>
      <c r="K5" s="63" t="s">
        <v>6</v>
      </c>
      <c r="L5" s="71" t="s">
        <v>10</v>
      </c>
      <c r="M5" s="45"/>
      <c r="O5" s="5"/>
      <c r="P5" s="5"/>
    </row>
    <row r="6" spans="2:17" ht="18" customHeight="1" thickBot="1">
      <c r="B6" s="69" t="s">
        <v>13</v>
      </c>
      <c r="C6" s="97">
        <v>0.5</v>
      </c>
      <c r="D6" s="98">
        <f>IF(C6="","",C6*40)</f>
        <v>20</v>
      </c>
      <c r="E6" s="99"/>
      <c r="F6" s="100">
        <v>5</v>
      </c>
      <c r="G6" s="100">
        <v>7</v>
      </c>
      <c r="H6" s="100">
        <v>4</v>
      </c>
      <c r="I6" s="100">
        <v>4</v>
      </c>
      <c r="J6" s="99"/>
      <c r="K6" s="101"/>
      <c r="L6" s="102">
        <f>IF(SUM(E6:K6)=0,"",ROUND(SUM(E6:K6),2))</f>
        <v>20</v>
      </c>
      <c r="M6" s="46"/>
      <c r="N6" s="94" t="s">
        <v>20</v>
      </c>
      <c r="O6" s="5"/>
      <c r="P6" s="5"/>
      <c r="Q6" s="16"/>
    </row>
    <row r="7" spans="2:19" ht="18" customHeight="1">
      <c r="B7" s="65">
        <v>1</v>
      </c>
      <c r="C7" s="86"/>
      <c r="D7" s="103">
        <f aca="true" t="shared" si="0" ref="D7:D20">IF(C7="","",C7*40)</f>
      </c>
      <c r="E7" s="78"/>
      <c r="F7" s="78"/>
      <c r="G7" s="78"/>
      <c r="H7" s="78"/>
      <c r="I7" s="78"/>
      <c r="J7" s="78"/>
      <c r="K7" s="83"/>
      <c r="L7" s="106">
        <f aca="true" t="shared" si="1" ref="L7:L20">IF(OR(C7=0,SUM(E7:K7)=0),"",ROUND(SUM(E7:K7),2))</f>
      </c>
      <c r="M7" s="45"/>
      <c r="N7" s="95"/>
      <c r="O7" s="5"/>
      <c r="P7" s="5"/>
      <c r="Q7" s="16"/>
      <c r="S7" s="6"/>
    </row>
    <row r="8" spans="2:19" ht="18" customHeight="1">
      <c r="B8" s="65">
        <v>2</v>
      </c>
      <c r="C8" s="87"/>
      <c r="D8" s="104">
        <f t="shared" si="0"/>
      </c>
      <c r="E8" s="79"/>
      <c r="F8" s="79"/>
      <c r="G8" s="79"/>
      <c r="H8" s="79"/>
      <c r="I8" s="79"/>
      <c r="J8" s="79"/>
      <c r="K8" s="84"/>
      <c r="L8" s="107">
        <f t="shared" si="1"/>
      </c>
      <c r="M8" s="46"/>
      <c r="N8" s="95"/>
      <c r="O8" s="5"/>
      <c r="P8" s="5"/>
      <c r="Q8" s="16"/>
      <c r="S8" s="6"/>
    </row>
    <row r="9" spans="1:18" ht="18" customHeight="1">
      <c r="A9" s="59"/>
      <c r="B9" s="66">
        <v>3</v>
      </c>
      <c r="C9" s="87"/>
      <c r="D9" s="104">
        <f t="shared" si="0"/>
      </c>
      <c r="E9" s="79"/>
      <c r="F9" s="79"/>
      <c r="G9" s="79"/>
      <c r="H9" s="79"/>
      <c r="I9" s="79"/>
      <c r="J9" s="79"/>
      <c r="K9" s="84"/>
      <c r="L9" s="107">
        <f t="shared" si="1"/>
      </c>
      <c r="M9" s="45"/>
      <c r="N9" s="95"/>
      <c r="O9" s="5"/>
      <c r="P9" s="5"/>
      <c r="Q9" s="16"/>
      <c r="R9" s="2"/>
    </row>
    <row r="10" spans="2:18" ht="18" customHeight="1">
      <c r="B10" s="65">
        <v>4</v>
      </c>
      <c r="C10" s="87"/>
      <c r="D10" s="104">
        <f t="shared" si="0"/>
      </c>
      <c r="E10" s="79"/>
      <c r="F10" s="79"/>
      <c r="G10" s="79"/>
      <c r="H10" s="79"/>
      <c r="I10" s="79"/>
      <c r="J10" s="79"/>
      <c r="K10" s="84"/>
      <c r="L10" s="107">
        <f t="shared" si="1"/>
      </c>
      <c r="M10" s="46"/>
      <c r="N10" s="95"/>
      <c r="Q10" s="17"/>
      <c r="R10" s="1"/>
    </row>
    <row r="11" spans="2:18" ht="18" customHeight="1">
      <c r="B11" s="65">
        <v>5</v>
      </c>
      <c r="C11" s="87"/>
      <c r="D11" s="104">
        <f t="shared" si="0"/>
      </c>
      <c r="E11" s="79"/>
      <c r="F11" s="79"/>
      <c r="G11" s="79"/>
      <c r="H11" s="79"/>
      <c r="I11" s="79"/>
      <c r="J11" s="79"/>
      <c r="K11" s="84"/>
      <c r="L11" s="107">
        <f t="shared" si="1"/>
      </c>
      <c r="M11" s="45"/>
      <c r="N11" s="95"/>
      <c r="O11" s="6"/>
      <c r="P11" s="6"/>
      <c r="Q11" s="17"/>
      <c r="R11" s="1"/>
    </row>
    <row r="12" spans="2:18" ht="18" customHeight="1">
      <c r="B12" s="65">
        <v>6</v>
      </c>
      <c r="C12" s="87"/>
      <c r="D12" s="104">
        <f t="shared" si="0"/>
      </c>
      <c r="E12" s="79"/>
      <c r="F12" s="79"/>
      <c r="G12" s="79"/>
      <c r="H12" s="79"/>
      <c r="I12" s="79"/>
      <c r="J12" s="79"/>
      <c r="K12" s="84"/>
      <c r="L12" s="107">
        <f t="shared" si="1"/>
      </c>
      <c r="M12" s="46"/>
      <c r="N12" s="95"/>
      <c r="O12" s="6"/>
      <c r="P12" s="6"/>
      <c r="R12" s="1"/>
    </row>
    <row r="13" spans="2:30" ht="18" customHeight="1">
      <c r="B13" s="65">
        <v>7</v>
      </c>
      <c r="C13" s="87"/>
      <c r="D13" s="104">
        <f t="shared" si="0"/>
      </c>
      <c r="E13" s="79"/>
      <c r="F13" s="79"/>
      <c r="G13" s="79"/>
      <c r="H13" s="79"/>
      <c r="I13" s="79"/>
      <c r="J13" s="79"/>
      <c r="K13" s="84"/>
      <c r="L13" s="107">
        <f t="shared" si="1"/>
      </c>
      <c r="M13" s="45"/>
      <c r="N13" s="95"/>
      <c r="O13" s="6"/>
      <c r="P13" s="6"/>
      <c r="R13" s="1"/>
      <c r="AD13" s="47"/>
    </row>
    <row r="14" spans="2:30" ht="18" customHeight="1">
      <c r="B14" s="65">
        <v>8</v>
      </c>
      <c r="C14" s="87"/>
      <c r="D14" s="104">
        <f t="shared" si="0"/>
      </c>
      <c r="E14" s="79"/>
      <c r="F14" s="79"/>
      <c r="G14" s="79"/>
      <c r="H14" s="79"/>
      <c r="I14" s="79"/>
      <c r="J14" s="79"/>
      <c r="K14" s="84"/>
      <c r="L14" s="107">
        <f t="shared" si="1"/>
      </c>
      <c r="M14" s="46"/>
      <c r="N14" s="95"/>
      <c r="O14" s="6"/>
      <c r="P14" s="6"/>
      <c r="AD14" s="47"/>
    </row>
    <row r="15" spans="2:30" ht="18" customHeight="1">
      <c r="B15" s="65">
        <v>9</v>
      </c>
      <c r="C15" s="87"/>
      <c r="D15" s="104">
        <f t="shared" si="0"/>
      </c>
      <c r="E15" s="79"/>
      <c r="F15" s="79"/>
      <c r="G15" s="79"/>
      <c r="H15" s="79"/>
      <c r="I15" s="79"/>
      <c r="J15" s="79"/>
      <c r="K15" s="84"/>
      <c r="L15" s="107">
        <f t="shared" si="1"/>
      </c>
      <c r="M15" s="46"/>
      <c r="N15" s="95"/>
      <c r="O15" s="6"/>
      <c r="P15" s="6"/>
      <c r="AD15" s="48"/>
    </row>
    <row r="16" spans="2:16" ht="18" customHeight="1">
      <c r="B16" s="65">
        <v>10</v>
      </c>
      <c r="C16" s="87"/>
      <c r="D16" s="104">
        <f t="shared" si="0"/>
      </c>
      <c r="E16" s="79"/>
      <c r="F16" s="79"/>
      <c r="G16" s="79"/>
      <c r="H16" s="79"/>
      <c r="I16" s="79"/>
      <c r="J16" s="79"/>
      <c r="K16" s="84"/>
      <c r="L16" s="107">
        <f t="shared" si="1"/>
      </c>
      <c r="M16" s="46"/>
      <c r="N16" s="95"/>
      <c r="O16" s="6"/>
      <c r="P16" s="6"/>
    </row>
    <row r="17" spans="2:16" ht="18" customHeight="1">
      <c r="B17" s="65">
        <v>11</v>
      </c>
      <c r="C17" s="87"/>
      <c r="D17" s="104">
        <f t="shared" si="0"/>
      </c>
      <c r="E17" s="79"/>
      <c r="F17" s="79"/>
      <c r="G17" s="79"/>
      <c r="H17" s="79"/>
      <c r="I17" s="79"/>
      <c r="J17" s="79"/>
      <c r="K17" s="84"/>
      <c r="L17" s="107">
        <f t="shared" si="1"/>
      </c>
      <c r="M17" s="46"/>
      <c r="N17" s="95"/>
      <c r="O17" s="6"/>
      <c r="P17" s="6"/>
    </row>
    <row r="18" spans="2:16" ht="18" customHeight="1">
      <c r="B18" s="65">
        <v>12</v>
      </c>
      <c r="C18" s="87"/>
      <c r="D18" s="104">
        <f t="shared" si="0"/>
      </c>
      <c r="E18" s="79"/>
      <c r="F18" s="79"/>
      <c r="G18" s="79"/>
      <c r="H18" s="79"/>
      <c r="I18" s="79"/>
      <c r="J18" s="79"/>
      <c r="K18" s="84"/>
      <c r="L18" s="107">
        <f t="shared" si="1"/>
      </c>
      <c r="M18" s="46"/>
      <c r="N18" s="95"/>
      <c r="O18" s="6"/>
      <c r="P18" s="6"/>
    </row>
    <row r="19" spans="2:16" ht="18" customHeight="1">
      <c r="B19" s="65">
        <v>13</v>
      </c>
      <c r="C19" s="87"/>
      <c r="D19" s="104">
        <f t="shared" si="0"/>
      </c>
      <c r="E19" s="79"/>
      <c r="F19" s="79"/>
      <c r="G19" s="79"/>
      <c r="H19" s="79"/>
      <c r="I19" s="79"/>
      <c r="J19" s="79"/>
      <c r="K19" s="84"/>
      <c r="L19" s="107">
        <f t="shared" si="1"/>
      </c>
      <c r="M19" s="46"/>
      <c r="N19" s="95"/>
      <c r="O19" s="5"/>
      <c r="P19" s="5"/>
    </row>
    <row r="20" spans="2:16" ht="18" customHeight="1" thickBot="1">
      <c r="B20" s="65">
        <v>14</v>
      </c>
      <c r="C20" s="88"/>
      <c r="D20" s="105">
        <f t="shared" si="0"/>
      </c>
      <c r="E20" s="80"/>
      <c r="F20" s="80"/>
      <c r="G20" s="80"/>
      <c r="H20" s="80"/>
      <c r="I20" s="80"/>
      <c r="J20" s="80"/>
      <c r="K20" s="85"/>
      <c r="L20" s="108">
        <f t="shared" si="1"/>
      </c>
      <c r="M20" s="46"/>
      <c r="N20" s="96"/>
      <c r="O20" s="5"/>
      <c r="P20" s="5"/>
    </row>
    <row r="21" spans="3:16" ht="18" customHeight="1">
      <c r="C21" s="33"/>
      <c r="D21" s="34"/>
      <c r="E21" s="35"/>
      <c r="F21" s="35"/>
      <c r="G21" s="35"/>
      <c r="H21" s="35"/>
      <c r="I21" s="35"/>
      <c r="J21" s="35"/>
      <c r="K21" s="35"/>
      <c r="L21" s="36"/>
      <c r="M21" s="46"/>
      <c r="N21" s="58"/>
      <c r="O21" s="5"/>
      <c r="P21" s="5"/>
    </row>
    <row r="22" spans="3:32" ht="20.25" customHeight="1" thickBot="1">
      <c r="C22" s="64" t="s">
        <v>17</v>
      </c>
      <c r="D22" s="68"/>
      <c r="E22" s="67"/>
      <c r="F22" s="67"/>
      <c r="G22" s="8"/>
      <c r="H22" s="8"/>
      <c r="I22" s="8"/>
      <c r="J22" s="7"/>
      <c r="K22" s="7"/>
      <c r="Q22" s="51"/>
      <c r="R22" s="48"/>
      <c r="S22" s="48"/>
      <c r="T22" s="52"/>
      <c r="U22" s="53"/>
      <c r="AF22" s="4"/>
    </row>
    <row r="23" spans="3:32" ht="18" customHeight="1" thickBot="1">
      <c r="C23" s="72" t="s">
        <v>12</v>
      </c>
      <c r="D23" s="73" t="s">
        <v>7</v>
      </c>
      <c r="E23" s="74" t="s">
        <v>3</v>
      </c>
      <c r="F23" s="75" t="s">
        <v>0</v>
      </c>
      <c r="G23" s="76" t="s">
        <v>1</v>
      </c>
      <c r="H23" s="76" t="s">
        <v>4</v>
      </c>
      <c r="I23" s="76" t="s">
        <v>2</v>
      </c>
      <c r="J23" s="76" t="s">
        <v>5</v>
      </c>
      <c r="K23" s="77" t="s">
        <v>6</v>
      </c>
      <c r="L23" s="71" t="s">
        <v>10</v>
      </c>
      <c r="O23" s="5"/>
      <c r="P23" s="5"/>
      <c r="Q23" s="11" t="s">
        <v>8</v>
      </c>
      <c r="R23" s="12" t="s">
        <v>3</v>
      </c>
      <c r="S23" s="13" t="s">
        <v>0</v>
      </c>
      <c r="T23" s="14" t="s">
        <v>1</v>
      </c>
      <c r="U23" s="14" t="s">
        <v>4</v>
      </c>
      <c r="V23" s="13" t="s">
        <v>2</v>
      </c>
      <c r="W23" s="13" t="s">
        <v>5</v>
      </c>
      <c r="X23" s="13" t="s">
        <v>6</v>
      </c>
      <c r="Y23" s="13" t="s">
        <v>10</v>
      </c>
      <c r="Z23" s="15" t="s">
        <v>9</v>
      </c>
      <c r="AA23" s="54"/>
      <c r="AB23" s="54"/>
      <c r="AC23" s="7"/>
      <c r="AE23" s="4"/>
      <c r="AF23" s="4"/>
    </row>
    <row r="24" spans="2:32" ht="18" customHeight="1" thickBot="1">
      <c r="B24" s="70" t="s">
        <v>13</v>
      </c>
      <c r="C24" s="97">
        <f aca="true" t="shared" si="2" ref="C24:D38">IF(C6="","",C6)</f>
        <v>0.5</v>
      </c>
      <c r="D24" s="98">
        <f t="shared" si="2"/>
        <v>20</v>
      </c>
      <c r="E24" s="109">
        <f>IF(AND(Y24&lt;&gt;40,R24&gt;0),_xlfn.IFERROR(SUM(R24+Z24),""),R24)</f>
      </c>
      <c r="F24" s="110">
        <f>IF(AND(Y24&lt;&gt;40,S24&gt;0,R24=""),_xlfn.IFERROR(SUM(S24+Z24),""),S24)</f>
        <v>10</v>
      </c>
      <c r="G24" s="110">
        <f>IF(AND(Y24&lt;&gt;40,T24&gt;0,R24="",S24=""),_xlfn.IFERROR(SUM(T24+Z24),""),T24)</f>
        <v>14</v>
      </c>
      <c r="H24" s="110">
        <f>IF(AND(Y24&lt;&gt;40,U24&gt;0,R24="",S24="",T24=""),_xlfn.IFERROR(SUM(U24+Z24),""),U24)</f>
        <v>8</v>
      </c>
      <c r="I24" s="110">
        <f>IF(AND(Y24&lt;&gt;40,V24&gt;0,R24="",S24="",T24="",U24=""),_xlfn.IFERROR(SUM(V24+Z24),""),V24)</f>
        <v>8</v>
      </c>
      <c r="J24" s="109">
        <f>IF(AND(Y24&lt;&gt;40,W24&gt;0,R24="",S24="",T24="",U24="",V24=""),_xlfn.IFERROR(SUM(W24+Z24),""),W24)</f>
      </c>
      <c r="K24" s="109">
        <f>IF(AND(Y24&lt;&gt;40,X24&gt;0,R24="",S24="",T24="",U24="",V24="",W24=""),_xlfn.IFERROR(SUM(X24+Z24),""),X24)</f>
      </c>
      <c r="L24" s="111">
        <f>IF(SUM(E24:K24)=0,"",SUM(E24:K24))</f>
        <v>40</v>
      </c>
      <c r="O24" s="5"/>
      <c r="P24" s="5"/>
      <c r="Q24" s="18">
        <f aca="true" t="shared" si="3" ref="Q24:Q38">IF(C6="","",C6)</f>
        <v>0.5</v>
      </c>
      <c r="R24" s="20">
        <f aca="true" t="shared" si="4" ref="R24:R38">IF(E6="","",ROUND(E6/C6,2))</f>
      </c>
      <c r="S24" s="21">
        <f aca="true" t="shared" si="5" ref="S24:S38">IF(F6="","",ROUND(F6/C6,2))</f>
        <v>10</v>
      </c>
      <c r="T24" s="21">
        <f aca="true" t="shared" si="6" ref="T24:T38">IF(G6="","",ROUND(G6/C6,2))</f>
        <v>14</v>
      </c>
      <c r="U24" s="21">
        <f aca="true" t="shared" si="7" ref="U24:U38">IF(H6="","",ROUND(H6/C6,2))</f>
        <v>8</v>
      </c>
      <c r="V24" s="21">
        <f aca="true" t="shared" si="8" ref="V24:V38">IF(I6="","",ROUND(I6/C6,2))</f>
        <v>8</v>
      </c>
      <c r="W24" s="21">
        <f aca="true" t="shared" si="9" ref="W24:W38">IF(J6="","",ROUND(J6/C6,2))</f>
      </c>
      <c r="X24" s="22">
        <f aca="true" t="shared" si="10" ref="X24:X38">IF(K6="","",ROUND(K6/C6,2))</f>
      </c>
      <c r="Y24" s="23">
        <f>IF(SUM(R24:X24)=0,"",ROUND(SUM(R24:X24),2))</f>
        <v>40</v>
      </c>
      <c r="Z24" s="24">
        <f aca="true" t="shared" si="11" ref="Z24:Z37">IF(OR(Y24="",Y24=AC24),"",ROUND(AC24-Y24,2))</f>
      </c>
      <c r="AA24" s="55"/>
      <c r="AB24" s="55"/>
      <c r="AC24" s="30">
        <v>40</v>
      </c>
      <c r="AD24" s="81"/>
      <c r="AE24" s="4"/>
      <c r="AF24" s="4"/>
    </row>
    <row r="25" spans="2:32" ht="18" customHeight="1">
      <c r="B25" s="65">
        <v>1</v>
      </c>
      <c r="C25" s="112">
        <f t="shared" si="2"/>
      </c>
      <c r="D25" s="103">
        <f>IF(D7="","",D7)</f>
      </c>
      <c r="E25" s="113">
        <f aca="true" t="shared" si="12" ref="E25:E38">IF(C25="","",IF(AND(Y25&lt;&gt;40,R25&gt;0),_xlfn.IFERROR(SUM(R25+Z25),""),R25))</f>
      </c>
      <c r="F25" s="114">
        <f aca="true" t="shared" si="13" ref="F25:F38">IF(C25="","",IF(AND(Y25&lt;&gt;40,S25&gt;0,R25=""),_xlfn.IFERROR(SUM(S25+Z25),""),S25))</f>
      </c>
      <c r="G25" s="114">
        <f aca="true" t="shared" si="14" ref="G25:G38">IF(C25="","",IF(AND(Y25&lt;&gt;40,T25&gt;0,R25="",S25=""),_xlfn.IFERROR(SUM(T25+Z25),""),T25))</f>
      </c>
      <c r="H25" s="114">
        <f aca="true" t="shared" si="15" ref="H25:H38">IF(C25="","",IF(AND(Y25&lt;&gt;40,U25&gt;0,R25="",S25="",T25=""),_xlfn.IFERROR(SUM(U25+Z25),""),U25))</f>
      </c>
      <c r="I25" s="114">
        <f aca="true" t="shared" si="16" ref="I25:I38">IF(C25="","",IF(AND(Y25&lt;&gt;40,V25&gt;0,R25="",S25="",T25="",U25=""),_xlfn.IFERROR(SUM(V25+Z25),""),V25))</f>
      </c>
      <c r="J25" s="114">
        <f aca="true" t="shared" si="17" ref="J25:J38">IF(C25="","",IF(AND(Y25&lt;&gt;40,W25&gt;0,R25="",S25="",T25="",U25="",V25=""),_xlfn.IFERROR(SUM(W25+Z25),""),W25))</f>
      </c>
      <c r="K25" s="114">
        <f aca="true" t="shared" si="18" ref="K25:K38">IF(C25="","",IF(AND(Y25&lt;&gt;40,X25&gt;0,R25="",S25="",T25="",U25="",V25="",W25=""),_xlfn.IFERROR(SUM(X25+Z25),""),X25))</f>
      </c>
      <c r="L25" s="115">
        <f aca="true" t="shared" si="19" ref="L25:L38">IF(SUM(E25:K25)=0,"",SUM(E25:K25))</f>
      </c>
      <c r="N25" s="94" t="s">
        <v>19</v>
      </c>
      <c r="O25" s="5"/>
      <c r="P25" s="5"/>
      <c r="Q25" s="18">
        <f t="shared" si="3"/>
      </c>
      <c r="R25" s="20">
        <f t="shared" si="4"/>
      </c>
      <c r="S25" s="21">
        <f t="shared" si="5"/>
      </c>
      <c r="T25" s="21">
        <f t="shared" si="6"/>
      </c>
      <c r="U25" s="21">
        <f t="shared" si="7"/>
      </c>
      <c r="V25" s="21">
        <f t="shared" si="8"/>
      </c>
      <c r="W25" s="21">
        <f t="shared" si="9"/>
      </c>
      <c r="X25" s="22">
        <f t="shared" si="10"/>
      </c>
      <c r="Y25" s="23">
        <f aca="true" t="shared" si="20" ref="Y25:Y38">IF(SUM(R25:X25)=0,"",ROUND(SUM(R25:X25),2))</f>
      </c>
      <c r="Z25" s="24">
        <f t="shared" si="11"/>
      </c>
      <c r="AA25" s="55"/>
      <c r="AB25" s="55"/>
      <c r="AC25" s="30">
        <v>40</v>
      </c>
      <c r="AD25" s="81"/>
      <c r="AE25" s="5"/>
      <c r="AF25" s="5"/>
    </row>
    <row r="26" spans="2:30" ht="18" customHeight="1">
      <c r="B26" s="65">
        <v>2</v>
      </c>
      <c r="C26" s="116">
        <f t="shared" si="2"/>
      </c>
      <c r="D26" s="117">
        <f t="shared" si="2"/>
      </c>
      <c r="E26" s="117">
        <f t="shared" si="12"/>
      </c>
      <c r="F26" s="117">
        <f t="shared" si="13"/>
      </c>
      <c r="G26" s="117">
        <f t="shared" si="14"/>
      </c>
      <c r="H26" s="117">
        <f t="shared" si="15"/>
      </c>
      <c r="I26" s="117">
        <f t="shared" si="16"/>
      </c>
      <c r="J26" s="117">
        <f t="shared" si="17"/>
      </c>
      <c r="K26" s="117">
        <f t="shared" si="18"/>
      </c>
      <c r="L26" s="118">
        <f t="shared" si="19"/>
      </c>
      <c r="N26" s="95"/>
      <c r="Q26" s="18">
        <f t="shared" si="3"/>
      </c>
      <c r="R26" s="20">
        <f t="shared" si="4"/>
      </c>
      <c r="S26" s="21">
        <f t="shared" si="5"/>
      </c>
      <c r="T26" s="21">
        <f t="shared" si="6"/>
      </c>
      <c r="U26" s="21">
        <f t="shared" si="7"/>
      </c>
      <c r="V26" s="21">
        <f t="shared" si="8"/>
      </c>
      <c r="W26" s="21">
        <f t="shared" si="9"/>
      </c>
      <c r="X26" s="22">
        <f t="shared" si="10"/>
      </c>
      <c r="Y26" s="23">
        <f t="shared" si="20"/>
      </c>
      <c r="Z26" s="24">
        <f t="shared" si="11"/>
      </c>
      <c r="AA26" s="55"/>
      <c r="AB26" s="55"/>
      <c r="AC26" s="30">
        <v>40</v>
      </c>
      <c r="AD26" s="81"/>
    </row>
    <row r="27" spans="2:30" ht="18" customHeight="1">
      <c r="B27" s="66">
        <v>3</v>
      </c>
      <c r="C27" s="116">
        <f t="shared" si="2"/>
      </c>
      <c r="D27" s="117">
        <f t="shared" si="2"/>
      </c>
      <c r="E27" s="117">
        <f t="shared" si="12"/>
      </c>
      <c r="F27" s="117">
        <f t="shared" si="13"/>
      </c>
      <c r="G27" s="117">
        <f t="shared" si="14"/>
      </c>
      <c r="H27" s="117">
        <f t="shared" si="15"/>
      </c>
      <c r="I27" s="117">
        <f t="shared" si="16"/>
      </c>
      <c r="J27" s="117">
        <f t="shared" si="17"/>
      </c>
      <c r="K27" s="117">
        <f t="shared" si="18"/>
      </c>
      <c r="L27" s="118">
        <f t="shared" si="19"/>
      </c>
      <c r="N27" s="95"/>
      <c r="Q27" s="18">
        <f t="shared" si="3"/>
      </c>
      <c r="R27" s="20">
        <f t="shared" si="4"/>
      </c>
      <c r="S27" s="21">
        <f t="shared" si="5"/>
      </c>
      <c r="T27" s="21">
        <f t="shared" si="6"/>
      </c>
      <c r="U27" s="21">
        <f t="shared" si="7"/>
      </c>
      <c r="V27" s="21">
        <f t="shared" si="8"/>
      </c>
      <c r="W27" s="21">
        <f t="shared" si="9"/>
      </c>
      <c r="X27" s="22">
        <f t="shared" si="10"/>
      </c>
      <c r="Y27" s="23">
        <f t="shared" si="20"/>
      </c>
      <c r="Z27" s="24">
        <f t="shared" si="11"/>
      </c>
      <c r="AA27" s="55"/>
      <c r="AB27" s="55"/>
      <c r="AC27" s="30">
        <v>40</v>
      </c>
      <c r="AD27" s="81">
        <f aca="true" t="shared" si="21" ref="AD27:AD38">IF(C27="","",)</f>
      </c>
    </row>
    <row r="28" spans="2:30" ht="18" customHeight="1">
      <c r="B28" s="65">
        <v>4</v>
      </c>
      <c r="C28" s="116">
        <f t="shared" si="2"/>
      </c>
      <c r="D28" s="117">
        <f t="shared" si="2"/>
      </c>
      <c r="E28" s="117">
        <f t="shared" si="12"/>
      </c>
      <c r="F28" s="117">
        <f t="shared" si="13"/>
      </c>
      <c r="G28" s="117">
        <f t="shared" si="14"/>
      </c>
      <c r="H28" s="117">
        <f t="shared" si="15"/>
      </c>
      <c r="I28" s="117">
        <f t="shared" si="16"/>
      </c>
      <c r="J28" s="117">
        <f t="shared" si="17"/>
      </c>
      <c r="K28" s="117">
        <f t="shared" si="18"/>
      </c>
      <c r="L28" s="118">
        <f t="shared" si="19"/>
      </c>
      <c r="N28" s="95"/>
      <c r="Q28" s="18">
        <f t="shared" si="3"/>
      </c>
      <c r="R28" s="20">
        <f t="shared" si="4"/>
      </c>
      <c r="S28" s="21">
        <f t="shared" si="5"/>
      </c>
      <c r="T28" s="21">
        <f t="shared" si="6"/>
      </c>
      <c r="U28" s="21">
        <f t="shared" si="7"/>
      </c>
      <c r="V28" s="21">
        <f t="shared" si="8"/>
      </c>
      <c r="W28" s="21">
        <f t="shared" si="9"/>
      </c>
      <c r="X28" s="22">
        <f t="shared" si="10"/>
      </c>
      <c r="Y28" s="23">
        <f t="shared" si="20"/>
      </c>
      <c r="Z28" s="24">
        <f t="shared" si="11"/>
      </c>
      <c r="AA28" s="55"/>
      <c r="AB28" s="55"/>
      <c r="AC28" s="30">
        <v>40</v>
      </c>
      <c r="AD28" s="81">
        <f t="shared" si="21"/>
      </c>
    </row>
    <row r="29" spans="2:30" ht="18" customHeight="1">
      <c r="B29" s="65">
        <v>5</v>
      </c>
      <c r="C29" s="116">
        <f t="shared" si="2"/>
      </c>
      <c r="D29" s="117">
        <f t="shared" si="2"/>
      </c>
      <c r="E29" s="117">
        <f t="shared" si="12"/>
      </c>
      <c r="F29" s="117">
        <f t="shared" si="13"/>
      </c>
      <c r="G29" s="117">
        <f t="shared" si="14"/>
      </c>
      <c r="H29" s="117">
        <f t="shared" si="15"/>
      </c>
      <c r="I29" s="117">
        <f t="shared" si="16"/>
      </c>
      <c r="J29" s="117">
        <f t="shared" si="17"/>
      </c>
      <c r="K29" s="117">
        <f t="shared" si="18"/>
      </c>
      <c r="L29" s="118">
        <f t="shared" si="19"/>
      </c>
      <c r="N29" s="95"/>
      <c r="Q29" s="18">
        <f t="shared" si="3"/>
      </c>
      <c r="R29" s="20">
        <f t="shared" si="4"/>
      </c>
      <c r="S29" s="21">
        <f t="shared" si="5"/>
      </c>
      <c r="T29" s="21">
        <f t="shared" si="6"/>
      </c>
      <c r="U29" s="21">
        <f t="shared" si="7"/>
      </c>
      <c r="V29" s="21">
        <f t="shared" si="8"/>
      </c>
      <c r="W29" s="21">
        <f t="shared" si="9"/>
      </c>
      <c r="X29" s="22">
        <f t="shared" si="10"/>
      </c>
      <c r="Y29" s="23">
        <f t="shared" si="20"/>
      </c>
      <c r="Z29" s="24">
        <f t="shared" si="11"/>
      </c>
      <c r="AA29" s="55"/>
      <c r="AB29" s="55"/>
      <c r="AC29" s="30">
        <v>40</v>
      </c>
      <c r="AD29" s="81">
        <f t="shared" si="21"/>
      </c>
    </row>
    <row r="30" spans="2:30" ht="18" customHeight="1">
      <c r="B30" s="65">
        <v>6</v>
      </c>
      <c r="C30" s="116">
        <f t="shared" si="2"/>
      </c>
      <c r="D30" s="117">
        <f t="shared" si="2"/>
      </c>
      <c r="E30" s="117">
        <f t="shared" si="12"/>
      </c>
      <c r="F30" s="117">
        <f t="shared" si="13"/>
      </c>
      <c r="G30" s="117">
        <f t="shared" si="14"/>
      </c>
      <c r="H30" s="117">
        <f t="shared" si="15"/>
      </c>
      <c r="I30" s="117">
        <f t="shared" si="16"/>
      </c>
      <c r="J30" s="117">
        <f t="shared" si="17"/>
      </c>
      <c r="K30" s="117">
        <f t="shared" si="18"/>
      </c>
      <c r="L30" s="118">
        <f t="shared" si="19"/>
      </c>
      <c r="N30" s="95"/>
      <c r="Q30" s="18">
        <f t="shared" si="3"/>
      </c>
      <c r="R30" s="20">
        <f t="shared" si="4"/>
      </c>
      <c r="S30" s="21">
        <f t="shared" si="5"/>
      </c>
      <c r="T30" s="21">
        <f t="shared" si="6"/>
      </c>
      <c r="U30" s="21">
        <f t="shared" si="7"/>
      </c>
      <c r="V30" s="21">
        <f t="shared" si="8"/>
      </c>
      <c r="W30" s="21">
        <f t="shared" si="9"/>
      </c>
      <c r="X30" s="22">
        <f t="shared" si="10"/>
      </c>
      <c r="Y30" s="23">
        <f t="shared" si="20"/>
      </c>
      <c r="Z30" s="24">
        <f t="shared" si="11"/>
      </c>
      <c r="AA30" s="55"/>
      <c r="AB30" s="55"/>
      <c r="AC30" s="30">
        <v>40</v>
      </c>
      <c r="AD30" s="81">
        <f t="shared" si="21"/>
      </c>
    </row>
    <row r="31" spans="2:30" ht="18" customHeight="1">
      <c r="B31" s="65">
        <v>7</v>
      </c>
      <c r="C31" s="116">
        <f t="shared" si="2"/>
      </c>
      <c r="D31" s="117">
        <f t="shared" si="2"/>
      </c>
      <c r="E31" s="117">
        <f t="shared" si="12"/>
      </c>
      <c r="F31" s="117">
        <f t="shared" si="13"/>
      </c>
      <c r="G31" s="117">
        <f t="shared" si="14"/>
      </c>
      <c r="H31" s="117">
        <f t="shared" si="15"/>
      </c>
      <c r="I31" s="117">
        <f t="shared" si="16"/>
      </c>
      <c r="J31" s="117">
        <f t="shared" si="17"/>
      </c>
      <c r="K31" s="117">
        <f t="shared" si="18"/>
      </c>
      <c r="L31" s="118">
        <f t="shared" si="19"/>
      </c>
      <c r="N31" s="96"/>
      <c r="Q31" s="18">
        <f t="shared" si="3"/>
      </c>
      <c r="R31" s="20">
        <f t="shared" si="4"/>
      </c>
      <c r="S31" s="21">
        <f t="shared" si="5"/>
      </c>
      <c r="T31" s="21">
        <f t="shared" si="6"/>
      </c>
      <c r="U31" s="21">
        <f t="shared" si="7"/>
      </c>
      <c r="V31" s="21">
        <f t="shared" si="8"/>
      </c>
      <c r="W31" s="21">
        <f t="shared" si="9"/>
      </c>
      <c r="X31" s="22">
        <f t="shared" si="10"/>
      </c>
      <c r="Y31" s="23">
        <f t="shared" si="20"/>
      </c>
      <c r="Z31" s="24">
        <f t="shared" si="11"/>
      </c>
      <c r="AA31" s="55"/>
      <c r="AB31" s="55"/>
      <c r="AC31" s="30">
        <v>40</v>
      </c>
      <c r="AD31" s="81">
        <f t="shared" si="21"/>
      </c>
    </row>
    <row r="32" spans="2:30" ht="18" customHeight="1">
      <c r="B32" s="65">
        <v>8</v>
      </c>
      <c r="C32" s="116">
        <f t="shared" si="2"/>
      </c>
      <c r="D32" s="117">
        <f t="shared" si="2"/>
      </c>
      <c r="E32" s="117">
        <f t="shared" si="12"/>
      </c>
      <c r="F32" s="117">
        <f t="shared" si="13"/>
      </c>
      <c r="G32" s="117">
        <f t="shared" si="14"/>
      </c>
      <c r="H32" s="117">
        <f t="shared" si="15"/>
      </c>
      <c r="I32" s="117">
        <f t="shared" si="16"/>
      </c>
      <c r="J32" s="117">
        <f t="shared" si="17"/>
      </c>
      <c r="K32" s="117">
        <f t="shared" si="18"/>
      </c>
      <c r="L32" s="118">
        <f t="shared" si="19"/>
      </c>
      <c r="N32" s="58"/>
      <c r="Q32" s="18">
        <f t="shared" si="3"/>
      </c>
      <c r="R32" s="20">
        <f t="shared" si="4"/>
      </c>
      <c r="S32" s="21">
        <f t="shared" si="5"/>
      </c>
      <c r="T32" s="21">
        <f t="shared" si="6"/>
      </c>
      <c r="U32" s="21">
        <f t="shared" si="7"/>
      </c>
      <c r="V32" s="21">
        <f t="shared" si="8"/>
      </c>
      <c r="W32" s="21">
        <f t="shared" si="9"/>
      </c>
      <c r="X32" s="22">
        <f t="shared" si="10"/>
      </c>
      <c r="Y32" s="23">
        <f t="shared" si="20"/>
      </c>
      <c r="Z32" s="24">
        <f t="shared" si="11"/>
      </c>
      <c r="AA32" s="55"/>
      <c r="AB32" s="55"/>
      <c r="AC32" s="30">
        <v>40</v>
      </c>
      <c r="AD32" s="81">
        <f t="shared" si="21"/>
      </c>
    </row>
    <row r="33" spans="2:30" ht="18" customHeight="1">
      <c r="B33" s="65">
        <v>9</v>
      </c>
      <c r="C33" s="116">
        <f t="shared" si="2"/>
      </c>
      <c r="D33" s="117">
        <f t="shared" si="2"/>
      </c>
      <c r="E33" s="117">
        <f t="shared" si="12"/>
      </c>
      <c r="F33" s="117">
        <f t="shared" si="13"/>
      </c>
      <c r="G33" s="117">
        <f t="shared" si="14"/>
      </c>
      <c r="H33" s="117">
        <f t="shared" si="15"/>
      </c>
      <c r="I33" s="117">
        <f t="shared" si="16"/>
      </c>
      <c r="J33" s="117">
        <f t="shared" si="17"/>
      </c>
      <c r="K33" s="117">
        <f t="shared" si="18"/>
      </c>
      <c r="L33" s="118">
        <f t="shared" si="19"/>
      </c>
      <c r="N33" s="58"/>
      <c r="Q33" s="18">
        <f t="shared" si="3"/>
      </c>
      <c r="R33" s="20">
        <f t="shared" si="4"/>
      </c>
      <c r="S33" s="21">
        <f t="shared" si="5"/>
      </c>
      <c r="T33" s="21">
        <f t="shared" si="6"/>
      </c>
      <c r="U33" s="21">
        <f t="shared" si="7"/>
      </c>
      <c r="V33" s="21">
        <f t="shared" si="8"/>
      </c>
      <c r="W33" s="21">
        <f t="shared" si="9"/>
      </c>
      <c r="X33" s="22">
        <f t="shared" si="10"/>
      </c>
      <c r="Y33" s="23">
        <f t="shared" si="20"/>
      </c>
      <c r="Z33" s="24">
        <f t="shared" si="11"/>
      </c>
      <c r="AA33" s="55"/>
      <c r="AB33" s="55"/>
      <c r="AC33" s="30">
        <v>40</v>
      </c>
      <c r="AD33" s="81">
        <f t="shared" si="21"/>
      </c>
    </row>
    <row r="34" spans="2:30" ht="18" customHeight="1">
      <c r="B34" s="65">
        <v>10</v>
      </c>
      <c r="C34" s="116">
        <f t="shared" si="2"/>
      </c>
      <c r="D34" s="117">
        <f t="shared" si="2"/>
      </c>
      <c r="E34" s="117">
        <f t="shared" si="12"/>
      </c>
      <c r="F34" s="117">
        <f t="shared" si="13"/>
      </c>
      <c r="G34" s="117">
        <f t="shared" si="14"/>
      </c>
      <c r="H34" s="117">
        <f t="shared" si="15"/>
      </c>
      <c r="I34" s="117">
        <f t="shared" si="16"/>
      </c>
      <c r="J34" s="117">
        <f t="shared" si="17"/>
      </c>
      <c r="K34" s="117">
        <f t="shared" si="18"/>
      </c>
      <c r="L34" s="118">
        <f t="shared" si="19"/>
      </c>
      <c r="N34" s="82"/>
      <c r="Q34" s="18">
        <f t="shared" si="3"/>
      </c>
      <c r="R34" s="20">
        <f t="shared" si="4"/>
      </c>
      <c r="S34" s="21">
        <f t="shared" si="5"/>
      </c>
      <c r="T34" s="21">
        <f t="shared" si="6"/>
      </c>
      <c r="U34" s="21">
        <f t="shared" si="7"/>
      </c>
      <c r="V34" s="21">
        <f t="shared" si="8"/>
      </c>
      <c r="W34" s="21">
        <f t="shared" si="9"/>
      </c>
      <c r="X34" s="22">
        <f t="shared" si="10"/>
      </c>
      <c r="Y34" s="23">
        <f t="shared" si="20"/>
      </c>
      <c r="Z34" s="24">
        <f t="shared" si="11"/>
      </c>
      <c r="AA34" s="55"/>
      <c r="AB34" s="55"/>
      <c r="AC34" s="30">
        <v>40</v>
      </c>
      <c r="AD34" s="81">
        <f t="shared" si="21"/>
      </c>
    </row>
    <row r="35" spans="2:30" ht="18" customHeight="1">
      <c r="B35" s="65">
        <v>11</v>
      </c>
      <c r="C35" s="116">
        <f t="shared" si="2"/>
      </c>
      <c r="D35" s="117">
        <f t="shared" si="2"/>
      </c>
      <c r="E35" s="117">
        <f t="shared" si="12"/>
      </c>
      <c r="F35" s="117">
        <f t="shared" si="13"/>
      </c>
      <c r="G35" s="117">
        <f t="shared" si="14"/>
      </c>
      <c r="H35" s="117">
        <f t="shared" si="15"/>
      </c>
      <c r="I35" s="117">
        <f t="shared" si="16"/>
      </c>
      <c r="J35" s="117">
        <f t="shared" si="17"/>
      </c>
      <c r="K35" s="117">
        <f t="shared" si="18"/>
      </c>
      <c r="L35" s="118">
        <f t="shared" si="19"/>
      </c>
      <c r="N35" s="58"/>
      <c r="Q35" s="18">
        <f t="shared" si="3"/>
      </c>
      <c r="R35" s="20">
        <f t="shared" si="4"/>
      </c>
      <c r="S35" s="21">
        <f t="shared" si="5"/>
      </c>
      <c r="T35" s="21">
        <f t="shared" si="6"/>
      </c>
      <c r="U35" s="21">
        <f t="shared" si="7"/>
      </c>
      <c r="V35" s="21">
        <f t="shared" si="8"/>
      </c>
      <c r="W35" s="21">
        <f t="shared" si="9"/>
      </c>
      <c r="X35" s="22">
        <f t="shared" si="10"/>
      </c>
      <c r="Y35" s="23">
        <f t="shared" si="20"/>
      </c>
      <c r="Z35" s="24">
        <f t="shared" si="11"/>
      </c>
      <c r="AA35" s="55"/>
      <c r="AB35" s="55"/>
      <c r="AC35" s="30">
        <v>40</v>
      </c>
      <c r="AD35" s="81">
        <f t="shared" si="21"/>
      </c>
    </row>
    <row r="36" spans="2:30" ht="18" customHeight="1">
      <c r="B36" s="65">
        <v>12</v>
      </c>
      <c r="C36" s="116">
        <f t="shared" si="2"/>
      </c>
      <c r="D36" s="117">
        <f t="shared" si="2"/>
      </c>
      <c r="E36" s="117">
        <f t="shared" si="12"/>
      </c>
      <c r="F36" s="117">
        <f t="shared" si="13"/>
      </c>
      <c r="G36" s="117">
        <f t="shared" si="14"/>
      </c>
      <c r="H36" s="117">
        <f t="shared" si="15"/>
      </c>
      <c r="I36" s="117">
        <f t="shared" si="16"/>
      </c>
      <c r="J36" s="117">
        <f t="shared" si="17"/>
      </c>
      <c r="K36" s="117">
        <f t="shared" si="18"/>
      </c>
      <c r="L36" s="118">
        <f t="shared" si="19"/>
      </c>
      <c r="N36" s="58"/>
      <c r="Q36" s="18">
        <f t="shared" si="3"/>
      </c>
      <c r="R36" s="20">
        <f t="shared" si="4"/>
      </c>
      <c r="S36" s="21">
        <f t="shared" si="5"/>
      </c>
      <c r="T36" s="21">
        <f t="shared" si="6"/>
      </c>
      <c r="U36" s="21">
        <f t="shared" si="7"/>
      </c>
      <c r="V36" s="21">
        <f t="shared" si="8"/>
      </c>
      <c r="W36" s="21">
        <f t="shared" si="9"/>
      </c>
      <c r="X36" s="22">
        <f t="shared" si="10"/>
      </c>
      <c r="Y36" s="23">
        <f t="shared" si="20"/>
      </c>
      <c r="Z36" s="24">
        <f t="shared" si="11"/>
      </c>
      <c r="AA36" s="55"/>
      <c r="AB36" s="55"/>
      <c r="AC36" s="30">
        <v>40</v>
      </c>
      <c r="AD36" s="81">
        <f t="shared" si="21"/>
      </c>
    </row>
    <row r="37" spans="2:30" ht="18" customHeight="1">
      <c r="B37" s="65">
        <v>13</v>
      </c>
      <c r="C37" s="116">
        <f t="shared" si="2"/>
      </c>
      <c r="D37" s="117">
        <f t="shared" si="2"/>
      </c>
      <c r="E37" s="117">
        <f t="shared" si="12"/>
      </c>
      <c r="F37" s="117">
        <f t="shared" si="13"/>
      </c>
      <c r="G37" s="117">
        <f t="shared" si="14"/>
      </c>
      <c r="H37" s="117">
        <f t="shared" si="15"/>
      </c>
      <c r="I37" s="117">
        <f t="shared" si="16"/>
      </c>
      <c r="J37" s="117">
        <f t="shared" si="17"/>
      </c>
      <c r="K37" s="117">
        <f t="shared" si="18"/>
      </c>
      <c r="L37" s="118">
        <f t="shared" si="19"/>
      </c>
      <c r="Q37" s="18">
        <f t="shared" si="3"/>
      </c>
      <c r="R37" s="20">
        <f t="shared" si="4"/>
      </c>
      <c r="S37" s="21">
        <f t="shared" si="5"/>
      </c>
      <c r="T37" s="21">
        <f t="shared" si="6"/>
      </c>
      <c r="U37" s="21">
        <f t="shared" si="7"/>
      </c>
      <c r="V37" s="21">
        <f t="shared" si="8"/>
      </c>
      <c r="W37" s="21">
        <f t="shared" si="9"/>
      </c>
      <c r="X37" s="22">
        <f t="shared" si="10"/>
      </c>
      <c r="Y37" s="23">
        <f>IF(SUM(R37:X37)=0,"",ROUND(SUM(R37:X37),2))</f>
      </c>
      <c r="Z37" s="24">
        <f t="shared" si="11"/>
      </c>
      <c r="AA37" s="55"/>
      <c r="AB37" s="55"/>
      <c r="AC37" s="30">
        <v>40</v>
      </c>
      <c r="AD37" s="81">
        <f t="shared" si="21"/>
      </c>
    </row>
    <row r="38" spans="2:30" ht="18" customHeight="1" thickBot="1">
      <c r="B38" s="65">
        <v>14</v>
      </c>
      <c r="C38" s="119">
        <f t="shared" si="2"/>
      </c>
      <c r="D38" s="120">
        <f t="shared" si="2"/>
      </c>
      <c r="E38" s="120">
        <f t="shared" si="12"/>
      </c>
      <c r="F38" s="120">
        <f t="shared" si="13"/>
      </c>
      <c r="G38" s="120">
        <f t="shared" si="14"/>
      </c>
      <c r="H38" s="120">
        <f t="shared" si="15"/>
      </c>
      <c r="I38" s="120">
        <f t="shared" si="16"/>
      </c>
      <c r="J38" s="120">
        <f t="shared" si="17"/>
      </c>
      <c r="K38" s="120">
        <f t="shared" si="18"/>
      </c>
      <c r="L38" s="121">
        <f t="shared" si="19"/>
      </c>
      <c r="Q38" s="19">
        <f t="shared" si="3"/>
      </c>
      <c r="R38" s="25">
        <f t="shared" si="4"/>
      </c>
      <c r="S38" s="9">
        <f t="shared" si="5"/>
      </c>
      <c r="T38" s="9">
        <f t="shared" si="6"/>
      </c>
      <c r="U38" s="9">
        <f t="shared" si="7"/>
      </c>
      <c r="V38" s="9">
        <f t="shared" si="8"/>
      </c>
      <c r="W38" s="9">
        <f t="shared" si="9"/>
      </c>
      <c r="X38" s="10">
        <f t="shared" si="10"/>
      </c>
      <c r="Y38" s="26">
        <f t="shared" si="20"/>
      </c>
      <c r="Z38" s="27">
        <f>IF(OR(Y38="",Y38=AC38),"",AC38-Y38)</f>
      </c>
      <c r="AA38" s="55"/>
      <c r="AB38" s="55"/>
      <c r="AC38" s="30">
        <v>40</v>
      </c>
      <c r="AD38" s="32">
        <f t="shared" si="21"/>
      </c>
    </row>
    <row r="40" spans="7:9" ht="15" customHeight="1">
      <c r="G40" s="56"/>
      <c r="H40" s="56"/>
      <c r="I40" s="56"/>
    </row>
  </sheetData>
  <sheetProtection password="CBED" sheet="1"/>
  <mergeCells count="3">
    <mergeCell ref="A4:B5"/>
    <mergeCell ref="N25:N31"/>
    <mergeCell ref="N6:N20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converter (part-time to full-time)</dc:title>
  <dc:subject/>
  <dc:creator>Julie Berbena</dc:creator>
  <cp:keywords/>
  <dc:description>Enter the P-T EEs work hours in table 1, use table 2 for  request to OSPS.</dc:description>
  <cp:lastModifiedBy>Julie Berbena</cp:lastModifiedBy>
  <cp:lastPrinted>2013-11-24T19:28:35Z</cp:lastPrinted>
  <dcterms:created xsi:type="dcterms:W3CDTF">2013-04-24T17:10:34Z</dcterms:created>
  <dcterms:modified xsi:type="dcterms:W3CDTF">2013-12-11T23:10:29Z</dcterms:modified>
  <cp:category>Processing Tools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>Work Schedule part-time converter</vt:lpwstr>
  </property>
  <property fmtid="{D5CDD505-2E9C-101B-9397-08002B2CF9AE}" pid="6" name="RetentionPeriodDate">
    <vt:lpwstr/>
  </property>
  <property fmtid="{D5CDD505-2E9C-101B-9397-08002B2CF9AE}" pid="7" name="Category">
    <vt:lpwstr>OSPS</vt:lpwstr>
  </property>
  <property fmtid="{D5CDD505-2E9C-101B-9397-08002B2CF9AE}" pid="8" name="Sub-category">
    <vt:lpwstr>Processing tools</vt:lpwstr>
  </property>
  <property fmtid="{D5CDD505-2E9C-101B-9397-08002B2CF9AE}" pid="9" name="Date">
    <vt:lpwstr/>
  </property>
  <property fmtid="{D5CDD505-2E9C-101B-9397-08002B2CF9AE}" pid="10" name="display_urn:schemas-microsoft-com:office:office#Editor">
    <vt:lpwstr>OR\geri.l.greenosanders</vt:lpwstr>
  </property>
  <property fmtid="{D5CDD505-2E9C-101B-9397-08002B2CF9AE}" pid="11" name="display_urn:schemas-microsoft-com:office:office#Author">
    <vt:lpwstr>OR\geri.l.greenosanders</vt:lpwstr>
  </property>
  <property fmtid="{D5CDD505-2E9C-101B-9397-08002B2CF9AE}" pid="12" name="Sub-topic">
    <vt:lpwstr>Processing tools</vt:lpwstr>
  </property>
  <property fmtid="{D5CDD505-2E9C-101B-9397-08002B2CF9AE}" pid="13" name="Topic">
    <vt:lpwstr>OSPS</vt:lpwstr>
  </property>
</Properties>
</file>