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3170" tabRatio="786" firstSheet="1" activeTab="1"/>
  </bookViews>
  <sheets>
    <sheet name="Cover" sheetId="1" r:id="rId1"/>
    <sheet name="Summary of Good Costs" sheetId="2" r:id="rId2"/>
    <sheet name="Raw Materials" sheetId="3" r:id="rId3"/>
    <sheet name="Equipment &amp; Machines" sheetId="4" r:id="rId4"/>
    <sheet name="Direct Labor" sheetId="5" r:id="rId5"/>
    <sheet name="Overhead" sheetId="6" r:id="rId6"/>
    <sheet name="Trans &amp; Reserve" sheetId="7" r:id="rId7"/>
  </sheets>
  <definedNames>
    <definedName name="_xlnm.Print_Area" localSheetId="4">'Direct Labor'!$A$1:$R$62</definedName>
    <definedName name="_xlnm.Print_Area" localSheetId="3">'Equipment &amp; Machines'!$A$1:$I$83</definedName>
    <definedName name="_xlnm.Print_Area" localSheetId="5">'Overhead'!$A$1:$I$90</definedName>
    <definedName name="_xlnm.Print_Area" localSheetId="2">'Raw Materials'!$A$1:$F$46</definedName>
    <definedName name="_xlnm.Print_Area" localSheetId="1">'Summary of Good Costs'!$A$1:$H$46</definedName>
    <definedName name="_xlnm.Print_Area" localSheetId="6">'Trans &amp; Reserve'!$A$1:$G$30</definedName>
  </definedNames>
  <calcPr fullCalcOnLoad="1"/>
</workbook>
</file>

<file path=xl/comments6.xml><?xml version="1.0" encoding="utf-8"?>
<comments xmlns="http://schemas.openxmlformats.org/spreadsheetml/2006/main">
  <authors>
    <author>Chris B</author>
  </authors>
  <commentList>
    <comment ref="B88" authorId="0">
      <text>
        <r>
          <rPr>
            <b/>
            <sz val="8"/>
            <rFont val="Tahoma"/>
            <family val="0"/>
          </rPr>
          <t>Factor was determined by averaging the inflation index for the last two years. 
2012 = 2.3%
2013 = 2.5%
2.3%+2.5% = 2.6 / 2 = 2.5</t>
        </r>
      </text>
    </comment>
    <comment ref="C88" authorId="0">
      <text>
        <r>
          <rPr>
            <b/>
            <sz val="8"/>
            <rFont val="Tahoma"/>
            <family val="0"/>
          </rPr>
          <t>Factor was determined by averaging the inflation index for the last two years. 
2012 = 2.3%
2013 = 2.5%
2.3%+2.5% = 2.6 / 2 = 2.5</t>
        </r>
      </text>
    </comment>
  </commentList>
</comments>
</file>

<file path=xl/sharedStrings.xml><?xml version="1.0" encoding="utf-8"?>
<sst xmlns="http://schemas.openxmlformats.org/spreadsheetml/2006/main" count="235" uniqueCount="205">
  <si>
    <t>RAW MATERIALS</t>
  </si>
  <si>
    <t>Item</t>
  </si>
  <si>
    <t>Unit</t>
  </si>
  <si>
    <t>Price</t>
  </si>
  <si>
    <t>Cost</t>
  </si>
  <si>
    <t>Total</t>
  </si>
  <si>
    <t>Units Needed</t>
  </si>
  <si>
    <t>Project Costing Worksheet</t>
  </si>
  <si>
    <t>Units Cost</t>
  </si>
  <si>
    <t>Project</t>
  </si>
  <si>
    <t>% Use</t>
  </si>
  <si>
    <t>Description</t>
  </si>
  <si>
    <t>FICA</t>
  </si>
  <si>
    <t>Workers</t>
  </si>
  <si>
    <t>comp%</t>
  </si>
  <si>
    <t>Labor</t>
  </si>
  <si>
    <t>LABOR</t>
  </si>
  <si>
    <t>OVERHEAD</t>
  </si>
  <si>
    <t>Delivery</t>
  </si>
  <si>
    <t>Margin</t>
  </si>
  <si>
    <t>Raw Materials</t>
  </si>
  <si>
    <t>Overhead</t>
  </si>
  <si>
    <t>Subtotal 1</t>
  </si>
  <si>
    <t>Subtotal 2</t>
  </si>
  <si>
    <t>Subtotal 3</t>
  </si>
  <si>
    <t>Shipping</t>
  </si>
  <si>
    <t>Subtotal 4</t>
  </si>
  <si>
    <t>Reserve</t>
  </si>
  <si>
    <t>Total Before Margin</t>
  </si>
  <si>
    <t>Subtotal 5</t>
  </si>
  <si>
    <t xml:space="preserve">Areas in green are formula driven. </t>
  </si>
  <si>
    <t>Management Salaries</t>
  </si>
  <si>
    <t>Management Payroll Tax Expense</t>
  </si>
  <si>
    <t>Management Medical Insurance</t>
  </si>
  <si>
    <t>Management Pension Plan Expense</t>
  </si>
  <si>
    <t>Sales &amp; Administrative Salaries</t>
  </si>
  <si>
    <t>Sales &amp; Administrative Payroll Tax Expense</t>
  </si>
  <si>
    <t>Sales &amp; Administrative Medical Insurance</t>
  </si>
  <si>
    <t>Sales &amp; Administrative Pension Plan Expense</t>
  </si>
  <si>
    <t>Office Rent</t>
  </si>
  <si>
    <t>Background Checks &amp; Urinalysis</t>
  </si>
  <si>
    <t>Advertising and Public Education</t>
  </si>
  <si>
    <t>Training &amp; Worker Safety</t>
  </si>
  <si>
    <t xml:space="preserve"> Insurance</t>
  </si>
  <si>
    <t>Telephone</t>
  </si>
  <si>
    <t>Utilities</t>
  </si>
  <si>
    <t>Property Taxes/Licenses/Fees</t>
  </si>
  <si>
    <t>Dues &amp; Subscriptions</t>
  </si>
  <si>
    <t>Depreciation-office building</t>
  </si>
  <si>
    <t>Depreciation-office equipment</t>
  </si>
  <si>
    <t>Repairs &amp; Maintenance-office</t>
  </si>
  <si>
    <t>Cleaning and Maintenance</t>
  </si>
  <si>
    <t>Office Equipment Rental</t>
  </si>
  <si>
    <t>Office Supplies</t>
  </si>
  <si>
    <t>Postage &amp; Freight</t>
  </si>
  <si>
    <t>Miscellaneous Expense</t>
  </si>
  <si>
    <t>Bad Debts</t>
  </si>
  <si>
    <t>TOTAL INDIRECT COSTS</t>
  </si>
  <si>
    <t>Total Annual Operations Expense</t>
  </si>
  <si>
    <t>Delivery &amp; Reserve</t>
  </si>
  <si>
    <t>(from labor daily  worksheet)</t>
  </si>
  <si>
    <t>(from Trans &amp; Reserve worksheet)</t>
  </si>
  <si>
    <t xml:space="preserve">Margin Held in Reserve </t>
  </si>
  <si>
    <t>Oregon Department of Administrative Services</t>
  </si>
  <si>
    <t>Useful life</t>
  </si>
  <si>
    <t>of Asset</t>
  </si>
  <si>
    <t>Equipment &amp; Tools</t>
  </si>
  <si>
    <t>Goods Contract</t>
  </si>
  <si>
    <t>See Overhead Worksheet</t>
  </si>
  <si>
    <t>Professional &amp; Accounting / Audit Fees</t>
  </si>
  <si>
    <t>Method of Shipment</t>
  </si>
  <si>
    <t>Direct Labor</t>
  </si>
  <si>
    <t>Other</t>
  </si>
  <si>
    <t>QRF Name</t>
  </si>
  <si>
    <t>SUMMARY OF GOODS COSTS</t>
  </si>
  <si>
    <t>Per Item Manufactured - Raw Materials</t>
  </si>
  <si>
    <t>Per Item Use - Raw Materials</t>
  </si>
  <si>
    <t>Unit of</t>
  </si>
  <si>
    <t>Measurement</t>
  </si>
  <si>
    <t>Per Item</t>
  </si>
  <si>
    <t xml:space="preserve">Asset </t>
  </si>
  <si>
    <t>(from raw materials worksheet)</t>
  </si>
  <si>
    <t>(from equipment &amp; machines worksheet)</t>
  </si>
  <si>
    <t>Machine Cost</t>
  </si>
  <si>
    <t>EQUIPMENT &amp; MACHINES</t>
  </si>
  <si>
    <t>(note: 100% would be an item used only for this contract.)</t>
  </si>
  <si>
    <t>(measured in pieces manufactured) times.</t>
  </si>
  <si>
    <t>Cost per</t>
  </si>
  <si>
    <t>Hour</t>
  </si>
  <si>
    <t>Item Run</t>
  </si>
  <si>
    <t>Time</t>
  </si>
  <si>
    <t xml:space="preserve">Machine </t>
  </si>
  <si>
    <t>Cost per Item</t>
  </si>
  <si>
    <t>Machine Name &amp; Description</t>
  </si>
  <si>
    <t>What function does this machine complete?</t>
  </si>
  <si>
    <t>Cost per hour to run the machine</t>
  </si>
  <si>
    <t xml:space="preserve">Labor Cost </t>
  </si>
  <si>
    <t>per Item</t>
  </si>
  <si>
    <t xml:space="preserve">All direct labor used to manufacture the product should be listed. </t>
  </si>
  <si>
    <t>FICA % as of July 2002 was 7.65%</t>
  </si>
  <si>
    <t>Input your workers comp % cost</t>
  </si>
  <si>
    <t>Labor Cost per Item is computed by dividing the time per item into 60 minutes and mulitplying by the Per Item Labor.</t>
  </si>
  <si>
    <t>Job Function or Duty</t>
  </si>
  <si>
    <t>Worker Job Title</t>
  </si>
  <si>
    <t>Other: *</t>
  </si>
  <si>
    <t>Total Bid Per Item</t>
  </si>
  <si>
    <t>Product Bid</t>
  </si>
  <si>
    <t>List the functions of the Worker</t>
  </si>
  <si>
    <t>Input the worker productivity percentage.</t>
  </si>
  <si>
    <t>Executive Director Signature:</t>
  </si>
  <si>
    <t>Overhead Costs</t>
  </si>
  <si>
    <t>FILL IN ONLY ONE OF THE THREE METHODS DETAILED BELOW!</t>
  </si>
  <si>
    <t xml:space="preserve">1.  Enter Overhead as a Percent of Total Costs </t>
  </si>
  <si>
    <t>OR</t>
  </si>
  <si>
    <t>2.  Enter Allocated Overhead as a Dollar-Figure Sum</t>
  </si>
  <si>
    <t>3. Overhead as a Percent of Total Direct Labor Hours</t>
  </si>
  <si>
    <t>Worksheet</t>
  </si>
  <si>
    <t xml:space="preserve">     INDIRECT COSTS</t>
  </si>
  <si>
    <t>ORGANIZATION</t>
  </si>
  <si>
    <t>DEPARTMENTAL</t>
  </si>
  <si>
    <t>Total Assigned Overhead</t>
  </si>
  <si>
    <t>Rehab</t>
  </si>
  <si>
    <t xml:space="preserve">      Total</t>
  </si>
  <si>
    <t>WORK AREA:</t>
  </si>
  <si>
    <t>Time, in minutes, needed to complete each process</t>
  </si>
  <si>
    <t>Total Bid before Overhead and Margin</t>
  </si>
  <si>
    <t>Overhead Percent + Margin Percent</t>
  </si>
  <si>
    <t>Total Cost of Bid</t>
  </si>
  <si>
    <t xml:space="preserve">Subtotal 1 = </t>
  </si>
  <si>
    <t>The Hourly Rate multiplied by the Productivity percentage.</t>
  </si>
  <si>
    <t xml:space="preserve">Worker Job Title = </t>
  </si>
  <si>
    <t xml:space="preserve">Job Function or Duty = </t>
  </si>
  <si>
    <t xml:space="preserve">Worker Productivity = </t>
  </si>
  <si>
    <t xml:space="preserve">FICA = </t>
  </si>
  <si>
    <t>Computed by multiplying Subtotal 1 by the FICA %</t>
  </si>
  <si>
    <t xml:space="preserve">Workers Comp % = </t>
  </si>
  <si>
    <t xml:space="preserve">Subtotal 2 = </t>
  </si>
  <si>
    <t xml:space="preserve">Subtotal 3 = </t>
  </si>
  <si>
    <t>Unemploy-</t>
  </si>
  <si>
    <t>ment %</t>
  </si>
  <si>
    <t xml:space="preserve">Subtotal 4 = </t>
  </si>
  <si>
    <t xml:space="preserve">Per Labor Hour = </t>
  </si>
  <si>
    <t xml:space="preserve">Labor Cost Per Item = </t>
  </si>
  <si>
    <t>Total Annual Direct Labor Hours</t>
  </si>
  <si>
    <t xml:space="preserve">Item Cost = </t>
  </si>
  <si>
    <t>Computed by multiplying the unit cost by the units needed per item.</t>
  </si>
  <si>
    <t xml:space="preserve">Useful life of Assets = </t>
  </si>
  <si>
    <t xml:space="preserve">Asset Measurement = </t>
  </si>
  <si>
    <t xml:space="preserve">Projected % Use = </t>
  </si>
  <si>
    <t xml:space="preserve">Unit Cost Per Item = </t>
  </si>
  <si>
    <t xml:space="preserve">Calculated by dividing the unit cost into the useful life of the asset </t>
  </si>
  <si>
    <t>Unit of measurement used</t>
  </si>
  <si>
    <t xml:space="preserve">Machine Name/Description = </t>
  </si>
  <si>
    <t xml:space="preserve">Cost per Hour = </t>
  </si>
  <si>
    <t xml:space="preserve">Item Run Time = </t>
  </si>
  <si>
    <t xml:space="preserve">Machine Cost per Item = </t>
  </si>
  <si>
    <t>Special Equipment, Tools &amp; Maintenance</t>
  </si>
  <si>
    <t>Benefits %</t>
  </si>
  <si>
    <t>Benefits $</t>
  </si>
  <si>
    <t>Equipment Maintenance, Service/Licensing Fees</t>
  </si>
  <si>
    <t>Items Produced Per Year</t>
  </si>
  <si>
    <t xml:space="preserve">Total Units Cost Per Item = </t>
  </si>
  <si>
    <t>List "Other Benefits" Provided</t>
  </si>
  <si>
    <t>Areas in green are formula driven</t>
  </si>
  <si>
    <t>Per Hour labor is the sum of Subtotals 1,2,3,4, &amp; 5</t>
  </si>
  <si>
    <t xml:space="preserve">Subtotal 5 = </t>
  </si>
  <si>
    <t>Computed by multiplying Other Benefits % by Subtotal 1 and adding Other Benefits $</t>
  </si>
  <si>
    <t>Computed by multiplying Subtotal 1 by the Unemployment %</t>
  </si>
  <si>
    <t>Computed by multiplying Subtotal 1 by the Workers Comp %</t>
  </si>
  <si>
    <t xml:space="preserve">Other Benefits % = </t>
  </si>
  <si>
    <t xml:space="preserve">Other Benefits $ = </t>
  </si>
  <si>
    <t>If other benefits are paid to employees,  input the % cost</t>
  </si>
  <si>
    <t>If additional other benefits are paid to employees, input the cost per hour</t>
  </si>
  <si>
    <t>Input Total from Worksheet Below</t>
  </si>
  <si>
    <t>Use the area below to show how you arrived at the final figure</t>
  </si>
  <si>
    <t xml:space="preserve"> that you show as your total Overhead.</t>
  </si>
  <si>
    <t>Total Annual Widgets</t>
  </si>
  <si>
    <t>Total Annual Shipping cost</t>
  </si>
  <si>
    <t>Cost Per Item</t>
  </si>
  <si>
    <t>Enter as a % of total cost of contract</t>
  </si>
  <si>
    <t xml:space="preserve">Req Minutes Per Item = </t>
  </si>
  <si>
    <t>Overhead per Labor Hour</t>
  </si>
  <si>
    <t>Minutes Required to Complete</t>
  </si>
  <si>
    <t xml:space="preserve">Hourly / Piece Rate = </t>
  </si>
  <si>
    <t>Input the raw hourly rate or piece rate</t>
  </si>
  <si>
    <r>
      <t xml:space="preserve">If using Hourly Rate, Input the time required, </t>
    </r>
    <r>
      <rPr>
        <b/>
        <sz val="11"/>
        <rFont val="Arial"/>
        <family val="2"/>
      </rPr>
      <t>in minutes</t>
    </r>
    <r>
      <rPr>
        <sz val="11"/>
        <rFont val="Arial"/>
        <family val="2"/>
      </rPr>
      <t>, for each worker to complete their assigned task in the production of one product.</t>
    </r>
  </si>
  <si>
    <t>If using Piece Rate, input "60" in this column</t>
  </si>
  <si>
    <t>04302007</t>
  </si>
  <si>
    <t xml:space="preserve">CPI Factor </t>
  </si>
  <si>
    <t xml:space="preserve"> </t>
  </si>
  <si>
    <t>What is the estimated useful life of the equipment. Use a unit of measurement which</t>
  </si>
  <si>
    <t xml:space="preserve"> can be broken down into a per item basis.</t>
  </si>
  <si>
    <t xml:space="preserve">Enter project use percentage. If any of the equipment is used on more than one project, </t>
  </si>
  <si>
    <t>be sure to include only that portion of the costs associate with the proposed product.</t>
  </si>
  <si>
    <t xml:space="preserve">Cost per item is computed by dividing the minutes into 60 and then </t>
  </si>
  <si>
    <t>multiplying by the machine cost per hour.</t>
  </si>
  <si>
    <t>Seconds</t>
  </si>
  <si>
    <t>per process</t>
  </si>
  <si>
    <t>Work Area</t>
  </si>
  <si>
    <t>Work Area:</t>
  </si>
  <si>
    <t>&amp; Benefits</t>
  </si>
  <si>
    <t>Hourly Wages</t>
  </si>
  <si>
    <t>Benefit</t>
  </si>
  <si>
    <t>Hourly</t>
  </si>
  <si>
    <t>Wage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</si>
</sst>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0.0_);\(#,##0.0\)"/>
    <numFmt numFmtId="175" formatCode="0.0000%"/>
    <numFmt numFmtId="176" formatCode="_(&quot;$&quot;* #,##0.0000_);_(&quot;$&quot;* \(#,##0.0000\);_(&quot;$&quot;* &quot;-&quot;??_);_(@_)"/>
    <numFmt numFmtId="177" formatCode="_(&quot;$&quot;* #,##0.000_);_(&quot;$&quot;* \(#,##0.000\);_(&quot;$&quot;* &quot;-&quot;??_);_(@_)"/>
    <numFmt numFmtId="178" formatCode="#,##0.0"/>
    <numFmt numFmtId="179" formatCode="0.0"/>
    <numFmt numFmtId="180" formatCode="_(&quot;$&quot;* #,##0.0000_);_(&quot;$&quot;* \(#,##0.0000\);_(&quot;$&quot;* &quot;-&quot;????_);_(@_)"/>
    <numFmt numFmtId="181" formatCode="0.000"/>
    <numFmt numFmtId="182" formatCode="0.0000"/>
    <numFmt numFmtId="183" formatCode="0.0000000"/>
    <numFmt numFmtId="184" formatCode="0.000000"/>
    <numFmt numFmtId="185" formatCode="0.00000"/>
    <numFmt numFmtId="186" formatCode="_(* #,##0.0000_);_(* \(#,##0.0000\);_(* &quot;-&quot;????_);_(@_)"/>
    <numFmt numFmtId="187" formatCode="_(* #,##0.00000_);_(* \(#,##0.00000\);_(* &quot;-&quot;?????_);_(@_)"/>
    <numFmt numFmtId="188" formatCode="_(&quot;$&quot;* #,##0.000000_);_(&quot;$&quot;* \(#,##0.000000\);_(&quot;$&quot;* &quot;-&quot;??????_);_(@_)"/>
    <numFmt numFmtId="189" formatCode="&quot;$&quot;#,##0.000000"/>
    <numFmt numFmtId="190" formatCode="_(* #,##0.000000_);_(* \(#,##0.000000\);_(* &quot;-&quot;??????_);_(@_)"/>
  </numFmts>
  <fonts count="67">
    <font>
      <sz val="10"/>
      <name val="Arial"/>
      <family val="0"/>
    </font>
    <font>
      <sz val="8"/>
      <name val="Arial"/>
      <family val="0"/>
    </font>
    <font>
      <b/>
      <sz val="10"/>
      <name val="Arial"/>
      <family val="2"/>
    </font>
    <font>
      <b/>
      <sz val="11"/>
      <name val="Arial"/>
      <family val="2"/>
    </font>
    <font>
      <u val="single"/>
      <sz val="10"/>
      <color indexed="12"/>
      <name val="Arial"/>
      <family val="0"/>
    </font>
    <font>
      <u val="single"/>
      <sz val="10"/>
      <color indexed="36"/>
      <name val="Arial"/>
      <family val="0"/>
    </font>
    <font>
      <sz val="12"/>
      <name val="Times New Roman"/>
      <family val="1"/>
    </font>
    <font>
      <b/>
      <sz val="10"/>
      <color indexed="10"/>
      <name val="Arial"/>
      <family val="2"/>
    </font>
    <font>
      <sz val="11"/>
      <name val="Arial"/>
      <family val="2"/>
    </font>
    <font>
      <u val="single"/>
      <sz val="8"/>
      <color indexed="12"/>
      <name val="Arial"/>
      <family val="0"/>
    </font>
    <font>
      <b/>
      <sz val="8"/>
      <name val="Tahoma"/>
      <family val="0"/>
    </font>
    <font>
      <b/>
      <sz val="12"/>
      <name val="Arial"/>
      <family val="2"/>
    </font>
    <font>
      <sz val="10"/>
      <color indexed="60"/>
      <name val="Arial"/>
      <family val="2"/>
    </font>
    <font>
      <b/>
      <sz val="14"/>
      <name val="Arial"/>
      <family val="2"/>
    </font>
    <font>
      <sz val="12"/>
      <name val="Arial"/>
      <family val="2"/>
    </font>
    <font>
      <b/>
      <sz val="18"/>
      <color indexed="10"/>
      <name val="Arial"/>
      <family val="2"/>
    </font>
    <font>
      <b/>
      <sz val="12"/>
      <color indexed="17"/>
      <name val="Arial"/>
      <family val="2"/>
    </font>
    <font>
      <b/>
      <sz val="14"/>
      <color indexed="10"/>
      <name val="Arial"/>
      <family val="2"/>
    </font>
    <font>
      <b/>
      <sz val="12"/>
      <color indexed="18"/>
      <name val="Arial"/>
      <family val="2"/>
    </font>
    <font>
      <b/>
      <sz val="12"/>
      <color indexed="60"/>
      <name val="Arial"/>
      <family val="2"/>
    </font>
    <font>
      <b/>
      <sz val="10"/>
      <color indexed="60"/>
      <name val="Arial"/>
      <family val="2"/>
    </font>
    <font>
      <b/>
      <sz val="2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0"/>
    </font>
    <font>
      <b/>
      <sz val="10"/>
      <color indexed="8"/>
      <name val="Arial"/>
      <family val="0"/>
    </font>
    <font>
      <b/>
      <sz val="14"/>
      <color indexed="60"/>
      <name val="Arial"/>
      <family val="0"/>
    </font>
    <font>
      <b/>
      <sz val="14"/>
      <color indexed="18"/>
      <name val="Arial"/>
      <family val="0"/>
    </font>
    <font>
      <sz val="10"/>
      <color indexed="18"/>
      <name val="Arial"/>
      <family val="0"/>
    </font>
    <font>
      <b/>
      <sz val="14"/>
      <color indexed="17"/>
      <name val="Arial"/>
      <family val="0"/>
    </font>
    <font>
      <b/>
      <sz val="14"/>
      <color indexed="8"/>
      <name val="Arial"/>
      <family val="0"/>
    </font>
    <font>
      <sz val="10"/>
      <color indexed="17"/>
      <name val="Arial"/>
      <family val="0"/>
    </font>
    <font>
      <sz val="12"/>
      <color indexed="8"/>
      <name val="Arial"/>
      <family val="0"/>
    </font>
    <font>
      <b/>
      <sz val="12"/>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56"/>
      </left>
      <right>
        <color indexed="63"/>
      </right>
      <top style="medium">
        <color indexed="56"/>
      </top>
      <bottom>
        <color indexed="63"/>
      </bottom>
    </border>
    <border>
      <left>
        <color indexed="63"/>
      </left>
      <right>
        <color indexed="63"/>
      </right>
      <top style="medium">
        <color indexed="56"/>
      </top>
      <bottom>
        <color indexed="63"/>
      </bottom>
    </border>
    <border>
      <left>
        <color indexed="63"/>
      </left>
      <right style="medium">
        <color indexed="56"/>
      </right>
      <top style="medium">
        <color indexed="56"/>
      </top>
      <bottom>
        <color indexed="63"/>
      </bottom>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color indexed="63"/>
      </left>
      <right style="medium">
        <color indexed="56"/>
      </right>
      <top>
        <color indexed="63"/>
      </top>
      <bottom style="medium">
        <color indexed="56"/>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right style="thin"/>
      <top style="thin"/>
      <bottom>
        <color indexed="63"/>
      </bottom>
    </border>
    <border>
      <left style="thin"/>
      <right style="thin"/>
      <top>
        <color indexed="63"/>
      </top>
      <bottom>
        <color indexed="63"/>
      </bottom>
    </border>
    <border>
      <left style="medium">
        <color indexed="60"/>
      </left>
      <right style="medium">
        <color indexed="60"/>
      </right>
      <top style="medium">
        <color indexed="60"/>
      </top>
      <bottom style="medium">
        <color indexed="60"/>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style="thin"/>
      <right style="medium">
        <color indexed="60"/>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color indexed="17"/>
      </right>
      <top style="medium">
        <color indexed="17"/>
      </top>
      <bottom style="medium">
        <color indexed="17"/>
      </bottom>
    </border>
    <border>
      <left>
        <color indexed="63"/>
      </left>
      <right style="medium">
        <color indexed="56"/>
      </right>
      <top style="medium">
        <color indexed="56"/>
      </top>
      <bottom style="medium">
        <color indexed="56"/>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thin"/>
      <top>
        <color indexed="63"/>
      </top>
      <bottom>
        <color indexed="63"/>
      </botto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0" xfId="0" applyFill="1" applyAlignment="1">
      <alignment/>
    </xf>
    <xf numFmtId="0" fontId="2" fillId="0" borderId="14" xfId="0" applyFont="1" applyBorder="1" applyAlignment="1">
      <alignment horizontal="center" vertical="center"/>
    </xf>
    <xf numFmtId="0" fontId="2" fillId="0" borderId="15" xfId="0" applyFont="1" applyBorder="1" applyAlignment="1">
      <alignment horizontal="center"/>
    </xf>
    <xf numFmtId="0" fontId="1" fillId="0" borderId="0" xfId="0" applyFont="1" applyAlignment="1">
      <alignment/>
    </xf>
    <xf numFmtId="0" fontId="2" fillId="0" borderId="0" xfId="0" applyFont="1" applyAlignment="1">
      <alignment horizontal="right"/>
    </xf>
    <xf numFmtId="0" fontId="0" fillId="0" borderId="0" xfId="0" applyAlignment="1">
      <alignment horizontal="right"/>
    </xf>
    <xf numFmtId="0" fontId="6" fillId="0" borderId="0" xfId="0" applyFont="1" applyAlignment="1">
      <alignment/>
    </xf>
    <xf numFmtId="44" fontId="0" fillId="0" borderId="0" xfId="44" applyFont="1" applyFill="1" applyBorder="1" applyAlignment="1">
      <alignment/>
    </xf>
    <xf numFmtId="0" fontId="7" fillId="0" borderId="0" xfId="0" applyFont="1" applyAlignment="1">
      <alignment horizontal="right"/>
    </xf>
    <xf numFmtId="0" fontId="8"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Alignment="1">
      <alignment/>
    </xf>
    <xf numFmtId="0" fontId="7" fillId="0" borderId="0" xfId="0" applyFont="1" applyFill="1" applyBorder="1" applyAlignment="1">
      <alignment horizontal="center"/>
    </xf>
    <xf numFmtId="0" fontId="0" fillId="0" borderId="0" xfId="0" applyNumberFormat="1" applyFill="1" applyAlignment="1">
      <alignment/>
    </xf>
    <xf numFmtId="0" fontId="0" fillId="0" borderId="16" xfId="0" applyBorder="1" applyAlignment="1" applyProtection="1">
      <alignment/>
      <protection locked="0"/>
    </xf>
    <xf numFmtId="44" fontId="0" fillId="0" borderId="17" xfId="44" applyFont="1" applyBorder="1" applyAlignment="1" applyProtection="1">
      <alignment/>
      <protection locked="0"/>
    </xf>
    <xf numFmtId="44" fontId="0" fillId="0" borderId="16" xfId="44" applyFont="1" applyBorder="1" applyAlignment="1" applyProtection="1">
      <alignment/>
      <protection locked="0"/>
    </xf>
    <xf numFmtId="10" fontId="0" fillId="0" borderId="18" xfId="59" applyNumberFormat="1" applyFont="1" applyFill="1" applyBorder="1" applyAlignment="1" applyProtection="1">
      <alignment/>
      <protection locked="0"/>
    </xf>
    <xf numFmtId="0" fontId="0" fillId="0" borderId="19" xfId="0" applyBorder="1" applyAlignment="1" applyProtection="1">
      <alignment/>
      <protection locked="0"/>
    </xf>
    <xf numFmtId="44" fontId="0" fillId="0" borderId="18" xfId="44" applyFont="1" applyFill="1" applyBorder="1" applyAlignment="1" applyProtection="1">
      <alignment/>
      <protection locked="0"/>
    </xf>
    <xf numFmtId="0" fontId="0" fillId="0" borderId="0" xfId="0" applyBorder="1" applyAlignment="1">
      <alignment horizontal="right"/>
    </xf>
    <xf numFmtId="0" fontId="8" fillId="33" borderId="0" xfId="0" applyFont="1" applyFill="1" applyAlignment="1">
      <alignment/>
    </xf>
    <xf numFmtId="49" fontId="0" fillId="0" borderId="0" xfId="0" applyNumberFormat="1" applyAlignment="1">
      <alignment/>
    </xf>
    <xf numFmtId="49" fontId="8" fillId="0" borderId="0" xfId="0" applyNumberFormat="1" applyFont="1" applyAlignment="1">
      <alignment/>
    </xf>
    <xf numFmtId="49" fontId="0" fillId="0" borderId="0" xfId="0" applyNumberFormat="1" applyFont="1" applyAlignment="1">
      <alignment/>
    </xf>
    <xf numFmtId="0" fontId="2" fillId="0" borderId="11" xfId="0" applyFont="1" applyBorder="1" applyAlignment="1">
      <alignment horizontal="center" vertical="center"/>
    </xf>
    <xf numFmtId="0" fontId="7" fillId="0" borderId="0" xfId="0" applyFont="1" applyBorder="1" applyAlignment="1">
      <alignment horizontal="center"/>
    </xf>
    <xf numFmtId="9" fontId="0" fillId="0" borderId="0" xfId="59" applyFont="1" applyFill="1" applyBorder="1" applyAlignment="1">
      <alignment/>
    </xf>
    <xf numFmtId="44" fontId="0" fillId="0" borderId="0" xfId="0" applyNumberFormat="1" applyFill="1" applyBorder="1" applyAlignment="1">
      <alignment/>
    </xf>
    <xf numFmtId="37" fontId="0" fillId="0" borderId="0" xfId="44" applyNumberFormat="1" applyFont="1" applyFill="1" applyBorder="1" applyAlignment="1">
      <alignment/>
    </xf>
    <xf numFmtId="9" fontId="0" fillId="0" borderId="0" xfId="59" applyFont="1" applyFill="1" applyBorder="1" applyAlignment="1" applyProtection="1">
      <alignment/>
      <protection locked="0"/>
    </xf>
    <xf numFmtId="37" fontId="0" fillId="0" borderId="0" xfId="44" applyNumberFormat="1" applyFont="1" applyFill="1" applyBorder="1" applyAlignment="1" applyProtection="1">
      <alignment/>
      <protection locked="0"/>
    </xf>
    <xf numFmtId="44" fontId="0" fillId="0" borderId="16" xfId="44" applyFont="1" applyFill="1" applyBorder="1" applyAlignment="1" applyProtection="1">
      <alignment horizontal="center"/>
      <protection locked="0"/>
    </xf>
    <xf numFmtId="0" fontId="2" fillId="0" borderId="13" xfId="0" applyFont="1" applyFill="1" applyBorder="1" applyAlignment="1">
      <alignment horizontal="center"/>
    </xf>
    <xf numFmtId="44" fontId="0" fillId="0" borderId="20" xfId="44" applyFont="1" applyFill="1" applyBorder="1" applyAlignment="1" applyProtection="1">
      <alignment/>
      <protection locked="0"/>
    </xf>
    <xf numFmtId="0" fontId="1" fillId="0" borderId="16" xfId="0" applyFont="1" applyBorder="1" applyAlignment="1" applyProtection="1">
      <alignment/>
      <protection locked="0"/>
    </xf>
    <xf numFmtId="0" fontId="1" fillId="0" borderId="0" xfId="0" applyFont="1" applyAlignment="1">
      <alignment/>
    </xf>
    <xf numFmtId="0" fontId="9" fillId="0" borderId="0" xfId="53" applyFont="1" applyAlignment="1" applyProtection="1">
      <alignment/>
      <protection/>
    </xf>
    <xf numFmtId="10" fontId="1" fillId="0" borderId="0" xfId="0" applyNumberFormat="1" applyFont="1" applyAlignment="1">
      <alignment/>
    </xf>
    <xf numFmtId="0" fontId="2" fillId="0" borderId="0" xfId="0" applyFont="1" applyFill="1" applyBorder="1" applyAlignment="1">
      <alignment horizontal="right"/>
    </xf>
    <xf numFmtId="43" fontId="0" fillId="0" borderId="16" xfId="42" applyFont="1" applyBorder="1" applyAlignment="1" applyProtection="1">
      <alignment/>
      <protection locked="0"/>
    </xf>
    <xf numFmtId="44" fontId="0" fillId="0" borderId="0" xfId="44" applyFont="1" applyBorder="1" applyAlignment="1" applyProtection="1">
      <alignment/>
      <protection locked="0"/>
    </xf>
    <xf numFmtId="44" fontId="0" fillId="0" borderId="0" xfId="44" applyFont="1" applyBorder="1" applyAlignment="1">
      <alignment/>
    </xf>
    <xf numFmtId="0" fontId="2" fillId="0" borderId="11" xfId="0" applyFont="1" applyBorder="1" applyAlignment="1">
      <alignment/>
    </xf>
    <xf numFmtId="0" fontId="0" fillId="0" borderId="11"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21" xfId="0" applyFont="1" applyBorder="1" applyAlignment="1">
      <alignment horizontal="left"/>
    </xf>
    <xf numFmtId="0" fontId="0" fillId="0" borderId="22" xfId="0" applyBorder="1" applyAlignment="1">
      <alignment/>
    </xf>
    <xf numFmtId="0" fontId="0" fillId="0" borderId="23" xfId="0" applyBorder="1" applyAlignment="1">
      <alignment/>
    </xf>
    <xf numFmtId="0" fontId="16" fillId="34" borderId="24" xfId="0" applyFont="1" applyFill="1" applyBorder="1" applyAlignment="1" applyProtection="1">
      <alignment/>
      <protection/>
    </xf>
    <xf numFmtId="0" fontId="0" fillId="34" borderId="25" xfId="0" applyFill="1" applyBorder="1" applyAlignment="1" applyProtection="1">
      <alignment/>
      <protection/>
    </xf>
    <xf numFmtId="0" fontId="0" fillId="34" borderId="26" xfId="0" applyFill="1" applyBorder="1" applyAlignment="1" applyProtection="1">
      <alignment/>
      <protection/>
    </xf>
    <xf numFmtId="0" fontId="0" fillId="0" borderId="0" xfId="0" applyAlignment="1" applyProtection="1">
      <alignment/>
      <protection/>
    </xf>
    <xf numFmtId="0" fontId="3" fillId="34" borderId="27" xfId="0" applyFont="1" applyFill="1" applyBorder="1" applyAlignment="1" applyProtection="1">
      <alignment/>
      <protection/>
    </xf>
    <xf numFmtId="0" fontId="0" fillId="34" borderId="28" xfId="0" applyFill="1" applyBorder="1" applyAlignment="1" applyProtection="1">
      <alignment/>
      <protection/>
    </xf>
    <xf numFmtId="0" fontId="0" fillId="34" borderId="29" xfId="0"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10" fontId="0" fillId="0" borderId="0" xfId="59" applyNumberFormat="1" applyFont="1" applyBorder="1" applyAlignment="1" applyProtection="1">
      <alignment/>
      <protection/>
    </xf>
    <xf numFmtId="0" fontId="17" fillId="0" borderId="0" xfId="0" applyFont="1" applyFill="1" applyBorder="1" applyAlignment="1" applyProtection="1">
      <alignment horizontal="right"/>
      <protection/>
    </xf>
    <xf numFmtId="175" fontId="0" fillId="0" borderId="0" xfId="59" applyNumberFormat="1" applyFont="1" applyFill="1" applyBorder="1" applyAlignment="1" applyProtection="1">
      <alignment/>
      <protection locked="0"/>
    </xf>
    <xf numFmtId="0" fontId="18" fillId="35" borderId="30" xfId="0" applyFont="1" applyFill="1" applyBorder="1" applyAlignment="1" applyProtection="1">
      <alignment/>
      <protection/>
    </xf>
    <xf numFmtId="0" fontId="3" fillId="35" borderId="31" xfId="0" applyFont="1" applyFill="1" applyBorder="1" applyAlignment="1" applyProtection="1">
      <alignment/>
      <protection/>
    </xf>
    <xf numFmtId="0" fontId="3" fillId="35" borderId="32" xfId="0" applyFont="1" applyFill="1" applyBorder="1" applyAlignment="1" applyProtection="1">
      <alignment/>
      <protection/>
    </xf>
    <xf numFmtId="0" fontId="3" fillId="35" borderId="33" xfId="0" applyFont="1" applyFill="1" applyBorder="1" applyAlignment="1" applyProtection="1">
      <alignment/>
      <protection/>
    </xf>
    <xf numFmtId="0" fontId="3" fillId="35" borderId="34" xfId="0" applyFont="1" applyFill="1" applyBorder="1" applyAlignment="1" applyProtection="1">
      <alignment/>
      <protection/>
    </xf>
    <xf numFmtId="0" fontId="3" fillId="35" borderId="35" xfId="0" applyFont="1" applyFill="1" applyBorder="1" applyAlignment="1" applyProtection="1">
      <alignment/>
      <protection/>
    </xf>
    <xf numFmtId="44" fontId="0" fillId="0" borderId="0" xfId="44" applyFont="1" applyBorder="1" applyAlignment="1" applyProtection="1">
      <alignment/>
      <protection/>
    </xf>
    <xf numFmtId="0" fontId="19" fillId="34" borderId="36" xfId="0" applyFont="1" applyFill="1" applyBorder="1" applyAlignment="1" applyProtection="1">
      <alignment/>
      <protection/>
    </xf>
    <xf numFmtId="0" fontId="0" fillId="34" borderId="37" xfId="0" applyFill="1" applyBorder="1" applyAlignment="1" applyProtection="1">
      <alignment/>
      <protection/>
    </xf>
    <xf numFmtId="0" fontId="0" fillId="34" borderId="38" xfId="0" applyFill="1" applyBorder="1" applyAlignment="1" applyProtection="1">
      <alignment/>
      <protection/>
    </xf>
    <xf numFmtId="0" fontId="3" fillId="34" borderId="39" xfId="0" applyFont="1" applyFill="1" applyBorder="1" applyAlignment="1" applyProtection="1">
      <alignment/>
      <protection/>
    </xf>
    <xf numFmtId="0" fontId="3" fillId="34" borderId="40" xfId="0" applyFont="1" applyFill="1" applyBorder="1" applyAlignment="1" applyProtection="1">
      <alignment/>
      <protection/>
    </xf>
    <xf numFmtId="0" fontId="0" fillId="34" borderId="41" xfId="0" applyFill="1" applyBorder="1" applyAlignment="1" applyProtection="1">
      <alignment/>
      <protection/>
    </xf>
    <xf numFmtId="0" fontId="11" fillId="0" borderId="0" xfId="0" applyFont="1" applyAlignment="1">
      <alignment/>
    </xf>
    <xf numFmtId="0" fontId="2" fillId="0" borderId="16" xfId="0" applyFont="1" applyBorder="1" applyAlignment="1">
      <alignment/>
    </xf>
    <xf numFmtId="0" fontId="0" fillId="0" borderId="16" xfId="0" applyFont="1" applyBorder="1" applyAlignment="1">
      <alignment horizontal="center"/>
    </xf>
    <xf numFmtId="0" fontId="0" fillId="0" borderId="42" xfId="0" applyFont="1" applyBorder="1" applyAlignment="1">
      <alignment/>
    </xf>
    <xf numFmtId="44" fontId="0" fillId="0" borderId="18" xfId="44" applyFont="1" applyBorder="1" applyAlignment="1" applyProtection="1">
      <alignment horizontal="right"/>
      <protection locked="0"/>
    </xf>
    <xf numFmtId="44" fontId="0" fillId="0" borderId="16" xfId="44" applyFont="1" applyBorder="1" applyAlignment="1" applyProtection="1">
      <alignment horizontal="right"/>
      <protection locked="0"/>
    </xf>
    <xf numFmtId="0" fontId="0" fillId="0" borderId="43" xfId="0" applyFont="1" applyBorder="1" applyAlignment="1">
      <alignment/>
    </xf>
    <xf numFmtId="0" fontId="12" fillId="0" borderId="0" xfId="0" applyFont="1" applyBorder="1" applyAlignment="1">
      <alignment/>
    </xf>
    <xf numFmtId="44" fontId="12" fillId="33" borderId="44" xfId="0" applyNumberFormat="1" applyFont="1" applyFill="1" applyBorder="1" applyAlignment="1">
      <alignment/>
    </xf>
    <xf numFmtId="0" fontId="0" fillId="36" borderId="43" xfId="0" applyFont="1" applyFill="1" applyBorder="1" applyAlignment="1" applyProtection="1">
      <alignment/>
      <protection locked="0"/>
    </xf>
    <xf numFmtId="0" fontId="0" fillId="36" borderId="18" xfId="0" applyFont="1" applyFill="1" applyBorder="1" applyAlignment="1" applyProtection="1">
      <alignment/>
      <protection locked="0"/>
    </xf>
    <xf numFmtId="44" fontId="0" fillId="33" borderId="16" xfId="44" applyFont="1" applyFill="1" applyBorder="1" applyAlignment="1">
      <alignment horizontal="right"/>
    </xf>
    <xf numFmtId="44" fontId="0" fillId="0" borderId="0" xfId="0" applyNumberFormat="1" applyAlignment="1">
      <alignment/>
    </xf>
    <xf numFmtId="167" fontId="0" fillId="0" borderId="0" xfId="59" applyNumberFormat="1" applyFont="1" applyAlignment="1">
      <alignment/>
    </xf>
    <xf numFmtId="0" fontId="0" fillId="0" borderId="0" xfId="0" applyAlignment="1">
      <alignment horizontal="left"/>
    </xf>
    <xf numFmtId="0" fontId="2" fillId="0" borderId="15" xfId="0" applyFont="1" applyFill="1" applyBorder="1" applyAlignment="1">
      <alignment horizontal="center"/>
    </xf>
    <xf numFmtId="0" fontId="12" fillId="0" borderId="45" xfId="0" applyFont="1" applyBorder="1" applyAlignment="1">
      <alignment/>
    </xf>
    <xf numFmtId="0" fontId="12" fillId="0" borderId="46" xfId="0" applyFont="1" applyBorder="1" applyAlignment="1">
      <alignment/>
    </xf>
    <xf numFmtId="0" fontId="12" fillId="0" borderId="45" xfId="0" applyFont="1" applyFill="1" applyBorder="1" applyAlignment="1">
      <alignment/>
    </xf>
    <xf numFmtId="176" fontId="20" fillId="33" borderId="47" xfId="44" applyNumberFormat="1" applyFont="1" applyFill="1" applyBorder="1" applyAlignment="1">
      <alignment horizontal="right"/>
    </xf>
    <xf numFmtId="3" fontId="12" fillId="33" borderId="47" xfId="0" applyNumberFormat="1" applyFont="1" applyFill="1" applyBorder="1" applyAlignment="1">
      <alignment/>
    </xf>
    <xf numFmtId="0" fontId="20" fillId="0" borderId="39" xfId="0" applyFont="1" applyBorder="1" applyAlignment="1">
      <alignment/>
    </xf>
    <xf numFmtId="173" fontId="12" fillId="0" borderId="0" xfId="42" applyNumberFormat="1" applyFont="1" applyBorder="1" applyAlignment="1" applyProtection="1">
      <alignment horizontal="right"/>
      <protection locked="0"/>
    </xf>
    <xf numFmtId="0" fontId="12" fillId="0" borderId="36" xfId="0" applyFont="1" applyBorder="1" applyAlignment="1">
      <alignment/>
    </xf>
    <xf numFmtId="173" fontId="12" fillId="0" borderId="38" xfId="42" applyNumberFormat="1" applyFont="1" applyBorder="1" applyAlignment="1" applyProtection="1">
      <alignment horizontal="right"/>
      <protection locked="0"/>
    </xf>
    <xf numFmtId="0" fontId="0" fillId="0" borderId="18" xfId="0" applyBorder="1" applyAlignment="1" applyProtection="1">
      <alignment/>
      <protection locked="0"/>
    </xf>
    <xf numFmtId="44" fontId="0" fillId="0" borderId="19" xfId="44" applyFont="1" applyBorder="1" applyAlignment="1" applyProtection="1">
      <alignment/>
      <protection locked="0"/>
    </xf>
    <xf numFmtId="43" fontId="0" fillId="0" borderId="18" xfId="42" applyFont="1" applyBorder="1" applyAlignment="1" applyProtection="1">
      <alignment/>
      <protection locked="0"/>
    </xf>
    <xf numFmtId="0" fontId="2" fillId="0" borderId="48"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xf>
    <xf numFmtId="0" fontId="2" fillId="0" borderId="49" xfId="0" applyFont="1" applyFill="1" applyBorder="1" applyAlignment="1">
      <alignment horizontal="center"/>
    </xf>
    <xf numFmtId="0" fontId="2" fillId="0" borderId="50" xfId="0" applyFont="1" applyBorder="1" applyAlignment="1">
      <alignment horizontal="center"/>
    </xf>
    <xf numFmtId="0" fontId="2" fillId="0" borderId="50" xfId="0" applyFont="1" applyFill="1" applyBorder="1" applyAlignment="1">
      <alignment horizontal="center"/>
    </xf>
    <xf numFmtId="43" fontId="0" fillId="0" borderId="16" xfId="42" applyNumberFormat="1" applyFont="1" applyFill="1" applyBorder="1" applyAlignment="1" applyProtection="1">
      <alignment/>
      <protection locked="0"/>
    </xf>
    <xf numFmtId="0" fontId="0" fillId="0" borderId="20" xfId="0" applyBorder="1" applyAlignment="1" applyProtection="1">
      <alignment/>
      <protection locked="0"/>
    </xf>
    <xf numFmtId="44" fontId="0" fillId="0" borderId="18" xfId="44" applyFont="1" applyBorder="1" applyAlignment="1" applyProtection="1">
      <alignment/>
      <protection locked="0"/>
    </xf>
    <xf numFmtId="2" fontId="0" fillId="0" borderId="17" xfId="0" applyNumberFormat="1" applyBorder="1" applyAlignment="1" applyProtection="1">
      <alignment/>
      <protection locked="0"/>
    </xf>
    <xf numFmtId="44" fontId="0" fillId="0" borderId="51" xfId="44" applyFont="1" applyBorder="1" applyAlignment="1" applyProtection="1">
      <alignment/>
      <protection locked="0"/>
    </xf>
    <xf numFmtId="0" fontId="0" fillId="0" borderId="0" xfId="0" applyBorder="1" applyAlignment="1" applyProtection="1">
      <alignment/>
      <protection locked="0"/>
    </xf>
    <xf numFmtId="44" fontId="0" fillId="0" borderId="20" xfId="44" applyFont="1" applyBorder="1" applyAlignment="1" applyProtection="1">
      <alignmen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33" borderId="52" xfId="0" applyFill="1" applyBorder="1" applyAlignment="1">
      <alignment/>
    </xf>
    <xf numFmtId="0" fontId="2" fillId="33" borderId="52" xfId="0" applyFont="1" applyFill="1" applyBorder="1" applyAlignment="1">
      <alignment horizontal="center"/>
    </xf>
    <xf numFmtId="0" fontId="8" fillId="33" borderId="52" xfId="0" applyFont="1" applyFill="1" applyBorder="1" applyAlignment="1">
      <alignment horizontal="left"/>
    </xf>
    <xf numFmtId="0" fontId="21" fillId="0" borderId="55" xfId="0" applyFont="1" applyBorder="1" applyAlignment="1" applyProtection="1">
      <alignment/>
      <protection locked="0"/>
    </xf>
    <xf numFmtId="0" fontId="0" fillId="0" borderId="15" xfId="0" applyBorder="1" applyAlignment="1" applyProtection="1">
      <alignment/>
      <protection locked="0"/>
    </xf>
    <xf numFmtId="0" fontId="0" fillId="0" borderId="56" xfId="0" applyBorder="1" applyAlignment="1" applyProtection="1">
      <alignment/>
      <protection locked="0"/>
    </xf>
    <xf numFmtId="0" fontId="11" fillId="0" borderId="57" xfId="0" applyFont="1" applyBorder="1" applyAlignment="1" applyProtection="1">
      <alignment/>
      <protection locked="0"/>
    </xf>
    <xf numFmtId="0" fontId="0" fillId="0" borderId="58" xfId="0" applyBorder="1" applyAlignment="1" applyProtection="1">
      <alignment/>
      <protection locked="0"/>
    </xf>
    <xf numFmtId="0" fontId="0" fillId="0" borderId="57"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59" xfId="0" applyBorder="1" applyAlignment="1" applyProtection="1">
      <alignment/>
      <protection locked="0"/>
    </xf>
    <xf numFmtId="0" fontId="0" fillId="37" borderId="0" xfId="0" applyFill="1" applyAlignment="1">
      <alignment/>
    </xf>
    <xf numFmtId="0" fontId="2" fillId="0" borderId="60" xfId="0" applyFont="1" applyBorder="1" applyAlignment="1">
      <alignment horizontal="center" wrapText="1"/>
    </xf>
    <xf numFmtId="2" fontId="0" fillId="0" borderId="18" xfId="0" applyNumberFormat="1" applyBorder="1" applyAlignment="1" applyProtection="1">
      <alignment/>
      <protection locked="0"/>
    </xf>
    <xf numFmtId="0" fontId="2" fillId="0" borderId="60" xfId="0" applyFont="1" applyBorder="1" applyAlignment="1">
      <alignment horizontal="center" vertical="center"/>
    </xf>
    <xf numFmtId="43" fontId="0" fillId="0" borderId="18" xfId="42" applyNumberFormat="1" applyFont="1" applyFill="1" applyBorder="1" applyAlignment="1" applyProtection="1">
      <alignment horizontal="center"/>
      <protection locked="0"/>
    </xf>
    <xf numFmtId="10" fontId="0" fillId="0" borderId="61" xfId="59" applyNumberFormat="1" applyFont="1" applyBorder="1" applyAlignment="1" applyProtection="1">
      <alignment/>
      <protection locked="0"/>
    </xf>
    <xf numFmtId="44" fontId="0" fillId="0" borderId="62" xfId="44" applyFont="1" applyBorder="1" applyAlignment="1" applyProtection="1">
      <alignment/>
      <protection locked="0"/>
    </xf>
    <xf numFmtId="43" fontId="12" fillId="0" borderId="47" xfId="0" applyNumberFormat="1" applyFont="1" applyFill="1" applyBorder="1" applyAlignment="1" applyProtection="1">
      <alignment/>
      <protection locked="0"/>
    </xf>
    <xf numFmtId="44" fontId="12" fillId="0" borderId="47" xfId="44" applyFont="1" applyBorder="1" applyAlignment="1" applyProtection="1">
      <alignment/>
      <protection locked="0"/>
    </xf>
    <xf numFmtId="188" fontId="2" fillId="0" borderId="0" xfId="0" applyNumberFormat="1" applyFont="1" applyAlignment="1">
      <alignment horizontal="right"/>
    </xf>
    <xf numFmtId="188" fontId="0" fillId="0" borderId="0" xfId="0" applyNumberFormat="1" applyAlignment="1">
      <alignment/>
    </xf>
    <xf numFmtId="188" fontId="2" fillId="0" borderId="56" xfId="0" applyNumberFormat="1" applyFont="1" applyBorder="1" applyAlignment="1">
      <alignment horizontal="center"/>
    </xf>
    <xf numFmtId="188" fontId="2" fillId="0" borderId="59" xfId="0" applyNumberFormat="1" applyFont="1" applyBorder="1" applyAlignment="1">
      <alignment horizontal="center"/>
    </xf>
    <xf numFmtId="188" fontId="0" fillId="33" borderId="18" xfId="44" applyNumberFormat="1" applyFont="1" applyFill="1" applyBorder="1" applyAlignment="1">
      <alignment/>
    </xf>
    <xf numFmtId="189" fontId="0" fillId="33" borderId="18" xfId="44" applyNumberFormat="1" applyFont="1" applyFill="1" applyBorder="1" applyAlignment="1">
      <alignment horizontal="center"/>
    </xf>
    <xf numFmtId="189" fontId="0" fillId="33" borderId="16" xfId="44" applyNumberFormat="1" applyFont="1" applyFill="1" applyBorder="1" applyAlignment="1">
      <alignment/>
    </xf>
    <xf numFmtId="189" fontId="0" fillId="33" borderId="42" xfId="44" applyNumberFormat="1" applyFont="1" applyFill="1" applyBorder="1" applyAlignment="1">
      <alignment/>
    </xf>
    <xf numFmtId="189" fontId="0" fillId="33" borderId="60" xfId="0" applyNumberFormat="1" applyFill="1" applyBorder="1" applyAlignment="1">
      <alignment/>
    </xf>
    <xf numFmtId="189" fontId="0" fillId="33" borderId="18" xfId="44" applyNumberFormat="1" applyFont="1" applyFill="1" applyBorder="1" applyAlignment="1">
      <alignment/>
    </xf>
    <xf numFmtId="189" fontId="0" fillId="33" borderId="43" xfId="44" applyNumberFormat="1" applyFont="1" applyFill="1" applyBorder="1" applyAlignment="1">
      <alignment/>
    </xf>
    <xf numFmtId="189" fontId="0" fillId="33" borderId="60" xfId="44" applyNumberFormat="1" applyFont="1" applyFill="1" applyBorder="1" applyAlignment="1">
      <alignment/>
    </xf>
    <xf numFmtId="190" fontId="0" fillId="0" borderId="0" xfId="0" applyNumberFormat="1" applyAlignment="1">
      <alignment/>
    </xf>
    <xf numFmtId="190" fontId="0" fillId="0" borderId="18" xfId="44" applyNumberFormat="1" applyFont="1" applyFill="1" applyBorder="1" applyAlignment="1" applyProtection="1">
      <alignment/>
      <protection locked="0"/>
    </xf>
    <xf numFmtId="190" fontId="0" fillId="33" borderId="16" xfId="0" applyNumberFormat="1" applyFont="1" applyFill="1" applyBorder="1" applyAlignment="1">
      <alignment horizontal="center"/>
    </xf>
    <xf numFmtId="190" fontId="2" fillId="0" borderId="0" xfId="0" applyNumberFormat="1" applyFont="1" applyFill="1" applyAlignment="1">
      <alignment horizontal="center"/>
    </xf>
    <xf numFmtId="190" fontId="0" fillId="0" borderId="0" xfId="0" applyNumberFormat="1" applyFill="1" applyAlignment="1">
      <alignment/>
    </xf>
    <xf numFmtId="188" fontId="0" fillId="0" borderId="0" xfId="44" applyNumberFormat="1" applyFont="1" applyAlignment="1">
      <alignment/>
    </xf>
    <xf numFmtId="188" fontId="0" fillId="33" borderId="16" xfId="44" applyNumberFormat="1" applyFont="1" applyFill="1" applyBorder="1" applyAlignment="1">
      <alignment/>
    </xf>
    <xf numFmtId="188" fontId="0" fillId="0" borderId="0" xfId="44" applyNumberFormat="1" applyFont="1" applyFill="1" applyBorder="1" applyAlignment="1">
      <alignment/>
    </xf>
    <xf numFmtId="188" fontId="0" fillId="0" borderId="0" xfId="0" applyNumberFormat="1" applyFill="1" applyAlignment="1">
      <alignment/>
    </xf>
    <xf numFmtId="188" fontId="2" fillId="0" borderId="60" xfId="0" applyNumberFormat="1" applyFont="1" applyFill="1" applyBorder="1" applyAlignment="1">
      <alignment horizontal="center"/>
    </xf>
    <xf numFmtId="167" fontId="0" fillId="0" borderId="60" xfId="59" applyNumberFormat="1" applyFont="1" applyFill="1" applyBorder="1" applyAlignment="1" applyProtection="1">
      <alignment/>
      <protection locked="0"/>
    </xf>
    <xf numFmtId="0" fontId="14" fillId="0" borderId="0" xfId="0" applyFont="1" applyAlignment="1">
      <alignment/>
    </xf>
    <xf numFmtId="190" fontId="0" fillId="0" borderId="18" xfId="44" applyNumberFormat="1" applyFont="1" applyFill="1" applyBorder="1" applyAlignment="1" applyProtection="1">
      <alignment/>
      <protection locked="0"/>
    </xf>
    <xf numFmtId="44" fontId="1" fillId="0" borderId="16" xfId="44" applyNumberFormat="1" applyFont="1" applyBorder="1" applyAlignment="1" applyProtection="1">
      <alignment/>
      <protection locked="0"/>
    </xf>
    <xf numFmtId="44" fontId="0" fillId="0" borderId="0" xfId="0" applyNumberFormat="1" applyBorder="1" applyAlignment="1">
      <alignment/>
    </xf>
    <xf numFmtId="44" fontId="0" fillId="0" borderId="0" xfId="44" applyNumberFormat="1" applyFont="1" applyBorder="1" applyAlignment="1">
      <alignment/>
    </xf>
    <xf numFmtId="44" fontId="8" fillId="0" borderId="0" xfId="0" applyNumberFormat="1" applyFont="1" applyAlignment="1">
      <alignment/>
    </xf>
    <xf numFmtId="10" fontId="0" fillId="0" borderId="0" xfId="0" applyNumberFormat="1" applyAlignment="1">
      <alignment/>
    </xf>
    <xf numFmtId="10" fontId="0" fillId="0" borderId="0" xfId="44" applyNumberFormat="1" applyFont="1" applyBorder="1" applyAlignment="1" applyProtection="1">
      <alignment/>
      <protection locked="0"/>
    </xf>
    <xf numFmtId="10" fontId="0" fillId="0" borderId="0" xfId="44" applyNumberFormat="1" applyFont="1" applyBorder="1" applyAlignment="1">
      <alignment/>
    </xf>
    <xf numFmtId="0" fontId="0" fillId="0" borderId="63" xfId="0" applyBorder="1" applyAlignment="1" applyProtection="1">
      <alignment/>
      <protection locked="0"/>
    </xf>
    <xf numFmtId="188" fontId="0" fillId="0" borderId="0" xfId="0" applyNumberFormat="1" applyBorder="1" applyAlignment="1" applyProtection="1">
      <alignment/>
      <protection locked="0"/>
    </xf>
    <xf numFmtId="0" fontId="0" fillId="0" borderId="64" xfId="0" applyBorder="1" applyAlignment="1" applyProtection="1">
      <alignment/>
      <protection locked="0"/>
    </xf>
    <xf numFmtId="188" fontId="0" fillId="0" borderId="54" xfId="0" applyNumberFormat="1" applyBorder="1" applyAlignment="1" applyProtection="1">
      <alignment/>
      <protection locked="0"/>
    </xf>
    <xf numFmtId="188" fontId="0" fillId="0" borderId="52" xfId="0" applyNumberFormat="1" applyBorder="1" applyAlignment="1" applyProtection="1">
      <alignment/>
      <protection locked="0"/>
    </xf>
    <xf numFmtId="0" fontId="11" fillId="0" borderId="65" xfId="0" applyFont="1" applyBorder="1" applyAlignment="1" applyProtection="1">
      <alignment/>
      <protection locked="0"/>
    </xf>
    <xf numFmtId="188" fontId="0" fillId="0" borderId="53" xfId="0" applyNumberFormat="1" applyBorder="1" applyAlignment="1" applyProtection="1">
      <alignment/>
      <protection locked="0"/>
    </xf>
    <xf numFmtId="188" fontId="0" fillId="0" borderId="64" xfId="0" applyNumberFormat="1" applyBorder="1" applyAlignment="1" applyProtection="1">
      <alignment/>
      <protection locked="0"/>
    </xf>
    <xf numFmtId="188" fontId="0" fillId="0" borderId="20" xfId="0" applyNumberFormat="1" applyBorder="1" applyAlignment="1" applyProtection="1">
      <alignment/>
      <protection locked="0"/>
    </xf>
    <xf numFmtId="3" fontId="0" fillId="0" borderId="0" xfId="0" applyNumberFormat="1" applyBorder="1" applyAlignment="1" applyProtection="1">
      <alignment/>
      <protection locked="0"/>
    </xf>
    <xf numFmtId="0" fontId="0" fillId="33" borderId="18" xfId="44" applyNumberFormat="1" applyFont="1" applyFill="1" applyBorder="1" applyAlignment="1">
      <alignment/>
    </xf>
    <xf numFmtId="0" fontId="0" fillId="0" borderId="10" xfId="0" applyBorder="1" applyAlignment="1" applyProtection="1">
      <alignment/>
      <protection locked="0"/>
    </xf>
    <xf numFmtId="0" fontId="2" fillId="0" borderId="66" xfId="0" applyFont="1" applyFill="1" applyBorder="1" applyAlignment="1" applyProtection="1">
      <alignment horizontal="center"/>
      <protection locked="0"/>
    </xf>
    <xf numFmtId="0" fontId="0" fillId="0" borderId="66" xfId="0" applyBorder="1" applyAlignment="1" applyProtection="1">
      <alignment/>
      <protection locked="0"/>
    </xf>
    <xf numFmtId="0" fontId="2" fillId="33" borderId="14" xfId="0" applyFont="1" applyFill="1" applyBorder="1" applyAlignment="1">
      <alignment horizontal="center"/>
    </xf>
    <xf numFmtId="44" fontId="2" fillId="0" borderId="49" xfId="0" applyNumberFormat="1" applyFont="1" applyBorder="1" applyAlignment="1">
      <alignment horizontal="center"/>
    </xf>
    <xf numFmtId="190" fontId="2" fillId="0" borderId="49" xfId="0" applyNumberFormat="1" applyFont="1" applyBorder="1" applyAlignment="1">
      <alignment horizontal="center"/>
    </xf>
    <xf numFmtId="44" fontId="2" fillId="0" borderId="12" xfId="0" applyNumberFormat="1" applyFont="1" applyBorder="1" applyAlignment="1">
      <alignment horizontal="center"/>
    </xf>
    <xf numFmtId="190" fontId="2" fillId="0" borderId="12" xfId="0" applyNumberFormat="1" applyFont="1" applyBorder="1" applyAlignment="1">
      <alignment horizontal="center"/>
    </xf>
    <xf numFmtId="0" fontId="1" fillId="0" borderId="18" xfId="0" applyFont="1" applyBorder="1" applyAlignment="1" applyProtection="1">
      <alignment/>
      <protection locked="0"/>
    </xf>
    <xf numFmtId="0" fontId="1" fillId="0" borderId="18" xfId="0" applyFont="1" applyBorder="1" applyAlignment="1" applyProtection="1">
      <alignment/>
      <protection locked="0"/>
    </xf>
    <xf numFmtId="44" fontId="1" fillId="0" borderId="18" xfId="44" applyNumberFormat="1" applyFont="1" applyBorder="1" applyAlignment="1" applyProtection="1">
      <alignment/>
      <protection locked="0"/>
    </xf>
    <xf numFmtId="0" fontId="2" fillId="0" borderId="67" xfId="0" applyFont="1" applyBorder="1" applyAlignment="1">
      <alignment horizontal="center" vertical="center" wrapText="1"/>
    </xf>
    <xf numFmtId="0" fontId="2" fillId="0" borderId="56" xfId="0" applyFont="1" applyBorder="1" applyAlignment="1">
      <alignment horizontal="center" vertical="center"/>
    </xf>
    <xf numFmtId="3" fontId="0" fillId="0" borderId="20" xfId="0" applyNumberFormat="1" applyBorder="1" applyAlignment="1" applyProtection="1">
      <alignment/>
      <protection locked="0"/>
    </xf>
    <xf numFmtId="0" fontId="0" fillId="36" borderId="17" xfId="0" applyFill="1" applyBorder="1" applyAlignment="1" applyProtection="1">
      <alignment/>
      <protection locked="0"/>
    </xf>
    <xf numFmtId="0" fontId="0" fillId="0" borderId="68" xfId="0" applyBorder="1" applyAlignment="1">
      <alignment/>
    </xf>
    <xf numFmtId="0" fontId="0" fillId="0" borderId="69" xfId="0" applyBorder="1" applyAlignment="1">
      <alignment/>
    </xf>
    <xf numFmtId="49" fontId="11" fillId="36" borderId="17" xfId="0" applyNumberFormat="1" applyFont="1" applyFill="1" applyBorder="1" applyAlignment="1" applyProtection="1">
      <alignment horizontal="left"/>
      <protection locked="0"/>
    </xf>
    <xf numFmtId="0" fontId="0" fillId="0" borderId="17" xfId="0" applyBorder="1" applyAlignment="1" applyProtection="1">
      <alignment/>
      <protection locked="0"/>
    </xf>
    <xf numFmtId="0" fontId="2"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0" fillId="0" borderId="43" xfId="0" applyFill="1" applyBorder="1" applyAlignment="1" applyProtection="1">
      <alignment/>
      <protection locked="0"/>
    </xf>
    <xf numFmtId="0" fontId="0" fillId="0" borderId="73" xfId="0" applyBorder="1" applyAlignment="1">
      <alignment/>
    </xf>
    <xf numFmtId="0" fontId="0" fillId="0" borderId="12" xfId="0" applyFill="1" applyBorder="1" applyAlignment="1" applyProtection="1">
      <alignment/>
      <protection locked="0"/>
    </xf>
    <xf numFmtId="0" fontId="0" fillId="0" borderId="13" xfId="0" applyBorder="1" applyAlignment="1">
      <alignment/>
    </xf>
    <xf numFmtId="0" fontId="0" fillId="0" borderId="43" xfId="0" applyBorder="1" applyAlignment="1" applyProtection="1">
      <alignment/>
      <protection locked="0"/>
    </xf>
    <xf numFmtId="0" fontId="2" fillId="33" borderId="55" xfId="0" applyFont="1" applyFill="1" applyBorder="1" applyAlignment="1">
      <alignment horizontal="center"/>
    </xf>
    <xf numFmtId="0" fontId="0" fillId="0" borderId="15" xfId="0" applyBorder="1" applyAlignment="1">
      <alignment horizontal="center"/>
    </xf>
    <xf numFmtId="0" fontId="0" fillId="0" borderId="56" xfId="0" applyBorder="1" applyAlignment="1">
      <alignment horizontal="center"/>
    </xf>
    <xf numFmtId="0" fontId="2" fillId="33" borderId="11" xfId="0" applyFont="1" applyFill="1" applyBorder="1" applyAlignment="1">
      <alignment horizontal="center"/>
    </xf>
    <xf numFmtId="0" fontId="0" fillId="0" borderId="59" xfId="0" applyBorder="1" applyAlignment="1">
      <alignment horizontal="center"/>
    </xf>
    <xf numFmtId="0" fontId="2" fillId="0" borderId="48" xfId="0" applyFont="1" applyBorder="1" applyAlignment="1">
      <alignment horizontal="center" vertical="center"/>
    </xf>
    <xf numFmtId="0" fontId="0" fillId="0" borderId="10" xfId="0" applyBorder="1" applyAlignment="1">
      <alignment horizontal="center" vertical="center"/>
    </xf>
    <xf numFmtId="0" fontId="2" fillId="0" borderId="49" xfId="0" applyFont="1" applyBorder="1" applyAlignment="1">
      <alignment horizontal="center" vertical="center"/>
    </xf>
    <xf numFmtId="0" fontId="0" fillId="0" borderId="12" xfId="0" applyBorder="1" applyAlignment="1">
      <alignment/>
    </xf>
    <xf numFmtId="0" fontId="0" fillId="0" borderId="12" xfId="0" applyBorder="1" applyAlignment="1">
      <alignment vertical="center"/>
    </xf>
    <xf numFmtId="0" fontId="11" fillId="0" borderId="74" xfId="0" applyFont="1" applyBorder="1" applyAlignment="1">
      <alignment horizontal="center"/>
    </xf>
    <xf numFmtId="0" fontId="11" fillId="0" borderId="75" xfId="0" applyFont="1" applyBorder="1" applyAlignment="1">
      <alignment horizontal="center"/>
    </xf>
    <xf numFmtId="0" fontId="11" fillId="0" borderId="67" xfId="0" applyFont="1" applyBorder="1" applyAlignment="1">
      <alignment horizontal="center"/>
    </xf>
    <xf numFmtId="0" fontId="11" fillId="0" borderId="76" xfId="0" applyFont="1" applyBorder="1" applyAlignment="1">
      <alignment horizontal="center" vertical="top" wrapText="1"/>
    </xf>
    <xf numFmtId="0" fontId="11" fillId="0" borderId="51" xfId="0" applyFont="1" applyBorder="1" applyAlignment="1">
      <alignment horizontal="center" vertical="top" wrapText="1"/>
    </xf>
    <xf numFmtId="44" fontId="2" fillId="33" borderId="17" xfId="44" applyFont="1" applyFill="1" applyBorder="1" applyAlignment="1">
      <alignment horizontal="center"/>
    </xf>
    <xf numFmtId="44" fontId="2" fillId="33" borderId="69" xfId="44" applyFont="1" applyFill="1" applyBorder="1" applyAlignment="1">
      <alignment horizontal="center"/>
    </xf>
    <xf numFmtId="0" fontId="0" fillId="0" borderId="0" xfId="0" applyAlignment="1">
      <alignment horizontal="right"/>
    </xf>
    <xf numFmtId="0" fontId="0" fillId="0" borderId="58" xfId="0" applyBorder="1" applyAlignment="1">
      <alignment horizontal="right"/>
    </xf>
    <xf numFmtId="0" fontId="2" fillId="0" borderId="65" xfId="0" applyFont="1" applyBorder="1" applyAlignment="1" applyProtection="1">
      <alignment/>
      <protection locked="0"/>
    </xf>
    <xf numFmtId="0" fontId="0" fillId="0" borderId="52"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76200</xdr:rowOff>
    </xdr:from>
    <xdr:to>
      <xdr:col>7</xdr:col>
      <xdr:colOff>1381125</xdr:colOff>
      <xdr:row>14</xdr:row>
      <xdr:rowOff>114300</xdr:rowOff>
    </xdr:to>
    <xdr:sp>
      <xdr:nvSpPr>
        <xdr:cNvPr id="1" name="Text Box 2"/>
        <xdr:cNvSpPr txBox="1">
          <a:spLocks noChangeArrowheads="1"/>
        </xdr:cNvSpPr>
      </xdr:nvSpPr>
      <xdr:spPr>
        <a:xfrm>
          <a:off x="219075" y="590550"/>
          <a:ext cx="6962775" cy="1819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 summary sheet is linked to the other sheets in this workbook. Any area shaded in light green is either a formula or linked to another work sheet. The only manual input to this sheet will be to input the QRF name and the Product Bid (name of product being produced). The costs are to be divided into five categories: Raw Materials, Labor, Overhead, Delivery and Reserve Costs. Raw materials consist of the raw materials, special equipment, and machine costs. Each category is detailed on the following sheets. Labor costs is direct labor used to produce the good. Overhead costs is a line item charge which is computed on the overhead sheet. Delivery and reserve computations are also completed on the following sheets. All these costs will vary depending upon your organization and the specifications for the project. Each sheet will have an example calculation and further instructions for completion.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781050</xdr:colOff>
      <xdr:row>6</xdr:row>
      <xdr:rowOff>38100</xdr:rowOff>
    </xdr:to>
    <xdr:sp>
      <xdr:nvSpPr>
        <xdr:cNvPr id="1" name="Text Box 1"/>
        <xdr:cNvSpPr txBox="1">
          <a:spLocks noChangeArrowheads="1"/>
        </xdr:cNvSpPr>
      </xdr:nvSpPr>
      <xdr:spPr>
        <a:xfrm>
          <a:off x="828675" y="695325"/>
          <a:ext cx="609600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this sheet to detail the raw materials needed to produce one distinguishable unit of product.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19050</xdr:rowOff>
    </xdr:from>
    <xdr:to>
      <xdr:col>7</xdr:col>
      <xdr:colOff>857250</xdr:colOff>
      <xdr:row>17</xdr:row>
      <xdr:rowOff>57150</xdr:rowOff>
    </xdr:to>
    <xdr:sp>
      <xdr:nvSpPr>
        <xdr:cNvPr id="1" name="Text Box 1"/>
        <xdr:cNvSpPr txBox="1">
          <a:spLocks noChangeArrowheads="1"/>
        </xdr:cNvSpPr>
      </xdr:nvSpPr>
      <xdr:spPr>
        <a:xfrm>
          <a:off x="247650" y="695325"/>
          <a:ext cx="7305675" cy="2143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EQUIPMENT
</a:t>
          </a:r>
          <a:r>
            <a:rPr lang="en-US" cap="none" sz="1000" b="0" i="0" u="none" baseline="0">
              <a:solidFill>
                <a:srgbClr val="000000"/>
              </a:solidFill>
              <a:latin typeface="Arial"/>
              <a:ea typeface="Arial"/>
              <a:cs typeface="Arial"/>
            </a:rPr>
            <a:t>Use this section to determine other specific costs associated with the manufacturing of the product. The example shown is for a cloth die specifically purchased for this project which has a life based on usage rather than time (straight line depreciation). The life is 1500 pieces, so each use adds $.20 to the cost of the product. For the purposes of costing, expense out the equipment out on a per item basis. If any of this equipment is used on more than one project, be sure to include only that portion of the cost associated with this project.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MACHINE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product requires machine time to manufacture, list each machine and a brief process below.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Any asset purchased with grant money is not eligible for depreciation, however, the cost to maintain the asset is an allowable expense and should be listed.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38100</xdr:rowOff>
    </xdr:from>
    <xdr:to>
      <xdr:col>17</xdr:col>
      <xdr:colOff>962025</xdr:colOff>
      <xdr:row>61</xdr:row>
      <xdr:rowOff>85725</xdr:rowOff>
    </xdr:to>
    <xdr:sp>
      <xdr:nvSpPr>
        <xdr:cNvPr id="1" name="Text Box 1"/>
        <xdr:cNvSpPr txBox="1">
          <a:spLocks noChangeArrowheads="1"/>
        </xdr:cNvSpPr>
      </xdr:nvSpPr>
      <xdr:spPr>
        <a:xfrm>
          <a:off x="209550" y="8286750"/>
          <a:ext cx="15411450" cy="2152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purposes of costing a project, it’s important to distinguish between direct and indirect labor. Indirect labor (supervision, administration, inspection etc.) should be captured as Overhead. Direct labor is that which is specifically identifiable as a part of the contract requirements. It should be noted that working supervisors could spend a percentage of their time in direct labor functions. The percentage may vary depending on the project or organization. For example, a supervisor may spend 50% of his/her time in direct labor functions and the other 50% supervising. In that case you would include 50% of that person’s time as direct labor and capture the other 50%, as well as any other supervisory costs, in the indirect labor portion of Overhead (see Overhead costing worksheet). For a commodity contract the direct labor will be calculated on a Per-Item Manufactured basis.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first and perhaps most critical step is to identify the work and break it down into its component tasks. The description of work or specifications in the contract is the place to start. Once the component tasks are identified, the next step is to input the time that will be required to accomplish each task. (If the actual time is not known, an estimate may be used, but include a brief explanation on how you arrived at that figure.) Since this time must be in minutes, the times must be compiled into a Per-Item direct labor cost. For example, first breakdown the work requirements into component tasks, such as machine preperation, machine run time, loading and unloading raw materials and finished goods, ect (be sure to account for time between jobs also). Next, input the time required for each component task. Then, compile those times into the schedule above to compute the total cost per item.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24</xdr:row>
      <xdr:rowOff>57150</xdr:rowOff>
    </xdr:from>
    <xdr:to>
      <xdr:col>9</xdr:col>
      <xdr:colOff>209550</xdr:colOff>
      <xdr:row>34</xdr:row>
      <xdr:rowOff>114300</xdr:rowOff>
    </xdr:to>
    <xdr:sp>
      <xdr:nvSpPr>
        <xdr:cNvPr id="1" name="Text Box 5"/>
        <xdr:cNvSpPr txBox="1">
          <a:spLocks noChangeArrowheads="1"/>
        </xdr:cNvSpPr>
      </xdr:nvSpPr>
      <xdr:spPr>
        <a:xfrm>
          <a:off x="6858000" y="4819650"/>
          <a:ext cx="6191250" cy="1885950"/>
        </a:xfrm>
        <a:prstGeom prst="rect">
          <a:avLst/>
        </a:prstGeom>
        <a:solidFill>
          <a:srgbClr val="FFFFFF"/>
        </a:solidFill>
        <a:ln w="9525" cmpd="sng">
          <a:solidFill>
            <a:srgbClr val="993300"/>
          </a:solidFill>
          <a:headEnd type="none"/>
          <a:tailEnd type="none"/>
        </a:ln>
      </xdr:spPr>
      <xdr:txBody>
        <a:bodyPr vertOverflow="clip" wrap="square" lIns="36576" tIns="27432" rIns="0" bIns="0"/>
        <a:p>
          <a:pPr algn="l">
            <a:defRPr/>
          </a:pPr>
          <a:r>
            <a:rPr lang="en-US" cap="none" sz="1400" b="1" i="0" u="none" baseline="0">
              <a:solidFill>
                <a:srgbClr val="993300"/>
              </a:solidFill>
              <a:latin typeface="Arial"/>
              <a:ea typeface="Arial"/>
              <a:cs typeface="Arial"/>
            </a:rPr>
            <a:t>Percent of Total Direct Labor Method:</a:t>
          </a:r>
          <a:r>
            <a:rPr lang="en-US" cap="none" sz="1000" b="0" i="0" u="none" baseline="0">
              <a:solidFill>
                <a:srgbClr val="993300"/>
              </a:solidFill>
              <a:latin typeface="Arial"/>
              <a:ea typeface="Arial"/>
              <a:cs typeface="Arial"/>
            </a:rPr>
            <a:t>
</a:t>
          </a:r>
          <a:r>
            <a:rPr lang="en-US" cap="none" sz="1000" b="0" i="0" u="none" baseline="0">
              <a:solidFill>
                <a:srgbClr val="993300"/>
              </a:solidFill>
              <a:latin typeface="Arial"/>
              <a:ea typeface="Arial"/>
              <a:cs typeface="Arial"/>
            </a:rPr>
            <a:t>To identify overhead costs, you need the financial records for your organization or division for the past year. Input all the costs of the entire entity as detailed below. Line items which are not detailed below should be input into the cells marked "other"; please include a description. What you are trying to determine is a percentage, therefore, do not gross up the expenses for inflation or to conform to the current year budget. Next, input into the cells below the total direct labor hours paid out by the entity for the same period. If your organization has multiple lines of business, be sure to separate those hours and costs as detailed below. These figures should be found on the year end payroll report. Do not include hours which can be classified as management or administrative costs. (Including these costs into the direct labor hour total will deflate the actual costs.) The worksheet will compute the overhead as a line item cost by dividing the total projected labor hours for the contract into the total projected labor hours for the current year. </a:t>
          </a:r>
          <a:r>
            <a:rPr lang="en-US" cap="none" sz="1000" b="0" i="0" u="none" baseline="0">
              <a:solidFill>
                <a:srgbClr val="000000"/>
              </a:solidFill>
              <a:latin typeface="Arial"/>
              <a:ea typeface="Arial"/>
              <a:cs typeface="Arial"/>
            </a:rPr>
            <a:t>
</a:t>
          </a:r>
        </a:p>
      </xdr:txBody>
    </xdr:sp>
    <xdr:clientData/>
  </xdr:twoCellAnchor>
  <xdr:twoCellAnchor>
    <xdr:from>
      <xdr:col>4</xdr:col>
      <xdr:colOff>257175</xdr:colOff>
      <xdr:row>20</xdr:row>
      <xdr:rowOff>66675</xdr:rowOff>
    </xdr:from>
    <xdr:to>
      <xdr:col>9</xdr:col>
      <xdr:colOff>219075</xdr:colOff>
      <xdr:row>23</xdr:row>
      <xdr:rowOff>180975</xdr:rowOff>
    </xdr:to>
    <xdr:sp>
      <xdr:nvSpPr>
        <xdr:cNvPr id="2" name="Text Box 6"/>
        <xdr:cNvSpPr txBox="1">
          <a:spLocks noChangeArrowheads="1"/>
        </xdr:cNvSpPr>
      </xdr:nvSpPr>
      <xdr:spPr>
        <a:xfrm>
          <a:off x="6877050" y="4029075"/>
          <a:ext cx="6181725" cy="723900"/>
        </a:xfrm>
        <a:prstGeom prst="rect">
          <a:avLst/>
        </a:prstGeom>
        <a:solidFill>
          <a:srgbClr val="FFFFFF"/>
        </a:solidFill>
        <a:ln w="9525" cmpd="sng">
          <a:solidFill>
            <a:srgbClr val="000080"/>
          </a:solidFill>
          <a:headEnd type="none"/>
          <a:tailEnd type="none"/>
        </a:ln>
      </xdr:spPr>
      <xdr:txBody>
        <a:bodyPr vertOverflow="clip" wrap="square" lIns="36576" tIns="27432" rIns="0" bIns="0"/>
        <a:p>
          <a:pPr algn="l">
            <a:defRPr/>
          </a:pPr>
          <a:r>
            <a:rPr lang="en-US" cap="none" sz="1400" b="1" i="0" u="none" baseline="0">
              <a:solidFill>
                <a:srgbClr val="000080"/>
              </a:solidFill>
              <a:latin typeface="Arial"/>
              <a:ea typeface="Arial"/>
              <a:cs typeface="Arial"/>
            </a:rPr>
            <a:t>Dollar-Figure Sum Method:</a:t>
          </a:r>
          <a:r>
            <a:rPr lang="en-US" cap="none" sz="1000" b="0" i="0" u="none" baseline="0">
              <a:solidFill>
                <a:srgbClr val="000000"/>
              </a:solidFill>
              <a:latin typeface="Arial"/>
              <a:ea typeface="Arial"/>
              <a:cs typeface="Arial"/>
            </a:rPr>
            <a:t>
</a:t>
          </a:r>
          <a:r>
            <a:rPr lang="en-US" cap="none" sz="1000" b="0" i="0" u="none" baseline="0">
              <a:solidFill>
                <a:srgbClr val="000080"/>
              </a:solidFill>
              <a:latin typeface="Arial"/>
              <a:ea typeface="Arial"/>
              <a:cs typeface="Arial"/>
            </a:rPr>
            <a:t>You can enter the dollar amount you are allocating to overhead in the box if you are confident that you can allocate overhead items to this particular project.  You can use the Worksheet as a tool (if needed)
</a:t>
          </a:r>
          <a:r>
            <a:rPr lang="en-US" cap="none" sz="1000" b="0" i="0" u="none" baseline="0">
              <a:solidFill>
                <a:srgbClr val="000080"/>
              </a:solidFill>
              <a:latin typeface="Arial"/>
              <a:ea typeface="Arial"/>
              <a:cs typeface="Arial"/>
            </a:rPr>
            <a:t> to identify your costs.</a:t>
          </a:r>
        </a:p>
      </xdr:txBody>
    </xdr:sp>
    <xdr:clientData/>
  </xdr:twoCellAnchor>
  <xdr:twoCellAnchor>
    <xdr:from>
      <xdr:col>4</xdr:col>
      <xdr:colOff>276225</xdr:colOff>
      <xdr:row>10</xdr:row>
      <xdr:rowOff>114300</xdr:rowOff>
    </xdr:from>
    <xdr:to>
      <xdr:col>9</xdr:col>
      <xdr:colOff>200025</xdr:colOff>
      <xdr:row>18</xdr:row>
      <xdr:rowOff>57150</xdr:rowOff>
    </xdr:to>
    <xdr:sp>
      <xdr:nvSpPr>
        <xdr:cNvPr id="3" name="Text Box 7"/>
        <xdr:cNvSpPr txBox="1">
          <a:spLocks noChangeArrowheads="1"/>
        </xdr:cNvSpPr>
      </xdr:nvSpPr>
      <xdr:spPr>
        <a:xfrm>
          <a:off x="6896100" y="2181225"/>
          <a:ext cx="6143625" cy="1457325"/>
        </a:xfrm>
        <a:prstGeom prst="rect">
          <a:avLst/>
        </a:prstGeom>
        <a:solidFill>
          <a:srgbClr val="FFFFFF"/>
        </a:solidFill>
        <a:ln w="9525" cmpd="sng">
          <a:solidFill>
            <a:srgbClr val="008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Percent of Total Cost Method:</a:t>
          </a:r>
          <a:r>
            <a:rPr lang="en-US" cap="none" sz="1400" b="1" i="0" u="none" baseline="0">
              <a:solidFill>
                <a:srgbClr val="000000"/>
              </a:solidFill>
              <a:latin typeface="Arial"/>
              <a:ea typeface="Arial"/>
              <a:cs typeface="Arial"/>
            </a:rPr>
            <a:t>
</a:t>
          </a:r>
          <a:r>
            <a:rPr lang="en-US" cap="none" sz="1000" b="0" i="0" u="none" baseline="0">
              <a:solidFill>
                <a:srgbClr val="008000"/>
              </a:solidFill>
              <a:latin typeface="Arial"/>
              <a:ea typeface="Arial"/>
              <a:cs typeface="Arial"/>
            </a:rPr>
            <a:t>For every dollar spent producing a final product, or providing a service, a certain percentage of that dollar is required for overhead.  To calculate the overhead percentage, it is best to have financial records for your organization that go back a year or more.  Add together the expenditures that make up the overhead cost (see examples on this page).  These should basically be any costs other than Raw materials, Direct labor, or Delivery.  Now add this figure to the Raw materials, Direct labor and Delivery for a total cost.  Divide the figure for overhead by the figure for total costs.  The result is a percent that represents overhead as a percentage of the total cost.  If financial records are not available estimate the overhead expenses as best you can, estimate other costs as best you can, and use the same formula to get a percentage.  </a:t>
          </a:r>
        </a:p>
      </xdr:txBody>
    </xdr:sp>
    <xdr:clientData/>
  </xdr:twoCellAnchor>
  <xdr:twoCellAnchor>
    <xdr:from>
      <xdr:col>0</xdr:col>
      <xdr:colOff>276225</xdr:colOff>
      <xdr:row>2</xdr:row>
      <xdr:rowOff>123825</xdr:rowOff>
    </xdr:from>
    <xdr:to>
      <xdr:col>8</xdr:col>
      <xdr:colOff>600075</xdr:colOff>
      <xdr:row>6</xdr:row>
      <xdr:rowOff>19050</xdr:rowOff>
    </xdr:to>
    <xdr:sp>
      <xdr:nvSpPr>
        <xdr:cNvPr id="4" name="Text Box 8"/>
        <xdr:cNvSpPr txBox="1">
          <a:spLocks noChangeArrowheads="1"/>
        </xdr:cNvSpPr>
      </xdr:nvSpPr>
      <xdr:spPr>
        <a:xfrm>
          <a:off x="276225" y="476250"/>
          <a:ext cx="12468225" cy="742950"/>
        </a:xfrm>
        <a:prstGeom prst="rect">
          <a:avLst/>
        </a:prstGeom>
        <a:solidFill>
          <a:srgbClr val="FFFFFF"/>
        </a:solidFill>
        <a:ln w="76200" cmpd="tri">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There are many different ways organizations allocate overhead internally (e.g., Percent of total costs, dollar figure sum, as a percent of direct labor, etc).
</a:t>
          </a:r>
          <a:r>
            <a:rPr lang="en-US" cap="none" sz="1200" b="1" i="0" u="none" baseline="0">
              <a:solidFill>
                <a:srgbClr val="000000"/>
              </a:solidFill>
              <a:latin typeface="Arial"/>
              <a:ea typeface="Arial"/>
              <a:cs typeface="Arial"/>
            </a:rPr>
            <a:t>In the space provided below, indicate how your organization allocates overhead to this particular contract, what items go into your overhead, and what that overhead amount is (whether as a percent or exact amount)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9</xdr:row>
      <xdr:rowOff>0</xdr:rowOff>
    </xdr:to>
    <xdr:sp>
      <xdr:nvSpPr>
        <xdr:cNvPr id="1" name="Text Box 1"/>
        <xdr:cNvSpPr txBox="1">
          <a:spLocks noChangeArrowheads="1"/>
        </xdr:cNvSpPr>
      </xdr:nvSpPr>
      <xdr:spPr>
        <a:xfrm>
          <a:off x="190500" y="514350"/>
          <a:ext cx="7162800" cy="971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commodity contract, Delivery cost will be those associated with shipping or delivering your product to the buyer. Again, this should be for delivery only. Any wages for the people packaging or preparing the item for shipment should be captured in Direct Labor (see direct labor worksheets).
</a:t>
          </a:r>
        </a:p>
      </xdr:txBody>
    </xdr:sp>
    <xdr:clientData/>
  </xdr:twoCellAnchor>
  <xdr:twoCellAnchor>
    <xdr:from>
      <xdr:col>1</xdr:col>
      <xdr:colOff>28575</xdr:colOff>
      <xdr:row>19</xdr:row>
      <xdr:rowOff>114300</xdr:rowOff>
    </xdr:from>
    <xdr:to>
      <xdr:col>7</xdr:col>
      <xdr:colOff>19050</xdr:colOff>
      <xdr:row>24</xdr:row>
      <xdr:rowOff>57150</xdr:rowOff>
    </xdr:to>
    <xdr:sp>
      <xdr:nvSpPr>
        <xdr:cNvPr id="2" name="Text Box 2"/>
        <xdr:cNvSpPr txBox="1">
          <a:spLocks noChangeArrowheads="1"/>
        </xdr:cNvSpPr>
      </xdr:nvSpPr>
      <xdr:spPr>
        <a:xfrm>
          <a:off x="219075" y="3609975"/>
          <a:ext cx="7153275"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law allows a “margin held in reserve”. The margin % can vary depending on the product or service being offered and organizational, contractual and market variables specific to the project. Some research will likely be required to come up with a percentage that not only allows for inventory and equipment replacement, but is in alignment with industry standards and fair market value. Any percentage higher than six percent (6%) will have to be justified to DAS.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4">
      <selection activeCell="A1" sqref="A1"/>
    </sheetView>
  </sheetViews>
  <sheetFormatPr defaultColWidth="9.140625" defaultRowHeight="12.75"/>
  <sheetData/>
  <sheetProtection password="D389" sheet="1" objects="1" scenarios="1"/>
  <printOptions/>
  <pageMargins left="0.52" right="0.62" top="0.64" bottom="1" header="0.5" footer="0.5"/>
  <pageSetup fitToHeight="1" fitToWidth="1" horizontalDpi="600" verticalDpi="600" orientation="portrait" scale="95" r:id="rId3"/>
  <legacyDrawing r:id="rId2"/>
  <oleObjects>
    <oleObject progId="Word.Document.8" shapeId="692778" r:id="rId1"/>
  </oleObjects>
</worksheet>
</file>

<file path=xl/worksheets/sheet2.xml><?xml version="1.0" encoding="utf-8"?>
<worksheet xmlns="http://schemas.openxmlformats.org/spreadsheetml/2006/main" xmlns:r="http://schemas.openxmlformats.org/officeDocument/2006/relationships">
  <sheetPr>
    <pageSetUpPr fitToPage="1"/>
  </sheetPr>
  <dimension ref="A2:J71"/>
  <sheetViews>
    <sheetView tabSelected="1" zoomScalePageLayoutView="0" workbookViewId="0" topLeftCell="A6">
      <selection activeCell="H25" sqref="H25"/>
    </sheetView>
  </sheetViews>
  <sheetFormatPr defaultColWidth="9.140625" defaultRowHeight="12.75"/>
  <cols>
    <col min="1" max="1" width="12.421875" style="0" customWidth="1"/>
    <col min="2" max="2" width="19.140625" style="0" customWidth="1"/>
    <col min="3" max="3" width="10.421875" style="0" customWidth="1"/>
    <col min="4" max="4" width="8.140625" style="0" customWidth="1"/>
    <col min="5" max="5" width="17.421875" style="0" customWidth="1"/>
    <col min="6" max="6" width="9.28125" style="0" customWidth="1"/>
    <col min="7" max="7" width="10.140625" style="0" customWidth="1"/>
    <col min="8" max="8" width="22.7109375" style="154" customWidth="1"/>
    <col min="9" max="9" width="16.140625" style="0" customWidth="1"/>
  </cols>
  <sheetData>
    <row r="2" spans="1:8" ht="15">
      <c r="A2" s="2" t="s">
        <v>74</v>
      </c>
      <c r="H2" s="153" t="s">
        <v>63</v>
      </c>
    </row>
    <row r="3" spans="1:8" ht="12.75">
      <c r="A3" s="35" t="s">
        <v>187</v>
      </c>
      <c r="H3" s="153" t="s">
        <v>7</v>
      </c>
    </row>
    <row r="18" spans="1:5" ht="15.75">
      <c r="A18" s="1" t="s">
        <v>73</v>
      </c>
      <c r="B18" s="213"/>
      <c r="C18" s="211"/>
      <c r="D18" s="211"/>
      <c r="E18" s="212"/>
    </row>
    <row r="19" spans="1:5" ht="12.75">
      <c r="A19" s="1" t="s">
        <v>106</v>
      </c>
      <c r="B19" s="210"/>
      <c r="C19" s="211"/>
      <c r="D19" s="211"/>
      <c r="E19" s="212"/>
    </row>
    <row r="21" spans="1:5" ht="13.5" thickBot="1">
      <c r="A21" s="56" t="s">
        <v>109</v>
      </c>
      <c r="B21" s="57"/>
      <c r="C21" s="57"/>
      <c r="D21" s="57"/>
      <c r="E21" s="57"/>
    </row>
    <row r="23" spans="1:8" ht="12.75">
      <c r="A23" s="1" t="s">
        <v>20</v>
      </c>
      <c r="H23" s="170"/>
    </row>
    <row r="24" spans="1:8" ht="12.75">
      <c r="A24" t="s">
        <v>76</v>
      </c>
      <c r="D24" t="s">
        <v>81</v>
      </c>
      <c r="H24" s="171">
        <f>'Raw Materials'!F44</f>
        <v>0</v>
      </c>
    </row>
    <row r="25" spans="1:8" ht="12.75">
      <c r="A25" t="s">
        <v>156</v>
      </c>
      <c r="D25" t="s">
        <v>82</v>
      </c>
      <c r="H25" s="171">
        <f>IF('Equipment &amp; Machines'!G60+'Equipment &amp; Machines'!G37=" ",0,'Equipment &amp; Machines'!G60+'Equipment &amp; Machines'!G37)</f>
        <v>0</v>
      </c>
    </row>
    <row r="26" spans="1:8" ht="12.75">
      <c r="A26" t="s">
        <v>83</v>
      </c>
      <c r="D26" t="s">
        <v>82</v>
      </c>
      <c r="H26" s="171">
        <f>'Equipment &amp; Machines'!F75</f>
        <v>0</v>
      </c>
    </row>
    <row r="27" spans="7:8" ht="12.75">
      <c r="G27" s="13" t="s">
        <v>22</v>
      </c>
      <c r="H27" s="171">
        <f>SUM(H24:H26)</f>
        <v>0</v>
      </c>
    </row>
    <row r="28" spans="1:8" ht="12.75">
      <c r="A28" s="1" t="s">
        <v>15</v>
      </c>
      <c r="G28" s="14"/>
      <c r="H28" s="170"/>
    </row>
    <row r="29" spans="1:8" ht="12.75">
      <c r="A29" t="s">
        <v>71</v>
      </c>
      <c r="D29" t="s">
        <v>60</v>
      </c>
      <c r="G29" s="13" t="s">
        <v>23</v>
      </c>
      <c r="H29" s="171">
        <f>'Direct Labor'!L27</f>
        <v>0</v>
      </c>
    </row>
    <row r="30" ht="12.75">
      <c r="H30" s="172"/>
    </row>
    <row r="31" spans="1:8" ht="12.75">
      <c r="A31" s="1" t="s">
        <v>21</v>
      </c>
      <c r="G31" s="14"/>
      <c r="H31" s="170"/>
    </row>
    <row r="32" spans="1:10" ht="12.75">
      <c r="A32" t="s">
        <v>68</v>
      </c>
      <c r="G32" s="13" t="s">
        <v>24</v>
      </c>
      <c r="H32" s="171">
        <f>IF(Overhead!D15+Overhead!D23=0,Overhead!E47,IF(Overhead!D23+Overhead!E47=0,E71*Overhead!D15,IF(Overhead!D15+Overhead!E47=0,Overhead!D23)))</f>
        <v>0</v>
      </c>
      <c r="I32" s="9"/>
      <c r="J32" s="9"/>
    </row>
    <row r="33" spans="2:10" ht="12.75">
      <c r="B33" s="12"/>
      <c r="G33" s="14"/>
      <c r="H33" s="172"/>
      <c r="I33" s="9"/>
      <c r="J33" s="9"/>
    </row>
    <row r="34" spans="1:8" ht="12.75">
      <c r="A34" s="1" t="s">
        <v>18</v>
      </c>
      <c r="G34" s="13"/>
      <c r="H34" s="172"/>
    </row>
    <row r="35" spans="1:8" ht="12.75">
      <c r="A35" t="s">
        <v>25</v>
      </c>
      <c r="D35" t="s">
        <v>61</v>
      </c>
      <c r="G35" s="13" t="s">
        <v>26</v>
      </c>
      <c r="H35" s="171">
        <f>'Trans &amp; Reserve'!F16</f>
        <v>0</v>
      </c>
    </row>
    <row r="37" spans="7:8" ht="12.75">
      <c r="G37" s="13"/>
      <c r="H37" s="172"/>
    </row>
    <row r="39" spans="7:8" ht="12.75">
      <c r="G39" s="13" t="s">
        <v>28</v>
      </c>
      <c r="H39" s="171">
        <f>H27+H29+H32+H35</f>
        <v>0</v>
      </c>
    </row>
    <row r="40" spans="7:8" ht="12.75">
      <c r="G40" s="13"/>
      <c r="H40" s="172"/>
    </row>
    <row r="41" spans="1:7" ht="12.75">
      <c r="A41" s="1" t="s">
        <v>27</v>
      </c>
      <c r="G41" s="14"/>
    </row>
    <row r="42" spans="1:8" ht="12.75">
      <c r="A42" t="s">
        <v>62</v>
      </c>
      <c r="D42" t="s">
        <v>61</v>
      </c>
      <c r="G42" s="13" t="s">
        <v>29</v>
      </c>
      <c r="H42" s="171">
        <f>'Trans &amp; Reserve'!$F$28*'Summary of Good Costs'!E71</f>
        <v>0</v>
      </c>
    </row>
    <row r="43" ht="14.25" customHeight="1">
      <c r="G43" s="13"/>
    </row>
    <row r="44" spans="7:8" ht="12.75">
      <c r="G44" s="13" t="s">
        <v>105</v>
      </c>
      <c r="H44" s="171">
        <f>H39+H42</f>
        <v>0</v>
      </c>
    </row>
    <row r="45" spans="7:8" ht="12.75">
      <c r="G45" s="52"/>
      <c r="H45" s="172"/>
    </row>
    <row r="69" spans="4:5" ht="12.75" hidden="1">
      <c r="D69" s="14" t="s">
        <v>125</v>
      </c>
      <c r="E69" s="100">
        <f>IF(Overhead!D15=0,H27+H29+H32+H35,H27+H29+H35)</f>
        <v>0</v>
      </c>
    </row>
    <row r="70" spans="4:5" ht="12.75" hidden="1">
      <c r="D70" s="14" t="s">
        <v>126</v>
      </c>
      <c r="E70" s="101">
        <f>Overhead!D15+'Trans &amp; Reserve'!F28</f>
        <v>0</v>
      </c>
    </row>
    <row r="71" spans="4:5" ht="12.75" hidden="1">
      <c r="D71" s="14" t="s">
        <v>127</v>
      </c>
      <c r="E71">
        <f>E69/(1-E70)</f>
        <v>0</v>
      </c>
    </row>
  </sheetData>
  <sheetProtection password="D389" sheet="1" objects="1" scenarios="1"/>
  <mergeCells count="2">
    <mergeCell ref="B19:E19"/>
    <mergeCell ref="B18:E18"/>
  </mergeCells>
  <printOptions/>
  <pageMargins left="0.75" right="0.58" top="1" bottom="1" header="0.5" footer="0.5"/>
  <pageSetup fitToHeight="1" fitToWidth="1" horizontalDpi="600" verticalDpi="600" orientation="portrait" scale="85" r:id="rId2"/>
  <headerFooter alignWithMargins="0">
    <oddFooter>&amp;LDAS Form #12 G
Revision 10-03&amp;CPage 1&amp;RSummary Sheet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selection activeCell="F15" sqref="F15"/>
    </sheetView>
  </sheetViews>
  <sheetFormatPr defaultColWidth="9.140625" defaultRowHeight="12.75"/>
  <cols>
    <col min="1" max="1" width="12.421875" style="0" customWidth="1"/>
    <col min="2" max="2" width="38.7109375" style="0" customWidth="1"/>
    <col min="3" max="3" width="13.8515625" style="0" customWidth="1"/>
    <col min="4" max="4" width="14.00390625" style="0" customWidth="1"/>
    <col min="5" max="5" width="13.140625" style="0" customWidth="1"/>
    <col min="6" max="6" width="23.7109375" style="154" customWidth="1"/>
    <col min="7" max="7" width="11.140625" style="0" customWidth="1"/>
    <col min="8" max="8" width="22.7109375" style="0" customWidth="1"/>
    <col min="9" max="9" width="11.8515625" style="0" bestFit="1" customWidth="1"/>
    <col min="10" max="10" width="15.28125" style="0" customWidth="1"/>
    <col min="11" max="11" width="4.140625" style="0" customWidth="1"/>
  </cols>
  <sheetData>
    <row r="1" spans="2:6" ht="15">
      <c r="B1" s="2" t="s">
        <v>0</v>
      </c>
      <c r="C1" s="2"/>
      <c r="F1" s="153" t="s">
        <v>63</v>
      </c>
    </row>
    <row r="2" ht="12.75">
      <c r="F2" s="153" t="s">
        <v>7</v>
      </c>
    </row>
    <row r="3" spans="2:3" ht="14.25">
      <c r="B3" s="36">
        <f>'Summary of Good Costs'!B18</f>
        <v>0</v>
      </c>
      <c r="C3" s="36"/>
    </row>
    <row r="4" spans="2:8" ht="12.75">
      <c r="B4" s="102">
        <f>'Summary of Good Costs'!B19</f>
        <v>0</v>
      </c>
      <c r="H4" s="1"/>
    </row>
    <row r="5" ht="12.75">
      <c r="H5" s="1"/>
    </row>
    <row r="6" ht="12.75">
      <c r="H6" s="1"/>
    </row>
    <row r="7" ht="12.75">
      <c r="H7" s="1"/>
    </row>
    <row r="8" ht="12.75">
      <c r="H8" s="1"/>
    </row>
    <row r="9" ht="12.75">
      <c r="H9" s="1"/>
    </row>
    <row r="10" spans="2:3" ht="12.75">
      <c r="B10" s="1" t="s">
        <v>75</v>
      </c>
      <c r="C10" s="1"/>
    </row>
    <row r="11" ht="13.5" thickBot="1"/>
    <row r="12" spans="2:7" ht="12.75">
      <c r="B12" s="116" t="s">
        <v>1</v>
      </c>
      <c r="C12" s="117" t="s">
        <v>77</v>
      </c>
      <c r="D12" s="118" t="s">
        <v>2</v>
      </c>
      <c r="E12" s="118" t="s">
        <v>6</v>
      </c>
      <c r="F12" s="155" t="s">
        <v>1</v>
      </c>
      <c r="G12" s="21"/>
    </row>
    <row r="13" spans="2:7" ht="13.5" thickBot="1">
      <c r="B13" s="5"/>
      <c r="C13" s="38" t="s">
        <v>78</v>
      </c>
      <c r="D13" s="7" t="s">
        <v>4</v>
      </c>
      <c r="E13" s="7" t="s">
        <v>79</v>
      </c>
      <c r="F13" s="156" t="s">
        <v>4</v>
      </c>
      <c r="G13" s="21"/>
    </row>
    <row r="14" spans="1:7" ht="12.75">
      <c r="A14">
        <v>1</v>
      </c>
      <c r="B14" s="113"/>
      <c r="C14" s="125"/>
      <c r="D14" s="114"/>
      <c r="E14" s="115"/>
      <c r="F14" s="157">
        <f>D14*E14</f>
        <v>0</v>
      </c>
      <c r="G14" s="16"/>
    </row>
    <row r="15" spans="1:7" ht="12.75">
      <c r="A15">
        <v>2</v>
      </c>
      <c r="B15" s="27"/>
      <c r="C15" s="125"/>
      <c r="D15" s="28"/>
      <c r="E15" s="53"/>
      <c r="F15" s="157">
        <f>D15*E15</f>
        <v>0</v>
      </c>
      <c r="G15" s="16"/>
    </row>
    <row r="16" spans="1:7" ht="12.75">
      <c r="A16">
        <v>3</v>
      </c>
      <c r="B16" s="27"/>
      <c r="C16" s="125"/>
      <c r="D16" s="28"/>
      <c r="E16" s="53"/>
      <c r="F16" s="157">
        <f>D16*E16</f>
        <v>0</v>
      </c>
      <c r="G16" s="16"/>
    </row>
    <row r="17" spans="1:7" ht="12.75">
      <c r="A17">
        <v>4</v>
      </c>
      <c r="B17" s="27"/>
      <c r="C17" s="125"/>
      <c r="D17" s="28"/>
      <c r="E17" s="53"/>
      <c r="F17" s="157">
        <f>D17*E17</f>
        <v>0</v>
      </c>
      <c r="G17" s="16"/>
    </row>
    <row r="18" spans="1:7" ht="12.75">
      <c r="A18">
        <v>5</v>
      </c>
      <c r="B18" s="27"/>
      <c r="C18" s="125"/>
      <c r="D18" s="28"/>
      <c r="E18" s="53"/>
      <c r="F18" s="157">
        <f>D18*E18</f>
        <v>0</v>
      </c>
      <c r="G18" s="16"/>
    </row>
    <row r="19" spans="1:7" ht="12.75">
      <c r="A19">
        <v>6</v>
      </c>
      <c r="B19" s="27"/>
      <c r="C19" s="125"/>
      <c r="D19" s="28"/>
      <c r="E19" s="53"/>
      <c r="F19" s="157">
        <f aca="true" t="shared" si="0" ref="F19:F41">D19*E19</f>
        <v>0</v>
      </c>
      <c r="G19" s="16"/>
    </row>
    <row r="20" spans="1:7" ht="12.75">
      <c r="A20">
        <v>7</v>
      </c>
      <c r="B20" s="27"/>
      <c r="C20" s="125"/>
      <c r="D20" s="28"/>
      <c r="E20" s="53"/>
      <c r="F20" s="157">
        <f t="shared" si="0"/>
        <v>0</v>
      </c>
      <c r="G20" s="16"/>
    </row>
    <row r="21" spans="1:7" ht="12.75">
      <c r="A21">
        <v>8</v>
      </c>
      <c r="B21" s="27"/>
      <c r="C21" s="125"/>
      <c r="D21" s="28"/>
      <c r="E21" s="53"/>
      <c r="F21" s="157">
        <f t="shared" si="0"/>
        <v>0</v>
      </c>
      <c r="G21" s="16"/>
    </row>
    <row r="22" spans="1:7" ht="12.75">
      <c r="A22">
        <v>9</v>
      </c>
      <c r="B22" s="27"/>
      <c r="C22" s="125"/>
      <c r="D22" s="28"/>
      <c r="E22" s="53"/>
      <c r="F22" s="157">
        <f t="shared" si="0"/>
        <v>0</v>
      </c>
      <c r="G22" s="16"/>
    </row>
    <row r="23" spans="1:7" ht="12.75">
      <c r="A23">
        <v>10</v>
      </c>
      <c r="B23" s="27"/>
      <c r="C23" s="125"/>
      <c r="D23" s="28"/>
      <c r="E23" s="53"/>
      <c r="F23" s="157">
        <f t="shared" si="0"/>
        <v>0</v>
      </c>
      <c r="G23" s="16"/>
    </row>
    <row r="24" spans="1:7" ht="12.75">
      <c r="A24">
        <v>11</v>
      </c>
      <c r="B24" s="27"/>
      <c r="C24" s="125"/>
      <c r="D24" s="28"/>
      <c r="E24" s="53"/>
      <c r="F24" s="157">
        <f t="shared" si="0"/>
        <v>0</v>
      </c>
      <c r="G24" s="16"/>
    </row>
    <row r="25" spans="1:7" ht="12.75">
      <c r="A25">
        <v>12</v>
      </c>
      <c r="B25" s="27"/>
      <c r="C25" s="125"/>
      <c r="D25" s="28"/>
      <c r="E25" s="53"/>
      <c r="F25" s="157">
        <f t="shared" si="0"/>
        <v>0</v>
      </c>
      <c r="G25" s="16"/>
    </row>
    <row r="26" spans="1:7" ht="12.75">
      <c r="A26">
        <v>13</v>
      </c>
      <c r="B26" s="27"/>
      <c r="C26" s="125"/>
      <c r="D26" s="28"/>
      <c r="E26" s="53"/>
      <c r="F26" s="157">
        <f t="shared" si="0"/>
        <v>0</v>
      </c>
      <c r="G26" s="16"/>
    </row>
    <row r="27" spans="1:7" ht="12.75">
      <c r="A27">
        <v>14</v>
      </c>
      <c r="B27" s="27"/>
      <c r="C27" s="125"/>
      <c r="D27" s="28"/>
      <c r="E27" s="53"/>
      <c r="F27" s="157">
        <f t="shared" si="0"/>
        <v>0</v>
      </c>
      <c r="G27" s="16"/>
    </row>
    <row r="28" spans="1:7" ht="12.75">
      <c r="A28">
        <v>15</v>
      </c>
      <c r="B28" s="27"/>
      <c r="C28" s="125"/>
      <c r="D28" s="28"/>
      <c r="E28" s="53"/>
      <c r="F28" s="157">
        <f t="shared" si="0"/>
        <v>0</v>
      </c>
      <c r="G28" s="16"/>
    </row>
    <row r="29" spans="1:7" ht="12.75">
      <c r="A29">
        <v>16</v>
      </c>
      <c r="B29" s="27"/>
      <c r="C29" s="125"/>
      <c r="D29" s="28"/>
      <c r="E29" s="53"/>
      <c r="F29" s="157">
        <f t="shared" si="0"/>
        <v>0</v>
      </c>
      <c r="G29" s="16"/>
    </row>
    <row r="30" spans="1:7" ht="12.75">
      <c r="A30">
        <v>17</v>
      </c>
      <c r="B30" s="27"/>
      <c r="C30" s="125"/>
      <c r="D30" s="28"/>
      <c r="E30" s="53"/>
      <c r="F30" s="157">
        <f t="shared" si="0"/>
        <v>0</v>
      </c>
      <c r="G30" s="16"/>
    </row>
    <row r="31" spans="1:7" ht="12.75">
      <c r="A31">
        <v>18</v>
      </c>
      <c r="B31" s="27"/>
      <c r="C31" s="125"/>
      <c r="D31" s="28"/>
      <c r="E31" s="53"/>
      <c r="F31" s="157">
        <f t="shared" si="0"/>
        <v>0</v>
      </c>
      <c r="G31" s="16"/>
    </row>
    <row r="32" spans="1:7" ht="12.75">
      <c r="A32">
        <v>19</v>
      </c>
      <c r="B32" s="27"/>
      <c r="C32" s="125"/>
      <c r="D32" s="28"/>
      <c r="E32" s="53"/>
      <c r="F32" s="157">
        <f t="shared" si="0"/>
        <v>0</v>
      </c>
      <c r="G32" s="16"/>
    </row>
    <row r="33" spans="1:7" ht="12.75">
      <c r="A33">
        <v>20</v>
      </c>
      <c r="B33" s="27" t="s">
        <v>189</v>
      </c>
      <c r="C33" s="125"/>
      <c r="D33" s="28"/>
      <c r="E33" s="53"/>
      <c r="F33" s="157">
        <f>D33*E33</f>
        <v>0</v>
      </c>
      <c r="G33" s="16"/>
    </row>
    <row r="34" spans="1:7" ht="12.75">
      <c r="A34">
        <v>21</v>
      </c>
      <c r="B34" s="27"/>
      <c r="C34" s="125"/>
      <c r="D34" s="28"/>
      <c r="E34" s="53"/>
      <c r="F34" s="157">
        <f>D34*E34</f>
        <v>0</v>
      </c>
      <c r="G34" s="16"/>
    </row>
    <row r="35" spans="1:7" ht="12.75">
      <c r="A35">
        <v>22</v>
      </c>
      <c r="B35" s="27"/>
      <c r="C35" s="125"/>
      <c r="D35" s="28"/>
      <c r="E35" s="53"/>
      <c r="F35" s="157">
        <f>D35*E35</f>
        <v>0</v>
      </c>
      <c r="G35" s="16"/>
    </row>
    <row r="36" spans="1:7" ht="12.75">
      <c r="A36">
        <v>23</v>
      </c>
      <c r="B36" s="27"/>
      <c r="C36" s="125"/>
      <c r="D36" s="28"/>
      <c r="E36" s="53"/>
      <c r="F36" s="157">
        <f>D36*E36</f>
        <v>0</v>
      </c>
      <c r="G36" s="16"/>
    </row>
    <row r="37" spans="1:7" ht="12.75">
      <c r="A37">
        <v>24</v>
      </c>
      <c r="B37" s="27"/>
      <c r="C37" s="125"/>
      <c r="D37" s="28"/>
      <c r="E37" s="53"/>
      <c r="F37" s="157">
        <f>D37*E37</f>
        <v>0</v>
      </c>
      <c r="G37" s="16"/>
    </row>
    <row r="38" spans="1:7" ht="12.75">
      <c r="A38">
        <v>25</v>
      </c>
      <c r="B38" s="27"/>
      <c r="C38" s="125"/>
      <c r="D38" s="28"/>
      <c r="E38" s="53"/>
      <c r="F38" s="157">
        <f t="shared" si="0"/>
        <v>0</v>
      </c>
      <c r="G38" s="16"/>
    </row>
    <row r="39" spans="1:7" ht="12.75">
      <c r="A39">
        <v>26</v>
      </c>
      <c r="B39" s="27"/>
      <c r="C39" s="125"/>
      <c r="D39" s="28"/>
      <c r="E39" s="53"/>
      <c r="F39" s="157">
        <f t="shared" si="0"/>
        <v>0</v>
      </c>
      <c r="G39" s="16"/>
    </row>
    <row r="40" spans="1:7" ht="12.75">
      <c r="A40">
        <v>27</v>
      </c>
      <c r="B40" s="27"/>
      <c r="C40" s="125"/>
      <c r="D40" s="28"/>
      <c r="E40" s="53"/>
      <c r="F40" s="157">
        <f t="shared" si="0"/>
        <v>0</v>
      </c>
      <c r="G40" s="16"/>
    </row>
    <row r="41" spans="1:7" ht="12.75">
      <c r="A41">
        <v>28</v>
      </c>
      <c r="B41" s="27"/>
      <c r="C41" s="125"/>
      <c r="D41" s="28"/>
      <c r="E41" s="53"/>
      <c r="F41" s="157">
        <f t="shared" si="0"/>
        <v>0</v>
      </c>
      <c r="G41" s="16"/>
    </row>
    <row r="42" spans="1:7" ht="12.75">
      <c r="A42">
        <v>29</v>
      </c>
      <c r="B42" s="27"/>
      <c r="C42" s="125"/>
      <c r="D42" s="28"/>
      <c r="E42" s="53"/>
      <c r="F42" s="157">
        <f>D42*E42</f>
        <v>0</v>
      </c>
      <c r="G42" s="16"/>
    </row>
    <row r="43" spans="1:7" ht="12.75">
      <c r="A43">
        <v>30</v>
      </c>
      <c r="B43" s="27"/>
      <c r="C43" s="125"/>
      <c r="D43" s="28"/>
      <c r="E43" s="53"/>
      <c r="F43" s="157">
        <f>D43*E43</f>
        <v>0</v>
      </c>
      <c r="G43" s="16"/>
    </row>
    <row r="44" spans="5:6" ht="12.75">
      <c r="E44" s="3" t="s">
        <v>5</v>
      </c>
      <c r="F44" s="157">
        <f>SUM(F14:F43)</f>
        <v>0</v>
      </c>
    </row>
    <row r="45" spans="2:3" ht="14.25">
      <c r="B45" s="34" t="s">
        <v>30</v>
      </c>
      <c r="C45" s="18"/>
    </row>
    <row r="46" spans="1:3" ht="14.25">
      <c r="A46" s="17" t="s">
        <v>144</v>
      </c>
      <c r="B46" s="18" t="s">
        <v>145</v>
      </c>
      <c r="C46" s="18"/>
    </row>
    <row r="47" spans="1:3" ht="14.25">
      <c r="A47" s="17"/>
      <c r="B47" s="18"/>
      <c r="C47" s="18"/>
    </row>
    <row r="48" spans="2:6" ht="15.75">
      <c r="B48" s="190" t="s">
        <v>199</v>
      </c>
      <c r="C48" s="129"/>
      <c r="D48" s="129"/>
      <c r="E48" s="129"/>
      <c r="F48" s="191"/>
    </row>
    <row r="49" spans="2:6" ht="12.75">
      <c r="B49" s="185"/>
      <c r="C49" s="127"/>
      <c r="D49" s="127"/>
      <c r="E49" s="127"/>
      <c r="F49" s="192"/>
    </row>
    <row r="50" spans="2:6" ht="12.75">
      <c r="B50" s="185"/>
      <c r="C50" s="127"/>
      <c r="D50" s="127"/>
      <c r="E50" s="127"/>
      <c r="F50" s="192"/>
    </row>
    <row r="51" spans="2:6" ht="12.75">
      <c r="B51" s="185"/>
      <c r="C51" s="127"/>
      <c r="D51" s="127"/>
      <c r="E51" s="127"/>
      <c r="F51" s="192"/>
    </row>
    <row r="52" spans="2:6" ht="12.75">
      <c r="B52" s="185"/>
      <c r="C52" s="127"/>
      <c r="D52" s="127"/>
      <c r="E52" s="127"/>
      <c r="F52" s="192"/>
    </row>
    <row r="53" spans="2:6" ht="12.75">
      <c r="B53" s="185"/>
      <c r="C53" s="127"/>
      <c r="D53" s="127"/>
      <c r="E53" s="127"/>
      <c r="F53" s="192"/>
    </row>
    <row r="54" spans="2:6" ht="12.75">
      <c r="B54" s="185"/>
      <c r="C54" s="127"/>
      <c r="D54" s="127"/>
      <c r="E54" s="127"/>
      <c r="F54" s="192"/>
    </row>
    <row r="55" spans="2:6" ht="12.75">
      <c r="B55" s="185"/>
      <c r="C55" s="127"/>
      <c r="D55" s="127"/>
      <c r="E55" s="127"/>
      <c r="F55" s="192"/>
    </row>
    <row r="56" spans="2:6" ht="12.75">
      <c r="B56" s="185"/>
      <c r="C56" s="127"/>
      <c r="D56" s="127"/>
      <c r="E56" s="127"/>
      <c r="F56" s="192"/>
    </row>
    <row r="57" spans="2:6" ht="12.75">
      <c r="B57" s="185"/>
      <c r="C57" s="127"/>
      <c r="D57" s="127"/>
      <c r="E57" s="127"/>
      <c r="F57" s="192"/>
    </row>
    <row r="58" spans="2:6" ht="12.75">
      <c r="B58" s="185"/>
      <c r="C58" s="127"/>
      <c r="D58" s="127"/>
      <c r="E58" s="127"/>
      <c r="F58" s="192"/>
    </row>
    <row r="59" spans="2:6" ht="12.75">
      <c r="B59" s="185"/>
      <c r="C59" s="127"/>
      <c r="D59" s="127"/>
      <c r="E59" s="127"/>
      <c r="F59" s="192"/>
    </row>
    <row r="60" spans="2:6" ht="12.75">
      <c r="B60" s="185"/>
      <c r="C60" s="127"/>
      <c r="D60" s="127"/>
      <c r="E60" s="127"/>
      <c r="F60" s="192"/>
    </row>
    <row r="61" spans="2:6" ht="12.75">
      <c r="B61" s="185"/>
      <c r="C61" s="127"/>
      <c r="D61" s="127"/>
      <c r="E61" s="127"/>
      <c r="F61" s="192"/>
    </row>
    <row r="62" spans="2:6" ht="12.75">
      <c r="B62" s="185"/>
      <c r="C62" s="127"/>
      <c r="D62" s="127"/>
      <c r="E62" s="127"/>
      <c r="F62" s="192"/>
    </row>
    <row r="63" spans="2:6" ht="12.75">
      <c r="B63" s="31"/>
      <c r="C63" s="131"/>
      <c r="D63" s="131"/>
      <c r="E63" s="131"/>
      <c r="F63" s="193"/>
    </row>
  </sheetData>
  <sheetProtection password="D389" sheet="1" objects="1" scenarios="1"/>
  <printOptions/>
  <pageMargins left="0.61" right="0.63" top="0.47" bottom="0.81" header="0.26" footer="0.5"/>
  <pageSetup fitToHeight="1" fitToWidth="1" horizontalDpi="600" verticalDpi="600" orientation="portrait" scale="81" r:id="rId2"/>
  <headerFooter alignWithMargins="0">
    <oddFooter>&amp;LDAS Form #12 G
Revision 10-03&amp;CPage 2&amp;RRaw Materials Sheet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80" zoomScaleNormal="80" zoomScalePageLayoutView="0" workbookViewId="0" topLeftCell="A18">
      <selection activeCell="H71" sqref="H71"/>
    </sheetView>
  </sheetViews>
  <sheetFormatPr defaultColWidth="9.140625" defaultRowHeight="12.75"/>
  <cols>
    <col min="1" max="1" width="3.7109375" style="0" customWidth="1"/>
    <col min="2" max="2" width="23.00390625" style="0" customWidth="1"/>
    <col min="3" max="3" width="14.8515625" style="0" customWidth="1"/>
    <col min="4" max="4" width="15.00390625" style="0" customWidth="1"/>
    <col min="5" max="5" width="15.28125" style="0" customWidth="1"/>
    <col min="6" max="6" width="16.00390625" style="0" customWidth="1"/>
    <col min="7" max="7" width="12.57421875" style="0" bestFit="1" customWidth="1"/>
    <col min="8" max="8" width="17.140625" style="0" customWidth="1"/>
    <col min="9" max="9" width="10.421875" style="0" customWidth="1"/>
    <col min="10" max="10" width="12.7109375" style="0" customWidth="1"/>
    <col min="11" max="11" width="6.421875" style="0" customWidth="1"/>
    <col min="12" max="12" width="11.57421875" style="0" customWidth="1"/>
  </cols>
  <sheetData>
    <row r="1" spans="2:10" ht="15">
      <c r="B1" s="2" t="s">
        <v>84</v>
      </c>
      <c r="H1" s="13" t="s">
        <v>63</v>
      </c>
      <c r="I1" s="1"/>
      <c r="J1" s="1"/>
    </row>
    <row r="2" spans="2:10" ht="12.75">
      <c r="B2" s="19"/>
      <c r="H2" s="13" t="s">
        <v>7</v>
      </c>
      <c r="I2" s="1"/>
      <c r="J2" s="1"/>
    </row>
    <row r="3" spans="2:12" ht="12.75">
      <c r="B3" s="37">
        <f>'Summary of Good Costs'!B18</f>
        <v>0</v>
      </c>
      <c r="I3" s="1"/>
      <c r="J3" s="1"/>
      <c r="L3" s="13"/>
    </row>
    <row r="4" ht="12.75">
      <c r="B4" s="102">
        <f>'Summary of Good Costs'!B19</f>
        <v>0</v>
      </c>
    </row>
    <row r="5" ht="12.75">
      <c r="B5" s="1"/>
    </row>
    <row r="6" spans="2:12" ht="12.75">
      <c r="B6" s="1"/>
      <c r="K6" s="9"/>
      <c r="L6" s="9"/>
    </row>
    <row r="7" ht="12.75">
      <c r="B7" s="1"/>
    </row>
    <row r="8" spans="2:12" ht="12.75">
      <c r="B8" s="1"/>
      <c r="K8" s="9"/>
      <c r="L8" s="9"/>
    </row>
    <row r="9" spans="2:12" ht="12.75">
      <c r="B9" s="1"/>
      <c r="K9" s="9"/>
      <c r="L9" s="26"/>
    </row>
    <row r="10" ht="12.75">
      <c r="B10" s="1"/>
    </row>
    <row r="11" ht="12.75">
      <c r="B11" s="1"/>
    </row>
    <row r="12" ht="12.75">
      <c r="B12" s="1"/>
    </row>
    <row r="13" ht="12.75">
      <c r="B13" s="1"/>
    </row>
    <row r="14" ht="12.75">
      <c r="B14" s="1"/>
    </row>
    <row r="15" ht="12.75">
      <c r="B15" s="1"/>
    </row>
    <row r="16" ht="12.75">
      <c r="B16" s="1"/>
    </row>
    <row r="17" ht="12.75">
      <c r="B17" s="1"/>
    </row>
    <row r="18" ht="12.75">
      <c r="B18" s="1"/>
    </row>
    <row r="19" ht="13.5" thickBot="1"/>
    <row r="20" spans="2:11" ht="12.75">
      <c r="B20" s="116" t="s">
        <v>66</v>
      </c>
      <c r="C20" s="118" t="s">
        <v>2</v>
      </c>
      <c r="D20" s="119" t="s">
        <v>64</v>
      </c>
      <c r="E20" s="119" t="s">
        <v>80</v>
      </c>
      <c r="F20" s="103" t="s">
        <v>9</v>
      </c>
      <c r="G20" s="120" t="s">
        <v>8</v>
      </c>
      <c r="H20" s="25"/>
      <c r="I20" s="25"/>
      <c r="J20" s="25"/>
      <c r="K20" s="25"/>
    </row>
    <row r="21" spans="2:11" ht="13.5" thickBot="1">
      <c r="B21" s="5" t="s">
        <v>11</v>
      </c>
      <c r="C21" s="7" t="s">
        <v>3</v>
      </c>
      <c r="D21" s="23" t="s">
        <v>65</v>
      </c>
      <c r="E21" s="23" t="s">
        <v>78</v>
      </c>
      <c r="F21" s="22" t="s">
        <v>10</v>
      </c>
      <c r="G21" s="8" t="s">
        <v>79</v>
      </c>
      <c r="H21" s="21"/>
      <c r="I21" s="21"/>
      <c r="J21" s="21"/>
      <c r="K21" s="21"/>
    </row>
    <row r="22" spans="1:11" ht="12.75">
      <c r="A22">
        <v>1</v>
      </c>
      <c r="B22" s="27"/>
      <c r="C22" s="29"/>
      <c r="D22" s="122"/>
      <c r="E22" s="148"/>
      <c r="F22" s="30"/>
      <c r="G22" s="162" t="str">
        <f>IF(C22&gt;0.01,(C22/D22)*F22," ")</f>
        <v> </v>
      </c>
      <c r="H22" s="40"/>
      <c r="I22" s="41"/>
      <c r="J22" s="42"/>
      <c r="K22" s="16"/>
    </row>
    <row r="23" spans="1:11" ht="12.75">
      <c r="A23">
        <v>2</v>
      </c>
      <c r="B23" s="27"/>
      <c r="C23" s="29"/>
      <c r="D23" s="122"/>
      <c r="E23" s="148"/>
      <c r="F23" s="30"/>
      <c r="G23" s="162" t="str">
        <f aca="true" t="shared" si="0" ref="G23:G36">IF(C23&gt;0.01,(C23/D23)*F23," ")</f>
        <v> </v>
      </c>
      <c r="H23" s="43"/>
      <c r="I23" s="16"/>
      <c r="J23" s="44"/>
      <c r="K23" s="16"/>
    </row>
    <row r="24" spans="1:11" ht="12.75">
      <c r="A24">
        <v>3</v>
      </c>
      <c r="B24" s="27"/>
      <c r="C24" s="29"/>
      <c r="D24" s="122"/>
      <c r="E24" s="148"/>
      <c r="F24" s="30"/>
      <c r="G24" s="162" t="str">
        <f t="shared" si="0"/>
        <v> </v>
      </c>
      <c r="H24" s="43"/>
      <c r="I24" s="16"/>
      <c r="J24" s="44"/>
      <c r="K24" s="16"/>
    </row>
    <row r="25" spans="1:11" ht="12.75">
      <c r="A25">
        <v>4</v>
      </c>
      <c r="B25" s="27"/>
      <c r="C25" s="29"/>
      <c r="D25" s="122"/>
      <c r="E25" s="148"/>
      <c r="F25" s="30"/>
      <c r="G25" s="162" t="str">
        <f t="shared" si="0"/>
        <v> </v>
      </c>
      <c r="H25" s="43"/>
      <c r="I25" s="16"/>
      <c r="J25" s="44"/>
      <c r="K25" s="16"/>
    </row>
    <row r="26" spans="1:11" ht="12.75">
      <c r="A26">
        <v>5</v>
      </c>
      <c r="B26" s="27"/>
      <c r="C26" s="29"/>
      <c r="D26" s="122"/>
      <c r="E26" s="148"/>
      <c r="F26" s="30"/>
      <c r="G26" s="162" t="str">
        <f t="shared" si="0"/>
        <v> </v>
      </c>
      <c r="H26" s="43"/>
      <c r="I26" s="16"/>
      <c r="J26" s="44"/>
      <c r="K26" s="16"/>
    </row>
    <row r="27" spans="1:11" ht="12.75">
      <c r="A27">
        <v>6</v>
      </c>
      <c r="B27" s="27"/>
      <c r="C27" s="29"/>
      <c r="D27" s="122"/>
      <c r="E27" s="148"/>
      <c r="F27" s="30"/>
      <c r="G27" s="162" t="str">
        <f t="shared" si="0"/>
        <v> </v>
      </c>
      <c r="H27" s="43"/>
      <c r="I27" s="16"/>
      <c r="J27" s="44"/>
      <c r="K27" s="16"/>
    </row>
    <row r="28" spans="1:11" ht="12.75">
      <c r="A28">
        <v>7</v>
      </c>
      <c r="B28" s="27"/>
      <c r="C28" s="29"/>
      <c r="D28" s="122"/>
      <c r="E28" s="148"/>
      <c r="F28" s="30"/>
      <c r="G28" s="162" t="str">
        <f t="shared" si="0"/>
        <v> </v>
      </c>
      <c r="H28" s="43"/>
      <c r="I28" s="16"/>
      <c r="J28" s="44"/>
      <c r="K28" s="16"/>
    </row>
    <row r="29" spans="1:11" ht="12.75">
      <c r="A29">
        <v>8</v>
      </c>
      <c r="B29" s="27"/>
      <c r="C29" s="29"/>
      <c r="D29" s="122"/>
      <c r="E29" s="148"/>
      <c r="F29" s="30"/>
      <c r="G29" s="162" t="str">
        <f t="shared" si="0"/>
        <v> </v>
      </c>
      <c r="H29" s="43"/>
      <c r="I29" s="16"/>
      <c r="J29" s="44"/>
      <c r="K29" s="16"/>
    </row>
    <row r="30" spans="1:11" ht="12.75">
      <c r="A30">
        <v>9</v>
      </c>
      <c r="B30" s="27"/>
      <c r="C30" s="29"/>
      <c r="D30" s="122"/>
      <c r="E30" s="148"/>
      <c r="F30" s="30"/>
      <c r="G30" s="162" t="str">
        <f t="shared" si="0"/>
        <v> </v>
      </c>
      <c r="H30" s="43"/>
      <c r="I30" s="16"/>
      <c r="J30" s="44"/>
      <c r="K30" s="16"/>
    </row>
    <row r="31" spans="1:11" ht="12.75">
      <c r="A31">
        <v>10</v>
      </c>
      <c r="B31" s="27"/>
      <c r="C31" s="29"/>
      <c r="D31" s="122"/>
      <c r="E31" s="148"/>
      <c r="F31" s="30"/>
      <c r="G31" s="162" t="str">
        <f t="shared" si="0"/>
        <v> </v>
      </c>
      <c r="H31" s="43"/>
      <c r="I31" s="16"/>
      <c r="J31" s="44"/>
      <c r="K31" s="16"/>
    </row>
    <row r="32" spans="1:11" ht="12.75">
      <c r="A32">
        <v>11</v>
      </c>
      <c r="B32" s="27"/>
      <c r="C32" s="29"/>
      <c r="D32" s="122"/>
      <c r="E32" s="148"/>
      <c r="F32" s="30"/>
      <c r="G32" s="162" t="str">
        <f t="shared" si="0"/>
        <v> </v>
      </c>
      <c r="H32" s="43"/>
      <c r="I32" s="16"/>
      <c r="J32" s="44"/>
      <c r="K32" s="16"/>
    </row>
    <row r="33" spans="1:11" ht="12.75">
      <c r="A33">
        <v>12</v>
      </c>
      <c r="B33" s="27"/>
      <c r="C33" s="29"/>
      <c r="D33" s="122"/>
      <c r="E33" s="148"/>
      <c r="F33" s="30"/>
      <c r="G33" s="162" t="str">
        <f t="shared" si="0"/>
        <v> </v>
      </c>
      <c r="H33" s="43"/>
      <c r="I33" s="16"/>
      <c r="J33" s="44"/>
      <c r="K33" s="16"/>
    </row>
    <row r="34" spans="1:11" ht="12.75">
      <c r="A34">
        <v>13</v>
      </c>
      <c r="B34" s="27"/>
      <c r="C34" s="29"/>
      <c r="D34" s="122"/>
      <c r="E34" s="148"/>
      <c r="F34" s="30"/>
      <c r="G34" s="162" t="str">
        <f t="shared" si="0"/>
        <v> </v>
      </c>
      <c r="H34" s="43"/>
      <c r="I34" s="16"/>
      <c r="J34" s="44"/>
      <c r="K34" s="16"/>
    </row>
    <row r="35" spans="1:11" ht="12.75">
      <c r="A35">
        <v>14</v>
      </c>
      <c r="B35" s="27"/>
      <c r="C35" s="29"/>
      <c r="D35" s="122"/>
      <c r="E35" s="148"/>
      <c r="F35" s="30"/>
      <c r="G35" s="162" t="str">
        <f t="shared" si="0"/>
        <v> </v>
      </c>
      <c r="H35" s="43"/>
      <c r="I35" s="16"/>
      <c r="J35" s="44"/>
      <c r="K35" s="16"/>
    </row>
    <row r="36" spans="1:11" ht="13.5" thickBot="1">
      <c r="A36">
        <v>15</v>
      </c>
      <c r="B36" s="27"/>
      <c r="C36" s="29"/>
      <c r="D36" s="122"/>
      <c r="E36" s="148"/>
      <c r="F36" s="30"/>
      <c r="G36" s="163" t="str">
        <f t="shared" si="0"/>
        <v> </v>
      </c>
      <c r="H36" s="43"/>
      <c r="I36" s="16"/>
      <c r="J36" s="44"/>
      <c r="K36" s="16"/>
    </row>
    <row r="37" spans="6:11" ht="13.5" thickBot="1">
      <c r="F37" s="13" t="s">
        <v>161</v>
      </c>
      <c r="G37" s="164">
        <f>IF(SUM(G22:G36)=0,0,SUM(G22:G36))</f>
        <v>0</v>
      </c>
      <c r="H37" s="43"/>
      <c r="I37" s="16"/>
      <c r="J37" s="44"/>
      <c r="K37" s="16"/>
    </row>
    <row r="38" spans="8:11" ht="12.75">
      <c r="H38" s="21"/>
      <c r="I38" s="21"/>
      <c r="J38" s="21"/>
      <c r="K38" s="16"/>
    </row>
    <row r="39" spans="3:12" ht="14.25">
      <c r="C39" s="34" t="s">
        <v>30</v>
      </c>
      <c r="I39" s="3"/>
      <c r="J39" s="3"/>
      <c r="K39" s="3"/>
      <c r="L39" s="16"/>
    </row>
    <row r="40" spans="2:3" ht="14.25">
      <c r="B40" s="17" t="s">
        <v>146</v>
      </c>
      <c r="C40" s="18" t="s">
        <v>190</v>
      </c>
    </row>
    <row r="41" spans="2:3" ht="14.25">
      <c r="B41" s="17"/>
      <c r="C41" s="18" t="s">
        <v>191</v>
      </c>
    </row>
    <row r="42" spans="2:3" ht="14.25">
      <c r="B42" s="17" t="s">
        <v>147</v>
      </c>
      <c r="C42" s="18" t="s">
        <v>151</v>
      </c>
    </row>
    <row r="43" spans="2:3" ht="14.25">
      <c r="B43" s="17" t="s">
        <v>148</v>
      </c>
      <c r="C43" s="18" t="s">
        <v>192</v>
      </c>
    </row>
    <row r="44" spans="2:3" ht="14.25">
      <c r="B44" s="17"/>
      <c r="C44" s="18" t="s">
        <v>193</v>
      </c>
    </row>
    <row r="45" spans="2:3" ht="14.25">
      <c r="B45" s="17"/>
      <c r="C45" s="18" t="s">
        <v>85</v>
      </c>
    </row>
    <row r="46" spans="2:3" ht="14.25">
      <c r="B46" s="17" t="s">
        <v>149</v>
      </c>
      <c r="C46" s="18" t="s">
        <v>150</v>
      </c>
    </row>
    <row r="47" spans="2:3" ht="14.25">
      <c r="B47" s="17"/>
      <c r="C47" s="18" t="s">
        <v>86</v>
      </c>
    </row>
    <row r="48" spans="1:2" ht="15" thickBot="1">
      <c r="A48" s="17"/>
      <c r="B48" s="18"/>
    </row>
    <row r="49" spans="2:11" ht="27" customHeight="1" thickBot="1">
      <c r="B49" s="215" t="s">
        <v>159</v>
      </c>
      <c r="C49" s="216"/>
      <c r="D49" s="217"/>
      <c r="E49" s="147" t="s">
        <v>4</v>
      </c>
      <c r="F49" s="207" t="s">
        <v>160</v>
      </c>
      <c r="G49" s="208" t="s">
        <v>5</v>
      </c>
      <c r="H49" s="3"/>
      <c r="I49" s="3"/>
      <c r="J49" s="3"/>
      <c r="K49" s="16"/>
    </row>
    <row r="50" spans="1:11" ht="12.75">
      <c r="A50">
        <v>1</v>
      </c>
      <c r="B50" s="214"/>
      <c r="C50" s="211"/>
      <c r="D50" s="212"/>
      <c r="E50" s="126"/>
      <c r="F50" s="209"/>
      <c r="G50" s="159" t="str">
        <f>IF(F50=0," ",E50/F50)</f>
        <v> </v>
      </c>
      <c r="H50" s="3"/>
      <c r="I50" s="3"/>
      <c r="J50" s="3"/>
      <c r="K50" s="16"/>
    </row>
    <row r="51" spans="1:11" ht="12.75">
      <c r="A51">
        <v>2</v>
      </c>
      <c r="B51" s="214"/>
      <c r="C51" s="211"/>
      <c r="D51" s="212"/>
      <c r="E51" s="128"/>
      <c r="F51" s="209"/>
      <c r="G51" s="160" t="str">
        <f aca="true" t="shared" si="1" ref="G51:G59">IF(F51=0," ",E51/F51)</f>
        <v> </v>
      </c>
      <c r="H51" s="3"/>
      <c r="I51" s="3"/>
      <c r="J51" s="3"/>
      <c r="K51" s="16"/>
    </row>
    <row r="52" spans="1:11" ht="12.75">
      <c r="A52">
        <v>3</v>
      </c>
      <c r="B52" s="214"/>
      <c r="C52" s="211"/>
      <c r="D52" s="212"/>
      <c r="E52" s="128"/>
      <c r="F52" s="209"/>
      <c r="G52" s="160" t="str">
        <f t="shared" si="1"/>
        <v> </v>
      </c>
      <c r="H52" s="3"/>
      <c r="I52" s="3"/>
      <c r="J52" s="3"/>
      <c r="K52" s="16"/>
    </row>
    <row r="53" spans="1:11" ht="12.75">
      <c r="A53">
        <v>4</v>
      </c>
      <c r="B53" s="214"/>
      <c r="C53" s="211"/>
      <c r="D53" s="212"/>
      <c r="E53" s="128"/>
      <c r="F53" s="209"/>
      <c r="G53" s="160" t="str">
        <f t="shared" si="1"/>
        <v> </v>
      </c>
      <c r="H53" s="3"/>
      <c r="I53" s="3"/>
      <c r="J53" s="3"/>
      <c r="K53" s="16"/>
    </row>
    <row r="54" spans="1:11" ht="12.75">
      <c r="A54">
        <v>5</v>
      </c>
      <c r="B54" s="214"/>
      <c r="C54" s="211"/>
      <c r="D54" s="212"/>
      <c r="E54" s="128"/>
      <c r="F54" s="209"/>
      <c r="G54" s="160" t="str">
        <f t="shared" si="1"/>
        <v> </v>
      </c>
      <c r="H54" s="3"/>
      <c r="I54" s="3"/>
      <c r="J54" s="3"/>
      <c r="K54" s="16"/>
    </row>
    <row r="55" spans="1:11" ht="12.75">
      <c r="A55">
        <v>6</v>
      </c>
      <c r="B55" s="214"/>
      <c r="C55" s="211"/>
      <c r="D55" s="212"/>
      <c r="E55" s="128"/>
      <c r="F55" s="209"/>
      <c r="G55" s="160" t="str">
        <f t="shared" si="1"/>
        <v> </v>
      </c>
      <c r="H55" s="3"/>
      <c r="I55" s="3"/>
      <c r="J55" s="3"/>
      <c r="K55" s="16"/>
    </row>
    <row r="56" spans="1:11" ht="12.75">
      <c r="A56">
        <v>7</v>
      </c>
      <c r="B56" s="214"/>
      <c r="C56" s="211"/>
      <c r="D56" s="212"/>
      <c r="E56" s="128"/>
      <c r="F56" s="209"/>
      <c r="G56" s="160" t="str">
        <f t="shared" si="1"/>
        <v> </v>
      </c>
      <c r="H56" s="3"/>
      <c r="I56" s="3"/>
      <c r="J56" s="3"/>
      <c r="K56" s="16"/>
    </row>
    <row r="57" spans="1:11" ht="12.75">
      <c r="A57">
        <v>8</v>
      </c>
      <c r="B57" s="214"/>
      <c r="C57" s="211"/>
      <c r="D57" s="212"/>
      <c r="E57" s="128"/>
      <c r="F57" s="209"/>
      <c r="G57" s="160" t="str">
        <f t="shared" si="1"/>
        <v> </v>
      </c>
      <c r="H57" s="3"/>
      <c r="I57" s="3"/>
      <c r="J57" s="3"/>
      <c r="K57" s="16"/>
    </row>
    <row r="58" spans="1:11" ht="12.75">
      <c r="A58">
        <v>9</v>
      </c>
      <c r="B58" s="214"/>
      <c r="C58" s="211"/>
      <c r="D58" s="212"/>
      <c r="E58" s="128"/>
      <c r="F58" s="209"/>
      <c r="G58" s="160" t="str">
        <f t="shared" si="1"/>
        <v> </v>
      </c>
      <c r="H58" s="3"/>
      <c r="I58" s="3"/>
      <c r="J58" s="3"/>
      <c r="K58" s="16"/>
    </row>
    <row r="59" spans="1:11" ht="13.5" thickBot="1">
      <c r="A59">
        <v>10</v>
      </c>
      <c r="B59" s="214"/>
      <c r="C59" s="211"/>
      <c r="D59" s="212"/>
      <c r="E59" s="128"/>
      <c r="F59" s="209"/>
      <c r="G59" s="160" t="str">
        <f t="shared" si="1"/>
        <v> </v>
      </c>
      <c r="H59" s="3"/>
      <c r="I59" s="3"/>
      <c r="J59" s="3"/>
      <c r="K59" s="16"/>
    </row>
    <row r="60" spans="6:13" ht="13.5" thickBot="1">
      <c r="F60" s="13" t="s">
        <v>5</v>
      </c>
      <c r="G60" s="161">
        <f>IF(SUM(G50:G59)=0,0,SUM(G50:G59))</f>
        <v>0</v>
      </c>
      <c r="J60" s="3"/>
      <c r="K60" s="3"/>
      <c r="L60" s="3"/>
      <c r="M60" s="16"/>
    </row>
    <row r="61" spans="9:12" ht="12.75">
      <c r="I61" s="3"/>
      <c r="J61" s="3"/>
      <c r="K61" s="3"/>
      <c r="L61" s="16"/>
    </row>
    <row r="62" ht="13.5" thickBot="1">
      <c r="G62" s="20"/>
    </row>
    <row r="63" spans="2:8" ht="12.75">
      <c r="B63" s="218" t="s">
        <v>93</v>
      </c>
      <c r="C63" s="219"/>
      <c r="D63" s="118" t="s">
        <v>87</v>
      </c>
      <c r="E63" s="11" t="s">
        <v>89</v>
      </c>
      <c r="F63" s="121" t="s">
        <v>91</v>
      </c>
      <c r="G63" s="21"/>
      <c r="H63" s="39"/>
    </row>
    <row r="64" spans="2:8" ht="13.5" thickBot="1">
      <c r="B64" s="10"/>
      <c r="C64" s="6"/>
      <c r="D64" s="7" t="s">
        <v>88</v>
      </c>
      <c r="E64" s="6" t="s">
        <v>90</v>
      </c>
      <c r="F64" s="46" t="s">
        <v>92</v>
      </c>
      <c r="G64" s="21"/>
      <c r="H64" s="4"/>
    </row>
    <row r="65" spans="1:8" ht="12.75">
      <c r="A65">
        <v>1</v>
      </c>
      <c r="B65" s="31"/>
      <c r="C65" s="47"/>
      <c r="D65" s="45"/>
      <c r="E65" s="122"/>
      <c r="F65" s="158" t="str">
        <f>IF(D65=0," ",(E65/60)*D65)</f>
        <v> </v>
      </c>
      <c r="G65" s="40"/>
      <c r="H65" s="16"/>
    </row>
    <row r="66" spans="1:8" ht="12.75">
      <c r="A66">
        <v>2</v>
      </c>
      <c r="B66" s="31"/>
      <c r="C66" s="47"/>
      <c r="D66" s="45"/>
      <c r="E66" s="122"/>
      <c r="F66" s="158" t="str">
        <f aca="true" t="shared" si="2" ref="F66:F74">IF(D66=0," ",(E66/60)*D66)</f>
        <v> </v>
      </c>
      <c r="G66" s="40"/>
      <c r="H66" s="16"/>
    </row>
    <row r="67" spans="1:8" ht="12.75">
      <c r="A67">
        <v>3</v>
      </c>
      <c r="B67" s="31"/>
      <c r="C67" s="47"/>
      <c r="D67" s="45"/>
      <c r="E67" s="122"/>
      <c r="F67" s="158" t="str">
        <f t="shared" si="2"/>
        <v> </v>
      </c>
      <c r="G67" s="40"/>
      <c r="H67" s="16"/>
    </row>
    <row r="68" spans="1:8" ht="12.75">
      <c r="A68">
        <v>4</v>
      </c>
      <c r="B68" s="31"/>
      <c r="C68" s="47"/>
      <c r="D68" s="45"/>
      <c r="E68" s="122"/>
      <c r="F68" s="158" t="str">
        <f t="shared" si="2"/>
        <v> </v>
      </c>
      <c r="G68" s="40"/>
      <c r="H68" s="16"/>
    </row>
    <row r="69" spans="1:8" ht="12.75">
      <c r="A69">
        <v>5</v>
      </c>
      <c r="B69" s="31"/>
      <c r="C69" s="47"/>
      <c r="D69" s="45"/>
      <c r="E69" s="122"/>
      <c r="F69" s="158" t="str">
        <f t="shared" si="2"/>
        <v> </v>
      </c>
      <c r="G69" s="20"/>
      <c r="H69" s="16"/>
    </row>
    <row r="70" spans="1:8" ht="12.75">
      <c r="A70">
        <v>6</v>
      </c>
      <c r="B70" s="31"/>
      <c r="C70" s="47"/>
      <c r="D70" s="45"/>
      <c r="E70" s="122"/>
      <c r="F70" s="158" t="str">
        <f t="shared" si="2"/>
        <v> </v>
      </c>
      <c r="G70" s="40"/>
      <c r="H70" s="16"/>
    </row>
    <row r="71" spans="1:8" ht="12.75">
      <c r="A71">
        <v>7</v>
      </c>
      <c r="B71" s="31"/>
      <c r="C71" s="47"/>
      <c r="D71" s="45"/>
      <c r="E71" s="122"/>
      <c r="F71" s="158" t="str">
        <f t="shared" si="2"/>
        <v> </v>
      </c>
      <c r="G71" s="40"/>
      <c r="H71" s="16"/>
    </row>
    <row r="72" spans="1:8" ht="12.75">
      <c r="A72">
        <v>8</v>
      </c>
      <c r="B72" s="31"/>
      <c r="C72" s="47"/>
      <c r="D72" s="45"/>
      <c r="E72" s="122"/>
      <c r="F72" s="158" t="str">
        <f t="shared" si="2"/>
        <v> </v>
      </c>
      <c r="G72" s="40"/>
      <c r="H72" s="16"/>
    </row>
    <row r="73" spans="1:8" ht="12.75">
      <c r="A73">
        <v>9</v>
      </c>
      <c r="B73" s="31"/>
      <c r="C73" s="47"/>
      <c r="D73" s="45"/>
      <c r="E73" s="122"/>
      <c r="F73" s="158" t="str">
        <f t="shared" si="2"/>
        <v> </v>
      </c>
      <c r="G73" s="40"/>
      <c r="H73" s="16"/>
    </row>
    <row r="74" spans="1:8" ht="12.75">
      <c r="A74">
        <v>10</v>
      </c>
      <c r="B74" s="31"/>
      <c r="C74" s="47"/>
      <c r="D74" s="45"/>
      <c r="E74" s="122"/>
      <c r="F74" s="158" t="str">
        <f t="shared" si="2"/>
        <v> </v>
      </c>
      <c r="G74" s="20"/>
      <c r="H74" s="16"/>
    </row>
    <row r="75" spans="5:6" ht="12.75">
      <c r="E75" s="13" t="s">
        <v>5</v>
      </c>
      <c r="F75" s="159">
        <f>SUM(F65:F74)</f>
        <v>0</v>
      </c>
    </row>
    <row r="77" spans="3:6" ht="15">
      <c r="C77" s="17" t="s">
        <v>152</v>
      </c>
      <c r="D77" s="176" t="s">
        <v>94</v>
      </c>
      <c r="E77" s="176"/>
      <c r="F77" s="176"/>
    </row>
    <row r="78" spans="3:6" ht="15">
      <c r="C78" s="17" t="s">
        <v>153</v>
      </c>
      <c r="D78" s="176" t="s">
        <v>95</v>
      </c>
      <c r="E78" s="176"/>
      <c r="F78" s="176"/>
    </row>
    <row r="79" spans="3:6" ht="15">
      <c r="C79" s="17" t="s">
        <v>154</v>
      </c>
      <c r="D79" s="176" t="s">
        <v>124</v>
      </c>
      <c r="E79" s="176"/>
      <c r="F79" s="176"/>
    </row>
    <row r="80" spans="3:6" ht="15">
      <c r="C80" s="17" t="s">
        <v>155</v>
      </c>
      <c r="D80" s="176" t="s">
        <v>194</v>
      </c>
      <c r="E80" s="176"/>
      <c r="F80" s="176"/>
    </row>
    <row r="81" spans="4:6" ht="15">
      <c r="D81" s="176" t="s">
        <v>195</v>
      </c>
      <c r="E81" s="176"/>
      <c r="F81" s="176"/>
    </row>
  </sheetData>
  <sheetProtection password="D389" sheet="1" objects="1" scenarios="1"/>
  <mergeCells count="12">
    <mergeCell ref="B57:D57"/>
    <mergeCell ref="B58:D58"/>
    <mergeCell ref="B59:D59"/>
    <mergeCell ref="B49:D49"/>
    <mergeCell ref="B63:C63"/>
    <mergeCell ref="B50:D50"/>
    <mergeCell ref="B51:D51"/>
    <mergeCell ref="B52:D52"/>
    <mergeCell ref="B53:D53"/>
    <mergeCell ref="B54:D54"/>
    <mergeCell ref="B55:D55"/>
    <mergeCell ref="B56:D56"/>
  </mergeCells>
  <printOptions horizontalCentered="1"/>
  <pageMargins left="0.64" right="0.49" top="1" bottom="0.9" header="0.5" footer="0.5"/>
  <pageSetup fitToHeight="1" fitToWidth="1" horizontalDpi="600" verticalDpi="600" orientation="portrait" scale="60" r:id="rId2"/>
  <headerFooter alignWithMargins="0">
    <oddFooter>&amp;LDAS Form #12 G
Revision 10-03&amp;CPage 3&amp;REquipment, Maintenance, &amp; Tools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47"/>
  <sheetViews>
    <sheetView showZeros="0" zoomScale="85" zoomScaleNormal="85" zoomScalePageLayoutView="0" workbookViewId="0" topLeftCell="A1">
      <selection activeCell="G2" sqref="G2"/>
    </sheetView>
  </sheetViews>
  <sheetFormatPr defaultColWidth="9.140625" defaultRowHeight="12.75"/>
  <cols>
    <col min="1" max="1" width="3.140625" style="0" customWidth="1"/>
    <col min="2" max="2" width="19.8515625" style="0" customWidth="1"/>
    <col min="3" max="3" width="18.421875" style="0" customWidth="1"/>
    <col min="4" max="4" width="11.00390625" style="100" customWidth="1"/>
    <col min="5" max="5" width="10.8515625" style="182" customWidth="1"/>
    <col min="6" max="6" width="11.28125" style="0" customWidth="1"/>
    <col min="7" max="7" width="9.00390625" style="0" customWidth="1"/>
    <col min="8" max="8" width="15.7109375" style="0" customWidth="1"/>
    <col min="9" max="9" width="10.421875" style="0" customWidth="1"/>
    <col min="10" max="10" width="15.7109375" style="0" customWidth="1"/>
    <col min="11" max="11" width="14.28125" style="0" customWidth="1"/>
    <col min="12" max="12" width="15.7109375" style="0" customWidth="1"/>
    <col min="13" max="13" width="10.8515625" style="0" bestFit="1" customWidth="1"/>
    <col min="14" max="14" width="10.421875" style="0" bestFit="1" customWidth="1"/>
    <col min="15" max="15" width="15.7109375" style="0" customWidth="1"/>
    <col min="16" max="16" width="15.7109375" style="154" customWidth="1"/>
    <col min="17" max="17" width="11.7109375" style="165" customWidth="1"/>
    <col min="18" max="18" width="15.7109375" style="0" customWidth="1"/>
    <col min="19" max="19" width="6.57421875" style="0" customWidth="1"/>
  </cols>
  <sheetData>
    <row r="1" spans="2:18" ht="15">
      <c r="B1" s="2" t="s">
        <v>16</v>
      </c>
      <c r="C1" s="2"/>
      <c r="I1" s="1"/>
      <c r="R1" s="13" t="s">
        <v>63</v>
      </c>
    </row>
    <row r="2" spans="2:18" ht="12.75">
      <c r="B2" s="19" t="s">
        <v>71</v>
      </c>
      <c r="C2" s="19"/>
      <c r="I2" s="1"/>
      <c r="R2" s="13" t="s">
        <v>7</v>
      </c>
    </row>
    <row r="3" spans="2:3" ht="12.75">
      <c r="B3" s="35">
        <f>'Summary of Good Costs'!B18</f>
        <v>0</v>
      </c>
      <c r="C3" s="35"/>
    </row>
    <row r="4" spans="2:3" ht="16.5" thickBot="1">
      <c r="B4" s="35">
        <f>'Summary of Good Costs'!B19</f>
        <v>0</v>
      </c>
      <c r="C4" s="15"/>
    </row>
    <row r="5" spans="2:17" ht="12.75">
      <c r="B5" s="230" t="s">
        <v>103</v>
      </c>
      <c r="C5" s="232" t="s">
        <v>102</v>
      </c>
      <c r="D5" s="200" t="s">
        <v>203</v>
      </c>
      <c r="E5" s="232" t="s">
        <v>12</v>
      </c>
      <c r="F5" s="118" t="s">
        <v>13</v>
      </c>
      <c r="G5" s="118" t="s">
        <v>138</v>
      </c>
      <c r="H5" s="119" t="s">
        <v>72</v>
      </c>
      <c r="I5" s="119" t="s">
        <v>72</v>
      </c>
      <c r="J5" s="118" t="s">
        <v>201</v>
      </c>
      <c r="K5" s="201" t="s">
        <v>196</v>
      </c>
      <c r="L5" s="120" t="s">
        <v>96</v>
      </c>
      <c r="P5"/>
      <c r="Q5"/>
    </row>
    <row r="6" spans="2:17" ht="13.5" thickBot="1">
      <c r="B6" s="231"/>
      <c r="C6" s="233"/>
      <c r="D6" s="202" t="s">
        <v>204</v>
      </c>
      <c r="E6" s="234"/>
      <c r="F6" s="7" t="s">
        <v>14</v>
      </c>
      <c r="G6" s="7" t="s">
        <v>139</v>
      </c>
      <c r="H6" s="23" t="s">
        <v>157</v>
      </c>
      <c r="I6" s="23" t="s">
        <v>158</v>
      </c>
      <c r="J6" s="7" t="s">
        <v>200</v>
      </c>
      <c r="K6" s="203" t="s">
        <v>197</v>
      </c>
      <c r="L6" s="8" t="s">
        <v>97</v>
      </c>
      <c r="P6"/>
      <c r="Q6"/>
    </row>
    <row r="7" spans="1:17" ht="12.75">
      <c r="A7">
        <v>1</v>
      </c>
      <c r="B7" s="204"/>
      <c r="C7" s="205"/>
      <c r="D7" s="206"/>
      <c r="E7" s="157" t="str">
        <f aca="true" t="shared" si="0" ref="E7:E26">IF(B7=0," ",0.0765)</f>
        <v> </v>
      </c>
      <c r="F7" s="30"/>
      <c r="G7" s="30"/>
      <c r="H7" s="30"/>
      <c r="I7" s="32"/>
      <c r="J7" s="195" t="str">
        <f aca="true" t="shared" si="1" ref="J7:J26">IF(D7=0," ",((E7+F7+G7+H7)*D7)+I7)</f>
        <v> </v>
      </c>
      <c r="K7" s="177"/>
      <c r="L7" s="157">
        <f aca="true" t="shared" si="2" ref="L7:L26">IF(K7=0,0,(K7*J7/3060))</f>
        <v>0</v>
      </c>
      <c r="P7"/>
      <c r="Q7"/>
    </row>
    <row r="8" spans="1:17" ht="12.75">
      <c r="A8">
        <v>2</v>
      </c>
      <c r="B8" s="48"/>
      <c r="C8" s="48"/>
      <c r="D8" s="178"/>
      <c r="E8" s="157" t="str">
        <f t="shared" si="0"/>
        <v> </v>
      </c>
      <c r="F8" s="30"/>
      <c r="G8" s="30"/>
      <c r="H8" s="30"/>
      <c r="I8" s="32"/>
      <c r="J8" s="195" t="str">
        <f t="shared" si="1"/>
        <v> </v>
      </c>
      <c r="K8" s="166"/>
      <c r="L8" s="157">
        <f t="shared" si="2"/>
        <v>0</v>
      </c>
      <c r="P8"/>
      <c r="Q8"/>
    </row>
    <row r="9" spans="1:17" ht="12.75">
      <c r="A9">
        <v>3</v>
      </c>
      <c r="B9" s="48"/>
      <c r="C9" s="48"/>
      <c r="D9" s="178"/>
      <c r="E9" s="157" t="str">
        <f t="shared" si="0"/>
        <v> </v>
      </c>
      <c r="F9" s="30"/>
      <c r="G9" s="30"/>
      <c r="H9" s="30"/>
      <c r="I9" s="32"/>
      <c r="J9" s="195" t="str">
        <f t="shared" si="1"/>
        <v> </v>
      </c>
      <c r="K9" s="166"/>
      <c r="L9" s="157">
        <f t="shared" si="2"/>
        <v>0</v>
      </c>
      <c r="P9"/>
      <c r="Q9"/>
    </row>
    <row r="10" spans="1:17" ht="12.75">
      <c r="A10">
        <v>4</v>
      </c>
      <c r="B10" s="48"/>
      <c r="C10" s="48"/>
      <c r="D10" s="178"/>
      <c r="E10" s="157" t="str">
        <f t="shared" si="0"/>
        <v> </v>
      </c>
      <c r="F10" s="30"/>
      <c r="G10" s="30"/>
      <c r="H10" s="30"/>
      <c r="I10" s="32"/>
      <c r="J10" s="195" t="str">
        <f t="shared" si="1"/>
        <v> </v>
      </c>
      <c r="K10" s="166"/>
      <c r="L10" s="157">
        <f t="shared" si="2"/>
        <v>0</v>
      </c>
      <c r="P10"/>
      <c r="Q10"/>
    </row>
    <row r="11" spans="1:17" ht="12.75">
      <c r="A11">
        <v>5</v>
      </c>
      <c r="B11" s="48"/>
      <c r="C11" s="48"/>
      <c r="D11" s="178"/>
      <c r="E11" s="157" t="str">
        <f t="shared" si="0"/>
        <v> </v>
      </c>
      <c r="F11" s="30"/>
      <c r="G11" s="30"/>
      <c r="H11" s="30"/>
      <c r="I11" s="32"/>
      <c r="J11" s="195" t="str">
        <f t="shared" si="1"/>
        <v> </v>
      </c>
      <c r="K11" s="166"/>
      <c r="L11" s="157">
        <f t="shared" si="2"/>
        <v>0</v>
      </c>
      <c r="P11"/>
      <c r="Q11"/>
    </row>
    <row r="12" spans="1:17" ht="12.75">
      <c r="A12">
        <v>6</v>
      </c>
      <c r="B12" s="48"/>
      <c r="C12" s="48"/>
      <c r="D12" s="178"/>
      <c r="E12" s="157" t="str">
        <f t="shared" si="0"/>
        <v> </v>
      </c>
      <c r="F12" s="30"/>
      <c r="G12" s="30"/>
      <c r="H12" s="30"/>
      <c r="I12" s="32"/>
      <c r="J12" s="195" t="str">
        <f t="shared" si="1"/>
        <v> </v>
      </c>
      <c r="K12" s="166"/>
      <c r="L12" s="157">
        <f t="shared" si="2"/>
        <v>0</v>
      </c>
      <c r="P12"/>
      <c r="Q12"/>
    </row>
    <row r="13" spans="1:17" ht="12.75">
      <c r="A13">
        <v>7</v>
      </c>
      <c r="B13" s="48"/>
      <c r="C13" s="48"/>
      <c r="D13" s="178"/>
      <c r="E13" s="157" t="str">
        <f t="shared" si="0"/>
        <v> </v>
      </c>
      <c r="F13" s="30"/>
      <c r="G13" s="30"/>
      <c r="H13" s="30"/>
      <c r="I13" s="32"/>
      <c r="J13" s="195" t="str">
        <f t="shared" si="1"/>
        <v> </v>
      </c>
      <c r="K13" s="166"/>
      <c r="L13" s="157">
        <f t="shared" si="2"/>
        <v>0</v>
      </c>
      <c r="P13"/>
      <c r="Q13"/>
    </row>
    <row r="14" spans="1:17" ht="12.75">
      <c r="A14">
        <v>8</v>
      </c>
      <c r="B14" s="48"/>
      <c r="C14" s="48"/>
      <c r="D14" s="178"/>
      <c r="E14" s="157" t="str">
        <f t="shared" si="0"/>
        <v> </v>
      </c>
      <c r="F14" s="30"/>
      <c r="G14" s="30"/>
      <c r="H14" s="30"/>
      <c r="I14" s="32"/>
      <c r="J14" s="195" t="str">
        <f t="shared" si="1"/>
        <v> </v>
      </c>
      <c r="K14" s="166"/>
      <c r="L14" s="157">
        <f t="shared" si="2"/>
        <v>0</v>
      </c>
      <c r="P14"/>
      <c r="Q14"/>
    </row>
    <row r="15" spans="1:17" ht="12.75">
      <c r="A15">
        <v>9</v>
      </c>
      <c r="B15" s="48"/>
      <c r="C15" s="48"/>
      <c r="D15" s="178"/>
      <c r="E15" s="157" t="str">
        <f t="shared" si="0"/>
        <v> </v>
      </c>
      <c r="F15" s="30"/>
      <c r="G15" s="30"/>
      <c r="H15" s="30"/>
      <c r="I15" s="32"/>
      <c r="J15" s="195" t="str">
        <f t="shared" si="1"/>
        <v> </v>
      </c>
      <c r="K15" s="166"/>
      <c r="L15" s="157">
        <f t="shared" si="2"/>
        <v>0</v>
      </c>
      <c r="P15"/>
      <c r="Q15"/>
    </row>
    <row r="16" spans="1:17" ht="12.75">
      <c r="A16">
        <v>10</v>
      </c>
      <c r="B16" s="48"/>
      <c r="C16" s="48"/>
      <c r="D16" s="178"/>
      <c r="E16" s="157" t="str">
        <f t="shared" si="0"/>
        <v> </v>
      </c>
      <c r="F16" s="30"/>
      <c r="G16" s="30"/>
      <c r="H16" s="30"/>
      <c r="I16" s="32"/>
      <c r="J16" s="195" t="str">
        <f t="shared" si="1"/>
        <v> </v>
      </c>
      <c r="K16" s="166"/>
      <c r="L16" s="157">
        <f t="shared" si="2"/>
        <v>0</v>
      </c>
      <c r="P16"/>
      <c r="Q16"/>
    </row>
    <row r="17" spans="1:17" ht="12.75">
      <c r="A17">
        <v>11</v>
      </c>
      <c r="B17" s="48"/>
      <c r="C17" s="48"/>
      <c r="D17" s="178"/>
      <c r="E17" s="157" t="str">
        <f t="shared" si="0"/>
        <v> </v>
      </c>
      <c r="F17" s="30"/>
      <c r="G17" s="30"/>
      <c r="H17" s="30"/>
      <c r="I17" s="32"/>
      <c r="J17" s="195" t="str">
        <f t="shared" si="1"/>
        <v> </v>
      </c>
      <c r="K17" s="166"/>
      <c r="L17" s="157">
        <f t="shared" si="2"/>
        <v>0</v>
      </c>
      <c r="P17"/>
      <c r="Q17"/>
    </row>
    <row r="18" spans="1:17" ht="12.75">
      <c r="A18">
        <v>12</v>
      </c>
      <c r="B18" s="48"/>
      <c r="C18" s="48"/>
      <c r="D18" s="178"/>
      <c r="E18" s="157" t="str">
        <f t="shared" si="0"/>
        <v> </v>
      </c>
      <c r="F18" s="30"/>
      <c r="G18" s="30"/>
      <c r="H18" s="30"/>
      <c r="I18" s="32"/>
      <c r="J18" s="195" t="str">
        <f t="shared" si="1"/>
        <v> </v>
      </c>
      <c r="K18" s="166"/>
      <c r="L18" s="157">
        <f t="shared" si="2"/>
        <v>0</v>
      </c>
      <c r="P18"/>
      <c r="Q18"/>
    </row>
    <row r="19" spans="1:17" ht="12.75">
      <c r="A19">
        <v>13</v>
      </c>
      <c r="B19" s="48"/>
      <c r="C19" s="48"/>
      <c r="D19" s="178"/>
      <c r="E19" s="157" t="str">
        <f t="shared" si="0"/>
        <v> </v>
      </c>
      <c r="F19" s="30"/>
      <c r="G19" s="30"/>
      <c r="H19" s="30"/>
      <c r="I19" s="32"/>
      <c r="J19" s="195" t="str">
        <f t="shared" si="1"/>
        <v> </v>
      </c>
      <c r="K19" s="166"/>
      <c r="L19" s="157">
        <f t="shared" si="2"/>
        <v>0</v>
      </c>
      <c r="P19"/>
      <c r="Q19"/>
    </row>
    <row r="20" spans="1:17" ht="12.75">
      <c r="A20">
        <v>14</v>
      </c>
      <c r="B20" s="48"/>
      <c r="C20" s="48"/>
      <c r="D20" s="178"/>
      <c r="E20" s="157" t="str">
        <f t="shared" si="0"/>
        <v> </v>
      </c>
      <c r="F20" s="30"/>
      <c r="G20" s="30"/>
      <c r="H20" s="30"/>
      <c r="I20" s="32"/>
      <c r="J20" s="195" t="str">
        <f t="shared" si="1"/>
        <v> </v>
      </c>
      <c r="K20" s="166"/>
      <c r="L20" s="157">
        <f t="shared" si="2"/>
        <v>0</v>
      </c>
      <c r="P20"/>
      <c r="Q20"/>
    </row>
    <row r="21" spans="1:17" ht="12.75">
      <c r="A21">
        <v>15</v>
      </c>
      <c r="B21" s="48"/>
      <c r="C21" s="48"/>
      <c r="D21" s="178"/>
      <c r="E21" s="157" t="str">
        <f t="shared" si="0"/>
        <v> </v>
      </c>
      <c r="F21" s="30"/>
      <c r="G21" s="30"/>
      <c r="H21" s="30"/>
      <c r="I21" s="32"/>
      <c r="J21" s="195" t="str">
        <f t="shared" si="1"/>
        <v> </v>
      </c>
      <c r="K21" s="166"/>
      <c r="L21" s="157">
        <f t="shared" si="2"/>
        <v>0</v>
      </c>
      <c r="P21"/>
      <c r="Q21"/>
    </row>
    <row r="22" spans="1:17" ht="12.75">
      <c r="A22">
        <v>16</v>
      </c>
      <c r="B22" s="48"/>
      <c r="C22" s="48"/>
      <c r="D22" s="178"/>
      <c r="E22" s="157" t="str">
        <f t="shared" si="0"/>
        <v> </v>
      </c>
      <c r="F22" s="30"/>
      <c r="G22" s="30"/>
      <c r="H22" s="30"/>
      <c r="I22" s="32"/>
      <c r="J22" s="195" t="str">
        <f t="shared" si="1"/>
        <v> </v>
      </c>
      <c r="K22" s="166"/>
      <c r="L22" s="157">
        <f t="shared" si="2"/>
        <v>0</v>
      </c>
      <c r="P22"/>
      <c r="Q22"/>
    </row>
    <row r="23" spans="1:17" ht="12.75">
      <c r="A23">
        <v>17</v>
      </c>
      <c r="B23" s="48"/>
      <c r="C23" s="48"/>
      <c r="D23" s="178"/>
      <c r="E23" s="157" t="str">
        <f t="shared" si="0"/>
        <v> </v>
      </c>
      <c r="F23" s="30"/>
      <c r="G23" s="30"/>
      <c r="H23" s="30"/>
      <c r="I23" s="32"/>
      <c r="J23" s="195" t="str">
        <f t="shared" si="1"/>
        <v> </v>
      </c>
      <c r="K23" s="166"/>
      <c r="L23" s="157">
        <f t="shared" si="2"/>
        <v>0</v>
      </c>
      <c r="P23"/>
      <c r="Q23"/>
    </row>
    <row r="24" spans="1:17" ht="12.75">
      <c r="A24">
        <v>18</v>
      </c>
      <c r="B24" s="48"/>
      <c r="C24" s="48"/>
      <c r="D24" s="178"/>
      <c r="E24" s="157" t="str">
        <f t="shared" si="0"/>
        <v> </v>
      </c>
      <c r="F24" s="30"/>
      <c r="G24" s="30"/>
      <c r="H24" s="30"/>
      <c r="I24" s="32"/>
      <c r="J24" s="195" t="str">
        <f t="shared" si="1"/>
        <v> </v>
      </c>
      <c r="K24" s="166"/>
      <c r="L24" s="157">
        <f t="shared" si="2"/>
        <v>0</v>
      </c>
      <c r="P24"/>
      <c r="Q24"/>
    </row>
    <row r="25" spans="1:17" ht="12.75">
      <c r="A25">
        <v>19</v>
      </c>
      <c r="B25" s="48"/>
      <c r="C25" s="48"/>
      <c r="D25" s="178"/>
      <c r="E25" s="157" t="str">
        <f t="shared" si="0"/>
        <v> </v>
      </c>
      <c r="F25" s="30"/>
      <c r="G25" s="30"/>
      <c r="H25" s="30"/>
      <c r="I25" s="32"/>
      <c r="J25" s="195" t="str">
        <f t="shared" si="1"/>
        <v> </v>
      </c>
      <c r="K25" s="166"/>
      <c r="L25" s="157">
        <f t="shared" si="2"/>
        <v>0</v>
      </c>
      <c r="P25"/>
      <c r="Q25"/>
    </row>
    <row r="26" spans="1:17" ht="12.75">
      <c r="A26">
        <v>20</v>
      </c>
      <c r="B26" s="48"/>
      <c r="C26" s="48"/>
      <c r="D26" s="178"/>
      <c r="E26" s="157" t="str">
        <f t="shared" si="0"/>
        <v> </v>
      </c>
      <c r="F26" s="30"/>
      <c r="G26" s="30"/>
      <c r="H26" s="30"/>
      <c r="I26" s="32"/>
      <c r="J26" s="195" t="str">
        <f t="shared" si="1"/>
        <v> </v>
      </c>
      <c r="K26" s="166"/>
      <c r="L26" s="157">
        <f t="shared" si="2"/>
        <v>0</v>
      </c>
      <c r="P26"/>
      <c r="Q26"/>
    </row>
    <row r="27" spans="5:17" ht="14.25">
      <c r="E27"/>
      <c r="F27" s="134" t="s">
        <v>163</v>
      </c>
      <c r="G27" s="132"/>
      <c r="H27" s="133"/>
      <c r="I27" s="3" t="s">
        <v>5</v>
      </c>
      <c r="J27" s="157">
        <f>SUM(J7:J26)</f>
        <v>0</v>
      </c>
      <c r="K27" s="167">
        <f>SUM(K7:K26)</f>
        <v>0</v>
      </c>
      <c r="L27" s="157">
        <f>SUM(L7:L26)</f>
        <v>0</v>
      </c>
      <c r="M27" s="3"/>
      <c r="O27" s="154"/>
      <c r="P27" s="165"/>
      <c r="Q27"/>
    </row>
    <row r="28" spans="3:18" ht="12.75">
      <c r="C28" s="1"/>
      <c r="D28" s="179"/>
      <c r="I28" s="3"/>
      <c r="J28" s="3"/>
      <c r="K28" s="3"/>
      <c r="L28" s="3"/>
      <c r="M28" s="3"/>
      <c r="N28" s="3"/>
      <c r="O28" s="3"/>
      <c r="P28" s="172"/>
      <c r="Q28" s="168"/>
      <c r="R28" s="16"/>
    </row>
    <row r="29" spans="3:18" ht="13.5" thickBot="1">
      <c r="C29" s="33"/>
      <c r="D29" s="180"/>
      <c r="E29" s="183"/>
      <c r="F29" s="54"/>
      <c r="I29" s="3"/>
      <c r="J29" s="3"/>
      <c r="K29" s="3"/>
      <c r="L29" s="3"/>
      <c r="M29" s="3"/>
      <c r="N29" s="3"/>
      <c r="O29" s="3"/>
      <c r="P29" s="172"/>
      <c r="Q29" s="168"/>
      <c r="R29" s="16"/>
    </row>
    <row r="30" spans="2:17" ht="12.75">
      <c r="B30" s="33"/>
      <c r="E30" s="184"/>
      <c r="F30" s="55"/>
      <c r="H30" s="225" t="s">
        <v>162</v>
      </c>
      <c r="I30" s="226"/>
      <c r="J30" s="227"/>
      <c r="L30" s="154"/>
      <c r="M30" s="168"/>
      <c r="N30" s="16"/>
      <c r="P30"/>
      <c r="Q30"/>
    </row>
    <row r="31" spans="2:17" ht="15" thickBot="1">
      <c r="B31" s="17" t="s">
        <v>130</v>
      </c>
      <c r="C31" s="18" t="s">
        <v>98</v>
      </c>
      <c r="D31" s="181"/>
      <c r="H31" s="199" t="s">
        <v>202</v>
      </c>
      <c r="I31" s="228" t="s">
        <v>4</v>
      </c>
      <c r="J31" s="229"/>
      <c r="L31" s="154"/>
      <c r="M31" s="165"/>
      <c r="P31"/>
      <c r="Q31"/>
    </row>
    <row r="32" spans="2:17" ht="14.25">
      <c r="B32" s="17" t="s">
        <v>131</v>
      </c>
      <c r="C32" s="18" t="s">
        <v>107</v>
      </c>
      <c r="D32" s="181"/>
      <c r="H32" s="197"/>
      <c r="I32" s="224"/>
      <c r="J32" s="221"/>
      <c r="L32" s="154"/>
      <c r="M32" s="165"/>
      <c r="P32"/>
      <c r="Q32"/>
    </row>
    <row r="33" spans="2:17" ht="14.25">
      <c r="B33" s="17" t="s">
        <v>183</v>
      </c>
      <c r="C33" s="18" t="s">
        <v>184</v>
      </c>
      <c r="D33" s="181"/>
      <c r="H33" s="197"/>
      <c r="I33" s="224"/>
      <c r="J33" s="221"/>
      <c r="L33" s="154"/>
      <c r="M33" s="165"/>
      <c r="P33"/>
      <c r="Q33"/>
    </row>
    <row r="34" spans="2:17" ht="14.25">
      <c r="B34" s="17" t="s">
        <v>132</v>
      </c>
      <c r="C34" s="18" t="s">
        <v>108</v>
      </c>
      <c r="D34" s="181"/>
      <c r="H34" s="197"/>
      <c r="I34" s="224"/>
      <c r="J34" s="221"/>
      <c r="L34" s="154"/>
      <c r="M34" s="165"/>
      <c r="P34"/>
      <c r="Q34"/>
    </row>
    <row r="35" spans="2:17" ht="14.25">
      <c r="B35" s="17" t="s">
        <v>128</v>
      </c>
      <c r="C35" s="18" t="s">
        <v>129</v>
      </c>
      <c r="D35" s="181"/>
      <c r="H35" s="198"/>
      <c r="I35" s="224"/>
      <c r="J35" s="221"/>
      <c r="L35" s="154"/>
      <c r="M35" s="165"/>
      <c r="P35"/>
      <c r="Q35"/>
    </row>
    <row r="36" spans="2:17" ht="14.25">
      <c r="B36" s="17" t="s">
        <v>133</v>
      </c>
      <c r="C36" s="18" t="s">
        <v>99</v>
      </c>
      <c r="D36" s="181"/>
      <c r="H36" s="198"/>
      <c r="I36" s="224"/>
      <c r="J36" s="221"/>
      <c r="L36" s="154"/>
      <c r="M36" s="165"/>
      <c r="P36"/>
      <c r="Q36"/>
    </row>
    <row r="37" spans="2:17" ht="14.25">
      <c r="B37" s="17" t="s">
        <v>136</v>
      </c>
      <c r="C37" s="18" t="s">
        <v>134</v>
      </c>
      <c r="D37" s="181"/>
      <c r="H37" s="198"/>
      <c r="I37" s="220"/>
      <c r="J37" s="221"/>
      <c r="L37" s="154"/>
      <c r="M37" s="169"/>
      <c r="N37" s="9"/>
      <c r="P37"/>
      <c r="Q37"/>
    </row>
    <row r="38" spans="2:17" ht="14.25">
      <c r="B38" s="17" t="s">
        <v>135</v>
      </c>
      <c r="C38" s="18" t="s">
        <v>100</v>
      </c>
      <c r="D38" s="181"/>
      <c r="H38" s="198"/>
      <c r="I38" s="220"/>
      <c r="J38" s="221"/>
      <c r="L38" s="154"/>
      <c r="M38" s="169"/>
      <c r="N38" s="9"/>
      <c r="P38"/>
      <c r="Q38"/>
    </row>
    <row r="39" spans="2:17" ht="15" thickBot="1">
      <c r="B39" s="17" t="s">
        <v>137</v>
      </c>
      <c r="C39" s="18" t="s">
        <v>168</v>
      </c>
      <c r="D39" s="181"/>
      <c r="H39" s="196"/>
      <c r="I39" s="222"/>
      <c r="J39" s="223"/>
      <c r="L39" s="154"/>
      <c r="M39" s="169"/>
      <c r="N39" s="9"/>
      <c r="P39"/>
      <c r="Q39"/>
    </row>
    <row r="40" spans="2:17" ht="15" thickBot="1">
      <c r="B40" s="17" t="s">
        <v>140</v>
      </c>
      <c r="C40" s="18" t="s">
        <v>167</v>
      </c>
      <c r="D40" s="181"/>
      <c r="H40" s="196"/>
      <c r="I40" s="222"/>
      <c r="J40" s="223"/>
      <c r="L40" s="154"/>
      <c r="M40" s="169"/>
      <c r="N40" s="9"/>
      <c r="P40"/>
      <c r="Q40"/>
    </row>
    <row r="41" spans="2:18" ht="14.25">
      <c r="B41" s="17" t="s">
        <v>169</v>
      </c>
      <c r="C41" s="18" t="s">
        <v>171</v>
      </c>
      <c r="D41" s="181"/>
      <c r="M41" s="9"/>
      <c r="N41" s="9"/>
      <c r="O41" s="9"/>
      <c r="P41" s="173"/>
      <c r="Q41" s="169"/>
      <c r="R41" s="9"/>
    </row>
    <row r="42" spans="2:18" ht="14.25">
      <c r="B42" s="17" t="s">
        <v>170</v>
      </c>
      <c r="C42" s="18" t="s">
        <v>172</v>
      </c>
      <c r="D42" s="181"/>
      <c r="M42" s="9"/>
      <c r="N42" s="9"/>
      <c r="O42" s="9"/>
      <c r="P42" s="173"/>
      <c r="Q42" s="169"/>
      <c r="R42" s="9"/>
    </row>
    <row r="43" spans="2:18" ht="14.25">
      <c r="B43" s="17" t="s">
        <v>165</v>
      </c>
      <c r="C43" s="18" t="s">
        <v>166</v>
      </c>
      <c r="D43" s="181"/>
      <c r="M43" s="9"/>
      <c r="N43" s="9"/>
      <c r="O43" s="9"/>
      <c r="P43" s="173"/>
      <c r="Q43" s="169"/>
      <c r="R43" s="9"/>
    </row>
    <row r="44" spans="2:18" ht="14.25">
      <c r="B44" s="17" t="s">
        <v>141</v>
      </c>
      <c r="C44" s="18" t="s">
        <v>164</v>
      </c>
      <c r="D44" s="181"/>
      <c r="M44" s="9"/>
      <c r="N44" s="9"/>
      <c r="O44" s="9"/>
      <c r="P44" s="173"/>
      <c r="Q44" s="169"/>
      <c r="R44" s="9"/>
    </row>
    <row r="45" spans="2:4" ht="15">
      <c r="B45" s="17" t="s">
        <v>180</v>
      </c>
      <c r="C45" s="18" t="s">
        <v>185</v>
      </c>
      <c r="D45" s="181"/>
    </row>
    <row r="46" spans="2:4" ht="14.25">
      <c r="B46" s="17"/>
      <c r="C46" s="18" t="s">
        <v>186</v>
      </c>
      <c r="D46" s="181"/>
    </row>
    <row r="47" spans="2:4" ht="14.25">
      <c r="B47" s="17" t="s">
        <v>142</v>
      </c>
      <c r="C47" s="18" t="s">
        <v>101</v>
      </c>
      <c r="D47" s="181"/>
    </row>
  </sheetData>
  <sheetProtection password="D389" sheet="1" objects="1" scenarios="1"/>
  <mergeCells count="14">
    <mergeCell ref="I36:J36"/>
    <mergeCell ref="B5:B6"/>
    <mergeCell ref="C5:C6"/>
    <mergeCell ref="E5:E6"/>
    <mergeCell ref="I37:J37"/>
    <mergeCell ref="I38:J38"/>
    <mergeCell ref="I39:J39"/>
    <mergeCell ref="I40:J40"/>
    <mergeCell ref="I35:J35"/>
    <mergeCell ref="H30:J30"/>
    <mergeCell ref="I31:J31"/>
    <mergeCell ref="I32:J32"/>
    <mergeCell ref="I33:J33"/>
    <mergeCell ref="I34:J34"/>
  </mergeCells>
  <printOptions/>
  <pageMargins left="0.2" right="0.18" top="0.41" bottom="0.62" header="0.28" footer="0.25"/>
  <pageSetup fitToHeight="1" fitToWidth="1" horizontalDpi="600" verticalDpi="600" orientation="landscape" scale="60" r:id="rId2"/>
  <headerFooter alignWithMargins="0">
    <oddFooter>&amp;LDAS Form #12 G
Revision 10-03&amp;CPage 4&amp;RDirect Labor Sheet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119"/>
  <sheetViews>
    <sheetView zoomScale="75" zoomScaleNormal="75" zoomScaleSheetLayoutView="75" zoomScalePageLayoutView="0" workbookViewId="0" topLeftCell="A1">
      <selection activeCell="D15" sqref="D15"/>
    </sheetView>
  </sheetViews>
  <sheetFormatPr defaultColWidth="9.140625" defaultRowHeight="12.75"/>
  <cols>
    <col min="1" max="1" width="37.421875" style="0" customWidth="1"/>
    <col min="2" max="2" width="15.140625" style="0" bestFit="1" customWidth="1"/>
    <col min="3" max="3" width="16.8515625" style="0" bestFit="1" customWidth="1"/>
    <col min="4" max="4" width="29.8515625" style="0" bestFit="1" customWidth="1"/>
    <col min="5" max="5" width="32.57421875" style="0" customWidth="1"/>
    <col min="6" max="6" width="16.57421875" style="0" customWidth="1"/>
    <col min="7" max="7" width="11.00390625" style="0" customWidth="1"/>
    <col min="8" max="8" width="22.7109375" style="0" customWidth="1"/>
    <col min="9" max="9" width="10.421875" style="0" customWidth="1"/>
    <col min="10" max="10" width="17.57421875" style="0" bestFit="1" customWidth="1"/>
  </cols>
  <sheetData>
    <row r="1" spans="2:8" ht="15">
      <c r="B1" s="2" t="s">
        <v>17</v>
      </c>
      <c r="H1" s="13" t="s">
        <v>63</v>
      </c>
    </row>
    <row r="2" spans="2:8" ht="12.75">
      <c r="B2" s="19" t="s">
        <v>110</v>
      </c>
      <c r="H2" s="13" t="s">
        <v>7</v>
      </c>
    </row>
    <row r="3" spans="2:3" ht="12.75">
      <c r="B3" s="35">
        <f>'Summary of Good Costs'!B18</f>
        <v>0</v>
      </c>
      <c r="C3" s="102">
        <f>'Summary of Good Costs'!B19</f>
        <v>0</v>
      </c>
    </row>
    <row r="4" spans="1:3" ht="18">
      <c r="A4" s="58"/>
      <c r="B4" s="59"/>
      <c r="C4" s="59"/>
    </row>
    <row r="5" spans="2:3" ht="18">
      <c r="B5" s="59"/>
      <c r="C5" s="59"/>
    </row>
    <row r="6" spans="2:3" ht="18">
      <c r="B6" s="59"/>
      <c r="C6" s="59"/>
    </row>
    <row r="7" spans="2:3" ht="18">
      <c r="B7" s="59"/>
      <c r="C7" s="59"/>
    </row>
    <row r="9" ht="13.5" thickBot="1"/>
    <row r="10" spans="1:5" ht="24" thickBot="1">
      <c r="A10" s="60" t="s">
        <v>111</v>
      </c>
      <c r="B10" s="61"/>
      <c r="C10" s="61"/>
      <c r="D10" s="61"/>
      <c r="E10" s="62"/>
    </row>
    <row r="13" ht="13.5" thickBot="1"/>
    <row r="14" spans="1:4" ht="16.5" thickBot="1">
      <c r="A14" s="63" t="s">
        <v>112</v>
      </c>
      <c r="B14" s="64"/>
      <c r="C14" s="65"/>
      <c r="D14" s="66"/>
    </row>
    <row r="15" spans="1:4" ht="15.75" thickBot="1">
      <c r="A15" s="67"/>
      <c r="B15" s="68"/>
      <c r="C15" s="69"/>
      <c r="D15" s="149"/>
    </row>
    <row r="16" spans="1:4" ht="15">
      <c r="A16" s="70"/>
      <c r="B16" s="71"/>
      <c r="C16" s="71"/>
      <c r="D16" s="72"/>
    </row>
    <row r="17" spans="1:4" ht="15">
      <c r="A17" s="70"/>
      <c r="B17" s="71"/>
      <c r="C17" s="71"/>
      <c r="D17" s="72"/>
    </row>
    <row r="18" spans="1:4" ht="18">
      <c r="A18" s="73" t="s">
        <v>113</v>
      </c>
      <c r="B18" s="71"/>
      <c r="C18" s="71"/>
      <c r="D18" s="72"/>
    </row>
    <row r="19" spans="1:4" ht="15">
      <c r="A19" s="70"/>
      <c r="B19" s="71"/>
      <c r="C19" s="71"/>
      <c r="D19" s="72"/>
    </row>
    <row r="20" spans="1:4" ht="15">
      <c r="A20" s="70"/>
      <c r="B20" s="71"/>
      <c r="C20" s="71"/>
      <c r="D20" s="72"/>
    </row>
    <row r="21" spans="2:4" ht="15.75" thickBot="1">
      <c r="B21" s="70"/>
      <c r="C21" s="70"/>
      <c r="D21" s="74"/>
    </row>
    <row r="22" spans="1:4" ht="16.5" thickBot="1">
      <c r="A22" s="75" t="s">
        <v>114</v>
      </c>
      <c r="B22" s="76"/>
      <c r="C22" s="77"/>
      <c r="D22" s="66"/>
    </row>
    <row r="23" spans="1:4" ht="15.75" thickBot="1">
      <c r="A23" s="78"/>
      <c r="B23" s="79"/>
      <c r="C23" s="80"/>
      <c r="D23" s="150"/>
    </row>
    <row r="24" spans="1:4" ht="15">
      <c r="A24" s="70"/>
      <c r="B24" s="70"/>
      <c r="C24" s="70"/>
      <c r="D24" s="81"/>
    </row>
    <row r="25" spans="1:4" ht="18">
      <c r="A25" s="73" t="s">
        <v>113</v>
      </c>
      <c r="B25" s="70"/>
      <c r="C25" s="70"/>
      <c r="D25" s="81"/>
    </row>
    <row r="26" spans="1:4" ht="15">
      <c r="A26" s="70"/>
      <c r="B26" s="70"/>
      <c r="C26" s="70"/>
      <c r="D26" s="81"/>
    </row>
    <row r="27" spans="1:2" ht="15.75" thickBot="1">
      <c r="A27" s="70"/>
      <c r="B27" s="71"/>
    </row>
    <row r="28" spans="1:3" ht="15.75">
      <c r="A28" s="82" t="s">
        <v>115</v>
      </c>
      <c r="B28" s="83"/>
      <c r="C28" s="84"/>
    </row>
    <row r="29" spans="1:3" ht="15.75" thickBot="1">
      <c r="A29" s="85"/>
      <c r="B29" s="86"/>
      <c r="C29" s="87"/>
    </row>
    <row r="37" ht="12.75">
      <c r="D37" s="66"/>
    </row>
    <row r="38" spans="4:6" ht="13.5" thickBot="1">
      <c r="D38" s="49"/>
      <c r="E38" s="95"/>
      <c r="F38" s="110"/>
    </row>
    <row r="39" spans="4:5" ht="12.75">
      <c r="D39" s="111"/>
      <c r="E39" s="112"/>
    </row>
    <row r="40" spans="4:5" ht="12.75">
      <c r="D40" s="106" t="s">
        <v>143</v>
      </c>
      <c r="E40" s="151"/>
    </row>
    <row r="41" spans="4:5" ht="15.75" customHeight="1">
      <c r="D41" s="104"/>
      <c r="E41" s="105"/>
    </row>
    <row r="42" spans="4:5" ht="13.5" customHeight="1">
      <c r="D42" s="106" t="s">
        <v>173</v>
      </c>
      <c r="E42" s="152"/>
    </row>
    <row r="43" spans="4:5" ht="12.75">
      <c r="D43" s="104" t="s">
        <v>181</v>
      </c>
      <c r="E43" s="107">
        <f>IF(E40=0,0,E42/E40)</f>
        <v>0</v>
      </c>
    </row>
    <row r="44" spans="4:5" ht="12.75">
      <c r="D44" s="104"/>
      <c r="E44" s="105"/>
    </row>
    <row r="45" spans="4:5" ht="12.75">
      <c r="D45" s="106" t="s">
        <v>182</v>
      </c>
      <c r="E45" s="108">
        <f>'Direct Labor'!K27</f>
        <v>0</v>
      </c>
    </row>
    <row r="46" spans="4:5" ht="13.5" thickBot="1">
      <c r="D46" s="104"/>
      <c r="E46" s="105"/>
    </row>
    <row r="47" spans="4:5" ht="13.5" thickBot="1">
      <c r="D47" s="109" t="s">
        <v>120</v>
      </c>
      <c r="E47" s="96">
        <f>E45/60*E43</f>
        <v>0</v>
      </c>
    </row>
    <row r="49" spans="1:9" ht="12.75">
      <c r="A49" s="144"/>
      <c r="B49" s="144"/>
      <c r="C49" s="144"/>
      <c r="D49" s="144"/>
      <c r="E49" s="144"/>
      <c r="F49" s="144"/>
      <c r="G49" s="144"/>
      <c r="H49" s="144"/>
      <c r="I49" s="144"/>
    </row>
    <row r="50" ht="13.5" thickBot="1"/>
    <row r="51" spans="1:9" ht="30.75" thickBot="1">
      <c r="A51" s="235" t="s">
        <v>116</v>
      </c>
      <c r="B51" s="236"/>
      <c r="C51" s="237"/>
      <c r="E51" s="135" t="s">
        <v>123</v>
      </c>
      <c r="F51" s="136"/>
      <c r="G51" s="136"/>
      <c r="H51" s="136"/>
      <c r="I51" s="137"/>
    </row>
    <row r="52" spans="1:9" ht="15.75">
      <c r="A52" s="88"/>
      <c r="B52" s="238" t="s">
        <v>58</v>
      </c>
      <c r="C52" s="239"/>
      <c r="E52" s="138" t="s">
        <v>174</v>
      </c>
      <c r="F52" s="127"/>
      <c r="G52" s="127"/>
      <c r="H52" s="127"/>
      <c r="I52" s="139"/>
    </row>
    <row r="53" spans="1:9" ht="15.75">
      <c r="A53" s="89" t="s">
        <v>117</v>
      </c>
      <c r="B53" s="90" t="s">
        <v>118</v>
      </c>
      <c r="C53" s="90" t="s">
        <v>119</v>
      </c>
      <c r="E53" s="138" t="s">
        <v>175</v>
      </c>
      <c r="F53" s="127"/>
      <c r="G53" s="127"/>
      <c r="H53" s="127"/>
      <c r="I53" s="139"/>
    </row>
    <row r="54" spans="1:9" ht="12.75">
      <c r="A54" s="91" t="s">
        <v>31</v>
      </c>
      <c r="B54" s="92"/>
      <c r="C54" s="93"/>
      <c r="E54" s="140"/>
      <c r="F54" s="127"/>
      <c r="G54" s="127"/>
      <c r="H54" s="127"/>
      <c r="I54" s="139"/>
    </row>
    <row r="55" spans="1:9" ht="12.75">
      <c r="A55" s="94" t="s">
        <v>32</v>
      </c>
      <c r="B55" s="93"/>
      <c r="C55" s="93"/>
      <c r="E55" s="140"/>
      <c r="F55" s="127"/>
      <c r="G55" s="127"/>
      <c r="H55" s="127"/>
      <c r="I55" s="139"/>
    </row>
    <row r="56" spans="1:9" ht="12.75">
      <c r="A56" s="94" t="s">
        <v>33</v>
      </c>
      <c r="B56" s="93"/>
      <c r="C56" s="93"/>
      <c r="E56" s="140"/>
      <c r="F56" s="127"/>
      <c r="G56" s="127"/>
      <c r="H56" s="127"/>
      <c r="I56" s="139"/>
    </row>
    <row r="57" spans="1:9" ht="12.75">
      <c r="A57" s="94" t="s">
        <v>34</v>
      </c>
      <c r="B57" s="93"/>
      <c r="C57" s="93"/>
      <c r="E57" s="140"/>
      <c r="F57" s="127"/>
      <c r="G57" s="127"/>
      <c r="H57" s="127"/>
      <c r="I57" s="139"/>
    </row>
    <row r="58" spans="1:9" ht="12.75">
      <c r="A58" s="94" t="s">
        <v>35</v>
      </c>
      <c r="B58" s="93"/>
      <c r="C58" s="93"/>
      <c r="E58" s="140"/>
      <c r="F58" s="127"/>
      <c r="G58" s="127"/>
      <c r="H58" s="127"/>
      <c r="I58" s="139"/>
    </row>
    <row r="59" spans="1:9" ht="12.75">
      <c r="A59" s="94" t="s">
        <v>36</v>
      </c>
      <c r="B59" s="93"/>
      <c r="C59" s="93"/>
      <c r="E59" s="140"/>
      <c r="F59" s="127"/>
      <c r="G59" s="127"/>
      <c r="H59" s="127"/>
      <c r="I59" s="139"/>
    </row>
    <row r="60" spans="1:9" ht="12.75">
      <c r="A60" s="94" t="s">
        <v>37</v>
      </c>
      <c r="B60" s="93"/>
      <c r="C60" s="93"/>
      <c r="E60" s="140"/>
      <c r="F60" s="194"/>
      <c r="G60" s="127"/>
      <c r="H60" s="127"/>
      <c r="I60" s="139"/>
    </row>
    <row r="61" spans="1:9" ht="12.75">
      <c r="A61" s="94" t="s">
        <v>38</v>
      </c>
      <c r="B61" s="93"/>
      <c r="C61" s="93"/>
      <c r="E61" s="140"/>
      <c r="F61" s="127"/>
      <c r="G61" s="127"/>
      <c r="H61" s="127"/>
      <c r="I61" s="139"/>
    </row>
    <row r="62" spans="1:9" ht="12.75">
      <c r="A62" s="94" t="s">
        <v>39</v>
      </c>
      <c r="B62" s="93"/>
      <c r="C62" s="93"/>
      <c r="E62" s="140"/>
      <c r="F62" s="127"/>
      <c r="G62" s="127"/>
      <c r="H62" s="127"/>
      <c r="I62" s="139"/>
    </row>
    <row r="63" spans="1:9" ht="12.75">
      <c r="A63" s="94" t="s">
        <v>41</v>
      </c>
      <c r="B63" s="93"/>
      <c r="C63" s="93"/>
      <c r="E63" s="140"/>
      <c r="F63" s="127"/>
      <c r="G63" s="127"/>
      <c r="H63" s="127"/>
      <c r="I63" s="139"/>
    </row>
    <row r="64" spans="1:9" ht="12.75">
      <c r="A64" s="94" t="s">
        <v>40</v>
      </c>
      <c r="B64" s="93"/>
      <c r="C64" s="93"/>
      <c r="E64" s="140"/>
      <c r="F64" s="127"/>
      <c r="G64" s="127"/>
      <c r="H64" s="127"/>
      <c r="I64" s="139"/>
    </row>
    <row r="65" spans="1:9" ht="12.75">
      <c r="A65" s="94" t="s">
        <v>69</v>
      </c>
      <c r="B65" s="93"/>
      <c r="C65" s="93"/>
      <c r="E65" s="140"/>
      <c r="F65" s="127"/>
      <c r="G65" s="127"/>
      <c r="H65" s="127"/>
      <c r="I65" s="139"/>
    </row>
    <row r="66" spans="1:9" ht="12.75">
      <c r="A66" s="94" t="s">
        <v>42</v>
      </c>
      <c r="B66" s="93"/>
      <c r="C66" s="93"/>
      <c r="E66" s="140"/>
      <c r="F66" s="127"/>
      <c r="G66" s="127"/>
      <c r="H66" s="127"/>
      <c r="I66" s="139"/>
    </row>
    <row r="67" spans="1:9" ht="12.75">
      <c r="A67" s="94" t="s">
        <v>43</v>
      </c>
      <c r="B67" s="93"/>
      <c r="C67" s="93"/>
      <c r="E67" s="140"/>
      <c r="F67" s="127"/>
      <c r="G67" s="127"/>
      <c r="H67" s="127"/>
      <c r="I67" s="139"/>
    </row>
    <row r="68" spans="1:9" ht="12.75">
      <c r="A68" s="94" t="s">
        <v>44</v>
      </c>
      <c r="B68" s="93"/>
      <c r="C68" s="93"/>
      <c r="E68" s="140"/>
      <c r="F68" s="127"/>
      <c r="G68" s="127"/>
      <c r="H68" s="127"/>
      <c r="I68" s="139"/>
    </row>
    <row r="69" spans="1:9" ht="12.75">
      <c r="A69" s="94" t="s">
        <v>45</v>
      </c>
      <c r="B69" s="93"/>
      <c r="C69" s="93"/>
      <c r="E69" s="140"/>
      <c r="F69" s="127"/>
      <c r="G69" s="127"/>
      <c r="H69" s="127"/>
      <c r="I69" s="139"/>
    </row>
    <row r="70" spans="1:9" ht="12.75">
      <c r="A70" s="94" t="s">
        <v>46</v>
      </c>
      <c r="B70" s="93"/>
      <c r="C70" s="93"/>
      <c r="D70" s="20"/>
      <c r="E70" s="140"/>
      <c r="F70" s="127"/>
      <c r="G70" s="127"/>
      <c r="H70" s="127"/>
      <c r="I70" s="139"/>
    </row>
    <row r="71" spans="1:9" ht="12.75">
      <c r="A71" s="94" t="s">
        <v>47</v>
      </c>
      <c r="B71" s="93"/>
      <c r="C71" s="93"/>
      <c r="D71" s="20"/>
      <c r="E71" s="140"/>
      <c r="F71" s="127"/>
      <c r="G71" s="127"/>
      <c r="H71" s="127"/>
      <c r="I71" s="139"/>
    </row>
    <row r="72" spans="1:9" ht="12.75">
      <c r="A72" s="94" t="s">
        <v>48</v>
      </c>
      <c r="B72" s="93"/>
      <c r="C72" s="93"/>
      <c r="D72" s="20"/>
      <c r="E72" s="140"/>
      <c r="F72" s="127"/>
      <c r="G72" s="127"/>
      <c r="H72" s="127"/>
      <c r="I72" s="139"/>
    </row>
    <row r="73" spans="1:9" ht="12.75">
      <c r="A73" s="94" t="s">
        <v>49</v>
      </c>
      <c r="B73" s="93"/>
      <c r="C73" s="93"/>
      <c r="D73" s="20"/>
      <c r="E73" s="140"/>
      <c r="F73" s="127"/>
      <c r="G73" s="127"/>
      <c r="H73" s="127"/>
      <c r="I73" s="139"/>
    </row>
    <row r="74" spans="1:9" ht="12.75">
      <c r="A74" s="94" t="s">
        <v>50</v>
      </c>
      <c r="B74" s="93"/>
      <c r="C74" s="93"/>
      <c r="D74" s="20"/>
      <c r="E74" s="140"/>
      <c r="F74" s="127"/>
      <c r="G74" s="127"/>
      <c r="H74" s="127"/>
      <c r="I74" s="139"/>
    </row>
    <row r="75" spans="1:9" ht="12.75">
      <c r="A75" s="94" t="s">
        <v>51</v>
      </c>
      <c r="B75" s="93"/>
      <c r="C75" s="93"/>
      <c r="D75" s="20"/>
      <c r="E75" s="140"/>
      <c r="F75" s="127"/>
      <c r="G75" s="127"/>
      <c r="H75" s="127"/>
      <c r="I75" s="139"/>
    </row>
    <row r="76" spans="1:9" ht="12.75">
      <c r="A76" s="94" t="s">
        <v>52</v>
      </c>
      <c r="B76" s="93"/>
      <c r="C76" s="93"/>
      <c r="D76" s="20"/>
      <c r="E76" s="140"/>
      <c r="F76" s="127"/>
      <c r="G76" s="127"/>
      <c r="H76" s="127"/>
      <c r="I76" s="139"/>
    </row>
    <row r="77" spans="1:9" ht="12.75">
      <c r="A77" s="94" t="s">
        <v>53</v>
      </c>
      <c r="B77" s="93"/>
      <c r="C77" s="93"/>
      <c r="D77" s="20"/>
      <c r="E77" s="140"/>
      <c r="F77" s="127"/>
      <c r="G77" s="127"/>
      <c r="H77" s="127"/>
      <c r="I77" s="139"/>
    </row>
    <row r="78" spans="1:9" ht="12.75">
      <c r="A78" s="94" t="s">
        <v>54</v>
      </c>
      <c r="B78" s="93"/>
      <c r="C78" s="93"/>
      <c r="D78" s="20"/>
      <c r="E78" s="140"/>
      <c r="F78" s="127"/>
      <c r="G78" s="127"/>
      <c r="H78" s="127"/>
      <c r="I78" s="139"/>
    </row>
    <row r="79" spans="1:9" ht="12.75">
      <c r="A79" s="94" t="s">
        <v>121</v>
      </c>
      <c r="B79" s="93"/>
      <c r="C79" s="93"/>
      <c r="D79" s="20"/>
      <c r="E79" s="140"/>
      <c r="F79" s="127"/>
      <c r="G79" s="127"/>
      <c r="H79" s="127"/>
      <c r="I79" s="139"/>
    </row>
    <row r="80" spans="1:9" ht="12.75">
      <c r="A80" s="94" t="s">
        <v>55</v>
      </c>
      <c r="B80" s="93"/>
      <c r="C80" s="93"/>
      <c r="D80" s="20"/>
      <c r="E80" s="140"/>
      <c r="F80" s="127"/>
      <c r="G80" s="127"/>
      <c r="H80" s="127"/>
      <c r="I80" s="139"/>
    </row>
    <row r="81" spans="1:9" ht="12.75">
      <c r="A81" s="94" t="s">
        <v>56</v>
      </c>
      <c r="B81" s="93"/>
      <c r="C81" s="93"/>
      <c r="D81" s="20"/>
      <c r="E81" s="140"/>
      <c r="F81" s="127"/>
      <c r="G81" s="127"/>
      <c r="H81" s="127"/>
      <c r="I81" s="139"/>
    </row>
    <row r="82" spans="1:9" ht="12.75">
      <c r="A82" s="97" t="s">
        <v>104</v>
      </c>
      <c r="B82" s="93"/>
      <c r="C82" s="93"/>
      <c r="D82" s="20"/>
      <c r="E82" s="140"/>
      <c r="F82" s="127"/>
      <c r="G82" s="127"/>
      <c r="H82" s="127"/>
      <c r="I82" s="139"/>
    </row>
    <row r="83" spans="1:9" ht="12.75">
      <c r="A83" s="97" t="s">
        <v>104</v>
      </c>
      <c r="B83" s="93"/>
      <c r="C83" s="93"/>
      <c r="D83" s="20"/>
      <c r="E83" s="140"/>
      <c r="F83" s="127"/>
      <c r="G83" s="127"/>
      <c r="H83" s="127"/>
      <c r="I83" s="139"/>
    </row>
    <row r="84" spans="1:9" ht="12.75">
      <c r="A84" s="97" t="s">
        <v>104</v>
      </c>
      <c r="B84" s="93"/>
      <c r="C84" s="93"/>
      <c r="D84" s="20"/>
      <c r="E84" s="140"/>
      <c r="F84" s="127"/>
      <c r="G84" s="127"/>
      <c r="H84" s="127"/>
      <c r="I84" s="139"/>
    </row>
    <row r="85" spans="1:9" ht="12.75">
      <c r="A85" s="98" t="s">
        <v>104</v>
      </c>
      <c r="B85" s="93"/>
      <c r="C85" s="93"/>
      <c r="D85" s="20"/>
      <c r="E85" s="140"/>
      <c r="F85" s="127"/>
      <c r="G85" s="127"/>
      <c r="H85" s="127"/>
      <c r="I85" s="139"/>
    </row>
    <row r="86" spans="1:9" ht="12.75">
      <c r="A86" s="19" t="s">
        <v>57</v>
      </c>
      <c r="B86" s="99">
        <f>SUM(B54:B85)</f>
        <v>0</v>
      </c>
      <c r="C86" s="99">
        <f>SUM(C54:C85)</f>
        <v>0</v>
      </c>
      <c r="D86" s="20"/>
      <c r="E86" s="140"/>
      <c r="F86" s="127"/>
      <c r="G86" s="127"/>
      <c r="H86" s="127"/>
      <c r="I86" s="139"/>
    </row>
    <row r="87" spans="4:9" ht="12.75">
      <c r="D87" s="20"/>
      <c r="E87" s="140"/>
      <c r="F87" s="127"/>
      <c r="G87" s="127"/>
      <c r="H87" s="127"/>
      <c r="I87" s="139"/>
    </row>
    <row r="88" spans="1:9" ht="12.75">
      <c r="A88" s="49" t="s">
        <v>188</v>
      </c>
      <c r="B88" s="51">
        <v>0.024</v>
      </c>
      <c r="C88" s="51">
        <v>0.024</v>
      </c>
      <c r="D88" s="20"/>
      <c r="E88" s="140"/>
      <c r="F88" s="127"/>
      <c r="G88" s="127"/>
      <c r="H88" s="127"/>
      <c r="I88" s="139"/>
    </row>
    <row r="89" spans="1:9" ht="12.75">
      <c r="A89" s="50"/>
      <c r="B89" s="19"/>
      <c r="D89" s="20"/>
      <c r="E89" s="140"/>
      <c r="F89" s="127"/>
      <c r="G89" s="127"/>
      <c r="H89" s="127"/>
      <c r="I89" s="139"/>
    </row>
    <row r="90" spans="1:9" ht="13.5" thickBot="1">
      <c r="A90" s="1" t="s">
        <v>122</v>
      </c>
      <c r="B90" s="240">
        <f>B86*(1+B88)+C86*(1+C88)</f>
        <v>0</v>
      </c>
      <c r="C90" s="241"/>
      <c r="D90" s="20"/>
      <c r="E90" s="141"/>
      <c r="F90" s="142"/>
      <c r="G90" s="142"/>
      <c r="H90" s="142"/>
      <c r="I90" s="143"/>
    </row>
    <row r="91" spans="4:9" ht="12.75">
      <c r="D91" s="20"/>
      <c r="E91" s="20"/>
      <c r="F91" s="20"/>
      <c r="G91" s="20"/>
      <c r="H91" s="20"/>
      <c r="I91" s="20"/>
    </row>
    <row r="92" spans="4:9" ht="12.75">
      <c r="D92" s="20"/>
      <c r="E92" s="20"/>
      <c r="F92" s="20"/>
      <c r="G92" s="20"/>
      <c r="H92" s="20"/>
      <c r="I92" s="20"/>
    </row>
    <row r="93" spans="4:9" ht="12.75">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3" ht="12.75">
      <c r="A96" s="20"/>
      <c r="B96" s="20"/>
      <c r="C96" s="20"/>
    </row>
    <row r="97" spans="1:3" ht="12.75">
      <c r="A97" s="20"/>
      <c r="B97" s="20"/>
      <c r="C97" s="20"/>
    </row>
    <row r="98" spans="1:3" ht="12.75">
      <c r="A98" s="20"/>
      <c r="B98" s="20"/>
      <c r="C98" s="20"/>
    </row>
    <row r="99" spans="1:3" ht="12.75">
      <c r="A99" s="20"/>
      <c r="B99" s="20"/>
      <c r="C99" s="20"/>
    </row>
    <row r="100" spans="1:3" ht="12.75">
      <c r="A100" s="20"/>
      <c r="B100" s="20"/>
      <c r="C100" s="20"/>
    </row>
    <row r="101" spans="1:3" ht="12.75">
      <c r="A101" s="20"/>
      <c r="B101" s="20"/>
      <c r="C101" s="20"/>
    </row>
    <row r="102" spans="1:3" ht="12.75">
      <c r="A102" s="20"/>
      <c r="B102" s="20"/>
      <c r="C102" s="20"/>
    </row>
    <row r="103" spans="1:3" ht="12.75">
      <c r="A103" s="20"/>
      <c r="B103" s="20"/>
      <c r="C103" s="20"/>
    </row>
    <row r="104" spans="1:3" ht="12.75">
      <c r="A104" s="20"/>
      <c r="B104" s="20"/>
      <c r="C104" s="20"/>
    </row>
    <row r="105" spans="1:3" ht="12.75">
      <c r="A105" s="20"/>
      <c r="B105" s="20"/>
      <c r="C105" s="20"/>
    </row>
    <row r="106" spans="1:3" ht="12.75">
      <c r="A106" s="20"/>
      <c r="B106" s="20"/>
      <c r="C106" s="20"/>
    </row>
    <row r="107" spans="1:3" ht="12.75">
      <c r="A107" s="20"/>
      <c r="B107" s="20"/>
      <c r="C107" s="20"/>
    </row>
    <row r="108" spans="1:3" ht="12.75">
      <c r="A108" s="20"/>
      <c r="B108" s="20"/>
      <c r="C108" s="20"/>
    </row>
    <row r="109" spans="1:3" ht="12.75">
      <c r="A109" s="20"/>
      <c r="B109" s="20"/>
      <c r="C109" s="20"/>
    </row>
    <row r="110" spans="1:3" ht="12.75">
      <c r="A110" s="20"/>
      <c r="B110" s="20"/>
      <c r="C110" s="20"/>
    </row>
    <row r="111" spans="1:3" ht="12.75">
      <c r="A111" s="20"/>
      <c r="B111" s="20"/>
      <c r="C111" s="20"/>
    </row>
    <row r="112" spans="1:3" ht="12.75">
      <c r="A112" s="20"/>
      <c r="B112" s="20"/>
      <c r="C112" s="20"/>
    </row>
    <row r="113" spans="1:3" ht="12.75">
      <c r="A113" s="20"/>
      <c r="B113" s="20"/>
      <c r="C113" s="20"/>
    </row>
    <row r="114" spans="1:3" ht="12.75">
      <c r="A114" s="20"/>
      <c r="B114" s="20"/>
      <c r="C114" s="20"/>
    </row>
    <row r="115" spans="1:3" ht="12.75">
      <c r="A115" s="20"/>
      <c r="B115" s="20"/>
      <c r="C115" s="20"/>
    </row>
    <row r="116" spans="1:3" ht="12.75">
      <c r="A116" s="20"/>
      <c r="B116" s="20"/>
      <c r="C116" s="20"/>
    </row>
    <row r="117" spans="1:3" ht="12.75">
      <c r="A117" s="20"/>
      <c r="B117" s="20"/>
      <c r="C117" s="20"/>
    </row>
    <row r="118" spans="1:3" ht="12.75">
      <c r="A118" s="20"/>
      <c r="B118" s="20"/>
      <c r="C118" s="20"/>
    </row>
    <row r="119" spans="1:3" ht="12.75">
      <c r="A119" s="20"/>
      <c r="B119" s="20"/>
      <c r="C119" s="20"/>
    </row>
  </sheetData>
  <sheetProtection password="D389" sheet="1" objects="1" scenarios="1"/>
  <mergeCells count="3">
    <mergeCell ref="A51:C51"/>
    <mergeCell ref="B52:C52"/>
    <mergeCell ref="B90:C90"/>
  </mergeCells>
  <printOptions/>
  <pageMargins left="0.75" right="0.59" top="0.68" bottom="0.81" header="0.5" footer="0.5"/>
  <pageSetup fitToHeight="1" fitToWidth="1" horizontalDpi="600" verticalDpi="600" orientation="portrait" scale="53" r:id="rId4"/>
  <headerFooter alignWithMargins="0">
    <oddFooter>&amp;LDAS Form #12 G
Revision 10-03&amp;CPage 5&amp;ROverhead Computation Sheet</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L53"/>
  <sheetViews>
    <sheetView zoomScalePageLayoutView="0" workbookViewId="0" topLeftCell="A1">
      <selection activeCell="I25" sqref="I25"/>
    </sheetView>
  </sheetViews>
  <sheetFormatPr defaultColWidth="9.140625" defaultRowHeight="12.75"/>
  <cols>
    <col min="1" max="1" width="2.8515625" style="0" customWidth="1"/>
    <col min="2" max="2" width="7.8515625" style="0" customWidth="1"/>
    <col min="3" max="3" width="43.8515625" style="0" customWidth="1"/>
    <col min="4" max="4" width="12.8515625" style="0" customWidth="1"/>
    <col min="5" max="5" width="14.00390625" style="0" customWidth="1"/>
    <col min="6" max="6" width="15.7109375" style="154" customWidth="1"/>
    <col min="7" max="7" width="13.140625" style="0" customWidth="1"/>
    <col min="8" max="8" width="22.7109375" style="0" customWidth="1"/>
    <col min="9" max="9" width="10.421875" style="0" customWidth="1"/>
  </cols>
  <sheetData>
    <row r="1" spans="2:7" ht="15">
      <c r="B1" s="2" t="s">
        <v>59</v>
      </c>
      <c r="G1" s="13" t="s">
        <v>63</v>
      </c>
    </row>
    <row r="2" spans="2:7" ht="12.75">
      <c r="B2" s="37">
        <f>'Summary of Good Costs'!B18</f>
        <v>0</v>
      </c>
      <c r="G2" s="13" t="s">
        <v>7</v>
      </c>
    </row>
    <row r="3" spans="2:7" ht="12.75">
      <c r="B3" s="102">
        <f>'Summary of Good Costs'!B19</f>
        <v>0</v>
      </c>
      <c r="G3" s="14"/>
    </row>
    <row r="7" spans="8:12" ht="12.75">
      <c r="H7" s="9"/>
      <c r="I7" s="9"/>
      <c r="J7" s="9"/>
      <c r="K7" s="9"/>
      <c r="L7" s="9"/>
    </row>
    <row r="8" spans="8:12" ht="12.75">
      <c r="H8" s="9"/>
      <c r="I8" s="9"/>
      <c r="J8" s="9"/>
      <c r="K8" s="9"/>
      <c r="L8" s="9"/>
    </row>
    <row r="9" spans="8:12" ht="12.75">
      <c r="H9" s="9"/>
      <c r="I9" s="9"/>
      <c r="J9" s="9"/>
      <c r="K9" s="9"/>
      <c r="L9" s="9"/>
    </row>
    <row r="10" spans="8:12" ht="12.75">
      <c r="H10" s="9"/>
      <c r="I10" s="9"/>
      <c r="J10" s="9"/>
      <c r="K10" s="9"/>
      <c r="L10" s="9"/>
    </row>
    <row r="13" spans="5:8" ht="12.75">
      <c r="E13" s="16"/>
      <c r="F13" s="173"/>
      <c r="G13" s="16"/>
      <c r="H13" s="1"/>
    </row>
    <row r="14" spans="3:8" ht="13.5" thickBot="1">
      <c r="C14" s="1" t="s">
        <v>67</v>
      </c>
      <c r="F14" s="172"/>
      <c r="H14" s="24"/>
    </row>
    <row r="15" spans="3:8" ht="26.25" thickBot="1">
      <c r="C15" s="147" t="s">
        <v>70</v>
      </c>
      <c r="D15" s="145" t="s">
        <v>176</v>
      </c>
      <c r="E15" s="145" t="s">
        <v>177</v>
      </c>
      <c r="F15" s="174" t="s">
        <v>178</v>
      </c>
      <c r="H15" s="24"/>
    </row>
    <row r="16" spans="3:6" ht="29.25" customHeight="1">
      <c r="C16" s="113"/>
      <c r="D16" s="146"/>
      <c r="E16" s="124"/>
      <c r="F16" s="157">
        <f>IF(D16=0,0,E16/D16)</f>
        <v>0</v>
      </c>
    </row>
    <row r="17" spans="5:7" ht="12.75">
      <c r="E17" s="16"/>
      <c r="F17" s="172"/>
      <c r="G17" s="16"/>
    </row>
    <row r="19" ht="12.75">
      <c r="B19" s="1" t="s">
        <v>19</v>
      </c>
    </row>
    <row r="27" ht="13.5" thickBot="1"/>
    <row r="28" spans="2:6" ht="13.5" thickBot="1">
      <c r="B28" s="242" t="s">
        <v>179</v>
      </c>
      <c r="C28" s="242"/>
      <c r="D28" s="242"/>
      <c r="E28" s="243"/>
      <c r="F28" s="175"/>
    </row>
    <row r="30" spans="2:7" ht="12.75">
      <c r="B30" s="244" t="s">
        <v>198</v>
      </c>
      <c r="C30" s="245"/>
      <c r="D30" s="129"/>
      <c r="E30" s="129"/>
      <c r="F30" s="189"/>
      <c r="G30" s="130"/>
    </row>
    <row r="31" spans="2:7" ht="12.75">
      <c r="B31" s="185"/>
      <c r="C31" s="127"/>
      <c r="D31" s="127"/>
      <c r="E31" s="127"/>
      <c r="F31" s="186"/>
      <c r="G31" s="187"/>
    </row>
    <row r="32" spans="2:7" ht="12.75">
      <c r="B32" s="185"/>
      <c r="C32" s="127"/>
      <c r="D32" s="127"/>
      <c r="E32" s="127"/>
      <c r="F32" s="186"/>
      <c r="G32" s="187"/>
    </row>
    <row r="33" spans="2:7" ht="12.75">
      <c r="B33" s="185"/>
      <c r="C33" s="127"/>
      <c r="D33" s="127"/>
      <c r="E33" s="127"/>
      <c r="F33" s="186"/>
      <c r="G33" s="187"/>
    </row>
    <row r="34" spans="2:7" ht="12.75">
      <c r="B34" s="185"/>
      <c r="C34" s="127"/>
      <c r="D34" s="127"/>
      <c r="E34" s="127"/>
      <c r="F34" s="186"/>
      <c r="G34" s="187"/>
    </row>
    <row r="35" spans="2:7" ht="12.75">
      <c r="B35" s="185"/>
      <c r="C35" s="127"/>
      <c r="D35" s="127"/>
      <c r="E35" s="127"/>
      <c r="F35" s="186"/>
      <c r="G35" s="187"/>
    </row>
    <row r="36" spans="2:7" ht="12.75">
      <c r="B36" s="185"/>
      <c r="C36" s="127"/>
      <c r="D36" s="127"/>
      <c r="E36" s="127"/>
      <c r="F36" s="186"/>
      <c r="G36" s="187"/>
    </row>
    <row r="37" spans="2:7" ht="12.75">
      <c r="B37" s="185"/>
      <c r="C37" s="127"/>
      <c r="D37" s="127"/>
      <c r="E37" s="127"/>
      <c r="F37" s="186"/>
      <c r="G37" s="187"/>
    </row>
    <row r="38" spans="2:7" ht="12.75">
      <c r="B38" s="185"/>
      <c r="C38" s="127"/>
      <c r="D38" s="127"/>
      <c r="E38" s="127"/>
      <c r="F38" s="186"/>
      <c r="G38" s="187"/>
    </row>
    <row r="39" spans="2:7" ht="12.75">
      <c r="B39" s="185"/>
      <c r="C39" s="127"/>
      <c r="D39" s="127"/>
      <c r="E39" s="127"/>
      <c r="F39" s="186"/>
      <c r="G39" s="187"/>
    </row>
    <row r="40" spans="2:7" ht="12.75">
      <c r="B40" s="185"/>
      <c r="C40" s="127"/>
      <c r="D40" s="127"/>
      <c r="E40" s="127"/>
      <c r="F40" s="186"/>
      <c r="G40" s="187"/>
    </row>
    <row r="41" spans="2:7" ht="12.75">
      <c r="B41" s="185"/>
      <c r="C41" s="127"/>
      <c r="D41" s="127"/>
      <c r="E41" s="127"/>
      <c r="F41" s="186"/>
      <c r="G41" s="187"/>
    </row>
    <row r="42" spans="2:7" ht="12.75">
      <c r="B42" s="185"/>
      <c r="C42" s="127"/>
      <c r="D42" s="127"/>
      <c r="E42" s="127"/>
      <c r="F42" s="186"/>
      <c r="G42" s="187"/>
    </row>
    <row r="43" spans="2:7" ht="12.75">
      <c r="B43" s="185"/>
      <c r="C43" s="127"/>
      <c r="D43" s="127"/>
      <c r="E43" s="127"/>
      <c r="F43" s="186"/>
      <c r="G43" s="187"/>
    </row>
    <row r="44" spans="2:7" ht="12.75">
      <c r="B44" s="185"/>
      <c r="C44" s="127"/>
      <c r="D44" s="127"/>
      <c r="E44" s="127"/>
      <c r="F44" s="186"/>
      <c r="G44" s="187"/>
    </row>
    <row r="45" spans="2:7" ht="12.75">
      <c r="B45" s="185"/>
      <c r="C45" s="127"/>
      <c r="D45" s="127"/>
      <c r="E45" s="127"/>
      <c r="F45" s="186"/>
      <c r="G45" s="187"/>
    </row>
    <row r="46" spans="2:7" ht="12.75">
      <c r="B46" s="185"/>
      <c r="C46" s="127"/>
      <c r="D46" s="127"/>
      <c r="E46" s="127"/>
      <c r="F46" s="186"/>
      <c r="G46" s="187"/>
    </row>
    <row r="47" spans="2:7" ht="12.75">
      <c r="B47" s="185"/>
      <c r="C47" s="127"/>
      <c r="D47" s="127"/>
      <c r="E47" s="127"/>
      <c r="F47" s="186"/>
      <c r="G47" s="187"/>
    </row>
    <row r="48" spans="2:7" ht="12.75">
      <c r="B48" s="185"/>
      <c r="C48" s="127"/>
      <c r="D48" s="127"/>
      <c r="E48" s="127"/>
      <c r="F48" s="186"/>
      <c r="G48" s="187"/>
    </row>
    <row r="49" spans="2:7" ht="12.75">
      <c r="B49" s="185"/>
      <c r="C49" s="127"/>
      <c r="D49" s="127"/>
      <c r="E49" s="127"/>
      <c r="F49" s="186"/>
      <c r="G49" s="187"/>
    </row>
    <row r="50" spans="2:7" ht="12.75">
      <c r="B50" s="185"/>
      <c r="C50" s="127"/>
      <c r="D50" s="127"/>
      <c r="E50" s="127"/>
      <c r="F50" s="186"/>
      <c r="G50" s="187"/>
    </row>
    <row r="51" spans="2:7" ht="12.75">
      <c r="B51" s="185"/>
      <c r="C51" s="127"/>
      <c r="D51" s="127"/>
      <c r="E51" s="127"/>
      <c r="F51" s="186"/>
      <c r="G51" s="187"/>
    </row>
    <row r="52" spans="2:7" ht="12.75">
      <c r="B52" s="185"/>
      <c r="C52" s="127"/>
      <c r="D52" s="127"/>
      <c r="E52" s="127"/>
      <c r="F52" s="186"/>
      <c r="G52" s="187"/>
    </row>
    <row r="53" spans="2:7" ht="12.75">
      <c r="B53" s="31"/>
      <c r="C53" s="131"/>
      <c r="D53" s="131"/>
      <c r="E53" s="131"/>
      <c r="F53" s="188"/>
      <c r="G53" s="123"/>
    </row>
  </sheetData>
  <sheetProtection password="D389" sheet="1" objects="1" scenarios="1"/>
  <mergeCells count="2">
    <mergeCell ref="B28:E28"/>
    <mergeCell ref="B30:C30"/>
  </mergeCells>
  <printOptions/>
  <pageMargins left="0.75" right="0.75" top="1" bottom="1" header="0.5" footer="0.5"/>
  <pageSetup fitToHeight="1" fitToWidth="1" horizontalDpi="600" verticalDpi="600" orientation="portrait" scale="80" r:id="rId2"/>
  <headerFooter alignWithMargins="0">
    <oddFooter>&amp;LDAS Form #12 G
Revision 10-03&amp;CPage 6&amp;RTrans-Delivery and Margin Sheet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Goods</dc:title>
  <dc:subject/>
  <dc:creator>Lisa Fowler</dc:creator>
  <cp:keywords>QRF Costing workbook</cp:keywords>
  <dc:description/>
  <cp:lastModifiedBy>WISDOM Kimberley * DAS</cp:lastModifiedBy>
  <cp:lastPrinted>2013-08-09T18:18:23Z</cp:lastPrinted>
  <dcterms:created xsi:type="dcterms:W3CDTF">2003-02-08T16:54:16Z</dcterms:created>
  <dcterms:modified xsi:type="dcterms:W3CDTF">2023-02-28T16:46:16Z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DocumentLocale">
    <vt:lpwstr>en</vt:lpwstr>
  </property>
  <property fmtid="{D5CDD505-2E9C-101B-9397-08002B2CF9AE}" pid="4" name="MetaKeywords">
    <vt:lpwstr/>
  </property>
  <property fmtid="{D5CDD505-2E9C-101B-9397-08002B2CF9AE}" pid="5" name="ArticleContent">
    <vt:lpwstr/>
  </property>
  <property fmtid="{D5CDD505-2E9C-101B-9397-08002B2CF9AE}" pid="6" name="display_urn:schemas-microsoft-com:office:office#Editor">
    <vt:lpwstr>OR\kimberley.wisdom</vt:lpwstr>
  </property>
  <property fmtid="{D5CDD505-2E9C-101B-9397-08002B2CF9AE}" pid="7" name="Order">
    <vt:lpwstr>18400.0000000000</vt:lpwstr>
  </property>
  <property fmtid="{D5CDD505-2E9C-101B-9397-08002B2CF9AE}" pid="8" name="PublishingRollupImage">
    <vt:lpwstr/>
  </property>
  <property fmtid="{D5CDD505-2E9C-101B-9397-08002B2CF9AE}" pid="9" name="TemplateUrl">
    <vt:lpwstr/>
  </property>
  <property fmtid="{D5CDD505-2E9C-101B-9397-08002B2CF9AE}" pid="10" name="Audience">
    <vt:lpwstr/>
  </property>
  <property fmtid="{D5CDD505-2E9C-101B-9397-08002B2CF9AE}" pid="11" name="Metadata">
    <vt:lpwstr/>
  </property>
  <property fmtid="{D5CDD505-2E9C-101B-9397-08002B2CF9AE}" pid="12" name="MetadateofLastModification">
    <vt:lpwstr/>
  </property>
  <property fmtid="{D5CDD505-2E9C-101B-9397-08002B2CF9AE}" pid="13" name="RoutingRuleDescription">
    <vt:lpwstr>QRF Costing workbook for products and services priced by the unit</vt:lpwstr>
  </property>
  <property fmtid="{D5CDD505-2E9C-101B-9397-08002B2CF9AE}" pid="14" name="PublishingContactEmail">
    <vt:lpwstr/>
  </property>
  <property fmtid="{D5CDD505-2E9C-101B-9397-08002B2CF9AE}" pid="15" name="xd_Signature">
    <vt:lpwstr/>
  </property>
  <property fmtid="{D5CDD505-2E9C-101B-9397-08002B2CF9AE}" pid="16" name="MetaTitle">
    <vt:lpwstr/>
  </property>
  <property fmtid="{D5CDD505-2E9C-101B-9397-08002B2CF9AE}" pid="17" name="MetaRetentionPeriodDate">
    <vt:lpwstr/>
  </property>
  <property fmtid="{D5CDD505-2E9C-101B-9397-08002B2CF9AE}" pid="18" name="DateUpdated">
    <vt:lpwstr/>
  </property>
  <property fmtid="{D5CDD505-2E9C-101B-9397-08002B2CF9AE}" pid="19" name="DisplayDateUpdated">
    <vt:lpwstr/>
  </property>
  <property fmtid="{D5CDD505-2E9C-101B-9397-08002B2CF9AE}" pid="20" name="OringinalUrl">
    <vt:lpwstr/>
  </property>
  <property fmtid="{D5CDD505-2E9C-101B-9397-08002B2CF9AE}" pid="21" name="xd_ProgID">
    <vt:lpwstr/>
  </property>
  <property fmtid="{D5CDD505-2E9C-101B-9397-08002B2CF9AE}" pid="22" name="CopyToStateLib">
    <vt:lpwstr>0</vt:lpwstr>
  </property>
  <property fmtid="{D5CDD505-2E9C-101B-9397-08002B2CF9AE}" pid="23" name="PublishingContactPicture">
    <vt:lpwstr/>
  </property>
  <property fmtid="{D5CDD505-2E9C-101B-9397-08002B2CF9AE}" pid="24" name="PublishingVariationGroupID">
    <vt:lpwstr/>
  </property>
  <property fmtid="{D5CDD505-2E9C-101B-9397-08002B2CF9AE}" pid="25" name="MetaDescription">
    <vt:lpwstr/>
  </property>
  <property fmtid="{D5CDD505-2E9C-101B-9397-08002B2CF9AE}" pid="26" name="MetaDate">
    <vt:lpwstr/>
  </property>
  <property fmtid="{D5CDD505-2E9C-101B-9397-08002B2CF9AE}" pid="27" name="display_urn:schemas-microsoft-com:office:office#Author">
    <vt:lpwstr>OR\kimberley.wisdom</vt:lpwstr>
  </property>
  <property fmtid="{D5CDD505-2E9C-101B-9397-08002B2CF9AE}" pid="28" name="PublishingVariationRelationshipLinkFieldID">
    <vt:lpwstr/>
  </property>
  <property fmtid="{D5CDD505-2E9C-101B-9397-08002B2CF9AE}" pid="29" name="ContentTypeId">
    <vt:lpwstr>0x01010086509F7478B7A5438022DE2FD9119957</vt:lpwstr>
  </property>
  <property fmtid="{D5CDD505-2E9C-101B-9397-08002B2CF9AE}" pid="30" name="HeaderContent">
    <vt:lpwstr/>
  </property>
  <property fmtid="{D5CDD505-2E9C-101B-9397-08002B2CF9AE}" pid="31" name="PublishingContactName">
    <vt:lpwstr/>
  </property>
  <property fmtid="{D5CDD505-2E9C-101B-9397-08002B2CF9AE}" pid="32" name="_SourceUrl">
    <vt:lpwstr/>
  </property>
  <property fmtid="{D5CDD505-2E9C-101B-9397-08002B2CF9AE}" pid="33" name="Comments">
    <vt:lpwstr/>
  </property>
  <property fmtid="{D5CDD505-2E9C-101B-9397-08002B2CF9AE}" pid="34" name="PublishingPageLayout">
    <vt:lpwstr/>
  </property>
  <property fmtid="{D5CDD505-2E9C-101B-9397-08002B2CF9AE}" pid="35" name="FooterContent">
    <vt:lpwstr/>
  </property>
  <property fmtid="{D5CDD505-2E9C-101B-9397-08002B2CF9AE}" pid="36" name="Owner">
    <vt:lpwstr/>
  </property>
  <property fmtid="{D5CDD505-2E9C-101B-9397-08002B2CF9AE}" pid="37" name="Content Manager">
    <vt:lpwstr>Darvin Pierce</vt:lpwstr>
  </property>
  <property fmtid="{D5CDD505-2E9C-101B-9397-08002B2CF9AE}" pid="38" name="RetentionPeriodDate">
    <vt:lpwstr/>
  </property>
  <property fmtid="{D5CDD505-2E9C-101B-9397-08002B2CF9AE}" pid="39" name="_SharedFileIndex">
    <vt:lpwstr/>
  </property>
  <property fmtid="{D5CDD505-2E9C-101B-9397-08002B2CF9AE}" pid="40" name="Commodity">
    <vt:lpwstr/>
  </property>
  <property fmtid="{D5CDD505-2E9C-101B-9397-08002B2CF9AE}" pid="41" name="Methods">
    <vt:lpwstr/>
  </property>
  <property fmtid="{D5CDD505-2E9C-101B-9397-08002B2CF9AE}" pid="42" name="Special">
    <vt:lpwstr/>
  </property>
  <property fmtid="{D5CDD505-2E9C-101B-9397-08002B2CF9AE}" pid="43" name="Category">
    <vt:lpwstr>Qrf</vt:lpwstr>
  </property>
  <property fmtid="{D5CDD505-2E9C-101B-9397-08002B2CF9AE}" pid="44" name="Category2">
    <vt:lpwstr>Qrf</vt:lpwstr>
  </property>
</Properties>
</file>