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drawings/drawing20.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2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6.xml" ContentType="application/vnd.openxmlformats-officedocument.drawing+xml"/>
  <Override PartName="/xl/drawings/drawing11.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drawing12.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drawings/drawing7.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drawings/drawing5.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6.xml" ContentType="application/vnd.openxmlformats-officedocument.drawing+xml"/>
  <Override PartName="/xl/theme/theme1.xml" ContentType="application/vnd.openxmlformats-officedocument.theme+xml"/>
  <Override PartName="/xl/worksheets/sheet20.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3.xml" ContentType="application/vnd.openxmlformats-officedocument.spreadsheetml.worksheet+xml"/>
  <Override PartName="/xl/worksheets/sheet16.xml" ContentType="application/vnd.openxmlformats-officedocument.spreadsheetml.worksheet+xml"/>
  <Override PartName="/xl/drawings/drawing8.xml" ContentType="application/vnd.openxmlformats-officedocument.drawing+xml"/>
  <Override PartName="/xl/worksheets/sheet14.xml" ContentType="application/vnd.openxmlformats-officedocument.spreadsheetml.worksheet+xml"/>
  <Override PartName="/xl/worksheets/sheet15.xml" ContentType="application/vnd.openxmlformats-officedocument.spreadsheetml.worksheet+xml"/>
  <Override PartName="/xl/ctrlProps/ctrlProp92.xml" ContentType="application/vnd.ms-excel.controlproperties+xml"/>
  <Override PartName="/xl/ctrlProps/ctrlProp30.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16.xml" ContentType="application/vnd.ms-excel.controlproperties+xml"/>
  <Override PartName="/xl/ctrlProps/ctrlProp96.xml" ContentType="application/vnd.ms-excel.controlproperties+xml"/>
  <Override PartName="/xl/ctrlProps/ctrlProp95.xml" ContentType="application/vnd.ms-excel.controlproperties+xml"/>
  <Override PartName="/xl/ctrlProps/ctrlProp94.xml" ContentType="application/vnd.ms-excel.controlproperties+xml"/>
  <Override PartName="/xl/ctrlProps/ctrlProp93.xml" ContentType="application/vnd.ms-excel.controlproperties+xml"/>
  <Override PartName="/xl/ctrlProps/ctrlProp17.xml" ContentType="application/vnd.ms-excel.controlproperties+xml"/>
  <Override PartName="/xl/ctrlProps/ctrlProp97.xml" ContentType="application/vnd.ms-excel.controlproperties+xml"/>
  <Override PartName="/xl/comments12.xml" ContentType="application/vnd.openxmlformats-officedocument.spreadsheetml.comments+xml"/>
  <Override PartName="/xl/ctrlProps/ctrlProp89.xml" ContentType="application/vnd.ms-excel.controlproperties+xml"/>
  <Override PartName="/xl/ctrlProps/ctrlProp88.xml" ContentType="application/vnd.ms-excel.controlproperties+xml"/>
  <Override PartName="/xl/ctrlProps/ctrlProp87.xml" ContentType="application/vnd.ms-excel.controlproperties+xml"/>
  <Override PartName="/xl/ctrlProps/ctrlProp86.xml" ContentType="application/vnd.ms-excel.controlproperties+xml"/>
  <Override PartName="/xl/comments11.xml" ContentType="application/vnd.openxmlformats-officedocument.spreadsheetml.comments+xml"/>
  <Override PartName="/xl/comments1.xml" ContentType="application/vnd.openxmlformats-officedocument.spreadsheetml.comments+xml"/>
  <Override PartName="/xl/ctrlProps/ctrlProp20.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8.xml" ContentType="application/vnd.ms-excel.controlproperties+xml"/>
  <Override PartName="/xl/ctrlProps/ctrlProp99.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5.xml" ContentType="application/vnd.ms-excel.controlproperties+xml"/>
  <Override PartName="/xl/ctrlProps/ctrlProp3.xml" ContentType="application/vnd.ms-excel.controlproperties+xml"/>
  <Override PartName="/xl/ctrlProps/ctrlProp2.xml" ContentType="application/vnd.ms-excel.controlproperties+xml"/>
  <Override PartName="/xl/ctrlProps/ctrlProp1.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5.xml" ContentType="application/vnd.ms-excel.controlproperties+xml"/>
  <Override PartName="/xl/comments13.xml" ContentType="application/vnd.openxmlformats-officedocument.spreadsheetml.comments+xml"/>
  <Override PartName="/xl/ctrlProps/ctrlProp101.xml" ContentType="application/vnd.ms-excel.controlproperties+xml"/>
  <Override PartName="/xl/ctrlProps/ctrlProp100.xml" ContentType="application/vnd.ms-excel.controlproperties+xml"/>
  <Override PartName="/xl/ctrlProps/ctrlProp14.xml" ContentType="application/vnd.ms-excel.controlproperties+xml"/>
  <Override PartName="/xl/ctrlProps/ctrlProp13.xml" ContentType="application/vnd.ms-excel.controlproperties+xml"/>
  <Override PartName="/xl/comments14.xml" ContentType="application/vnd.openxmlformats-officedocument.spreadsheetml.comments+xml"/>
  <Override PartName="/xl/ctrlProps/ctrlProp12.xml" ContentType="application/vnd.ms-excel.control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trlProps/ctrlProp98.xml" ContentType="application/vnd.ms-excel.controlproperties+xml"/>
  <Override PartName="/xl/ctrlProps/ctrlProp79.xml" ContentType="application/vnd.ms-excel.controlproperties+xml"/>
  <Override PartName="/xl/ctrlProps/ctrlProp83.xml" ContentType="application/vnd.ms-excel.controlproperties+xml"/>
  <Override PartName="/xl/ctrlProps/ctrlProp48.xml" ContentType="application/vnd.ms-excel.controlproperties+xml"/>
  <Override PartName="/xl/ctrlProps/ctrlProp47.xml" ContentType="application/vnd.ms-excel.controlproperties+xml"/>
  <Override PartName="/xl/ctrlProps/ctrlProp46.xml" ContentType="application/vnd.ms-excel.controlproperties+xml"/>
  <Override PartName="/xl/ctrlProps/ctrlProp45.xml" ContentType="application/vnd.ms-excel.controlproperties+xml"/>
  <Override PartName="/xl/ctrlProps/ctrlProp44.xml" ContentType="application/vnd.ms-excel.controlproperties+xml"/>
  <Override PartName="/xl/ctrlProps/ctrlProp43.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22.xml" ContentType="application/vnd.ms-excel.controlproperties+xml"/>
  <Override PartName="/xl/ctrlProps/ctrlProp23.xml" ContentType="application/vnd.ms-excel.controlproperties+xml"/>
  <Override PartName="/xl/comments7.xml" ContentType="application/vnd.openxmlformats-officedocument.spreadsheetml.comments+xml"/>
  <Override PartName="/xl/ctrlProps/ctrlProp24.xml" ContentType="application/vnd.ms-excel.controlproperties+xml"/>
  <Override PartName="/xl/comments6.xml" ContentType="application/vnd.openxmlformats-officedocument.spreadsheetml.comments+xml"/>
  <Override PartName="/xl/ctrlProps/ctrlProp27.xml" ContentType="application/vnd.ms-excel.controlproperties+xml"/>
  <Override PartName="/xl/ctrlProps/ctrlProp42.xml" ContentType="application/vnd.ms-excel.controlproperties+xml"/>
  <Override PartName="/xl/ctrlProps/ctrlProp38.xml" ContentType="application/vnd.ms-excel.controlproperties+xml"/>
  <Override PartName="/xl/ctrlProps/ctrlProp37.xml" ContentType="application/vnd.ms-excel.controlproperties+xml"/>
  <Override PartName="/xl/ctrlProps/ctrlProp36.xml" ContentType="application/vnd.ms-excel.controlproperties+xml"/>
  <Override PartName="/xl/ctrlProps/ctrlProp35.xml" ContentType="application/vnd.ms-excel.controlproperties+xml"/>
  <Override PartName="/xl/ctrlProps/ctrlProp34.xml" ContentType="application/vnd.ms-excel.controlproperties+xml"/>
  <Override PartName="/xl/ctrlProps/ctrlProp33.xml" ContentType="application/vnd.ms-excel.controlproperties+xml"/>
  <Override PartName="/xl/ctrlProps/ctrlProp32.xml" ContentType="application/vnd.ms-excel.controlproperties+xml"/>
  <Override PartName="/xl/ctrlProps/ctrlProp31.xml" ContentType="application/vnd.ms-excel.controlproperties+xml"/>
  <Override PartName="/xl/comments4.xml" ContentType="application/vnd.openxmlformats-officedocument.spreadsheetml.comments+xml"/>
  <Override PartName="/xl/ctrlProps/ctrlProp28.xml" ContentType="application/vnd.ms-excel.controlproperties+xml"/>
  <Override PartName="/xl/comments3.xml" ContentType="application/vnd.openxmlformats-officedocument.spreadsheetml.comments+xml"/>
  <Override PartName="/xl/comments5.xml" ContentType="application/vnd.openxmlformats-officedocument.spreadsheetml.comments+xml"/>
  <Override PartName="/xl/ctrlProps/ctrlProp41.xml" ContentType="application/vnd.ms-excel.controlproperties+xml"/>
  <Override PartName="/xl/ctrlProps/ctrlProp40.xml" ContentType="application/vnd.ms-excel.controlproperties+xml"/>
  <Override PartName="/xl/ctrlProps/ctrlProp39.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75.xml" ContentType="application/vnd.ms-excel.controlproperties+xml"/>
  <Override PartName="/xl/ctrlProps/ctrlProp74.xml" ContentType="application/vnd.ms-excel.controlproperties+xml"/>
  <Override PartName="/xl/ctrlProps/ctrlProp73.xml" ContentType="application/vnd.ms-excel.controlproperties+xml"/>
  <Override PartName="/xl/ctrlProps/ctrlProp72.xml" ContentType="application/vnd.ms-excel.controlproperties+xml"/>
  <Override PartName="/xl/comments2.xml" ContentType="application/vnd.openxmlformats-officedocument.spreadsheetml.comment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82.xml" ContentType="application/vnd.ms-excel.controlproperties+xml"/>
  <Override PartName="/xl/ctrlProps/ctrlProp81.xml" ContentType="application/vnd.ms-excel.controlproperties+xml"/>
  <Override PartName="/xl/ctrlProps/ctrlProp80.xml" ContentType="application/vnd.ms-excel.controlproperties+xml"/>
  <Override PartName="/xl/ctrlProps/ctrlProp29.xml" ContentType="application/vnd.ms-excel.controlproperties+xml"/>
  <Override PartName="/xl/comments10.xml" ContentType="application/vnd.openxmlformats-officedocument.spreadsheetml.comments+xml"/>
  <Override PartName="/xl/comments9.xml" ContentType="application/vnd.openxmlformats-officedocument.spreadsheetml.comments+xml"/>
  <Override PartName="/xl/ctrlProps/ctrlProp21.xml" ContentType="application/vnd.ms-excel.controlproperties+xml"/>
  <Override PartName="/xl/ctrlProps/ctrlProp62.xml" ContentType="application/vnd.ms-excel.controlproperties+xml"/>
  <Override PartName="/xl/ctrlProps/ctrlProp61.xml" ContentType="application/vnd.ms-excel.controlproperties+xml"/>
  <Override PartName="/xl/ctrlProps/ctrlProp60.xml" ContentType="application/vnd.ms-excel.controlproperties+xml"/>
  <Override PartName="/xl/ctrlProps/ctrlProp59.xml" ContentType="application/vnd.ms-excel.controlproperties+xml"/>
  <Override PartName="/xl/ctrlProps/ctrlProp58.xml" ContentType="application/vnd.ms-excel.controlproperties+xml"/>
  <Override PartName="/xl/ctrlProps/ctrlProp57.xml" ContentType="application/vnd.ms-excel.controlproperties+xml"/>
  <Override PartName="/xl/ctrlProps/ctrlProp56.xml" ContentType="application/vnd.ms-excel.controlproperties+xml"/>
  <Override PartName="/xl/ctrlProps/ctrlProp55.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omments8.xml" ContentType="application/vnd.openxmlformats-officedocument.spreadsheetml.comments+xml"/>
  <Override PartName="/xl/ctrlProps/ctrlProp71.xml" ContentType="application/vnd.ms-excel.controlproperties+xml"/>
  <Override PartName="/xl/ctrlProps/ctrlProp70.xml" ContentType="application/vnd.ms-excel.controlproperties+xml"/>
  <Override PartName="/xl/ctrlProps/ctrlProp69.xml" ContentType="application/vnd.ms-excel.controlproperties+xml"/>
  <Override PartName="/xl/ctrlProps/ctrlProp68.xml" ContentType="application/vnd.ms-excel.controlproperties+xml"/>
  <Override PartName="/xl/ctrlProps/ctrlProp67.xml" ContentType="application/vnd.ms-excel.controlproperties+xml"/>
  <Override PartName="/xl/ctrlProps/ctrlProp66.xml" ContentType="application/vnd.ms-excel.controlproperties+xml"/>
  <Override PartName="/xl/ctrlProps/ctrlProp84.xml" ContentType="application/vnd.ms-excel.contro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O:\ADMN\Website_Redesign\RM_Website\Contracts\"/>
    </mc:Choice>
  </mc:AlternateContent>
  <bookViews>
    <workbookView showSheetTabs="0" xWindow="0" yWindow="0" windowWidth="9480" windowHeight="9660" tabRatio="944"/>
  </bookViews>
  <sheets>
    <sheet name="Home" sheetId="11" r:id="rId1"/>
    <sheet name="Loss Example" sheetId="34" r:id="rId2"/>
    <sheet name="Traditional Construction (TC)" sheetId="9" r:id="rId3"/>
    <sheet name="Scope of Work (TC-EB)" sheetId="23" r:id="rId4"/>
    <sheet name="Insurance Requirements (TC-EB) " sheetId="24" r:id="rId5"/>
    <sheet name="CGL Umbrella (TC-EB)" sheetId="25" r:id="rId6"/>
    <sheet name="Automobile (TC-EB)" sheetId="26" r:id="rId7"/>
    <sheet name="Pollution (TC-EB)" sheetId="27" r:id="rId8"/>
    <sheet name="Builder's Risk (TC-EB)" sheetId="28" r:id="rId9"/>
    <sheet name="Professional (TC-EB)" sheetId="29" r:id="rId10"/>
    <sheet name="Additional Coverages (TC-EB)" sheetId="35" r:id="rId11"/>
    <sheet name="Summary (TC-EB)" sheetId="30" r:id="rId12"/>
    <sheet name="Scope of Work (TC-NB)" sheetId="12" r:id="rId13"/>
    <sheet name="Insurance Requirements (TC-NB)" sheetId="13" r:id="rId14"/>
    <sheet name="CGL Umbrella (TC-NB)" sheetId="15" r:id="rId15"/>
    <sheet name="Automobile (TC-NB)" sheetId="18" r:id="rId16"/>
    <sheet name="Pollution (TC-NB)" sheetId="31" r:id="rId17"/>
    <sheet name="Builder's Risk (TC-NB)" sheetId="32" r:id="rId18"/>
    <sheet name="Professional (TC-NB)" sheetId="21" r:id="rId19"/>
    <sheet name="Additional Coverages (TC-NB)" sheetId="36" r:id="rId20"/>
    <sheet name="Summary (TC-NB)" sheetId="22" r:id="rId2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1" i="22" l="1"/>
  <c r="B51" i="22"/>
  <c r="H46" i="32"/>
  <c r="I71" i="30" l="1"/>
  <c r="B70" i="30"/>
  <c r="I91" i="22" l="1"/>
  <c r="I87" i="22"/>
  <c r="I83" i="22"/>
  <c r="I79" i="22"/>
  <c r="B90" i="22"/>
  <c r="E90" i="22" s="1"/>
  <c r="B86" i="22"/>
  <c r="E86" i="22" s="1"/>
  <c r="B82" i="22"/>
  <c r="E82" i="22" s="1"/>
  <c r="B78" i="22"/>
  <c r="E78" i="22" s="1"/>
  <c r="B70" i="22"/>
  <c r="E70" i="22" s="1"/>
  <c r="B66" i="22"/>
  <c r="E66" i="22" s="1"/>
  <c r="AA19" i="13"/>
  <c r="K78" i="36"/>
  <c r="Q65" i="36"/>
  <c r="I75" i="22" s="1"/>
  <c r="H59" i="36"/>
  <c r="I71" i="22" s="1"/>
  <c r="Q36" i="36"/>
  <c r="B62" i="22" s="1"/>
  <c r="E62" i="22" s="1"/>
  <c r="Z33" i="36"/>
  <c r="I67" i="22" s="1"/>
  <c r="B74" i="22" l="1"/>
  <c r="E74" i="22" s="1"/>
  <c r="I63" i="22"/>
  <c r="I95" i="30"/>
  <c r="B94" i="30"/>
  <c r="E94" i="30" s="1"/>
  <c r="I91" i="30"/>
  <c r="B90" i="30"/>
  <c r="E90" i="30" s="1"/>
  <c r="I87" i="30"/>
  <c r="B86" i="30"/>
  <c r="E86" i="30" s="1"/>
  <c r="I83" i="30"/>
  <c r="B82" i="30"/>
  <c r="E82" i="30" s="1"/>
  <c r="I75" i="30"/>
  <c r="B74" i="30"/>
  <c r="E74" i="30" s="1"/>
  <c r="E70" i="30"/>
  <c r="AA19" i="24"/>
  <c r="K78" i="35"/>
  <c r="Z33" i="35" l="1"/>
  <c r="H59" i="35"/>
  <c r="Q36" i="35"/>
  <c r="B66" i="30" l="1"/>
  <c r="E66" i="30" s="1"/>
  <c r="I67" i="30"/>
  <c r="Q65" i="35"/>
  <c r="I79" i="30" l="1"/>
  <c r="B78" i="30" l="1"/>
  <c r="E78" i="30" s="1"/>
  <c r="E43" i="22"/>
  <c r="B43" i="22"/>
  <c r="E40" i="22"/>
  <c r="B40" i="22"/>
  <c r="Q35" i="31"/>
  <c r="Q36" i="31" s="1"/>
  <c r="Q30" i="31"/>
  <c r="B30" i="31"/>
  <c r="Q29" i="31"/>
  <c r="E43" i="30"/>
  <c r="B43" i="30"/>
  <c r="E40" i="30"/>
  <c r="B40" i="30"/>
  <c r="Q35" i="27"/>
  <c r="Q36" i="27" s="1"/>
  <c r="G37" i="30" s="1"/>
  <c r="Q30" i="27"/>
  <c r="B30" i="27"/>
  <c r="Q29" i="27"/>
  <c r="J36" i="30" l="1"/>
  <c r="L19" i="13"/>
  <c r="J36" i="22"/>
  <c r="G37" i="22"/>
  <c r="L19" i="24"/>
  <c r="Q19" i="13"/>
  <c r="B52" i="22" s="1"/>
  <c r="G35" i="32"/>
  <c r="E51" i="30"/>
  <c r="B51" i="30"/>
  <c r="Q19" i="24"/>
  <c r="B56" i="30" s="1"/>
  <c r="K41" i="28"/>
  <c r="P46" i="28"/>
  <c r="I48" i="30" l="1"/>
  <c r="Q43" i="28"/>
  <c r="B98" i="22" l="1"/>
  <c r="E32" i="22"/>
  <c r="B32" i="22"/>
  <c r="I48" i="22"/>
  <c r="Q30" i="18" l="1"/>
  <c r="E32" i="30" l="1"/>
  <c r="B32" i="30"/>
  <c r="Q30" i="26"/>
  <c r="H42" i="28"/>
  <c r="I55" i="30" s="1"/>
  <c r="B102" i="30" l="1"/>
  <c r="E54" i="30" l="1"/>
  <c r="B47" i="30"/>
  <c r="E47" i="30" s="1"/>
  <c r="B54" i="30"/>
  <c r="B123" i="30"/>
  <c r="B121" i="30"/>
  <c r="B120" i="30"/>
  <c r="B119" i="30"/>
  <c r="B118" i="30"/>
  <c r="B117" i="30"/>
  <c r="B116" i="30"/>
  <c r="B115" i="30"/>
  <c r="B114" i="30"/>
  <c r="B113" i="30"/>
  <c r="B111" i="30"/>
  <c r="B110" i="30"/>
  <c r="B109" i="30"/>
  <c r="B108" i="30"/>
  <c r="B107" i="30"/>
  <c r="B106" i="30"/>
  <c r="B105" i="30"/>
  <c r="B104" i="30"/>
  <c r="B101" i="30"/>
  <c r="V19" i="24"/>
  <c r="B58" i="30" s="1"/>
  <c r="G19" i="24"/>
  <c r="E27" i="30" s="1"/>
  <c r="B19" i="24"/>
  <c r="B15" i="30" s="1"/>
  <c r="H29" i="29"/>
  <c r="J59" i="30" s="1"/>
  <c r="H30" i="29"/>
  <c r="G60" i="30" s="1"/>
  <c r="E58" i="30" l="1"/>
  <c r="B27" i="30"/>
  <c r="B20" i="30"/>
  <c r="E15" i="30"/>
  <c r="E20" i="30"/>
  <c r="H34" i="26"/>
  <c r="I28" i="30" s="1"/>
  <c r="G42" i="25"/>
  <c r="I21" i="30" s="1"/>
  <c r="G39" i="25"/>
  <c r="G17" i="30" s="1"/>
  <c r="G38" i="25"/>
  <c r="J16" i="30" s="1"/>
  <c r="B119" i="22"/>
  <c r="B110" i="22"/>
  <c r="B111" i="22"/>
  <c r="B112" i="22"/>
  <c r="B113" i="22"/>
  <c r="B114" i="22"/>
  <c r="B115" i="22"/>
  <c r="B116" i="22"/>
  <c r="B117" i="22"/>
  <c r="B109" i="22"/>
  <c r="B101" i="22"/>
  <c r="B102" i="22"/>
  <c r="B103" i="22"/>
  <c r="B104" i="22"/>
  <c r="B105" i="22"/>
  <c r="B106" i="22"/>
  <c r="B107" i="22"/>
  <c r="B97" i="22"/>
  <c r="B100" i="22"/>
  <c r="V19" i="13" l="1"/>
  <c r="H30" i="21"/>
  <c r="G56" i="22" s="1"/>
  <c r="H29" i="21"/>
  <c r="J55" i="22" s="1"/>
  <c r="E54" i="22" l="1"/>
  <c r="B54" i="22"/>
  <c r="E47" i="22"/>
  <c r="B47" i="22"/>
  <c r="H34" i="18"/>
  <c r="I28" i="22" s="1"/>
  <c r="H39" i="15"/>
  <c r="G17" i="22" s="1"/>
  <c r="G42" i="15"/>
  <c r="H38" i="15"/>
  <c r="J16" i="22" s="1"/>
  <c r="G19" i="13"/>
  <c r="B19" i="13"/>
  <c r="I21" i="22" l="1"/>
  <c r="E35" i="30"/>
  <c r="B35" i="30"/>
  <c r="B27" i="22"/>
  <c r="E27" i="22"/>
  <c r="B20" i="22"/>
  <c r="E20" i="22"/>
  <c r="E15" i="22"/>
  <c r="B15" i="22"/>
  <c r="E35" i="22" l="1"/>
  <c r="B35" i="22"/>
</calcChain>
</file>

<file path=xl/comments1.xml><?xml version="1.0" encoding="utf-8"?>
<comments xmlns="http://schemas.openxmlformats.org/spreadsheetml/2006/main">
  <authors>
    <author>CARTWRIGHT Zac * DAS</author>
  </authors>
  <commentList>
    <comment ref="L21" authorId="0" shapeId="0">
      <text>
        <r>
          <rPr>
            <b/>
            <sz val="9"/>
            <color indexed="81"/>
            <rFont val="Tahoma"/>
            <family val="2"/>
          </rPr>
          <t xml:space="preserve">
This industry comprises establishments primarily engaged in site preparation activities, such as excavating and grading, demolition of buildings and other structures, and septic system installation. Earthmoving and land clearing for all types of sites (e.g., building, nonbuilding, mining) is included in this industry. Establishments primarily engaged in construction equipment rental with operator (except cranes) are also included.
Illustrative Examples:
Blasting, building demolition
Foundation digging (i.e., excavation)
Concrete breaking and cutting for demolition
Foundation drilling contractors
Cutting new rights of way
Grading construction sites
Demolition, building and structure
Line slashing or cutting (except maintenance)
Dewatering contractors
Septic system contractors
Dirt moving for construction
Trenching (except underwater)
Equipment rental (except crane), construction, with operator
Underground tank (except hazardous) removal
Excavating, earthmoving, or land clearing contractors
Wrecking, building or other structure</t>
        </r>
      </text>
    </comment>
    <comment ref="L22" authorId="0" shapeId="0">
      <text>
        <r>
          <rPr>
            <b/>
            <sz val="9"/>
            <color indexed="81"/>
            <rFont val="Tahoma"/>
            <family val="2"/>
          </rPr>
          <t xml:space="preserve">
This industry comprises establishments primarily engaged in one or more of the following: (1) remediation and cleanup of contaminated buildings, mine sites, soil, or ground water; (2) integrated mine reclamation activities, including demolition, soil remediation, waste water treatment, hazardous material removal, contouring land, and revegetation; and (3) asbestos, lead paint, and other toxic material abatement.</t>
        </r>
      </text>
    </comment>
    <comment ref="L24" authorId="0" shapeId="0">
      <text>
        <r>
          <rPr>
            <b/>
            <sz val="9"/>
            <color indexed="81"/>
            <rFont val="Tahoma"/>
            <family val="2"/>
          </rPr>
          <t xml:space="preserve">
This industry comprises establishments primarily engaged in pouring and finishing concrete foundations and structural elements. This industry also includes establishments performing grout and shotcrete work. The work performed may include new work, additions, alterations, maintenance, and repairs.
Illustrative Examples:
Concrete pouring and finishing
Gunite contractors
Concrete pumping (i.e., placement)
Mud-jacking contractors
Concrete work (except paving)
Shotcrete contractors
Footing and foundation concrete contractors</t>
        </r>
      </text>
    </comment>
    <comment ref="L25" authorId="0" shapeId="0">
      <text>
        <r>
          <rPr>
            <b/>
            <sz val="9"/>
            <color indexed="81"/>
            <rFont val="Tahoma"/>
            <family val="2"/>
          </rPr>
          <t xml:space="preserve">
This industry comprises establishments primarily engaged in (1) erecting and assembling structural parts made from steel or precast concrete (e.g., steel beams, structural steel components, and similar products of precast concrete) and/or (2) assembling and installing other steel construction products (e.g., steel rods, bars, rebar, mesh, and cages) to reinforce poured-in-place concrete. The work performed may include new work, additions, alterations, maintenance, and repairs.
Illustrative Examples:
Concrete product (e.g., structural precast, structural prestressed) installation
Rebar contractors
Erecting structural steel
Reinforcing steel contractors
Placing and tying reinforcing rod at a construction site
Structural steel contractors
Precast concrete panel, slab, or form installation</t>
        </r>
      </text>
    </comment>
    <comment ref="L26" authorId="0" shapeId="0">
      <text>
        <r>
          <rPr>
            <b/>
            <sz val="9"/>
            <color indexed="81"/>
            <rFont val="Tahoma"/>
            <family val="2"/>
          </rPr>
          <t xml:space="preserve">
This industry comprises establishments primarily engaged in structural framing and sheathing using materials other than structural steel or concrete. The work performed may include new work, additions, alterations, maintenance, and repairs.
Illustrative Examples:
Building framing (except structural steel)
Post framing contractors
Foundation, building, wood, contractors
Steel framing contractors
Framing contractors
Wood frame component (e.g., truss) fabrication on site</t>
        </r>
      </text>
    </comment>
    <comment ref="L27" authorId="0" shapeId="0">
      <text>
        <r>
          <rPr>
            <b/>
            <sz val="9"/>
            <color indexed="81"/>
            <rFont val="Tahoma"/>
            <family val="2"/>
          </rPr>
          <t xml:space="preserve">
This industry comprises establishments primarily engaged in masonry work, stone setting, bricklaying, and other stone work. The work performed may include new work, additions, alterations, maintenance, and repairs.
Illustrative Examples:
Block laying
Marble, granite, and slate, exterior, contractors
Bricklaying
Masonry pointing, cleaning, or caulking
Concrete block laying
Stucco contractors
Foundation (e.g., brick, block, stone), building, contractors</t>
        </r>
      </text>
    </comment>
    <comment ref="L28" authorId="0" shapeId="0">
      <text>
        <r>
          <rPr>
            <b/>
            <sz val="9"/>
            <color indexed="81"/>
            <rFont val="Tahoma"/>
            <family val="2"/>
          </rPr>
          <t xml:space="preserve">
This industry comprises establishments primarily engaged in installing glass panes in prepared openings (i.e., glazing work) and other glass work for buildings. The work performed may include new work, additions, alterations, maintenance, and repairs.
Illustrative Examples:
Decorative glass and mirror installation
Glazing contractors
Glass cladding installation
Stained glass installation
Glass coating and tinting (except automotive) contractors
Window pane or sheet installation
Glass installation (except automotive) contractors</t>
        </r>
      </text>
    </comment>
    <comment ref="L29" authorId="0" shapeId="0">
      <text>
        <r>
          <rPr>
            <b/>
            <sz val="9"/>
            <color indexed="81"/>
            <rFont val="Tahoma"/>
            <family val="2"/>
          </rPr>
          <t xml:space="preserve">
This industry comprises establishments primarily engaged in roofing. This industry also includes establishments treating roofs (i.e., spraying, painting, or coating) and installing skylights. The work performed may include new work, additions, alterations, maintenance, and repairs.
Illustrative Examples:
Painting, spraying, or coating, roof
Sheet metal roofing installation
Shake and shingle, roof, installation
Skylight installation</t>
        </r>
      </text>
    </comment>
    <comment ref="L30" authorId="0" shapeId="0">
      <text>
        <r>
          <rPr>
            <b/>
            <sz val="9"/>
            <color indexed="81"/>
            <rFont val="Tahoma"/>
            <family val="2"/>
          </rPr>
          <t xml:space="preserve">
This industry comprises establishments primarily engaged in installing siding of wood, aluminum, vinyl, or other exterior finish material (except brick, stone, stucco, or curtain wall). This industry also includes establishments installing gutters and downspouts. The work performed may include new work, additions, alterations, maintenance, and repairs.
Illustrative Examples:
Downspout, gutter, and gutter guard installation
Fascia and soffit installation
Siding (e.g., vinyl, wood, aluminum) installation</t>
        </r>
      </text>
    </comment>
    <comment ref="L31" authorId="0" shapeId="0">
      <text>
        <r>
          <rPr>
            <b/>
            <sz val="9"/>
            <color indexed="81"/>
            <rFont val="Tahoma"/>
            <family val="2"/>
          </rPr>
          <t xml:space="preserve">
This industry comprises establishments primarily engaged in building foundation and structure trades work (except poured concrete, structural steel, precast concrete, framing, masonry, glass and glazing, roofing, and siding). The work performed may include new work, additions, alterations, maintenance, and repairs.
Illustrative Examples:
Curtain wall, metal, installation
Forms for poured concrete, erecting and dismantling
Welding, on-site, contractors
Ornamental metal work installation
Fire escape installation
Decorative steel and wrought iron work installation</t>
        </r>
      </text>
    </comment>
    <comment ref="L33" authorId="0" shapeId="0">
      <text>
        <r>
          <rPr>
            <b/>
            <sz val="9"/>
            <color indexed="81"/>
            <rFont val="Tahoma"/>
            <family val="2"/>
          </rPr>
          <t xml:space="preserve">
This industry comprises establishments primarily engaged in installing and servicing electrical wiring and equipment. Contractors included in this industry may include both the parts and labor when performing work. These contractors may perform new work, additions, alterations, maintenance, and repairs.
Illustrative Examples:
Airport runway lighting contractors
Fiber optic cable (except transmission line) contractors
Alarm system (e.g., fire, burglar), electric, installation only
Highway, street, and bridge lighting and electrical signal installation
Audio equipment (except automotive) installation contractors
Home automation system installation
Lighting system installation
Cable television hookup contractors
Telecommunications equipment and wiring (except transmission line) installation contractors
Computer and network cable installation
Traffic signal installation
Environmental control system installation
Cable splicing, electrical or fiber optic</t>
        </r>
      </text>
    </comment>
    <comment ref="L34" authorId="0" shapeId="0">
      <text>
        <r>
          <rPr>
            <b/>
            <sz val="9"/>
            <color indexed="81"/>
            <rFont val="Tahoma"/>
            <family val="2"/>
          </rPr>
          <t xml:space="preserve">
This industry comprises establishments primarily engaged in installing and servicing plumbing, heating, and air-conditioning equipment. Contractors in this industry may provide both parts and labor when performing work. The work performed may include new work, additions, alterations, maintenance, and repairs.
Illustrative Examples:
Cooling tower installation
Heating, ventilation, and air-conditioning (HVAC) contractors
Duct work (e.g., cooling, dust collection, exhaust, heating, ventilation) installation
Lawn sprinkler system installation
Fire sprinkler system installation
Mechanical contractors
Fireplace, natural gas, installation
Refrigeration system (e.g., commercial, industrial, scientific) installation
Furnace installation
Sewer hookup and connection, building</t>
        </r>
      </text>
    </comment>
    <comment ref="L35" authorId="0" shapeId="0">
      <text>
        <r>
          <rPr>
            <b/>
            <sz val="9"/>
            <color indexed="81"/>
            <rFont val="Tahoma"/>
            <family val="2"/>
          </rPr>
          <t xml:space="preserve">
This industry comprises establishments primarily engaged in installing or servicing building equipment (except electrical, plumbing, heating, cooling, or ventilation equipment). The repair and maintenance of miscellaneous building equipment is included in this industry. The work performed may include new work, additions, alterations, maintenance, and repairs.
Illustrative Examples:
Automated and revolving door installation
Lightning protection equipment (e.g., lightning rod) installation
Boiler and pipe insulation installation
Machine rigging
Commercial-type door installation
Millwrights
Conveyor system installation
Overhead door, commercial- or industrial-type, installation
Dismantling large-scale machinery and equipment
Revolving door installation
Elevator installation
Satellite dish, household-type, installation
Escalator installation
Vacuum cleaning system, built-in, installation
Gasoline pump, service station, installation</t>
        </r>
      </text>
    </comment>
    <comment ref="L36" authorId="0" shapeId="0">
      <text>
        <r>
          <rPr>
            <b/>
            <sz val="9"/>
            <color indexed="81"/>
            <rFont val="Tahoma"/>
            <family val="2"/>
          </rPr>
          <t xml:space="preserve">
This industry comprises establishments primarily engaged in drywall, plaster work, and building insulation work. Plaster work includes applying plain or ornamental plaster, and installation of lath to receive plaster. The work performed may include new work, additions, alterations, maintenance, and repairs. Establishments primarily engaged in providing firestop services are included in this industry.
Illustrative Examples:
Acoustical ceiling tile and panel installation
Lathing contractors
Drop ceiling installation
Plastering (i.e., ornamental, plain) contractors
Drywall contractors
Soundproofing contractors
Firestop contractors
Fresco (i.e., decorative plaster finishing) contractors
Taping and finishing drywall
Gypsum board installation
Wall cavity and attic space insulation installation</t>
        </r>
      </text>
    </comment>
    <comment ref="L37" authorId="0" shapeId="0">
      <text>
        <r>
          <rPr>
            <b/>
            <sz val="9"/>
            <color indexed="81"/>
            <rFont val="Tahoma"/>
            <family val="2"/>
          </rPr>
          <t xml:space="preserve">
This industry comprises establishments primarily engaged in interior or exterior painting or interior wall covering. The work performed may include new work, additions, alterations, maintenance, and repairs.
Illustrative Examples:
Bridge painting
Paperhanging or removal contractors
House painting
Ship painting contractors
Paint and wallpaper stripping
Wallpaper hanging and removal contractors</t>
        </r>
      </text>
    </comment>
    <comment ref="L38" authorId="0" shapeId="0">
      <text>
        <r>
          <rPr>
            <b/>
            <sz val="9"/>
            <color indexed="81"/>
            <rFont val="Tahoma"/>
            <family val="2"/>
          </rPr>
          <t xml:space="preserve">
This industry comprises establishments primarily engaged in the installation of resilient floor tile, carpeting, linoleum, and hardwood flooring. The work performed may include new work, additions, alterations, maintenance, and repairs.
Illustrative Examples:
Carpet, installation only
Resilient floor tile or sheet (e.g., linoleum, rubber, vinyl), installation only
Vinyl flooring contractors
Resurfacing hardwood flooring
Hardwood flooring, installation only
Floor laying, scraping, finishing, and refinishing</t>
        </r>
      </text>
    </comment>
    <comment ref="L39" authorId="0" shapeId="0">
      <text>
        <r>
          <rPr>
            <b/>
            <sz val="9"/>
            <color indexed="81"/>
            <rFont val="Tahoma"/>
            <family val="2"/>
          </rPr>
          <t xml:space="preserve">
This industry comprises establishments primarily engaged in setting and installing ceramic tile, stone (interior only), and mosaic and/or mixing marble particles and cement to make terrazzo at the job site. The work performed may include new work, additions, alterations, maintenance, and repairs.
Illustrative Examples:
Ceramic tile installation
Mosaic work
Mantel, marble or stone, installation
Tile (except resilient) laying and setting
Stone flooring installation
Marble, granite, and slate, interior installation contractors</t>
        </r>
      </text>
    </comment>
    <comment ref="L40" authorId="0" shapeId="0">
      <text>
        <r>
          <rPr>
            <b/>
            <sz val="9"/>
            <color indexed="81"/>
            <rFont val="Tahoma"/>
            <family val="2"/>
          </rPr>
          <t xml:space="preserve">
This industry comprises establishments primarily engaged in finish carpentry work. The work performed may include new work, additions, alterations, maintenance, and repairs.
Illustrative Examples:
Built-in wood cabinets constructed on site
Molding or trim, wood or plastic, installation
Countertop, residential-type, installation
Paneling installation
Door and window frame construction
Prefabricated kitchen and bath cabinet, residential-type, installation
Garage door, residential-type, installation
Ship joinery contractors
Millwork installation
Window and door, residential-type, of any material, prefabricated, installation</t>
        </r>
      </text>
    </comment>
    <comment ref="L41" authorId="0" shapeId="0">
      <text>
        <r>
          <rPr>
            <b/>
            <sz val="9"/>
            <color indexed="81"/>
            <rFont val="Tahoma"/>
            <family val="2"/>
          </rPr>
          <t xml:space="preserve">
This industry comprises establishments primarily engaged in building finishing trade work (except drywall, plaster, and insulation work; painting and wall covering work; flooring work; tile and terrazzo work; and finish carpentry work). The work performed may include new work, additions, alterations, maintenance, and repairs.
Illustrative Examples:
Bathtub refinishing, on-site
Fabricating metal cabinets or countertops on site
Closet organizer system installation
Modular furniture system attachment and installation
Concrete coating, glazing, or sealing
Trade show exhibit installation and dismantling
Countertop and cabinet, metal (except residential-type), installation
Waterproofing contractors
Drapery fixture (e.g., hardware, rods, tracks) installation
Window shade and blind installation</t>
        </r>
      </text>
    </comment>
    <comment ref="L43" authorId="0" shapeId="0">
      <text>
        <r>
          <rPr>
            <b/>
            <sz val="9"/>
            <color indexed="81"/>
            <rFont val="Tahoma"/>
            <family val="2"/>
          </rPr>
          <t xml:space="preserve">
This industry comprises establishments primarily engaged in specialized trades (except foundation, structure, and building exterior contractors; building equipment contractors; building finishing contractors; and site preparation contractors). The specialty trade work performed includes new work, additions, alterations, maintenance, and repairs.
Illustrative Examples:
Billboard erection
Outdoor swimming pool construction
Cleaning building interiors during and immediately after construction
Paver, brick (e.g., driveway, patio, sidewalk), installation
Crane rental with operator
Paving, residential and commercial driveway and parking lot
Sandblasting building exteriors
Fence installation
Scaffold erecting and dismantling
Interlocking brick and block installation
Steeplejack work
Manufactured (mobile) home set up and tie-down work
Driveway paving or sealing</t>
        </r>
      </text>
    </comment>
  </commentList>
</comments>
</file>

<file path=xl/comments10.xml><?xml version="1.0" encoding="utf-8"?>
<comments xmlns="http://schemas.openxmlformats.org/spreadsheetml/2006/main">
  <authors>
    <author>CARTWRIGHT Zac * DAS</author>
  </authors>
  <commentList>
    <comment ref="L27" authorId="0" shapeId="0">
      <text>
        <r>
          <rPr>
            <b/>
            <sz val="9"/>
            <color indexed="81"/>
            <rFont val="Tahoma"/>
            <family val="2"/>
          </rPr>
          <t xml:space="preserve">
 Hazardous Material includes lead and asbestos, such as when a contractor is involved in lead and/or asbestos removal/abatement.  
   A hazardous material is any item or agent (biological, chemical, radiological, and/or physical), which has the potential to cause harm to humans, animals, or the environment, either by itself or through interaction with other factors.  (Definition provided by: Institute of Hazardous Material Management.) 
   OSHA's definition includes any substance or chemical which is a "health hazard" or "physical hazard," including: chemicals which are carcinogens, toxic agents, irritants, corrosives, sensitizers; agents which act on the hematopoietic system; agents which damage the lungs, skin, eyes, or mucous membranes; chemicals which are combustible, explosive, flammable, oxidizers, pyrophorics, unstable-reactive or water-reactive; and chemicals which in the course of normal handling, use, or storage may produce or release dusts, gases, fumes, vapors, mists or smoke which may have any of the previously mentioned characteristics. (Full definitions can be found at 29 Code of Federal Regulations (CFR) 1910.1200.)
   EPA incorporates the OSHA definition, and adds any item or chemical which can cause harm to people, plants, or animals when released by spilling, leaking, pumping, pouring, emitting, emptying, discharging, injecting, escaping, leaching, dumping or disposing into the environment. (40 CFR 355 contains a list of over 350 hazardous and extremely hazardous substances.)
   DOT defines a hazardous material as any item or chemical which, when being transported or moved in commerce, is a risk to public safety or the environment, and is regulated as such under its Pipeline and Hazardous Materials Safety Administration regulations (49 CFR 100-199), which includes the Hazardous Materials Regulations (49 CFR 171-180).</t>
        </r>
      </text>
    </comment>
  </commentList>
</comments>
</file>

<file path=xl/comments11.xml><?xml version="1.0" encoding="utf-8"?>
<comments xmlns="http://schemas.openxmlformats.org/spreadsheetml/2006/main">
  <authors>
    <author>CARTWRIGHT Zac * DAS</author>
  </authors>
  <commentList>
    <comment ref="C26" authorId="0" shapeId="0">
      <text>
        <r>
          <rPr>
            <b/>
            <sz val="9"/>
            <color indexed="81"/>
            <rFont val="Tahoma"/>
            <family val="2"/>
          </rPr>
          <t xml:space="preserve">
A Phase I Environmental Site Assessment (ESA) is conducted by a qualified environmental professional to identify potential or existing environmental contamination within underlying land as well as physical improvements to the property. Standards for a Phase I ESA are outlined by the United States Environmental Protection agency. </t>
        </r>
      </text>
    </comment>
    <comment ref="C34" authorId="0" shapeId="0">
      <text>
        <r>
          <rPr>
            <b/>
            <sz val="9"/>
            <color indexed="81"/>
            <rFont val="Tahoma"/>
            <family val="2"/>
          </rPr>
          <t xml:space="preserve">
Hazardous materials can include operating fluids such as fuel, lubricants, hydraulics, etc. and can also include hazardous building materials, treatments and finishes.
</t>
        </r>
      </text>
    </comment>
    <comment ref="C36" authorId="0" shapeId="0">
      <text>
        <r>
          <rPr>
            <b/>
            <sz val="9"/>
            <color indexed="81"/>
            <rFont val="Tahoma"/>
            <family val="2"/>
          </rPr>
          <t xml:space="preserve">
Hazardous materials can include operating fluids such as fuel, lubricants, hydraulics, etc. and can also include hazardous building materials, treatments and finishes.</t>
        </r>
      </text>
    </comment>
    <comment ref="C38" authorId="0" shapeId="0">
      <text>
        <r>
          <rPr>
            <b/>
            <sz val="9"/>
            <color indexed="81"/>
            <rFont val="Tahoma"/>
            <family val="2"/>
          </rPr>
          <t xml:space="preserve">
i.e. lead paint, underground fuel tanks, soil contamination, etc.
</t>
        </r>
      </text>
    </comment>
    <comment ref="C40" authorId="0" shapeId="0">
      <text>
        <r>
          <rPr>
            <b/>
            <sz val="9"/>
            <color indexed="81"/>
            <rFont val="Tahoma"/>
            <family val="2"/>
          </rPr>
          <t xml:space="preserve">
   A hazardous material is any item or agent (biological, chemical, radiological, and/or physical), which has the potential to cause harm to humans, animals, or the environment, either by itself or through interaction with other factors.  (Definition provided by: Institute of Hazardous Material Management.) 
   OSHA's definition includes any substance or chemical which is a "health hazard" or "physical hazard," including: chemicals which are carcinogens, toxic agents, irritants, corrosives, sensitizers; agents which act on the hematopoietic system; agents which damage the lungs, skin, eyes, or mucous membranes; chemicals which are combustible, explosive, flammable, oxidizers, pyrophorics, unstable-reactive or water-reactive; and chemicals which in the course of normal handling, use, or storage may produce or release dusts, gases, fumes, vapors, mists or smoke which may have any of the previously mentioned characteristics. (Full definitions can be found at 29 Code of Federal Regulations (CFR) 1910.1200.)
   EPA incorporates the OSHA definition, and adds any item or chemical which can cause harm to people, plants, or animals when released by spilling, leaking, pumping, pouring, emitting, emptying, discharging, injecting, escaping, leaching, dumping or disposing into the environment. (40 CFR 355 contains a list of over 350 hazardous and extremely hazardous substances.)
   DOT defines a hazardous material as any item or chemical which, when being transported or moved in commerce, is a risk to public safety or the environment, and is regulated as such under its Pipeline and Hazardous Materials Safety Administration regulations (49 CFR 100-199), which includes the Hazardous Materials Regulations (49 CFR 171-180).
</t>
        </r>
      </text>
    </comment>
    <comment ref="D41" authorId="0" shapeId="0">
      <text>
        <r>
          <rPr>
            <b/>
            <sz val="9"/>
            <color indexed="81"/>
            <rFont val="Tahoma"/>
            <family val="2"/>
          </rPr>
          <t xml:space="preserve">
   Small Scale/Low Risk – Abatement work in a section of a building and abatement does not require containment. Example hazardous materials include but are not limited to nonfriable asbestos, lead paint, mold, regulated hazardous materials, chemicals, contaminated soil, fuels, etc...</t>
        </r>
      </text>
    </comment>
    <comment ref="D42" authorId="0" shapeId="0">
      <text>
        <r>
          <rPr>
            <b/>
            <sz val="9"/>
            <color indexed="81"/>
            <rFont val="Tahoma"/>
            <family val="2"/>
          </rPr>
          <t xml:space="preserve">
   Medium-large scale/medium-high risk – Abatement work building wide and or abatement requires containment of building and materials (air monitoring inside/outside building containment area, negative air pressure maintained throughout abatement) and or building is partially occupied (employees and or clients). Example hazardous materials include but are not limited to friable asbestos, mold, regulated hazardous materials, chemicals, contaminated soil, fuels, etc...</t>
        </r>
      </text>
    </comment>
  </commentList>
</comments>
</file>

<file path=xl/comments12.xml><?xml version="1.0" encoding="utf-8"?>
<comments xmlns="http://schemas.openxmlformats.org/spreadsheetml/2006/main">
  <authors>
    <author>CARTWRIGHT Zac * DAS</author>
  </authors>
  <commentList>
    <comment ref="C32" authorId="0" shapeId="0">
      <text>
        <r>
          <rPr>
            <b/>
            <sz val="9"/>
            <color indexed="81"/>
            <rFont val="Tahoma"/>
            <family val="2"/>
          </rPr>
          <t xml:space="preserve">
Builder's Risk Policies reflect the total completed value of the structure (all materials and labor costs, excluding land value).
The construction budget is the best source for determining the appropriate limit of insurance.</t>
        </r>
      </text>
    </comment>
    <comment ref="B38" authorId="0" shapeId="0">
      <text>
        <r>
          <rPr>
            <b/>
            <u/>
            <sz val="9"/>
            <color indexed="81"/>
            <rFont val="Tahoma"/>
            <family val="2"/>
          </rPr>
          <t xml:space="preserve">
Builder's Risk Policy</t>
        </r>
        <r>
          <rPr>
            <b/>
            <sz val="9"/>
            <color indexed="81"/>
            <rFont val="Tahoma"/>
            <family val="2"/>
          </rPr>
          <t xml:space="preserve">
Most Builder's Risk Policies contain some kind of partial occupancy exclusion. If the building is going to be occupied at any time during construction, the partial occupancy exclusion needs to be removed within the policy. In addition, a Partial Occupancy Endorsement to the Builder's Risk Policy should be purchased.
Partial Occupancy Coverage does not have to be covered through the Builder's Risk Policy, but could be covered by another policy.</t>
        </r>
      </text>
    </comment>
    <comment ref="T38" authorId="0" shapeId="0">
      <text>
        <r>
          <rPr>
            <b/>
            <sz val="9"/>
            <color indexed="81"/>
            <rFont val="Tahoma"/>
            <family val="2"/>
          </rPr>
          <t xml:space="preserve">
Hot or cold testing can be covered under a builder's risk policy. A system, like a back-up generator, should be tested before project completion. </t>
        </r>
      </text>
    </comment>
  </commentList>
</comments>
</file>

<file path=xl/comments13.xml><?xml version="1.0" encoding="utf-8"?>
<comments xmlns="http://schemas.openxmlformats.org/spreadsheetml/2006/main">
  <authors>
    <author>CARTWRIGHT Zac * DAS</author>
  </authors>
  <commentList>
    <comment ref="U27" authorId="0" shapeId="0">
      <text>
        <r>
          <rPr>
            <b/>
            <sz val="9"/>
            <color indexed="81"/>
            <rFont val="Tahoma"/>
            <family val="2"/>
          </rPr>
          <t xml:space="preserve">
An example of when Bailee’s Coverage would be used is when the contractor is storing state owned property not related to the building materials of the project (computers, documents, and other state owned assets/contents).</t>
        </r>
      </text>
    </comment>
    <comment ref="Z30" authorId="0" shapeId="0">
      <text>
        <r>
          <rPr>
            <b/>
            <sz val="9"/>
            <color indexed="81"/>
            <rFont val="Tahoma"/>
            <family val="2"/>
          </rPr>
          <t xml:space="preserve">
  To ensure adequate coverage, ask of the contractor the total value of all property of others entrusted to the contractor at any one point in time. Request an insurance requirement in an amount equal to this value.</t>
        </r>
      </text>
    </comment>
    <comment ref="T50" authorId="0" shapeId="0">
      <text>
        <r>
          <rPr>
            <b/>
            <sz val="9"/>
            <color indexed="81"/>
            <rFont val="Tahoma"/>
            <family val="2"/>
          </rPr>
          <t xml:space="preserve">
  The term "vessel" has been broadly defined to include any kind of watercraft or equipment capable of being used on navigable waters. In addition to the usual craft found upon rivers, lakes, and oceans, the following have been found to be vessels even though they lack motive power: houseboats, rafts, dredging barges, floating cranes, floating derricks, drilling barges, jack-up drilling rigs, and submersible or semi-submersible rigs. The controlling factors in determining whether a craft is a "vessel" are the purpose for which it was constructed and the business in which it is engaged.  </t>
        </r>
      </text>
    </comment>
    <comment ref="C53" authorId="0" shapeId="0">
      <text>
        <r>
          <rPr>
            <b/>
            <sz val="9"/>
            <color indexed="81"/>
            <rFont val="Tahoma"/>
            <family val="2"/>
          </rPr>
          <t xml:space="preserve">
Coverage is particularly important when the contractor has unsupervised access to state property, including access during non-business hours.</t>
        </r>
      </text>
    </comment>
  </commentList>
</comments>
</file>

<file path=xl/comments14.xml><?xml version="1.0" encoding="utf-8"?>
<comments xmlns="http://schemas.openxmlformats.org/spreadsheetml/2006/main">
  <authors>
    <author>CARTWRIGHT Zac * DAS</author>
  </authors>
  <commentList>
    <comment ref="C97" authorId="0" shapeId="0">
      <text>
        <r>
          <rPr>
            <b/>
            <sz val="9"/>
            <color indexed="81"/>
            <rFont val="Tahoma"/>
            <family val="2"/>
          </rPr>
          <t xml:space="preserve">
This industry comprises establishments primarily engaged in site preparation activities, such as excavating and grading, demolition of buildings and other structures, and septic system installation. Earthmoving and land clearing for all types of sites (e.g., building, nonbuilding, mining) is included in this industry. Establishments primarily engaged in construction equipment rental with operator (except cranes) are also included.
Illustrative Examples:
Blasting, building demolition
Foundation digging (i.e., excavation)
Concrete breaking and cutting for demolition
Foundation drilling contractors
Cutting new rights of way
Grading construction sites
Demolition, building and structure
Line slashing or cutting (except maintenance)
Dewatering contractors
Septic system contractors
Dirt moving for construction
Trenching (except underwater)
Equipment rental (except crane), construction, with operator
Underground tank (except hazardous) removal
Excavating, earthmoving, or land clearing contractors
Wrecking, building or other structure</t>
        </r>
      </text>
    </comment>
    <comment ref="C98" authorId="0" shapeId="0">
      <text>
        <r>
          <rPr>
            <b/>
            <sz val="9"/>
            <color indexed="81"/>
            <rFont val="Tahoma"/>
            <family val="2"/>
          </rPr>
          <t xml:space="preserve">
This industry comprises establishments primarily engaged in one or more of the following: (1) remediation and cleanup of contaminated buildings, mine sites, soil, or ground water; (2) integrated mine reclamation activities, including demolition, soil remediation, waste water treatment, hazardous material removal, contouring land, and revegetation; and (3) asbestos, lead paint, and other toxic material abatement.</t>
        </r>
      </text>
    </comment>
    <comment ref="C100" authorId="0" shapeId="0">
      <text>
        <r>
          <rPr>
            <b/>
            <sz val="9"/>
            <color indexed="81"/>
            <rFont val="Tahoma"/>
            <family val="2"/>
          </rPr>
          <t xml:space="preserve">
This industry comprises establishments primarily engaged in pouring and finishing concrete foundations and structural elements. This industry also includes establishments performing grout and shotcrete work. The work performed may include new work, additions, alterations, maintenance, and repairs.
Illustrative Examples:
Concrete pouring and finishing
Gunite contractors
Concrete pumping (i.e., placement)
Mud-jacking contractors
Concrete work (except paving)
Shotcrete contractors
Footing and foundation concrete contractors</t>
        </r>
      </text>
    </comment>
    <comment ref="C101" authorId="0" shapeId="0">
      <text>
        <r>
          <rPr>
            <b/>
            <sz val="9"/>
            <color indexed="81"/>
            <rFont val="Tahoma"/>
            <family val="2"/>
          </rPr>
          <t xml:space="preserve">
This industry comprises establishments primarily engaged in (1) erecting and assembling structural parts made from steel or precast concrete (e.g., steel beams, structural steel components, and similar products of precast concrete) and/or (2) assembling and installing other steel construction products (e.g., steel rods, bars, rebar, mesh, and cages) to reinforce poured-in-place concrete. The work performed may include new work, additions, alterations, maintenance, and repairs.
Illustrative Examples:
Concrete product (e.g., structural precast, structural prestressed) installation
Rebar contractors
Erecting structural steel
Reinforcing steel contractors
Placing and tying reinforcing rod at a construction site
Structural steel contractors
Precast concrete panel, slab, or form installation</t>
        </r>
      </text>
    </comment>
    <comment ref="C102" authorId="0" shapeId="0">
      <text>
        <r>
          <rPr>
            <b/>
            <sz val="9"/>
            <color indexed="81"/>
            <rFont val="Tahoma"/>
            <family val="2"/>
          </rPr>
          <t xml:space="preserve">
This industry comprises establishments primarily engaged in structural framing and sheathing using materials other than structural steel or concrete. The work performed may include new work, additions, alterations, maintenance, and repairs.
Illustrative Examples:
Building framing (except structural steel)
Post framing contractors
Foundation, building, wood, contractors
Steel framing contractors
Framing contractors
Wood frame component (e.g., truss) fabrication on site</t>
        </r>
      </text>
    </comment>
    <comment ref="C103" authorId="0" shapeId="0">
      <text>
        <r>
          <rPr>
            <b/>
            <sz val="9"/>
            <color indexed="81"/>
            <rFont val="Tahoma"/>
            <family val="2"/>
          </rPr>
          <t xml:space="preserve">
This industry comprises establishments primarily engaged in masonry work, stone setting, bricklaying, and other stone work. The work performed may include new work, additions, alterations, maintenance, and repairs.
Illustrative Examples:
Block laying
Marble, granite, and slate, exterior, contractors
Bricklaying
Masonry pointing, cleaning, or caulking
Concrete block laying
Stucco contractors
Foundation (e.g., brick, block, stone), building, contractors</t>
        </r>
      </text>
    </comment>
    <comment ref="C104" authorId="0" shapeId="0">
      <text>
        <r>
          <rPr>
            <b/>
            <sz val="9"/>
            <color indexed="81"/>
            <rFont val="Tahoma"/>
            <family val="2"/>
          </rPr>
          <t xml:space="preserve">
This industry comprises establishments primarily engaged in installing glass panes in prepared openings (i.e., glazing work) and other glass work for buildings. The work performed may include new work, additions, alterations, maintenance, and repairs.
Illustrative Examples:
Decorative glass and mirror installation
Glazing contractors
Glass cladding installation
Stained glass installation
Glass coating and tinting (except automotive) contractors
Window pane or sheet installation
Glass installation (except automotive) contractors</t>
        </r>
      </text>
    </comment>
    <comment ref="C105" authorId="0" shapeId="0">
      <text>
        <r>
          <rPr>
            <b/>
            <sz val="9"/>
            <color indexed="81"/>
            <rFont val="Tahoma"/>
            <family val="2"/>
          </rPr>
          <t xml:space="preserve">
This industry comprises establishments primarily engaged in roofing. This industry also includes establishments treating roofs (i.e., spraying, painting, or coating) and installing skylights. The work performed may include new work, additions, alterations, maintenance, and repairs.
Illustrative Examples:
Painting, spraying, or coating, roof
Sheet metal roofing installation
Shake and shingle, roof, installation
Skylight installation</t>
        </r>
      </text>
    </comment>
    <comment ref="C106" authorId="0" shapeId="0">
      <text>
        <r>
          <rPr>
            <b/>
            <sz val="9"/>
            <color indexed="81"/>
            <rFont val="Tahoma"/>
            <family val="2"/>
          </rPr>
          <t xml:space="preserve">
This industry comprises establishments primarily engaged in installing siding of wood, aluminum, vinyl, or other exterior finish material (except brick, stone, stucco, or curtain wall). This industry also includes establishments installing gutters and downspouts. The work performed may include new work, additions, alterations, maintenance, and repairs.
Illustrative Examples:
Downspout, gutter, and gutter guard installation
Fascia and soffit installation
Siding (e.g., vinyl, wood, aluminum) installation</t>
        </r>
      </text>
    </comment>
    <comment ref="C107" authorId="0" shapeId="0">
      <text>
        <r>
          <rPr>
            <b/>
            <sz val="9"/>
            <color indexed="81"/>
            <rFont val="Tahoma"/>
            <family val="2"/>
          </rPr>
          <t xml:space="preserve">
This industry comprises establishments primarily engaged in building foundation and structure trades work (except poured concrete, structural steel, precast concrete, framing, masonry, glass and glazing, roofing, and siding). The work performed may include new work, additions, alterations, maintenance, and repairs.
Illustrative Examples:
Curtain wall, metal, installation
Forms for poured concrete, erecting and dismantling
Welding, on-site, contractors
Ornamental metal work installation
Fire escape installation
Decorative steel and wrought iron work installation</t>
        </r>
      </text>
    </comment>
    <comment ref="C109" authorId="0" shapeId="0">
      <text>
        <r>
          <rPr>
            <b/>
            <sz val="9"/>
            <color indexed="81"/>
            <rFont val="Tahoma"/>
            <family val="2"/>
          </rPr>
          <t xml:space="preserve">
This industry comprises establishments primarily engaged in installing and servicing electrical wiring and equipment. Contractors included in this industry may include both the parts and labor when performing work. These contractors may perform new work, additions, alterations, maintenance, and repairs.
Illustrative Examples:
Airport runway lighting contractors
Fiber optic cable (except transmission line) contractors
Alarm system (e.g., fire, burglar), electric, installation only
Highway, street, and bridge lighting and electrical signal installation
Audio equipment (except automotive) installation contractors
Home automation system installation
Lighting system installation
Cable television hookup contractors
Telecommunications equipment and wiring (except transmission line) installation contractors
Computer and network cable installation
Traffic signal installation
Environmental control system installation
Cable splicing, electrical or fiber optic</t>
        </r>
      </text>
    </comment>
    <comment ref="C110" authorId="0" shapeId="0">
      <text>
        <r>
          <rPr>
            <b/>
            <sz val="9"/>
            <color indexed="81"/>
            <rFont val="Tahoma"/>
            <family val="2"/>
          </rPr>
          <t xml:space="preserve">
This industry comprises establishments primarily engaged in installing and servicing plumbing, heating, and air-conditioning equipment. Contractors in this industry may provide both parts and labor when performing work. The work performed may include new work, additions, alterations, maintenance, and repairs.
Illustrative Examples:
Cooling tower installation
Heating, ventilation, and air-conditioning (HVAC) contractors
Duct work (e.g., cooling, dust collection, exhaust, heating, ventilation) installation
Lawn sprinkler system installation
Fire sprinkler system installation
Mechanical contractors
Fireplace, natural gas, installation
Refrigeration system (e.g., commercial, industrial, scientific) installation
Furnace installation
Sewer hookup and connection, building</t>
        </r>
      </text>
    </comment>
    <comment ref="C111" authorId="0" shapeId="0">
      <text>
        <r>
          <rPr>
            <b/>
            <sz val="9"/>
            <color indexed="81"/>
            <rFont val="Tahoma"/>
            <family val="2"/>
          </rPr>
          <t xml:space="preserve">
This industry comprises establishments primarily engaged in installing or servicing building equipment (except electrical, plumbing, heating, cooling, or ventilation equipment). The repair and maintenance of miscellaneous building equipment is included in this industry. The work performed may include new work, additions, alterations, maintenance, and repairs.
Illustrative Examples:
Automated and revolving door installation
Lightning protection equipment (e.g., lightning rod) installation
Boiler and pipe insulation installation
Machine rigging
Commercial-type door installation
Millwrights
Conveyor system installation
Overhead door, commercial- or industrial-type, installation
Dismantling large-scale machinery and equipment
Revolving door installation
Elevator installation
Satellite dish, household-type, installation
Escalator installation
Vacuum cleaning system, built-in, installation
Gasoline pump, service station, installation</t>
        </r>
      </text>
    </comment>
    <comment ref="C112" authorId="0" shapeId="0">
      <text>
        <r>
          <rPr>
            <b/>
            <sz val="9"/>
            <color indexed="81"/>
            <rFont val="Tahoma"/>
            <family val="2"/>
          </rPr>
          <t xml:space="preserve">
This industry comprises establishments primarily engaged in drywall, plaster work, and building insulation work. Plaster work includes applying plain or ornamental plaster, and installation of lath to receive plaster. The work performed may include new work, additions, alterations, maintenance, and repairs. Establishments primarily engaged in providing firestop services are included in this industry.
Illustrative Examples:
Acoustical ceiling tile and panel installation
Lathing contractors
Drop ceiling installation
Plastering (i.e., ornamental, plain) contractors
Drywall contractors
Soundproofing contractors
Firestop contractors
Fresco (i.e., decorative plaster finishing) contractors
Taping and finishing drywall
Gypsum board installation
Wall cavity and attic space insulation installation</t>
        </r>
      </text>
    </comment>
    <comment ref="C113" authorId="0" shapeId="0">
      <text>
        <r>
          <rPr>
            <b/>
            <sz val="9"/>
            <color indexed="81"/>
            <rFont val="Tahoma"/>
            <family val="2"/>
          </rPr>
          <t xml:space="preserve">
This industry comprises establishments primarily engaged in interior or exterior painting or interior wall covering. The work performed may include new work, additions, alterations, maintenance, and repairs.
Illustrative Examples:
Bridge painting
Paperhanging or removal contractors
House painting
Ship painting contractors
Paint and wallpaper stripping
Wallpaper hanging and removal contractors</t>
        </r>
      </text>
    </comment>
    <comment ref="C114" authorId="0" shapeId="0">
      <text>
        <r>
          <rPr>
            <b/>
            <sz val="9"/>
            <color indexed="81"/>
            <rFont val="Tahoma"/>
            <family val="2"/>
          </rPr>
          <t xml:space="preserve">
This industry comprises establishments primarily engaged in the installation of resilient floor tile, carpeting, linoleum, and hardwood flooring. The work performed may include new work, additions, alterations, maintenance, and repairs.
Illustrative Examples:
Carpet, installation only
Resilient floor tile or sheet (e.g., linoleum, rubber, vinyl), installation only
Vinyl flooring contractors
Resurfacing hardwood flooring
Hardwood flooring, installation only
Floor laying, scraping, finishing, and refinishing</t>
        </r>
      </text>
    </comment>
    <comment ref="C115" authorId="0" shapeId="0">
      <text>
        <r>
          <rPr>
            <b/>
            <sz val="9"/>
            <color indexed="81"/>
            <rFont val="Tahoma"/>
            <family val="2"/>
          </rPr>
          <t xml:space="preserve">
This industry comprises establishments primarily engaged in setting and installing ceramic tile, stone (interior only), and mosaic and/or mixing marble particles and cement to make terrazzo at the job site. The work performed may include new work, additions, alterations, maintenance, and repairs.
Illustrative Examples:
Ceramic tile installation
Mosaic work
Mantel, marble or stone, installation
Tile (except resilient) laying and setting
Stone flooring installation
Marble, granite, and slate, interior installation contractors</t>
        </r>
      </text>
    </comment>
    <comment ref="C116" authorId="0" shapeId="0">
      <text>
        <r>
          <rPr>
            <b/>
            <sz val="9"/>
            <color indexed="81"/>
            <rFont val="Tahoma"/>
            <family val="2"/>
          </rPr>
          <t xml:space="preserve">
This industry comprises establishments primarily engaged in finish carpentry work. The work performed may include new work, additions, alterations, maintenance, and repairs.
Illustrative Examples:
Built-in wood cabinets constructed on site
Molding or trim, wood or plastic, installation
Countertop, residential-type, installation
Paneling installation
Door and window frame construction
Prefabricated kitchen and bath cabinet, residential-type, installation
Garage door, residential-type, installation
Ship joinery contractors
Millwork installation
Window and door, residential-type, of any material, prefabricated, installation</t>
        </r>
      </text>
    </comment>
    <comment ref="C117" authorId="0" shapeId="0">
      <text>
        <r>
          <rPr>
            <b/>
            <sz val="9"/>
            <color indexed="81"/>
            <rFont val="Tahoma"/>
            <family val="2"/>
          </rPr>
          <t xml:space="preserve">
This industry comprises establishments primarily engaged in building finishing trade work (except drywall, plaster, and insulation work; painting and wall covering work; flooring work; tile and terrazzo work; and finish carpentry work). The work performed may include new work, additions, alterations, maintenance, and repairs.
Illustrative Examples:
Bathtub refinishing, on-site
Fabricating metal cabinets or countertops on site
Closet organizer system installation
Modular furniture system attachment and installation
Concrete coating, glazing, or sealing
Trade show exhibit installation and dismantling
Countertop and cabinet, metal (except residential-type), installation
Waterproofing contractors
Drapery fixture (e.g., hardware, rods, tracks) installation
Window shade and blind installation</t>
        </r>
      </text>
    </comment>
    <comment ref="C119" authorId="0" shapeId="0">
      <text>
        <r>
          <rPr>
            <b/>
            <sz val="9"/>
            <color indexed="81"/>
            <rFont val="Tahoma"/>
            <family val="2"/>
          </rPr>
          <t xml:space="preserve">
This industry comprises establishments primarily engaged in specialized trades (except foundation, structure, and building exterior contractors; building equipment contractors; building finishing contractors; and site preparation contractors). The specialty trade work performed includes new work, additions, alterations, maintenance, and repairs.
Illustrative Examples:
Billboard erection
Outdoor swimming pool construction
Cleaning building interiors during and immediately after construction
Paver, brick (e.g., driveway, patio, sidewalk), installation
Crane rental with operator
Paving, residential and commercial driveway and parking lot
Sandblasting building exteriors
Fence installation
Scaffold erecting and dismantling
Interlocking brick and block installation
Steeplejack work
Manufactured (mobile) home set up and tie-down work
Driveway paving or sealing</t>
        </r>
      </text>
    </comment>
  </commentList>
</comments>
</file>

<file path=xl/comments2.xml><?xml version="1.0" encoding="utf-8"?>
<comments xmlns="http://schemas.openxmlformats.org/spreadsheetml/2006/main">
  <authors>
    <author>CARTWRIGHT Zac * DAS</author>
  </authors>
  <commentList>
    <comment ref="L24" authorId="0" shapeId="0">
      <text>
        <r>
          <rPr>
            <b/>
            <sz val="9"/>
            <color indexed="81"/>
            <rFont val="Tahoma"/>
            <family val="2"/>
          </rPr>
          <t xml:space="preserve">
   Hazardous Material includes lead and asbestos, such as when a contractor is involved in lead and/or asbestos removal/abatement.  
   A hazardous material is any item or agent (biological, chemical, radiological, and/or physical), which has the potential to cause harm to humans, animals, or the environment, either by itself or through interaction with other factors.  (Definition provided by: Institute of Hazardous Material Management.) 
   OSHA's definition includes any substance or chemical which is a "health hazard" or "physical hazard," including: chemicals which are carcinogens, toxic agents, irritants, corrosives, sensitizers; agents which act on the hematopoietic system; agents which damage the lungs, skin, eyes, or mucous membranes; chemicals which are combustible, explosive, flammable, oxidizers, pyrophorics, unstable-reactive or water-reactive; and chemicals which in the course of normal handling, use, or storage may produce or release dusts, gases, fumes, vapors, mists or smoke which may have any of the previously mentioned characteristics. (Full definitions can be found at 29 Code of Federal Regulations (CFR) 1910.1200.)
   EPA incorporates the OSHA definition, and adds any item or chemical which can cause harm to people, plants, or animals when released by spilling, leaking, pumping, pouring, emitting, emptying, discharging, injecting, escaping, leaching, dumping or disposing into the environment. (40 CFR 355 contains a list of over 350 hazardous and extremely hazardous substances.)
   DOT defines a hazardous material as any item or chemical which, when being transported or moved in commerce, is a risk to public safety or the environment, and is regulated as such under its Pipeline and Hazardous Materials Safety Administration regulations (49 CFR 100-199), which includes the Hazardous Materials Regulations (49 CFR 171-180).</t>
        </r>
      </text>
    </comment>
    <comment ref="Q24" authorId="0" shapeId="0">
      <text>
        <r>
          <rPr>
            <b/>
            <sz val="9"/>
            <color indexed="81"/>
            <rFont val="Tahoma"/>
            <family val="2"/>
          </rPr>
          <t xml:space="preserve">
   Use whenever a building is being constructed, repaired, or remodeled and there will be more than $10,000 in building materials and supplies at a storage location,  in transit, or during the installation and testing process that are intended to become a permanent part of the building.
   Builders´ Risk Installation Floaters cover property installed at a work site by a particular contractor or sub-contractor. The coverage normally applies while the property is in transit or in temporary storage, and during the installation and testing process.
    Installation floaters are generally associated with such property as plumbing, heating, cooling, and electrical systems but can be used to insure any property being installed. Carpeting, tile, windows, elevators, and machinery are examples of property that can be covered.
    Theft and vandalism are covered. Coverage is usually an add-on to a Builders´ Risk Policy, but may be purchased separately by sub-contractors on the project. A separate policy may be written for specific job sites, or a blanket policy may be written for a contractor who has many jobs in progress at the same time.
    Coverage usually ends at the earliest of the following:
        When the financial interest of the contractor (insured) stops.
        When the state (purchaser) accepts the property as complete.
        When the policy expires or is canceled.
    Coverage should extend until installed equipment, materials or fixtures are accepted by the state upon satisfactory completion by the Contractor. 
</t>
        </r>
      </text>
    </comment>
    <comment ref="Q34" authorId="0" shapeId="0">
      <text>
        <r>
          <rPr>
            <b/>
            <sz val="9"/>
            <color indexed="81"/>
            <rFont val="Tahoma"/>
            <family val="2"/>
          </rPr>
          <t xml:space="preserve">
   Use when a new building is being constructed, when substantial alternations will be made to an existing structure, i.e., bearing walls, lifting foundations, extensive construction, or when equipment is installed in an existing building.
   The Policy will pay for damages up to the coverage limit. The limit must accurately reflect the total completed value of the structure (all materials and labor costs, excluding land value).
   Coverage for direct physical loss by a covered peril to an entire building or other structure at the "jobsite" during the course of construction, including limited coverage (See also Builders´ Risk Installation Floater) for the building supplies and materials that will become part of the covered structure.
    Also covers:
        Foundations, excavations, grading, filling, attachments, permanent fencing, 
        and other permanent fixtures.
        Scaffolding, construction forms or temporary fencing at the described 
        "jobsite" and temporary structures at the described "jobsite".   
Project size or type triggers Builder's Risk insurance recommendation.</t>
        </r>
      </text>
    </comment>
  </commentList>
</comments>
</file>

<file path=xl/comments3.xml><?xml version="1.0" encoding="utf-8"?>
<comments xmlns="http://schemas.openxmlformats.org/spreadsheetml/2006/main">
  <authors>
    <author>CARTWRIGHT Zac * DAS</author>
  </authors>
  <commentList>
    <comment ref="L27" authorId="0" shapeId="0">
      <text>
        <r>
          <rPr>
            <b/>
            <sz val="9"/>
            <color indexed="81"/>
            <rFont val="Tahoma"/>
            <family val="2"/>
          </rPr>
          <t xml:space="preserve"> Hazardous Material includes lead and asbestos, such as when a contractor is involved in lead and/or asbestos removal/abatement.  
   A hazardous material is any item or agent (biological, chemical, radiological, and/or physical), which has the potential to cause harm to humans, animals, or the environment, either by itself or through interaction with other factors.  (Definition provided by: Institute of Hazardous Material Management.) 
   OSHA's definition includes any substance or chemical which is a "health hazard" or "physical hazard," including: chemicals which are carcinogens, toxic agents, irritants, corrosives, sensitizers; agents which act on the hematopoietic system; agents which damage the lungs, skin, eyes, or mucous membranes; chemicals which are combustible, explosive, flammable, oxidizers, pyrophorics, unstable-reactive or water-reactive; and chemicals which in the course of normal handling, use, or storage may produce or release dusts, gases, fumes, vapors, mists or smoke which may have any of the previously mentioned characteristics. (Full definitions can be found at 29 Code of Federal Regulations (CFR) 1910.1200.)
   EPA incorporates the OSHA definition, and adds any item or chemical which can cause harm to people, plants, or animals when released by spilling, leaking, pumping, pouring, emitting, emptying, discharging, injecting, escaping, leaching, dumping or disposing into the environment. (40 CFR 355 contains a list of over 350 hazardous and extremely hazardous substances.)
   DOT defines a hazardous material as any item or chemical which, when being transported or moved in commerce, is a risk to public safety or the environment, and is regulated as such under its Pipeline and Hazardous Materials Safety Administration regulations (49 CFR 100-199), which includes the Hazardous Materials Regulations (49 CFR 171-180).</t>
        </r>
      </text>
    </comment>
  </commentList>
</comments>
</file>

<file path=xl/comments4.xml><?xml version="1.0" encoding="utf-8"?>
<comments xmlns="http://schemas.openxmlformats.org/spreadsheetml/2006/main">
  <authors>
    <author>CARTWRIGHT Zac * DAS</author>
  </authors>
  <commentList>
    <comment ref="C26" authorId="0" shapeId="0">
      <text>
        <r>
          <rPr>
            <b/>
            <sz val="9"/>
            <color indexed="81"/>
            <rFont val="Tahoma"/>
            <family val="2"/>
          </rPr>
          <t xml:space="preserve">
A Phase I Environmental Site Assessment (ESA) is conducted by a qualified environmental professional to identify potential or existing environmental contamination within underlying land as well as physical improvements to the property. Standards for a Phase I ESA are outlined by the United States Environmental Protection agency. </t>
        </r>
      </text>
    </comment>
    <comment ref="C34" authorId="0" shapeId="0">
      <text>
        <r>
          <rPr>
            <b/>
            <sz val="9"/>
            <color indexed="81"/>
            <rFont val="Tahoma"/>
            <family val="2"/>
          </rPr>
          <t xml:space="preserve">
Hazardous materials can include operating fluids such as fuel, lubricants, hydraulics, etc. and can also include hazardous building materials, treatments and finishes.
</t>
        </r>
      </text>
    </comment>
    <comment ref="C36" authorId="0" shapeId="0">
      <text>
        <r>
          <rPr>
            <b/>
            <sz val="9"/>
            <color indexed="81"/>
            <rFont val="Tahoma"/>
            <family val="2"/>
          </rPr>
          <t xml:space="preserve">
Hazardous materials can include operating fluids such as fuel, lubricants, hydraulics, etc. and can also include hazardous building materials, treatments and finishes.</t>
        </r>
      </text>
    </comment>
    <comment ref="C38" authorId="0" shapeId="0">
      <text>
        <r>
          <rPr>
            <b/>
            <sz val="9"/>
            <color indexed="81"/>
            <rFont val="Tahoma"/>
            <family val="2"/>
          </rPr>
          <t xml:space="preserve">
i.e. lead paint, underground fuel tanks, soil contamination, etc.
</t>
        </r>
      </text>
    </comment>
    <comment ref="C40" authorId="0" shapeId="0">
      <text>
        <r>
          <rPr>
            <b/>
            <sz val="9"/>
            <color indexed="81"/>
            <rFont val="Tahoma"/>
            <family val="2"/>
          </rPr>
          <t xml:space="preserve">
   A hazardous material is any item or agent (biological, chemical, radiological, and/or physical), which has the potential to cause harm to humans, animals, or the environment, either by itself or through interaction with other factors.  (Definition provided by: Institute of Hazardous Material Management.) 
   OSHA's definition includes any substance or chemical which is a "health hazard" or "physical hazard," including: chemicals which are carcinogens, toxic agents, irritants, corrosives, sensitizers; agents which act on the hematopoietic system; agents which damage the lungs, skin, eyes, or mucous membranes; chemicals which are combustible, explosive, flammable, oxidizers, pyrophorics, unstable-reactive or water-reactive; and chemicals which in the course of normal handling, use, or storage may produce or release dusts, gases, fumes, vapors, mists or smoke which may have any of the previously mentioned characteristics. (Full definitions can be found at 29 Code of Federal Regulations (CFR) 1910.1200.)
   EPA incorporates the OSHA definition, and adds any item or chemical which can cause harm to people, plants, or animals when released by spilling, leaking, pumping, pouring, emitting, emptying, discharging, injecting, escaping, leaching, dumping or disposing into the environment. (40 CFR 355 contains a list of over 350 hazardous and extremely hazardous substances.)
   DOT defines a hazardous material as any item or chemical which, when being transported or moved in commerce, is a risk to public safety or the environment, and is regulated as such under its Pipeline and Hazardous Materials Safety Administration regulations (49 CFR 100-199), which includes the Hazardous Materials Regulations (49 CFR 171-180).
</t>
        </r>
      </text>
    </comment>
    <comment ref="D41" authorId="0" shapeId="0">
      <text>
        <r>
          <rPr>
            <b/>
            <sz val="9"/>
            <color indexed="81"/>
            <rFont val="Tahoma"/>
            <family val="2"/>
          </rPr>
          <t xml:space="preserve">
   Small Scale/Low Risk – Abatement work in a section of a building and abatement does not require containment. Example hazardous materials include but are not limited to nonfriable asbestos, lead paint, mold, regulated hazardous materials, chemicals, contaminated soil, fuels, etc...</t>
        </r>
      </text>
    </comment>
    <comment ref="D42" authorId="0" shapeId="0">
      <text>
        <r>
          <rPr>
            <b/>
            <sz val="9"/>
            <color indexed="81"/>
            <rFont val="Tahoma"/>
            <family val="2"/>
          </rPr>
          <t xml:space="preserve">
   Medium-large scale/medium-high risk – Abatement work building wide and or abatement requires containment of building and materials (air monitoring inside/outside building containment area, negative air pressure maintained throughout abatement) and or building is partially occupied (employees and or clients). Example hazardous materials include but are not limited to friable asbestos, mold, regulated hazardous materials, chemicals, contaminated soil, fuels, etc...</t>
        </r>
      </text>
    </comment>
  </commentList>
</comments>
</file>

<file path=xl/comments5.xml><?xml version="1.0" encoding="utf-8"?>
<comments xmlns="http://schemas.openxmlformats.org/spreadsheetml/2006/main">
  <authors>
    <author>CARTWRIGHT Zac * DAS</author>
  </authors>
  <commentList>
    <comment ref="B24" authorId="0" shapeId="0">
      <text>
        <r>
          <rPr>
            <b/>
            <sz val="9"/>
            <color indexed="81"/>
            <rFont val="Tahoma"/>
            <family val="2"/>
          </rPr>
          <t xml:space="preserve">
Please contact DAS Risk Management concerning significant structural changes.</t>
        </r>
      </text>
    </comment>
    <comment ref="K24" authorId="0" shapeId="0">
      <text>
        <r>
          <rPr>
            <b/>
            <sz val="9"/>
            <color indexed="81"/>
            <rFont val="Tahoma"/>
            <family val="2"/>
          </rPr>
          <t xml:space="preserve">
Please contact DAS Risk Management concerning significant structural changes.</t>
        </r>
      </text>
    </comment>
    <comment ref="L28" authorId="0" shapeId="0">
      <text>
        <r>
          <rPr>
            <b/>
            <u/>
            <sz val="9"/>
            <color indexed="81"/>
            <rFont val="Tahoma"/>
            <family val="2"/>
          </rPr>
          <t xml:space="preserve">
Builder's Risk Policy</t>
        </r>
        <r>
          <rPr>
            <b/>
            <sz val="9"/>
            <color indexed="81"/>
            <rFont val="Tahoma"/>
            <family val="2"/>
          </rPr>
          <t xml:space="preserve">
Most Builder's Risk Policies contain some kind of partial occupancy exclusion. If the building is going to be occupied at any time during construction, the partial occupancy exclusion needs to be removed within the policy. In addition, a Partial Occupancy Endorsement to the Builder's Risk Policy should be purchased.
Partial Occupancy Coverage does not have to be covered through the Builder's Risk Policy, but could be covered by another policy.</t>
        </r>
      </text>
    </comment>
    <comment ref="C29" authorId="0" shapeId="0">
      <text>
        <r>
          <rPr>
            <b/>
            <sz val="9"/>
            <color indexed="81"/>
            <rFont val="Tahoma"/>
            <family val="2"/>
          </rPr>
          <t xml:space="preserve">
The Installation Floater provides coverage only for the policyholder. It does not provide coverage for any other party on a project site other than the contractor who purchased the installation floater.
Most Installation Floaters are blanket for all work performed and not specific to any one project. It is specific to the limits of the policy.
TIP: To avoid co-insurance penalties for projects that exceed the limits of the Installation Floater, the policy should either waive co-insurance penalties or have a 0% co-insurance penalty factor.</t>
        </r>
      </text>
    </comment>
    <comment ref="T38" authorId="0" shapeId="0">
      <text>
        <r>
          <rPr>
            <b/>
            <sz val="9"/>
            <color indexed="81"/>
            <rFont val="Tahoma"/>
            <family val="2"/>
          </rPr>
          <t xml:space="preserve">
Hot or cold testing can be covered under a builder's risk policy. A system, like a back-up generator, should be tested before project completion. </t>
        </r>
      </text>
    </comment>
    <comment ref="C39" authorId="0" shapeId="0">
      <text>
        <r>
          <rPr>
            <b/>
            <sz val="9"/>
            <color indexed="81"/>
            <rFont val="Tahoma"/>
            <family val="2"/>
          </rPr>
          <t xml:space="preserve">
Installation Floater Policies reflect the total value of materials used for the completion of the work performed (including in transit, on site and at a temporary off site storage location).
The construction budget is the best source for determining the appropriate limit of insurance.
Note: There are Installation Floater Policies that include labor costs as part of the policy. If the addition of labor cost is deemed necessary to include within the Installation Floater Policy: 
1. Use the value of the contract to determine the necessary amount of coverage; and 
2. Update the Insurance Template to include labor costs coverage within the Insulation Floater language.
</t>
        </r>
      </text>
    </comment>
    <comment ref="L40" authorId="0" shapeId="0">
      <text>
        <r>
          <rPr>
            <b/>
            <sz val="9"/>
            <color indexed="81"/>
            <rFont val="Tahoma"/>
            <family val="2"/>
          </rPr>
          <t xml:space="preserve">
Builder's Risk Policies reflect the total completed value of the structure (all materials and labor costs, excluding land value).
The construction budget is the best source for determining the appropriate limit of insurance.</t>
        </r>
      </text>
    </comment>
  </commentList>
</comments>
</file>

<file path=xl/comments6.xml><?xml version="1.0" encoding="utf-8"?>
<comments xmlns="http://schemas.openxmlformats.org/spreadsheetml/2006/main">
  <authors>
    <author>CARTWRIGHT Zac * DAS</author>
  </authors>
  <commentList>
    <comment ref="U27" authorId="0" shapeId="0">
      <text>
        <r>
          <rPr>
            <b/>
            <sz val="9"/>
            <color indexed="81"/>
            <rFont val="Tahoma"/>
            <family val="2"/>
          </rPr>
          <t xml:space="preserve">
An example of when Bailee’s Coverage would be used is when the contractor is storing state owned property not related to the building materials of the project (computers, documents, and other state owned assets/contents).</t>
        </r>
      </text>
    </comment>
    <comment ref="Z30" authorId="0" shapeId="0">
      <text>
        <r>
          <rPr>
            <b/>
            <sz val="9"/>
            <color indexed="81"/>
            <rFont val="Tahoma"/>
            <family val="2"/>
          </rPr>
          <t xml:space="preserve">
  To ensure adequate coverage, ask of the contractor the total value of all property of others entrusted to the contractor at any one point in time. Request an insurance requirement in an amount equal to this value.</t>
        </r>
      </text>
    </comment>
    <comment ref="T50" authorId="0" shapeId="0">
      <text>
        <r>
          <rPr>
            <b/>
            <sz val="9"/>
            <color indexed="81"/>
            <rFont val="Tahoma"/>
            <family val="2"/>
          </rPr>
          <t xml:space="preserve">
  The term "vessel" has been broadly defined to include any kind of watercraft or equipment capable of being used on navigable waters. In addition to the usual craft found upon rivers, lakes, and oceans, the following have been found to be vessels even though they lack motive power: houseboats, rafts, dredging barges, floating cranes, floating derricks, drilling barges, jack-up drilling rigs, and submersible or semi-submersible rigs. The controlling factors in determining whether a craft is a "vessel" are the purpose for which it was constructed and the business in which it is engaged.  </t>
        </r>
      </text>
    </comment>
    <comment ref="C53" authorId="0" shapeId="0">
      <text>
        <r>
          <rPr>
            <b/>
            <sz val="9"/>
            <color indexed="81"/>
            <rFont val="Tahoma"/>
            <family val="2"/>
          </rPr>
          <t xml:space="preserve">
Coverage is particularly important when the contractor has unsupervised access to state property, including access during non-business hours.</t>
        </r>
      </text>
    </comment>
  </commentList>
</comments>
</file>

<file path=xl/comments7.xml><?xml version="1.0" encoding="utf-8"?>
<comments xmlns="http://schemas.openxmlformats.org/spreadsheetml/2006/main">
  <authors>
    <author>CARTWRIGHT Zac * DAS</author>
  </authors>
  <commentList>
    <comment ref="C101" authorId="0" shapeId="0">
      <text>
        <r>
          <rPr>
            <b/>
            <sz val="9"/>
            <color indexed="81"/>
            <rFont val="Tahoma"/>
            <family val="2"/>
          </rPr>
          <t xml:space="preserve">
This industry comprises establishments primarily engaged in site preparation activities, such as excavating and grading, demolition of buildings and other structures, and septic system installation. Earthmoving and land clearing for all types of sites (e.g., building, nonbuilding, mining) is included in this industry. Establishments primarily engaged in construction equipment rental with operator (except cranes) are also included.
Illustrative Examples:
Blasting, building demolition
Foundation digging (i.e., excavation)
Concrete breaking and cutting for demolition
Foundation drilling contractors
Cutting new rights of way
Grading construction sites
Demolition, building and structure
Line slashing or cutting (except maintenance)
Dewatering contractors
Septic system contractors
Dirt moving for construction
Trenching (except underwater)
Equipment rental (except crane), construction, with operator
Underground tank (except hazardous) removal
Excavating, earthmoving, or land clearing contractors
Wrecking, building or other structure</t>
        </r>
      </text>
    </comment>
    <comment ref="C102" authorId="0" shapeId="0">
      <text>
        <r>
          <rPr>
            <b/>
            <sz val="9"/>
            <color indexed="81"/>
            <rFont val="Tahoma"/>
            <family val="2"/>
          </rPr>
          <t xml:space="preserve">
This industry comprises establishments primarily engaged in one or more of the following: (1) remediation and cleanup of contaminated buildings, mine sites, soil, or ground water; (2) integrated mine reclamation activities, including demolition, soil remediation, waste water treatment, hazardous material removal, contouring land, and revegetation; and (3) asbestos, lead paint, and other toxic material abatement.</t>
        </r>
      </text>
    </comment>
    <comment ref="C104" authorId="0" shapeId="0">
      <text>
        <r>
          <rPr>
            <b/>
            <sz val="9"/>
            <color indexed="81"/>
            <rFont val="Tahoma"/>
            <family val="2"/>
          </rPr>
          <t xml:space="preserve">
This industry comprises establishments primarily engaged in pouring and finishing concrete foundations and structural elements. This industry also includes establishments performing grout and shotcrete work. The work performed may include new work, additions, alterations, maintenance, and repairs.
Illustrative Examples:
Concrete pouring and finishing
Gunite contractors
Concrete pumping (i.e., placement)
Mud-jacking contractors
Concrete work (except paving)
Shotcrete contractors
Footing and foundation concrete contractors</t>
        </r>
      </text>
    </comment>
    <comment ref="C105" authorId="0" shapeId="0">
      <text>
        <r>
          <rPr>
            <b/>
            <sz val="9"/>
            <color indexed="81"/>
            <rFont val="Tahoma"/>
            <family val="2"/>
          </rPr>
          <t xml:space="preserve">
This industry comprises establishments primarily engaged in (1) erecting and assembling structural parts made from steel or precast concrete (e.g., steel beams, structural steel components, and similar products of precast concrete) and/or (2) assembling and installing other steel construction products (e.g., steel rods, bars, rebar, mesh, and cages) to reinforce poured-in-place concrete. The work performed may include new work, additions, alterations, maintenance, and repairs.
Illustrative Examples:
Concrete product (e.g., structural precast, structural prestressed) installation
Rebar contractors
Erecting structural steel
Reinforcing steel contractors
Placing and tying reinforcing rod at a construction site
Structural steel contractors
Precast concrete panel, slab, or form installation</t>
        </r>
      </text>
    </comment>
    <comment ref="C106" authorId="0" shapeId="0">
      <text>
        <r>
          <rPr>
            <b/>
            <sz val="9"/>
            <color indexed="81"/>
            <rFont val="Tahoma"/>
            <family val="2"/>
          </rPr>
          <t xml:space="preserve">
This industry comprises establishments primarily engaged in structural framing and sheathing using materials other than structural steel or concrete. The work performed may include new work, additions, alterations, maintenance, and repairs.
Illustrative Examples:
Building framing (except structural steel)
Post framing contractors
Foundation, building, wood, contractors
Steel framing contractors
Framing contractors
Wood frame component (e.g., truss) fabrication on site</t>
        </r>
      </text>
    </comment>
    <comment ref="C107" authorId="0" shapeId="0">
      <text>
        <r>
          <rPr>
            <b/>
            <sz val="9"/>
            <color indexed="81"/>
            <rFont val="Tahoma"/>
            <family val="2"/>
          </rPr>
          <t xml:space="preserve">
This industry comprises establishments primarily engaged in masonry work, stone setting, bricklaying, and other stone work. The work performed may include new work, additions, alterations, maintenance, and repairs.
Illustrative Examples:
Block laying
Marble, granite, and slate, exterior, contractors
Bricklaying
Masonry pointing, cleaning, or caulking
Concrete block laying
Stucco contractors
Foundation (e.g., brick, block, stone), building, contractors</t>
        </r>
      </text>
    </comment>
    <comment ref="C108" authorId="0" shapeId="0">
      <text>
        <r>
          <rPr>
            <b/>
            <sz val="9"/>
            <color indexed="81"/>
            <rFont val="Tahoma"/>
            <family val="2"/>
          </rPr>
          <t xml:space="preserve">
This industry comprises establishments primarily engaged in installing glass panes in prepared openings (i.e., glazing work) and other glass work for buildings. The work performed may include new work, additions, alterations, maintenance, and repairs.
Illustrative Examples:
Decorative glass and mirror installation
Glazing contractors
Glass cladding installation
Stained glass installation
Glass coating and tinting (except automotive) contractors
Window pane or sheet installation
Glass installation (except automotive) contractors</t>
        </r>
      </text>
    </comment>
    <comment ref="C109" authorId="0" shapeId="0">
      <text>
        <r>
          <rPr>
            <b/>
            <sz val="9"/>
            <color indexed="81"/>
            <rFont val="Tahoma"/>
            <family val="2"/>
          </rPr>
          <t xml:space="preserve">
This industry comprises establishments primarily engaged in roofing. This industry also includes establishments treating roofs (i.e., spraying, painting, or coating) and installing skylights. The work performed may include new work, additions, alterations, maintenance, and repairs.
Illustrative Examples:
Painting, spraying, or coating, roof
Sheet metal roofing installation
Shake and shingle, roof, installation
Skylight installation</t>
        </r>
      </text>
    </comment>
    <comment ref="C110" authorId="0" shapeId="0">
      <text>
        <r>
          <rPr>
            <b/>
            <sz val="9"/>
            <color indexed="81"/>
            <rFont val="Tahoma"/>
            <family val="2"/>
          </rPr>
          <t xml:space="preserve">
This industry comprises establishments primarily engaged in installing siding of wood, aluminum, vinyl, or other exterior finish material (except brick, stone, stucco, or curtain wall). This industry also includes establishments installing gutters and downspouts. The work performed may include new work, additions, alterations, maintenance, and repairs.
Illustrative Examples:
Downspout, gutter, and gutter guard installation
Fascia and soffit installation
Siding (e.g., vinyl, wood, aluminum) installation</t>
        </r>
      </text>
    </comment>
    <comment ref="C111" authorId="0" shapeId="0">
      <text>
        <r>
          <rPr>
            <b/>
            <sz val="9"/>
            <color indexed="81"/>
            <rFont val="Tahoma"/>
            <family val="2"/>
          </rPr>
          <t xml:space="preserve">
This industry comprises establishments primarily engaged in building foundation and structure trades work (except poured concrete, structural steel, precast concrete, framing, masonry, glass and glazing, roofing, and siding). The work performed may include new work, additions, alterations, maintenance, and repairs.
Illustrative Examples:
Curtain wall, metal, installation
Forms for poured concrete, erecting and dismantling
Welding, on-site, contractors
Ornamental metal work installation
Fire escape installation
Decorative steel and wrought iron work installation</t>
        </r>
      </text>
    </comment>
    <comment ref="C113" authorId="0" shapeId="0">
      <text>
        <r>
          <rPr>
            <b/>
            <sz val="9"/>
            <color indexed="81"/>
            <rFont val="Tahoma"/>
            <family val="2"/>
          </rPr>
          <t xml:space="preserve">
This industry comprises establishments primarily engaged in installing and servicing electrical wiring and equipment. Contractors included in this industry may include both the parts and labor when performing work. These contractors may perform new work, additions, alterations, maintenance, and repairs.
Illustrative Examples:
Airport runway lighting contractors
Fiber optic cable (except transmission line) contractors
Alarm system (e.g., fire, burglar), electric, installation only
Highway, street, and bridge lighting and electrical signal installation
Audio equipment (except automotive) installation contractors
Home automation system installation
Lighting system installation
Cable television hookup contractors
Telecommunications equipment and wiring (except transmission line) installation contractors
Computer and network cable installation
Traffic signal installation
Environmental control system installation
Cable splicing, electrical or fiber optic</t>
        </r>
      </text>
    </comment>
    <comment ref="C114" authorId="0" shapeId="0">
      <text>
        <r>
          <rPr>
            <b/>
            <sz val="9"/>
            <color indexed="81"/>
            <rFont val="Tahoma"/>
            <family val="2"/>
          </rPr>
          <t xml:space="preserve">
This industry comprises establishments primarily engaged in installing and servicing plumbing, heating, and air-conditioning equipment. Contractors in this industry may provide both parts and labor when performing work. The work performed may include new work, additions, alterations, maintenance, and repairs.
Illustrative Examples:
Cooling tower installation
Heating, ventilation, and air-conditioning (HVAC) contractors
Duct work (e.g., cooling, dust collection, exhaust, heating, ventilation) installation
Lawn sprinkler system installation
Fire sprinkler system installation
Mechanical contractors
Fireplace, natural gas, installation
Refrigeration system (e.g., commercial, industrial, scientific) installation
Furnace installation
Sewer hookup and connection, building</t>
        </r>
      </text>
    </comment>
    <comment ref="C115" authorId="0" shapeId="0">
      <text>
        <r>
          <rPr>
            <b/>
            <sz val="9"/>
            <color indexed="81"/>
            <rFont val="Tahoma"/>
            <family val="2"/>
          </rPr>
          <t xml:space="preserve">
This industry comprises establishments primarily engaged in installing or servicing building equipment (except electrical, plumbing, heating, cooling, or ventilation equipment). The repair and maintenance of miscellaneous building equipment is included in this industry. The work performed may include new work, additions, alterations, maintenance, and repairs.
Illustrative Examples:
Automated and revolving door installation
Lightning protection equipment (e.g., lightning rod) installation
Boiler and pipe insulation installation
Machine rigging
Commercial-type door installation
Millwrights
Conveyor system installation
Overhead door, commercial- or industrial-type, installation
Dismantling large-scale machinery and equipment
Revolving door installation
Elevator installation
Satellite dish, household-type, installation
Escalator installation
Vacuum cleaning system, built-in, installation
Gasoline pump, service station, installation</t>
        </r>
      </text>
    </comment>
    <comment ref="C116" authorId="0" shapeId="0">
      <text>
        <r>
          <rPr>
            <b/>
            <sz val="9"/>
            <color indexed="81"/>
            <rFont val="Tahoma"/>
            <family val="2"/>
          </rPr>
          <t xml:space="preserve">
This industry comprises establishments primarily engaged in drywall, plaster work, and building insulation work. Plaster work includes applying plain or ornamental plaster, and installation of lath to receive plaster. The work performed may include new work, additions, alterations, maintenance, and repairs. Establishments primarily engaged in providing firestop services are included in this industry.
Illustrative Examples:
Acoustical ceiling tile and panel installation
Lathing contractors
Drop ceiling installation
Plastering (i.e., ornamental, plain) contractors
Drywall contractors
Soundproofing contractors
Firestop contractors
Fresco (i.e., decorative plaster finishing) contractors
Taping and finishing drywall
Gypsum board installation
Wall cavity and attic space insulation installation</t>
        </r>
      </text>
    </comment>
    <comment ref="C117" authorId="0" shapeId="0">
      <text>
        <r>
          <rPr>
            <b/>
            <sz val="9"/>
            <color indexed="81"/>
            <rFont val="Tahoma"/>
            <family val="2"/>
          </rPr>
          <t xml:space="preserve">
This industry comprises establishments primarily engaged in interior or exterior painting or interior wall covering. The work performed may include new work, additions, alterations, maintenance, and repairs.
Illustrative Examples:
Bridge painting
Paperhanging or removal contractors
House painting
Ship painting contractors
Paint and wallpaper stripping
Wallpaper hanging and removal contractors</t>
        </r>
      </text>
    </comment>
    <comment ref="C118" authorId="0" shapeId="0">
      <text>
        <r>
          <rPr>
            <b/>
            <sz val="9"/>
            <color indexed="81"/>
            <rFont val="Tahoma"/>
            <family val="2"/>
          </rPr>
          <t xml:space="preserve">
This industry comprises establishments primarily engaged in the installation of resilient floor tile, carpeting, linoleum, and hardwood flooring. The work performed may include new work, additions, alterations, maintenance, and repairs.
Illustrative Examples:
Carpet, installation only
Resilient floor tile or sheet (e.g., linoleum, rubber, vinyl), installation only
Vinyl flooring contractors
Resurfacing hardwood flooring
Hardwood flooring, installation only
Floor laying, scraping, finishing, and refinishing</t>
        </r>
      </text>
    </comment>
    <comment ref="C119" authorId="0" shapeId="0">
      <text>
        <r>
          <rPr>
            <b/>
            <sz val="9"/>
            <color indexed="81"/>
            <rFont val="Tahoma"/>
            <family val="2"/>
          </rPr>
          <t xml:space="preserve">
This industry comprises establishments primarily engaged in setting and installing ceramic tile, stone (interior only), and mosaic and/or mixing marble particles and cement to make terrazzo at the job site. The work performed may include new work, additions, alterations, maintenance, and repairs.
Illustrative Examples:
Ceramic tile installation
Mosaic work
Mantel, marble or stone, installation
Tile (except resilient) laying and setting
Stone flooring installation
Marble, granite, and slate, interior installation contractors</t>
        </r>
      </text>
    </comment>
    <comment ref="C120" authorId="0" shapeId="0">
      <text>
        <r>
          <rPr>
            <b/>
            <sz val="9"/>
            <color indexed="81"/>
            <rFont val="Tahoma"/>
            <family val="2"/>
          </rPr>
          <t xml:space="preserve">
This industry comprises establishments primarily engaged in finish carpentry work. The work performed may include new work, additions, alterations, maintenance, and repairs.
Illustrative Examples:
Built-in wood cabinets constructed on site
Molding or trim, wood or plastic, installation
Countertop, residential-type, installation
Paneling installation
Door and window frame construction
Prefabricated kitchen and bath cabinet, residential-type, installation
Garage door, residential-type, installation
Ship joinery contractors
Millwork installation
Window and door, residential-type, of any material, prefabricated, installation</t>
        </r>
      </text>
    </comment>
    <comment ref="C121" authorId="0" shapeId="0">
      <text>
        <r>
          <rPr>
            <b/>
            <sz val="9"/>
            <color indexed="81"/>
            <rFont val="Tahoma"/>
            <family val="2"/>
          </rPr>
          <t xml:space="preserve">
This industry comprises establishments primarily engaged in building finishing trade work (except drywall, plaster, and insulation work; painting and wall covering work; flooring work; tile and terrazzo work; and finish carpentry work). The work performed may include new work, additions, alterations, maintenance, and repairs.
Illustrative Examples:
Bathtub refinishing, on-site
Fabricating metal cabinets or countertops on site
Closet organizer system installation
Modular furniture system attachment and installation
Concrete coating, glazing, or sealing
Trade show exhibit installation and dismantling
Countertop and cabinet, metal (except residential-type), installation
Waterproofing contractors
Drapery fixture (e.g., hardware, rods, tracks) installation
Window shade and blind installation</t>
        </r>
      </text>
    </comment>
    <comment ref="C123" authorId="0" shapeId="0">
      <text>
        <r>
          <rPr>
            <b/>
            <sz val="9"/>
            <color indexed="81"/>
            <rFont val="Tahoma"/>
            <family val="2"/>
          </rPr>
          <t xml:space="preserve">
This industry comprises establishments primarily engaged in specialized trades (except foundation, structure, and building exterior contractors; building equipment contractors; building finishing contractors; and site preparation contractors). The specialty trade work performed includes new work, additions, alterations, maintenance, and repairs.
Illustrative Examples:
Billboard erection
Outdoor swimming pool construction
Cleaning building interiors during and immediately after construction
Paver, brick (e.g., driveway, patio, sidewalk), installation
Crane rental with operator
Paving, residential and commercial driveway and parking lot
Sandblasting building exteriors
Fence installation
Scaffold erecting and dismantling
Interlocking brick and block installation
Steeplejack work
Manufactured (mobile) home set up and tie-down work
Driveway paving or sealing</t>
        </r>
      </text>
    </comment>
  </commentList>
</comments>
</file>

<file path=xl/comments8.xml><?xml version="1.0" encoding="utf-8"?>
<comments xmlns="http://schemas.openxmlformats.org/spreadsheetml/2006/main">
  <authors>
    <author>CARTWRIGHT Zac * DAS</author>
  </authors>
  <commentList>
    <comment ref="L21" authorId="0" shapeId="0">
      <text>
        <r>
          <rPr>
            <b/>
            <sz val="9"/>
            <color indexed="81"/>
            <rFont val="Tahoma"/>
            <family val="2"/>
          </rPr>
          <t xml:space="preserve">
This industry comprises establishments primarily engaged in site preparation activities, such as excavating and grading, demolition of buildings and other structures, and septic system installation. Earthmoving and land clearing for all types of sites (e.g., building, nonbuilding, mining) is included in this industry. Establishments primarily engaged in construction equipment rental with operator (except cranes) are also included.
Illustrative Examples:
Blasting, building demolition
Foundation digging (i.e., excavation)
Concrete breaking and cutting for demolition
Foundation drilling contractors
Cutting new rights of way
Grading construction sites
Demolition, building and structure
Line slashing or cutting (except maintenance)
Dewatering contractors
Septic system contractors
Dirt moving for construction
Trenching (except underwater)
Equipment rental (except crane), construction, with operator
Underground tank (except hazardous) removal
Excavating, earthmoving, or land clearing contractors
Wrecking, building or other structure</t>
        </r>
      </text>
    </comment>
    <comment ref="L22" authorId="0" shapeId="0">
      <text>
        <r>
          <rPr>
            <b/>
            <sz val="9"/>
            <color indexed="81"/>
            <rFont val="Tahoma"/>
            <family val="2"/>
          </rPr>
          <t xml:space="preserve">
This industry comprises establishments primarily engaged in one or more of the following: (1) remediation and cleanup of contaminated buildings, mine sites, soil, or ground water; (2) integrated mine reclamation activities, including demolition, soil remediation, waste water treatment, hazardous material removal, contouring land, and revegetation; and (3) asbestos, lead paint, and other toxic material abatement.</t>
        </r>
      </text>
    </comment>
    <comment ref="L24" authorId="0" shapeId="0">
      <text>
        <r>
          <rPr>
            <b/>
            <sz val="9"/>
            <color indexed="81"/>
            <rFont val="Tahoma"/>
            <family val="2"/>
          </rPr>
          <t xml:space="preserve">
This industry comprises establishments primarily engaged in pouring and finishing concrete foundations and structural elements. This industry also includes establishments performing grout and shotcrete work. The work performed may include new work, additions, alterations, maintenance, and repairs.
Illustrative Examples:
Concrete pouring and finishing
Gunite contractors
Concrete pumping (i.e., placement)
Mud-jacking contractors
Concrete work (except paving)
Shotcrete contractors
Footing and foundation concrete contractors</t>
        </r>
      </text>
    </comment>
    <comment ref="L25" authorId="0" shapeId="0">
      <text>
        <r>
          <rPr>
            <b/>
            <sz val="9"/>
            <color indexed="81"/>
            <rFont val="Tahoma"/>
            <family val="2"/>
          </rPr>
          <t xml:space="preserve">
This industry comprises establishments primarily engaged in (1) erecting and assembling structural parts made from steel or precast concrete (e.g., steel beams, structural steel components, and similar products of precast concrete) and/or (2) assembling and installing other steel construction products (e.g., steel rods, bars, rebar, mesh, and cages) to reinforce poured-in-place concrete. The work performed may include new work, additions, alterations, maintenance, and repairs.
Illustrative Examples:
Concrete product (e.g., structural precast, structural prestressed) installation
Rebar contractors
Erecting structural steel
Reinforcing steel contractors
Placing and tying reinforcing rod at a construction site
Structural steel contractors
Precast concrete panel, slab, or form installation</t>
        </r>
      </text>
    </comment>
    <comment ref="L26" authorId="0" shapeId="0">
      <text>
        <r>
          <rPr>
            <b/>
            <sz val="9"/>
            <color indexed="81"/>
            <rFont val="Tahoma"/>
            <family val="2"/>
          </rPr>
          <t xml:space="preserve">
This industry comprises establishments primarily engaged in structural framing and sheathing using materials other than structural steel or concrete. The work performed may include new work, additions, alterations, maintenance, and repairs.
Illustrative Examples:
Building framing (except structural steel)
Post framing contractors
Foundation, building, wood, contractors
Steel framing contractors
Framing contractors
Wood frame component (e.g., truss) fabrication on site</t>
        </r>
      </text>
    </comment>
    <comment ref="L27" authorId="0" shapeId="0">
      <text>
        <r>
          <rPr>
            <b/>
            <sz val="9"/>
            <color indexed="81"/>
            <rFont val="Tahoma"/>
            <family val="2"/>
          </rPr>
          <t xml:space="preserve">
This industry comprises establishments primarily engaged in masonry work, stone setting, bricklaying, and other stone work. The work performed may include new work, additions, alterations, maintenance, and repairs.
Illustrative Examples:
Block laying
Marble, granite, and slate, exterior, contractors
Bricklaying
Masonry pointing, cleaning, or caulking
Concrete block laying
Stucco contractors
Foundation (e.g., brick, block, stone), building, contractors</t>
        </r>
      </text>
    </comment>
    <comment ref="L28" authorId="0" shapeId="0">
      <text>
        <r>
          <rPr>
            <b/>
            <sz val="9"/>
            <color indexed="81"/>
            <rFont val="Tahoma"/>
            <family val="2"/>
          </rPr>
          <t xml:space="preserve">
This industry comprises establishments primarily engaged in installing glass panes in prepared openings (i.e., glazing work) and other glass work for buildings. The work performed may include new work, additions, alterations, maintenance, and repairs.
Illustrative Examples:
Decorative glass and mirror installation
Glazing contractors
Glass cladding installation
Stained glass installation
Glass coating and tinting (except automotive) contractors
Window pane or sheet installation
Glass installation (except automotive) contractors</t>
        </r>
      </text>
    </comment>
    <comment ref="L29" authorId="0" shapeId="0">
      <text>
        <r>
          <rPr>
            <b/>
            <sz val="9"/>
            <color indexed="81"/>
            <rFont val="Tahoma"/>
            <family val="2"/>
          </rPr>
          <t xml:space="preserve">
This industry comprises establishments primarily engaged in roofing. This industry also includes establishments treating roofs (i.e., spraying, painting, or coating) and installing skylights. The work performed may include new work, additions, alterations, maintenance, and repairs.
Illustrative Examples:
Painting, spraying, or coating, roof
Sheet metal roofing installation
Shake and shingle, roof, installation
Skylight installation</t>
        </r>
      </text>
    </comment>
    <comment ref="L30" authorId="0" shapeId="0">
      <text>
        <r>
          <rPr>
            <b/>
            <sz val="9"/>
            <color indexed="81"/>
            <rFont val="Tahoma"/>
            <family val="2"/>
          </rPr>
          <t xml:space="preserve">
This industry comprises establishments primarily engaged in installing siding of wood, aluminum, vinyl, or other exterior finish material (except brick, stone, stucco, or curtain wall). This industry also includes establishments installing gutters and downspouts. The work performed may include new work, additions, alterations, maintenance, and repairs.
Illustrative Examples:
Downspout, gutter, and gutter guard installation
Fascia and soffit installation
Siding (e.g., vinyl, wood, aluminum) installation</t>
        </r>
      </text>
    </comment>
    <comment ref="L31" authorId="0" shapeId="0">
      <text>
        <r>
          <rPr>
            <b/>
            <sz val="9"/>
            <color indexed="81"/>
            <rFont val="Tahoma"/>
            <family val="2"/>
          </rPr>
          <t xml:space="preserve">
This industry comprises establishments primarily engaged in building foundation and structure trades work (except poured concrete, structural steel, precast concrete, framing, masonry, glass and glazing, roofing, and siding). The work performed may include new work, additions, alterations, maintenance, and repairs.
Illustrative Examples:
Curtain wall, metal, installation
Forms for poured concrete, erecting and dismantling
Welding, on-site, contractors
Ornamental metal work installation
Fire escape installation
Decorative steel and wrought iron work installation</t>
        </r>
      </text>
    </comment>
    <comment ref="L33" authorId="0" shapeId="0">
      <text>
        <r>
          <rPr>
            <b/>
            <sz val="9"/>
            <color indexed="81"/>
            <rFont val="Tahoma"/>
            <family val="2"/>
          </rPr>
          <t xml:space="preserve">
This industry comprises establishments primarily engaged in installing and servicing electrical wiring and equipment. Contractors included in this industry may include both the parts and labor when performing work. These contractors may perform new work, additions, alterations, maintenance, and repairs.
Illustrative Examples:
Airport runway lighting contractors
Fiber optic cable (except transmission line) contractors
Alarm system (e.g., fire, burglar), electric, installation only
Highway, street, and bridge lighting and electrical signal installation
Audio equipment (except automotive) installation contractors
Home automation system installation
Lighting system installation
Cable television hookup contractors
Telecommunications equipment and wiring (except transmission line) installation contractors
Computer and network cable installation
Traffic signal installation
Environmental control system installation
Cable splicing, electrical or fiber optic</t>
        </r>
      </text>
    </comment>
    <comment ref="L34" authorId="0" shapeId="0">
      <text>
        <r>
          <rPr>
            <b/>
            <sz val="9"/>
            <color indexed="81"/>
            <rFont val="Tahoma"/>
            <family val="2"/>
          </rPr>
          <t xml:space="preserve">
This industry comprises establishments primarily engaged in installing and servicing plumbing, heating, and air-conditioning equipment. Contractors in this industry may provide both parts and labor when performing work. The work performed may include new work, additions, alterations, maintenance, and repairs.
Illustrative Examples:
Cooling tower installation
Heating, ventilation, and air-conditioning (HVAC) contractors
Duct work (e.g., cooling, dust collection, exhaust, heating, ventilation) installation
Lawn sprinkler system installation
Fire sprinkler system installation
Mechanical contractors
Fireplace, natural gas, installation
Refrigeration system (e.g., commercial, industrial, scientific) installation
Furnace installation
Sewer hookup and connection, building</t>
        </r>
      </text>
    </comment>
    <comment ref="L35" authorId="0" shapeId="0">
      <text>
        <r>
          <rPr>
            <b/>
            <sz val="9"/>
            <color indexed="81"/>
            <rFont val="Tahoma"/>
            <family val="2"/>
          </rPr>
          <t xml:space="preserve">
This industry comprises establishments primarily engaged in installing or servicing building equipment (except electrical, plumbing, heating, cooling, or ventilation equipment). The repair and maintenance of miscellaneous building equipment is included in this industry. The work performed may include new work, additions, alterations, maintenance, and repairs.
Illustrative Examples:
Automated and revolving door installation
Lightning protection equipment (e.g., lightning rod) installation
Boiler and pipe insulation installation
Machine rigging
Commercial-type door installation
Millwrights
Conveyor system installation
Overhead door, commercial- or industrial-type, installation
Dismantling large-scale machinery and equipment
Revolving door installation
Elevator installation
Satellite dish, household-type, installation
Escalator installation
Vacuum cleaning system, built-in, installation
Gasoline pump, service station, installation</t>
        </r>
      </text>
    </comment>
    <comment ref="L36" authorId="0" shapeId="0">
      <text>
        <r>
          <rPr>
            <b/>
            <sz val="9"/>
            <color indexed="81"/>
            <rFont val="Tahoma"/>
            <family val="2"/>
          </rPr>
          <t xml:space="preserve">
This industry comprises establishments primarily engaged in drywall, plaster work, and building insulation work. Plaster work includes applying plain or ornamental plaster, and installation of lath to receive plaster. The work performed may include new work, additions, alterations, maintenance, and repairs. Establishments primarily engaged in providing firestop services are included in this industry.
Illustrative Examples:
Acoustical ceiling tile and panel installation
Lathing contractors
Drop ceiling installation
Plastering (i.e., ornamental, plain) contractors
Drywall contractors
Soundproofing contractors
Firestop contractors
Fresco (i.e., decorative plaster finishing) contractors
Taping and finishing drywall
Gypsum board installation
Wall cavity and attic space insulation installation</t>
        </r>
      </text>
    </comment>
    <comment ref="L37" authorId="0" shapeId="0">
      <text>
        <r>
          <rPr>
            <b/>
            <sz val="9"/>
            <color indexed="81"/>
            <rFont val="Tahoma"/>
            <family val="2"/>
          </rPr>
          <t xml:space="preserve">
This industry comprises establishments primarily engaged in interior or exterior painting or interior wall covering. The work performed may include new work, additions, alterations, maintenance, and repairs.
Illustrative Examples:
Bridge painting
Paperhanging or removal contractors
House painting
Ship painting contractors
Paint and wallpaper stripping
Wallpaper hanging and removal contractors</t>
        </r>
      </text>
    </comment>
    <comment ref="L38" authorId="0" shapeId="0">
      <text>
        <r>
          <rPr>
            <b/>
            <sz val="9"/>
            <color indexed="81"/>
            <rFont val="Tahoma"/>
            <family val="2"/>
          </rPr>
          <t xml:space="preserve">
This industry comprises establishments primarily engaged in the installation of resilient floor tile, carpeting, linoleum, and hardwood flooring. The work performed may include new work, additions, alterations, maintenance, and repairs.
Illustrative Examples:
Carpet, installation only
Resilient floor tile or sheet (e.g., linoleum, rubber, vinyl), installation only
Vinyl flooring contractors
Resurfacing hardwood flooring
Hardwood flooring, installation only
Floor laying, scraping, finishing, and refinishing</t>
        </r>
      </text>
    </comment>
    <comment ref="L39" authorId="0" shapeId="0">
      <text>
        <r>
          <rPr>
            <b/>
            <sz val="9"/>
            <color indexed="81"/>
            <rFont val="Tahoma"/>
            <family val="2"/>
          </rPr>
          <t xml:space="preserve">
This industry comprises establishments primarily engaged in setting and installing ceramic tile, stone (interior only), and mosaic and/or mixing marble particles and cement to make terrazzo at the job site. The work performed may include new work, additions, alterations, maintenance, and repairs.
Illustrative Examples:
Ceramic tile installation
Mosaic work
Mantel, marble or stone, installation
Tile (except resilient) laying and setting
Stone flooring installation
Marble, granite, and slate, interior installation contractors</t>
        </r>
      </text>
    </comment>
    <comment ref="L40" authorId="0" shapeId="0">
      <text>
        <r>
          <rPr>
            <b/>
            <sz val="9"/>
            <color indexed="81"/>
            <rFont val="Tahoma"/>
            <family val="2"/>
          </rPr>
          <t xml:space="preserve">
This industry comprises establishments primarily engaged in finish carpentry work. The work performed may include new work, additions, alterations, maintenance, and repairs.
Illustrative Examples:
Built-in wood cabinets constructed on site
Molding or trim, wood or plastic, installation
Countertop, residential-type, installation
Paneling installation
Door and window frame construction
Prefabricated kitchen and bath cabinet, residential-type, installation
Garage door, residential-type, installation
Ship joinery contractors
Millwork installation
Window and door, residential-type, of any material, prefabricated, installation</t>
        </r>
      </text>
    </comment>
    <comment ref="L41" authorId="0" shapeId="0">
      <text>
        <r>
          <rPr>
            <b/>
            <sz val="9"/>
            <color indexed="81"/>
            <rFont val="Tahoma"/>
            <family val="2"/>
          </rPr>
          <t xml:space="preserve">
This industry comprises establishments primarily engaged in building finishing trade work (except drywall, plaster, and insulation work; painting and wall covering work; flooring work; tile and terrazzo work; and finish carpentry work). The work performed may include new work, additions, alterations, maintenance, and repairs.
Illustrative Examples:
Bathtub refinishing, on-site
Fabricating metal cabinets or countertops on site
Closet organizer system installation
Modular furniture system attachment and installation
Concrete coating, glazing, or sealing
Trade show exhibit installation and dismantling
Countertop and cabinet, metal (except residential-type), installation
Waterproofing contractors
Drapery fixture (e.g., hardware, rods, tracks) installation
Window shade and blind installation</t>
        </r>
      </text>
    </comment>
    <comment ref="L43" authorId="0" shapeId="0">
      <text>
        <r>
          <rPr>
            <b/>
            <sz val="9"/>
            <color indexed="81"/>
            <rFont val="Tahoma"/>
            <family val="2"/>
          </rPr>
          <t xml:space="preserve">
This industry comprises establishments primarily engaged in specialized trades (except foundation, structure, and building exterior contractors; building equipment contractors; building finishing contractors; and site preparation contractors). The specialty trade work performed includes new work, additions, alterations, maintenance, and repairs.
Illustrative Examples:
Billboard erection
Outdoor swimming pool construction
Cleaning building interiors during and immediately after construction
Paver, brick (e.g., driveway, patio, sidewalk), installation
Crane rental with operator
Paving, residential and commercial driveway and parking lot
Sandblasting building exteriors
Fence installation
Scaffold erecting and dismantling
Interlocking brick and block installation
Steeplejack work
Manufactured (mobile) home set up and tie-down work
Driveway paving or sealing</t>
        </r>
      </text>
    </comment>
  </commentList>
</comments>
</file>

<file path=xl/comments9.xml><?xml version="1.0" encoding="utf-8"?>
<comments xmlns="http://schemas.openxmlformats.org/spreadsheetml/2006/main">
  <authors>
    <author>CARTWRIGHT Zac * DAS</author>
  </authors>
  <commentList>
    <comment ref="L24" authorId="0" shapeId="0">
      <text>
        <r>
          <rPr>
            <b/>
            <sz val="9"/>
            <color indexed="81"/>
            <rFont val="Tahoma"/>
            <family val="2"/>
          </rPr>
          <t xml:space="preserve">
   Hazardous Material includes lead and asbestos, such as when a contractor is involved in lead and/or asbestos removal/abatement.  
   A hazardous material is any item or agent (biological, chemical, radiological, and/or physical), which has the potential to cause harm to humans, animals, or the environment, either by itself or through interaction with other factors.  (Definition provided by: Institute of Hazardous Material Management.) 
   OSHA's definition includes any substance or chemical which is a "health hazard" or "physical hazard," including: chemicals which are carcinogens, toxic agents, irritants, corrosives, sensitizers; agents which act on the hematopoietic system; agents which damage the lungs, skin, eyes, or mucous membranes; chemicals which are combustible, explosive, flammable, oxidizers, pyrophorics, unstable-reactive or water-reactive; and chemicals which in the course of normal handling, use, or storage may produce or release dusts, gases, fumes, vapors, mists or smoke which may have any of the previously mentioned characteristics. (Full definitions can be found at 29 Code of Federal Regulations (CFR) 1910.1200.)
   EPA incorporates the OSHA definition, and adds any item or chemical which can cause harm to people, plants, or animals when released by spilling, leaking, pumping, pouring, emitting, emptying, discharging, injecting, escaping, leaching, dumping or disposing into the environment. (40 CFR 355 contains a list of over 350 hazardous and extremely hazardous substances.)
   DOT defines a hazardous material as any item or chemical which, when being transported or moved in commerce, is a risk to public safety or the environment, and is regulated as such under its Pipeline and Hazardous Materials Safety Administration regulations (49 CFR 100-199), which includes the Hazardous Materials Regulations (49 CFR 171-180).</t>
        </r>
      </text>
    </comment>
    <comment ref="Q24" authorId="0" shapeId="0">
      <text>
        <r>
          <rPr>
            <b/>
            <sz val="9"/>
            <color indexed="81"/>
            <rFont val="Tahoma"/>
            <family val="2"/>
          </rPr>
          <t xml:space="preserve">
   Use when a new building is being constructed, when substantial alternations will be made to an existing structure, i.e., bearing walls, lifting foundations, extensive construction, or when equipment is installed in an existing building.
   The Policy will pay for damages up to the coverage limit. The limit must accurately reflect the total completed value of the structure (all materials and labor costs, excluding land value).
   Coverage for direct physical loss by a covered peril to an entire building or other structure at the "jobsite" during the course of construction, including limited coverage (See also Builders´ Risk Installation Floater) for the building supplies and materials that will become part of the covered structure.
    Also covers:
        Foundations, excavations, grading, filling, attachments, permanent fencing, 
        and other permanent fixtures.
        Scaffolding, construction forms or temporary fencing at the described 
        "jobsite" and temporary structures at the described "jobsite".   
Project size or type triggers Builder's Risk insurance recommendation.</t>
        </r>
      </text>
    </comment>
  </commentList>
</comments>
</file>

<file path=xl/sharedStrings.xml><?xml version="1.0" encoding="utf-8"?>
<sst xmlns="http://schemas.openxmlformats.org/spreadsheetml/2006/main" count="815" uniqueCount="292">
  <si>
    <t>Traditional Construction</t>
  </si>
  <si>
    <t>Scope of Work</t>
  </si>
  <si>
    <t>Home</t>
  </si>
  <si>
    <t>Summary / Print</t>
  </si>
  <si>
    <t>New Building Construction</t>
  </si>
  <si>
    <t>Existing Building Construction</t>
  </si>
  <si>
    <t>Traditional Construction              (Design / Bid / Build)</t>
  </si>
  <si>
    <t>Structural Steel and Precast Concrete Contractors</t>
  </si>
  <si>
    <t>Framing Contractors</t>
  </si>
  <si>
    <t>Masonry Contractors</t>
  </si>
  <si>
    <t>Glass and Glazing Contractors</t>
  </si>
  <si>
    <t>Roofing Contractors</t>
  </si>
  <si>
    <t>Siding Contractors</t>
  </si>
  <si>
    <t>Other Foundation, Structure and Building Exterior Contractors</t>
  </si>
  <si>
    <t>Electrical Contractors and Other Wiring Installation Contractors</t>
  </si>
  <si>
    <t>Plumbing, Heating and Air-Conditioning Contractors</t>
  </si>
  <si>
    <t>Other Building Equipment Contractors</t>
  </si>
  <si>
    <t>Drywall and Insulation Contractors</t>
  </si>
  <si>
    <t>Painting and Wall Covering Contractors</t>
  </si>
  <si>
    <t>Flooring Contractors</t>
  </si>
  <si>
    <t>Tile and Terrazzo Contractors</t>
  </si>
  <si>
    <t>Finish Carpentry Contractors</t>
  </si>
  <si>
    <t>Other Building Finishing Contractors</t>
  </si>
  <si>
    <t>Site Preparation Contractors</t>
  </si>
  <si>
    <t>All Other Specialty Trade Contractors</t>
  </si>
  <si>
    <t>Foundation, Structure and Building Exterior Contractors</t>
  </si>
  <si>
    <t>Building Finishing Contractors</t>
  </si>
  <si>
    <t>Other Specialty Trade Contractors</t>
  </si>
  <si>
    <t>Poured Concrete Foundation and Structure Contractors</t>
  </si>
  <si>
    <t>Notes</t>
  </si>
  <si>
    <t>Automobile Liability</t>
  </si>
  <si>
    <t>Builder's Risk</t>
  </si>
  <si>
    <t>The contract is for a:</t>
  </si>
  <si>
    <t>Specialty Trade Contractor</t>
  </si>
  <si>
    <t>General contractor (GC) contract size less than $10M</t>
  </si>
  <si>
    <t>Risk Reduction Strategies</t>
  </si>
  <si>
    <t>Will the Contractor:</t>
  </si>
  <si>
    <t>Commercial General Liability Coverage:</t>
  </si>
  <si>
    <t>Suggested per occurrence amount:</t>
  </si>
  <si>
    <t>Suggested aggregate amount:</t>
  </si>
  <si>
    <t>Suggested coverage amount:</t>
  </si>
  <si>
    <t>Automobile Liability Coverage:</t>
  </si>
  <si>
    <t>Step 2: Will the Contractor:</t>
  </si>
  <si>
    <t>1. Store hazardous materials on the job site?</t>
  </si>
  <si>
    <t>Contractor's Pollution Liability Coverage:</t>
  </si>
  <si>
    <t>Contractor's Pollution Liability</t>
  </si>
  <si>
    <t>Contractor's Professional Liability</t>
  </si>
  <si>
    <t>1. Use a vehicle to accomplish the work?</t>
  </si>
  <si>
    <t>2. Travel to or from state locations?</t>
  </si>
  <si>
    <t>3. Transport state property, clients, or employees?</t>
  </si>
  <si>
    <t>Will a Builder's Risk Policy be required of the Contractor?</t>
  </si>
  <si>
    <t>Builder's Risk Insurance Coverage:</t>
  </si>
  <si>
    <t>What is the value of the contract?</t>
  </si>
  <si>
    <t>Will the contractor provide stamped working drawings as part of the construction contract?</t>
  </si>
  <si>
    <t>Suggested per claim amount:</t>
  </si>
  <si>
    <t>Contractor's Professional Liability Coverage:</t>
  </si>
  <si>
    <t>Not Required</t>
  </si>
  <si>
    <t>Required</t>
  </si>
  <si>
    <t>.</t>
  </si>
  <si>
    <t>Coverage shall be written on a combined single limit of not less than</t>
  </si>
  <si>
    <t>AUTOMOBILE LIABILITY:</t>
  </si>
  <si>
    <t>Annual aggregate limit shall not be less than</t>
  </si>
  <si>
    <t>per occurrence.</t>
  </si>
  <si>
    <t>Coverage shall be written on an occurrence basis in an amount of not less than</t>
  </si>
  <si>
    <t>COMMERCIAL GENERAL LIABILITY:</t>
  </si>
  <si>
    <t>Coverage shall be written and provided in an amount of not less than</t>
  </si>
  <si>
    <t>CONTRACTOR'S POLLUTION LIABILITY:</t>
  </si>
  <si>
    <t>BUILDER'S RISK:</t>
  </si>
  <si>
    <t>per claim.</t>
  </si>
  <si>
    <t>Loss Examples</t>
  </si>
  <si>
    <t>SCOPE OF WORK (CONTRACTOR TYPE SELECTION):</t>
  </si>
  <si>
    <t>Installation Floater and Builder's Risk</t>
  </si>
  <si>
    <t>Workers' Compensation does not need to be risk assessed. Requirements are already included in the Insurance Requirements template.</t>
  </si>
  <si>
    <t>WORKERS' COMPENSATION &amp; EMPLOYERS' LIABILITY:</t>
  </si>
  <si>
    <t>Remediation Services</t>
  </si>
  <si>
    <t>Suggested minimum combined single limit:</t>
  </si>
  <si>
    <t>2. Apply, use or handle hazardous materials on job site?</t>
  </si>
  <si>
    <t>Contractor's Pollution Liability (CPL) for                               Existing Building Construction</t>
  </si>
  <si>
    <t>Suggested minimum per occurrence:</t>
  </si>
  <si>
    <t>Suggested minimum aggregate:</t>
  </si>
  <si>
    <t>Installation Floater for                                             Existing Building Construction</t>
  </si>
  <si>
    <t>Installation Floater Insurance Coverage:</t>
  </si>
  <si>
    <t>1. Abate, remove, dispose and/or work with asbestos?</t>
  </si>
  <si>
    <t>Contractor's Pollution Liability Endorsements:</t>
  </si>
  <si>
    <t>Asbestos Liability Endorsement:</t>
  </si>
  <si>
    <t>Lead Liability Endorsement:</t>
  </si>
  <si>
    <t>Automobile Liability Endorsement:</t>
  </si>
  <si>
    <t>Review Scope of Work and                                            Select Contractor Types</t>
  </si>
  <si>
    <t>Poured Concrete Foundation / Structure Contractors</t>
  </si>
  <si>
    <t>Electrical and Other Wiring Installation Contractors</t>
  </si>
  <si>
    <t>Other Foundation, Structure and Exterior Contractors</t>
  </si>
  <si>
    <t>INSTALLATION FLOATER:</t>
  </si>
  <si>
    <t>General Liability and Umbrella Coverage</t>
  </si>
  <si>
    <r>
      <t xml:space="preserve">Click </t>
    </r>
    <r>
      <rPr>
        <b/>
        <sz val="13"/>
        <color theme="4" tint="-0.249977111117893"/>
        <rFont val="Calibri"/>
        <family val="2"/>
        <scheme val="minor"/>
      </rPr>
      <t>HERE</t>
    </r>
    <r>
      <rPr>
        <b/>
        <sz val="13"/>
        <color rgb="FF000000"/>
        <rFont val="Calibri"/>
        <family val="2"/>
        <scheme val="minor"/>
      </rPr>
      <t xml:space="preserve"> for more information.</t>
    </r>
  </si>
  <si>
    <t>Move employees from construction zone.</t>
  </si>
  <si>
    <t>2.</t>
  </si>
  <si>
    <t>1.</t>
  </si>
  <si>
    <t>3.</t>
  </si>
  <si>
    <t>Partition off construction zone for safety and security reasons.</t>
  </si>
  <si>
    <t>4.</t>
  </si>
  <si>
    <t>Before work begins, document existing conditions and values of existing structures.</t>
  </si>
  <si>
    <t>5.</t>
  </si>
  <si>
    <t>Before work begins, memorialize the condition of adjacent properties and document distance from project.</t>
  </si>
  <si>
    <t>Contractor's Professional Liability For                  Existing Building Construction</t>
  </si>
  <si>
    <t>Construction Considerations</t>
  </si>
  <si>
    <t>Occupancy:</t>
  </si>
  <si>
    <t>Occupancy prior to final completion:</t>
  </si>
  <si>
    <t>Occupancy after final completion:</t>
  </si>
  <si>
    <t>Liquidated Damages:</t>
  </si>
  <si>
    <t>●</t>
  </si>
  <si>
    <t>Report to DAS Risk Management for coverage; or</t>
  </si>
  <si>
    <t>Address liquidated damages within the contract regarding financial or operational impact if the project is not completed on time.</t>
  </si>
  <si>
    <t>Consider long lead time between ordering and final delivery on special items, equipment, raw materials, etc.</t>
  </si>
  <si>
    <t>Consider offsite storage and transit coverage on high value items being shipped to the building site or off site storage.</t>
  </si>
  <si>
    <t>Policy Review</t>
  </si>
  <si>
    <t>Project Costs</t>
  </si>
  <si>
    <t>If the cost of the architect, engineer and building permits are included within the project cost, confirm these costs are covered in the policy.</t>
  </si>
  <si>
    <t>Offsite Storage</t>
  </si>
  <si>
    <t>If the contractor's or state-owned property is temporarily stored off the project site (more than 1,000 feet away), confirm the policy has proper storage value limit.</t>
  </si>
  <si>
    <t>Hot or Cold Testing</t>
  </si>
  <si>
    <t>If there is hot or cold testing exposure, confirm proper coverage.</t>
  </si>
  <si>
    <t>Builder's Risk Insurance for                                                    New Building Construction</t>
  </si>
  <si>
    <t>Contractor's Professional Liability for                                      New Building Construction</t>
  </si>
  <si>
    <t>Traditional Construction Procurement (New Building)</t>
  </si>
  <si>
    <t>Traditional Construction Procurement (Existing Building)</t>
  </si>
  <si>
    <t>Suggested minimum coverage:</t>
  </si>
  <si>
    <t>Require a Builder's Risk Policy from the Contractor</t>
  </si>
  <si>
    <t>Builder's Risk for                                                         Existing Building Construction</t>
  </si>
  <si>
    <t>Step 1: Partial Occupancy During Construction:</t>
  </si>
  <si>
    <t>Excess/Umbrella Coverage:</t>
  </si>
  <si>
    <t>EXCESS/UMBRELLA COVERAGE:</t>
  </si>
  <si>
    <t>Commercial General Liability (CGL) and                                 Excess/Umbrella Coverage Selection</t>
  </si>
  <si>
    <t>CONTRACTOR'S PROFESSIONAL LIABILITY:</t>
  </si>
  <si>
    <t>Risk Assessment Insurance Summary</t>
  </si>
  <si>
    <t>This risk assessment insurance summary is based off of a risk assessment and is meant to be used as a guide. If a different conclusion is made, document the reasoning.</t>
  </si>
  <si>
    <t>Insurance Assessment</t>
  </si>
  <si>
    <t>If the building will be partially occupied at any time during construction, Partial Occupancy Coverage is required of the contractor.</t>
  </si>
  <si>
    <t>Will Partial Occupancy Coverage be required?</t>
  </si>
  <si>
    <t>Partial Occupancy Coverage:</t>
  </si>
  <si>
    <t>Partial Occupancy Insurance Coverage:</t>
  </si>
  <si>
    <t>Builder's Risk for Projects Less than $20M:</t>
  </si>
  <si>
    <t>Step 2: Builder's Risk for Projects Less than $20M:</t>
  </si>
  <si>
    <t xml:space="preserve">Note: </t>
  </si>
  <si>
    <t>Projects equal to or more than</t>
  </si>
  <si>
    <t>$20M contact DAS Risk Management.</t>
  </si>
  <si>
    <t>General contractor (GC) contract size greater than $10M but less than $20M</t>
  </si>
  <si>
    <t>If building is occupied by employees, perform the construction work after hours.</t>
  </si>
  <si>
    <t>Step 3: Contractor's Pollution Liability Endorsements:</t>
  </si>
  <si>
    <t>Step 1: Phase I Environmental Site Assessment (ESA)</t>
  </si>
  <si>
    <t>1. Has a Phase I ESA been done?</t>
  </si>
  <si>
    <r>
      <t xml:space="preserve">Yes, and hazardous materials </t>
    </r>
    <r>
      <rPr>
        <b/>
        <sz val="13"/>
        <color theme="1"/>
        <rFont val="Calibri"/>
        <family val="2"/>
        <scheme val="minor"/>
      </rPr>
      <t>are not present</t>
    </r>
  </si>
  <si>
    <r>
      <t xml:space="preserve">Yes, and hazardous materials </t>
    </r>
    <r>
      <rPr>
        <b/>
        <sz val="13"/>
        <color theme="1"/>
        <rFont val="Calibri"/>
        <family val="2"/>
        <scheme val="minor"/>
      </rPr>
      <t>are present</t>
    </r>
  </si>
  <si>
    <t>No, hazardous materials at the site are unknown</t>
  </si>
  <si>
    <t>Lead Risk - Buildings built in or before 1978 have a higher chance of containing lead based paint. It is important to identify any lead based materials before work begins.</t>
  </si>
  <si>
    <t>3. Are other hazardous materials present?</t>
  </si>
  <si>
    <t>4. Abate, remove and/or dispose of hazardous materials?</t>
  </si>
  <si>
    <t xml:space="preserve">Small scale / low risk abatement </t>
  </si>
  <si>
    <t>Medium-large scale / medium-high risk abatement</t>
  </si>
  <si>
    <t>5. Work in, around or over water, wells, wetlands, or protected species area?</t>
  </si>
  <si>
    <t>What is the total value of materials?</t>
  </si>
  <si>
    <t>Tips, Risk Reduction Strategies and Loss Examples</t>
  </si>
  <si>
    <t>If the construction requires demolishing or remodeling existing structures, establish the value of the structures before any removal/remodeling work begins. Also consider photographic or video log of all existing conditions before work begins. This is necessary to properly document the amount of work performed and can be a valuable record of existing conditions.</t>
  </si>
  <si>
    <t>For construction within a partially occupied building consider if the work can be performed after hours, if the employees can be moved from the construction zone and if the construction zone can be partitioned off.</t>
  </si>
  <si>
    <t>Verify the scope of work is within the contractor's area of expertise and experience.</t>
  </si>
  <si>
    <t>503-373-7475</t>
  </si>
  <si>
    <t>Phone:</t>
  </si>
  <si>
    <t>Risk.Management@oregon.gov</t>
  </si>
  <si>
    <t>Email:</t>
  </si>
  <si>
    <t>Contact DAS Risk Management with questions or concerns at:</t>
  </si>
  <si>
    <t>Contact DAS Risk Management</t>
  </si>
  <si>
    <t>Verify the contractor has the required insurance coverage, endorsements and proper insurance language as outlined within the insurance requirements template.</t>
  </si>
  <si>
    <t>Conduct an insurance risk assessment to identify suggested insurance types and amounts, document the summary page with the contract documentation, and update the contract insurance requirements template.</t>
  </si>
  <si>
    <t>Documentation</t>
  </si>
  <si>
    <t>Claims-made Coverage:</t>
  </si>
  <si>
    <t>Occurrence Coverage:</t>
  </si>
  <si>
    <t>Occurrence vs. Claims-made Coverage</t>
  </si>
  <si>
    <t>Tips</t>
  </si>
  <si>
    <t>Home Page</t>
  </si>
  <si>
    <t>These tips, risk reduction strategies and loss examples should be used to assist with the risk assessment.</t>
  </si>
  <si>
    <t>Professional Liability: $350,000</t>
  </si>
  <si>
    <t>Pollution Liability: $1 million</t>
  </si>
  <si>
    <t>Pollution Liability: Excess of $1.2 million</t>
  </si>
  <si>
    <t>Pollution Liability: $10 million</t>
  </si>
  <si>
    <t>Pollution Liability: Excess of $100,000</t>
  </si>
  <si>
    <t>Automobile and Pollution Liability: Excess of $500,000</t>
  </si>
  <si>
    <t>Traditional Construction Procurement</t>
  </si>
  <si>
    <t xml:space="preserve">Note: Automobile Liability Coverage is set for a minimum of $1M as it takes into account the Excess/Umbrella Coverage which should also apply over the Automobile Liability Coverage (Excess/Umbrella Coverage recommendation is set within the General Liability and Umbrella Coverage section). </t>
  </si>
  <si>
    <t>The examples below are to help prompt the thinking/assessment process, but is not an exhaustive list of examples. Additional questions/examples may need to be addressed. Be sure to involve subject matter experts.</t>
  </si>
  <si>
    <t>Footnote:</t>
  </si>
  <si>
    <t>The above loss examples have been provided by:</t>
  </si>
  <si>
    <t>Contractor’s refueling vehicle was in an accident while in route to a construction site to refuel equipment. The resulting fuel spill flowed into a storm sewer which discharged into a wetlands area. Claim costs were in excess of $500,000, plus expenses associated with the restoration of the wetlands. 1</t>
  </si>
  <si>
    <r>
      <t>While performing building renovations, a general contractor</t>
    </r>
    <r>
      <rPr>
        <b/>
        <sz val="11"/>
        <color theme="1"/>
        <rFont val="Calibri"/>
        <family val="2"/>
        <scheme val="minor"/>
      </rPr>
      <t xml:space="preserve"> </t>
    </r>
    <r>
      <rPr>
        <sz val="11"/>
        <color theme="1"/>
        <rFont val="Calibri"/>
        <family val="2"/>
        <scheme val="minor"/>
      </rPr>
      <t>used gas powered generators and equipment.  The contractor failed to properly vent or contain the emissions from the equipment during operations.  Employees working in a nearby area of the building complained of headaches, nausea and respiratory problems.  The results of an air quality study concluded that the increased carbon dioxide levels in the building resulted from the construction equipment.  The contractor was liable for causing building-related illnesses that resulted in 30 bodily injury claims totaling over $100,000. 2</t>
    </r>
  </si>
  <si>
    <t>Two years after the completion of a new school, it was discovered that water was infiltrating through the window system into the building. The water intrusion created the right environment for the growth of mold. It was determined that faulty installation and window defects were the cause.  The contractor and the windows manufacturer shared remediation costs.  The contractor did not have pollution coverage for mold and paid close to $1,000,000 out-of-pocket. 3</t>
  </si>
  <si>
    <r>
      <t>A $10 million claim was filed against a general contractor</t>
    </r>
    <r>
      <rPr>
        <b/>
        <sz val="11"/>
        <color theme="1"/>
        <rFont val="Calibri"/>
        <family val="2"/>
        <scheme val="minor"/>
      </rPr>
      <t xml:space="preserve"> </t>
    </r>
    <r>
      <rPr>
        <sz val="11"/>
        <color theme="1"/>
        <rFont val="Calibri"/>
        <family val="2"/>
        <scheme val="minor"/>
      </rPr>
      <t>performing renovation of a city building.  The claim alleged negligence in creating unsafe air quality conditions in the ventilation and air filtration systems, causing employees on the premises to suffer serious injuries from inhalation of, and exposure to, toxic fumes and airborne contaminants. 5</t>
    </r>
  </si>
  <si>
    <t>A general contractor was responsible for overseeing the renovation of a hospital wing.  When two patients died in the intensive care unit adjacent to the construction zone, the contractor was sued for inadequate monitoring and containment of the construction zone.  The patients’ cause of death was determined to be an organic fungus found in the ventilation system, and traced back to dusts generated during demolition activities in the construction zone.  The contractor apparently misinterpreted construction drawings with regard to the connection of the duct system for the renovation zone and the intensive care unit.  The general contractor was responsible for $10 million in damages. 6</t>
  </si>
  <si>
    <t>A general contractor sub-contracted masonry work for a warehouse project. The masonry sub-contractor did not construct the loading dock according to the design plans. The general contractor was accused of poor supervision and was held responsible for damages of $350,000 including costs to rebuild the loading dock. 7</t>
  </si>
  <si>
    <t>1 XL Catlin; 2 Partner One Environmental; 3, 4 XL Catlin; 5, 6 Partner One Environmental; 7 Philadelphia Insurance Companies</t>
  </si>
  <si>
    <t>Note: Excess/umbrella insurance coverage shall be provided and will apply over all liability policies, without exception, including but not limited to Commercial General Liability, Automobile Liability, and Employers’ Liability coverage.</t>
  </si>
  <si>
    <t>Commercial General Liability coverage is a risk transfer strategy to help cover the cost of liability claims for personal injury, property damage and advertising injury.</t>
  </si>
  <si>
    <t>Note: Require an additional insured endorsement with respect to liability arising out of ongoing operations and completed operations. This practice helps protect the contractor and the state from losses that occur during the course of construction, as well as claims arising out of the completed project (damages found after the project is completed). Review Insurance Template for more detail.</t>
  </si>
  <si>
    <t>Professional Liability coverage is a risk transfer strategy to help cover the cost of liability claims as a result of errors and omissions in performing professional services. It is important to note that professional liability policy limits cover the insurer’s payment of defense costs, which reduces available policy limits (unlike Commercial General Liability policies where defense costs are paid in addition to policy limits).  Because of this, it is important to consider higher limits in regards to professional liability coverage.</t>
  </si>
  <si>
    <r>
      <t xml:space="preserve">Click </t>
    </r>
    <r>
      <rPr>
        <b/>
        <sz val="13"/>
        <color theme="4" tint="-0.249977111117893"/>
        <rFont val="Calibri"/>
        <family val="2"/>
        <scheme val="minor"/>
      </rPr>
      <t>HERE</t>
    </r>
    <r>
      <rPr>
        <sz val="13"/>
        <color theme="1"/>
        <rFont val="Calibri"/>
        <family val="2"/>
        <scheme val="minor"/>
      </rPr>
      <t xml:space="preserve"> to review tips, risk reduction strategies and loss examples which will help offer insight when conducting an insurance risk assessment.</t>
    </r>
  </si>
  <si>
    <t>Drone Liability</t>
  </si>
  <si>
    <t xml:space="preserve">Operate a drone(s) over rural, and/or other low risk areas? </t>
  </si>
  <si>
    <t>Operate a drone(s) over urban, high vehicle traffic, high fire risk and/or other high risk areas?</t>
  </si>
  <si>
    <t>Note: Drones are also known as Unmanned Aircraft Systems (UAS) and Unmanned Aerial Vehicle (UAV).</t>
  </si>
  <si>
    <t>Drone Liability Coverage:</t>
  </si>
  <si>
    <r>
      <t xml:space="preserve">Summary Document to Assist with </t>
    </r>
    <r>
      <rPr>
        <sz val="11"/>
        <color theme="4" tint="-0.249977111117893"/>
        <rFont val="Calibri"/>
        <family val="2"/>
        <scheme val="minor"/>
      </rPr>
      <t>Insurance Requirement Template - Link</t>
    </r>
  </si>
  <si>
    <t>Additional Coverages</t>
  </si>
  <si>
    <t>Aircraft Liability</t>
  </si>
  <si>
    <t>Transportation of Hazardous Materials               CA 99 48 and MCS-90 Endorsements:</t>
  </si>
  <si>
    <t>Marine Liability</t>
  </si>
  <si>
    <r>
      <t xml:space="preserve">ADDITIONAL COVERAGES (listed below) may be needed. Refer to the Additional Coverages section within the Insurance Assessment or click </t>
    </r>
    <r>
      <rPr>
        <b/>
        <sz val="11"/>
        <color theme="4" tint="-0.249977111117893"/>
        <rFont val="Calibri"/>
        <family val="2"/>
        <scheme val="minor"/>
      </rPr>
      <t>HERE</t>
    </r>
    <r>
      <rPr>
        <b/>
        <sz val="11"/>
        <color theme="1"/>
        <rFont val="Calibri"/>
        <family val="2"/>
        <scheme val="minor"/>
      </rPr>
      <t xml:space="preserve"> </t>
    </r>
  </si>
  <si>
    <t>Vessel Pollution Liability</t>
  </si>
  <si>
    <t>Protection and Indemnity</t>
  </si>
  <si>
    <t>Hull and Machinery</t>
  </si>
  <si>
    <t>Marine Coverage</t>
  </si>
  <si>
    <t>Marine Coverage:</t>
  </si>
  <si>
    <t>Review Summary/Print document for suggested coverage.</t>
  </si>
  <si>
    <t>2. Abate, remove, dispose and/or work with lead?</t>
  </si>
  <si>
    <t>1. Operate a single engine piston aircraft?</t>
  </si>
  <si>
    <t>2. Operate a multi engine piston aircraft?</t>
  </si>
  <si>
    <t>3. Operate a single engine turbine aircraft?</t>
  </si>
  <si>
    <t>4. Operate a multi engine turbine aircraft?</t>
  </si>
  <si>
    <t>Aircraft Liability Coverage:</t>
  </si>
  <si>
    <t>Review to confirm if additional coverages are needed.</t>
  </si>
  <si>
    <t xml:space="preserve">Additional coverages are non-typical coverages that may be required based on the exposures from specialized contracted services. </t>
  </si>
  <si>
    <t>Crime Protection</t>
  </si>
  <si>
    <t>If so, what is the property value?</t>
  </si>
  <si>
    <t>Continue working on Additional Coverages below</t>
  </si>
  <si>
    <r>
      <t xml:space="preserve">Click </t>
    </r>
    <r>
      <rPr>
        <b/>
        <sz val="13"/>
        <color theme="4" tint="-0.249977111117893"/>
        <rFont val="Calibri"/>
        <family val="2"/>
        <scheme val="minor"/>
      </rPr>
      <t>HERE</t>
    </r>
    <r>
      <rPr>
        <b/>
        <sz val="13"/>
        <color rgb="FF000000"/>
        <rFont val="Calibri"/>
        <family val="2"/>
        <scheme val="minor"/>
      </rPr>
      <t xml:space="preserve"> for more information on Additional Coverages.</t>
    </r>
  </si>
  <si>
    <t>Crime Protection Coverage</t>
  </si>
  <si>
    <t>Have access to substantially valuable state owned tangible movable property?</t>
  </si>
  <si>
    <t>Employee Dishonesty or Fidelity Bond:</t>
  </si>
  <si>
    <t>Bailee's Coverage</t>
  </si>
  <si>
    <t>Have care, custody and control of state owned property for storage or servicing?</t>
  </si>
  <si>
    <t>Bailee's Coverage:</t>
  </si>
  <si>
    <t>Automobile Liability Endorsement</t>
  </si>
  <si>
    <t>Transport hazardous materials?</t>
  </si>
  <si>
    <r>
      <t xml:space="preserve">Click </t>
    </r>
    <r>
      <rPr>
        <b/>
        <sz val="13"/>
        <color theme="4" tint="-0.249977111117893"/>
        <rFont val="Calibri"/>
        <family val="2"/>
        <scheme val="minor"/>
      </rPr>
      <t>HERE</t>
    </r>
    <r>
      <rPr>
        <b/>
        <sz val="13"/>
        <color rgb="FF000000"/>
        <rFont val="Calibri"/>
        <family val="2"/>
        <scheme val="minor"/>
      </rPr>
      <t xml:space="preserve"> for more information on Aircraft Liability.</t>
    </r>
  </si>
  <si>
    <r>
      <t xml:space="preserve">Click </t>
    </r>
    <r>
      <rPr>
        <b/>
        <sz val="13"/>
        <color theme="4" tint="-0.249977111117893"/>
        <rFont val="Calibri"/>
        <family val="2"/>
        <scheme val="minor"/>
      </rPr>
      <t>HERE</t>
    </r>
    <r>
      <rPr>
        <b/>
        <sz val="13"/>
        <color rgb="FF000000"/>
        <rFont val="Calibri"/>
        <family val="2"/>
        <scheme val="minor"/>
      </rPr>
      <t xml:space="preserve"> for more information on Bailee's Coverage.</t>
    </r>
  </si>
  <si>
    <r>
      <t xml:space="preserve">Click </t>
    </r>
    <r>
      <rPr>
        <b/>
        <sz val="13"/>
        <color theme="4" tint="-0.249977111117893"/>
        <rFont val="Calibri"/>
        <family val="2"/>
        <scheme val="minor"/>
      </rPr>
      <t>HERE</t>
    </r>
    <r>
      <rPr>
        <b/>
        <sz val="13"/>
        <color rgb="FF000000"/>
        <rFont val="Calibri"/>
        <family val="2"/>
        <scheme val="minor"/>
      </rPr>
      <t xml:space="preserve"> for more information on Crime Protection.</t>
    </r>
  </si>
  <si>
    <r>
      <t xml:space="preserve">Click </t>
    </r>
    <r>
      <rPr>
        <b/>
        <sz val="13"/>
        <color theme="4" tint="-0.249977111117893"/>
        <rFont val="Calibri"/>
        <family val="2"/>
        <scheme val="minor"/>
      </rPr>
      <t>HERE</t>
    </r>
    <r>
      <rPr>
        <b/>
        <sz val="13"/>
        <color rgb="FF000000"/>
        <rFont val="Calibri"/>
        <family val="2"/>
        <scheme val="minor"/>
      </rPr>
      <t xml:space="preserve"> for more information on Marine Coverage.</t>
    </r>
  </si>
  <si>
    <t>Have the above additional coverages been reviewed?</t>
  </si>
  <si>
    <t>CRIME PROTECTION COVERAGE (EMPLOYEE DISHONESTY or FIDELITY BOND):</t>
  </si>
  <si>
    <t>Will an Installation Floater be required of the Contractor?</t>
  </si>
  <si>
    <t>Negotiate coverage with Builder's Risk Policy for occupancy.</t>
  </si>
  <si>
    <t>Report to DAS Risk Management for coverage.</t>
  </si>
  <si>
    <t>Review Scope of Work and                                                             Select Contractor Types</t>
  </si>
  <si>
    <t>Transportation of Hazardous Materials                                     CA 99 48 and MCS-90 Endorsements:</t>
  </si>
  <si>
    <t>A former shopping center was demolished and redeveloped into a commercial business park. During site preparation a UST was discovered after an excavator preparing for the installation of new electrical lines punctured the tank. The smell of petroleum odors was immediate as was the observation of the unknown material in the tank flowing from the tank to the surrounding soils. A surface water body was located adjacent to the site. Although spill prevention measures were on site and an emergency response contractor was notified almost immediately, the cost to remediate exceeded $1.2 million as both groundwater and soils were impacted by the material, and on-going monitoring was required to ensure contaminants did not reach the adjacent surface water body. 4</t>
  </si>
  <si>
    <t>Put into place a security plan for the project, which could include but is not limited to fencing off the construction zone, providing security lighting / cameras within construction zone, contracting with a security service to patrol the area, etc.</t>
  </si>
  <si>
    <t>Asbestos Risk - Buildings built in or before 1985 have a higher chance of containing asbestos. It is important to identify any asbestos-containing materials before work begins. Any abatement of asbestos must be performed by an Oregon DEQ Licensed Asbestos Abatement Contractor.</t>
  </si>
  <si>
    <t>A Builder's Risk Policy should be required from the Contractor.</t>
  </si>
  <si>
    <t>AIRCRAFT LIABILITY:</t>
  </si>
  <si>
    <t>BAILEE'S COVERAGE:</t>
  </si>
  <si>
    <t>DRONE / UNMANNED AIRCRAFT SYSTEMS (UAS) / UNMANNED AERIAL VEHICLE (UAV) LIABILITY:</t>
  </si>
  <si>
    <t>MARINE LIABILITY:</t>
  </si>
  <si>
    <t>MARINE HULL AND MACHINERY:</t>
  </si>
  <si>
    <t>MARINE PROTECTION AND INDEMNITY:</t>
  </si>
  <si>
    <t>VESSEL POLLUTION LIABILITY:</t>
  </si>
  <si>
    <t>If vessels will be used on navigable waters, contact DAS Risk Management for assistance in determining appropriate coverage(s), limits, and for obtaining additional Insurance Requirement Template language.</t>
  </si>
  <si>
    <t>A. CONTRACTOR'S POLLUTION LIABILITY ENDORSEMENT (Asbestos Liability Endorsement):</t>
  </si>
  <si>
    <t>B. CONTRACTOR'S POLLUTION LIABILITY ENDORSEMENT (Lead Liability Endorsement):</t>
  </si>
  <si>
    <t>Covers all claims arising out of incidents occurring during the policy period, regardless of whether or not the policy is still in effect at the time that the claim is made. Occurrence-based coverage should be generally available, except on professional liability and pollution liability coverage.</t>
  </si>
  <si>
    <t>A claim for injury or damage must be reported or filed during a policy period when coverage is in force in order to be covered. To ensure coverage is in force when a claim is made, the claims made policy needs to be continuously renewed (and premium paid). Generally, professional liability, high hazard products liability and pollution liability policies are written on a claims made basis.  “Tail” coverage may be purchased to extend the time to report a claim after the claims made policy has ended.</t>
  </si>
  <si>
    <t xml:space="preserve">A. AUTOMOBILE LIABILITY BROADENED POLLUTION LIABILITY ENDORSEMENT (CA 99 48 or equivalent Endorsement and MSC-90 Endorsement (if regulated motor carrier) for transporting hazardous materials): </t>
  </si>
  <si>
    <t>Partial Occupancy During Construction:</t>
  </si>
  <si>
    <t>Adding Square Footage / Significant Structural Changes</t>
  </si>
  <si>
    <t>Not Adding Square Footage and Not Making Significant Structural Changes</t>
  </si>
  <si>
    <t>An Installation Floater is required if the project is for installation, maintenance, repair or interior renovation of an existing building (if adding additional sqft and/or making significant structural changes consider Builder's Risk coverage).</t>
  </si>
  <si>
    <t>Installation Floater:</t>
  </si>
  <si>
    <t>PARTIAL OCCUPANCY COVERAGE (Builder’s Risk Partial Occupancy Endorsement):</t>
  </si>
  <si>
    <t xml:space="preserve">
Most Common Project-Delivery Method
The project design is completed under a separate A&amp;E and Related Services contract.
Contractors submit bids for the construction of the project. A contractor is selected for the build of the project. </t>
  </si>
  <si>
    <t xml:space="preserve">
These tips, risk reduction strategies and loss examples help offer insight when conducting an insurance risk assessment.
</t>
  </si>
  <si>
    <t xml:space="preserve">
Includes general contractor work for new public and institutional buildings and related structures, such as parking structures.  
</t>
  </si>
  <si>
    <t xml:space="preserve">
Includes general contractor or specialty trade contractor work for additions, alterations, maintenance, and repairs of existing public and institutional buildings and related structures, such as parking structures. 
Specialty trade contractors are included if they are engaged in activities primarily related to the additions, alterations, maintenance, and repairs.
</t>
  </si>
  <si>
    <t xml:space="preserve">
Commercial General Liability (CGL) is required in all contracts. It is perhaps the most important of all insurance policies in a contractual relationship. It ensures the Contractor has broad liability coverage for contractual activities and for completed operations.  
Note: CGL does not provide coverage for Professional Liability.
</t>
  </si>
  <si>
    <t xml:space="preserve">
Automobile Liability insurance is typically required in most contracts. Automobile Liability is need whenever contracted work requires use of a licensed vehicle on public roads or on your property (this includes driving between job sites, to and from meetings, and/or occasional trips).
</t>
  </si>
  <si>
    <t xml:space="preserve">
Contractor's Pollution Liability insurance is required when the contractor will be using, removing, hauling, storing, or disposing of hazardous materials.
</t>
  </si>
  <si>
    <t xml:space="preserve">
Installation Floater coverage is required for maintenance, repair or interior renovation. This policy is designed to protect a specific contractor from the loss of property installed by that contractor.
</t>
  </si>
  <si>
    <t xml:space="preserve">Builder's Risk insurance is required during the course of construction to add additional square footage. This policy is designed to cover property at the construction site, off-site storage locations and in transit.
</t>
  </si>
  <si>
    <t xml:space="preserve">
Contractor's Professional Liability insurance is required when the Contractor's work is in a professional field requiring specialized knowledge and intellectual skills. 
Professional liability is required in Traditional Construction when the Contractor provides stamped working drawings as part of the construction contract.
</t>
  </si>
  <si>
    <t xml:space="preserve">
Additional coverages are non-typical coverages that may be required based on the exposures from specialized contracted services. These types of coverages include, but are not limited to Aircraft Liability, Drone Liability, Marine Liability and more.
Review to confirm if additional coverages are needed.
</t>
  </si>
  <si>
    <t xml:space="preserve">
Click here to 
continue working on Insurance Assessment
</t>
  </si>
  <si>
    <t xml:space="preserve">
Click here to 
continue to Insurance Assessment
</t>
  </si>
  <si>
    <t xml:space="preserve">
Commercial General Liability (CGL) is required in all contracts. It is perhaps the most important of all insurance policies in a contractual relationship. It ensures the Contractor has broad liability coverage for contractual activities and for completed operations. 
Note: CGL does not provide coverage for Professional Liability.
</t>
  </si>
  <si>
    <t xml:space="preserve">
Builder's Risk insurance is required during the course of construction. This policy is designed to cover property at the construction site, off-site storage locations and in transit.
The Policy will pay for damages up to the coverage limit. The limit must accurately reflect the total completed value of the structure (all materials and labor costs, excluding land value).
</t>
  </si>
  <si>
    <t xml:space="preserve">
Contractor's Professional liability insurance is required when the Contractor's work is in a professional field requiring specialized knowledge and intellectual skills. 
Professional liability is required in Traditional Construction when the Contractor provides stamped working drawings as part of the construction contract.
</t>
  </si>
  <si>
    <r>
      <rPr>
        <b/>
        <sz val="8"/>
        <color theme="1"/>
        <rFont val="Calibri"/>
        <family val="2"/>
        <scheme val="minor"/>
      </rPr>
      <t>Save</t>
    </r>
    <r>
      <rPr>
        <sz val="8"/>
        <color theme="1"/>
        <rFont val="Calibri"/>
        <family val="2"/>
        <scheme val="minor"/>
      </rPr>
      <t xml:space="preserve"> this </t>
    </r>
    <r>
      <rPr>
        <b/>
        <sz val="8"/>
        <color theme="1"/>
        <rFont val="Calibri"/>
        <family val="2"/>
        <scheme val="minor"/>
      </rPr>
      <t>Summary document</t>
    </r>
    <r>
      <rPr>
        <sz val="8"/>
        <color theme="1"/>
        <rFont val="Calibri"/>
        <family val="2"/>
        <scheme val="minor"/>
      </rPr>
      <t xml:space="preserve"> by </t>
    </r>
    <r>
      <rPr>
        <b/>
        <sz val="8"/>
        <color theme="1"/>
        <rFont val="Calibri"/>
        <family val="2"/>
        <scheme val="minor"/>
      </rPr>
      <t>clicking File</t>
    </r>
    <r>
      <rPr>
        <sz val="8"/>
        <color theme="1"/>
        <rFont val="Calibri"/>
        <family val="2"/>
        <scheme val="minor"/>
      </rPr>
      <t xml:space="preserve">, </t>
    </r>
    <r>
      <rPr>
        <b/>
        <sz val="8"/>
        <color theme="1"/>
        <rFont val="Calibri"/>
        <family val="2"/>
        <scheme val="minor"/>
      </rPr>
      <t>Save As</t>
    </r>
    <r>
      <rPr>
        <sz val="8"/>
        <color theme="1"/>
        <rFont val="Calibri"/>
        <family val="2"/>
        <scheme val="minor"/>
      </rPr>
      <t xml:space="preserve">, </t>
    </r>
    <r>
      <rPr>
        <b/>
        <sz val="8"/>
        <color theme="1"/>
        <rFont val="Calibri"/>
        <family val="2"/>
        <scheme val="minor"/>
      </rPr>
      <t>select location to save</t>
    </r>
    <r>
      <rPr>
        <sz val="8"/>
        <color theme="1"/>
        <rFont val="Calibri"/>
        <family val="2"/>
        <scheme val="minor"/>
      </rPr>
      <t xml:space="preserve">, </t>
    </r>
    <r>
      <rPr>
        <b/>
        <sz val="8"/>
        <color theme="1"/>
        <rFont val="Calibri"/>
        <family val="2"/>
        <scheme val="minor"/>
      </rPr>
      <t>update file name</t>
    </r>
    <r>
      <rPr>
        <sz val="8"/>
        <color theme="1"/>
        <rFont val="Calibri"/>
        <family val="2"/>
        <scheme val="minor"/>
      </rPr>
      <t xml:space="preserve">, </t>
    </r>
    <r>
      <rPr>
        <b/>
        <sz val="8"/>
        <color theme="1"/>
        <rFont val="Calibri"/>
        <family val="2"/>
        <scheme val="minor"/>
      </rPr>
      <t>select PDF within Save as type</t>
    </r>
    <r>
      <rPr>
        <sz val="8"/>
        <color theme="1"/>
        <rFont val="Calibri"/>
        <family val="2"/>
        <scheme val="minor"/>
      </rPr>
      <t xml:space="preserve">, and then </t>
    </r>
    <r>
      <rPr>
        <b/>
        <sz val="8"/>
        <color theme="1"/>
        <rFont val="Calibri"/>
        <family val="2"/>
        <scheme val="minor"/>
      </rPr>
      <t>click Save</t>
    </r>
    <r>
      <rPr>
        <sz val="8"/>
        <color theme="1"/>
        <rFont val="Calibri"/>
        <family val="2"/>
        <scheme val="minor"/>
      </rPr>
      <t>.</t>
    </r>
  </si>
  <si>
    <t>Click here to                                                          continue working on Insurance Assessment</t>
  </si>
  <si>
    <t>Contractor's Pollution Liability (CPL) for                               New Building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</si>
</sst>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_(&quot;$&quot;* #,##0_);_(&quot;$&quot;* \(#,##0\);_(&quot;$&quot;* &quot;-&quot;??_);_(@_)"/>
  </numFmts>
  <fonts count="52" x14ac:knownFonts="1">
    <font>
      <sz val="11"/>
      <color theme="1"/>
      <name val="Calibri"/>
      <family val="2"/>
      <scheme val="minor"/>
    </font>
    <font>
      <u/>
      <sz val="11"/>
      <color theme="10"/>
      <name val="Calibri"/>
      <family val="2"/>
      <scheme val="minor"/>
    </font>
    <font>
      <sz val="11"/>
      <color theme="0"/>
      <name val="Calibri"/>
      <family val="2"/>
      <scheme val="minor"/>
    </font>
    <font>
      <b/>
      <sz val="16"/>
      <color theme="0"/>
      <name val="Calibri"/>
      <family val="2"/>
      <scheme val="minor"/>
    </font>
    <font>
      <b/>
      <sz val="22"/>
      <color theme="0"/>
      <name val="Calibri"/>
      <family val="2"/>
      <scheme val="minor"/>
    </font>
    <font>
      <sz val="13"/>
      <name val="Calibri"/>
      <family val="2"/>
      <scheme val="minor"/>
    </font>
    <font>
      <b/>
      <sz val="13"/>
      <name val="Calibri"/>
      <family val="2"/>
      <scheme val="minor"/>
    </font>
    <font>
      <b/>
      <sz val="26"/>
      <color theme="0"/>
      <name val="Calibri"/>
      <family val="2"/>
      <scheme val="minor"/>
    </font>
    <font>
      <sz val="11"/>
      <color theme="1"/>
      <name val="Calibri"/>
      <family val="2"/>
      <scheme val="minor"/>
    </font>
    <font>
      <b/>
      <sz val="13"/>
      <color theme="0"/>
      <name val="Calibri"/>
      <family val="2"/>
      <scheme val="minor"/>
    </font>
    <font>
      <sz val="13"/>
      <color theme="0"/>
      <name val="Calibri"/>
      <family val="2"/>
      <scheme val="minor"/>
    </font>
    <font>
      <b/>
      <sz val="9"/>
      <color indexed="81"/>
      <name val="Tahoma"/>
      <family val="2"/>
    </font>
    <font>
      <sz val="13"/>
      <color theme="1"/>
      <name val="Calibri"/>
      <family val="2"/>
      <scheme val="minor"/>
    </font>
    <font>
      <b/>
      <sz val="13"/>
      <color theme="1"/>
      <name val="Calibri"/>
      <family val="2"/>
      <scheme val="minor"/>
    </font>
    <font>
      <b/>
      <sz val="14"/>
      <color theme="1"/>
      <name val="Calibri"/>
      <family val="2"/>
      <scheme val="minor"/>
    </font>
    <font>
      <b/>
      <sz val="14"/>
      <color theme="0"/>
      <name val="Calibri"/>
      <family val="2"/>
      <scheme val="minor"/>
    </font>
    <font>
      <b/>
      <u/>
      <sz val="14"/>
      <color theme="0"/>
      <name val="Calibri"/>
      <family val="2"/>
      <scheme val="minor"/>
    </font>
    <font>
      <u/>
      <sz val="13"/>
      <name val="Calibri"/>
      <family val="2"/>
      <scheme val="minor"/>
    </font>
    <font>
      <sz val="11"/>
      <name val="Calibri"/>
      <family val="2"/>
      <scheme val="minor"/>
    </font>
    <font>
      <u/>
      <sz val="13"/>
      <color theme="1"/>
      <name val="Calibri"/>
      <family val="2"/>
      <scheme val="minor"/>
    </font>
    <font>
      <sz val="14"/>
      <color theme="0"/>
      <name val="Calibri"/>
      <family val="2"/>
      <scheme val="minor"/>
    </font>
    <font>
      <sz val="14"/>
      <color theme="1"/>
      <name val="Calibri"/>
      <family val="2"/>
      <scheme val="minor"/>
    </font>
    <font>
      <b/>
      <sz val="11"/>
      <color theme="0"/>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b/>
      <sz val="12"/>
      <color theme="0"/>
      <name val="Calibri"/>
      <family val="2"/>
      <scheme val="minor"/>
    </font>
    <font>
      <b/>
      <u/>
      <sz val="9"/>
      <color indexed="81"/>
      <name val="Tahoma"/>
      <family val="2"/>
    </font>
    <font>
      <b/>
      <sz val="8"/>
      <color theme="0"/>
      <name val="Calibri"/>
      <family val="2"/>
      <scheme val="minor"/>
    </font>
    <font>
      <b/>
      <sz val="8"/>
      <name val="Calibri"/>
      <family val="2"/>
      <scheme val="minor"/>
    </font>
    <font>
      <sz val="8"/>
      <name val="Calibri"/>
      <family val="2"/>
      <scheme val="minor"/>
    </font>
    <font>
      <b/>
      <sz val="13"/>
      <color rgb="FF000000"/>
      <name val="Calibri"/>
      <family val="2"/>
      <scheme val="minor"/>
    </font>
    <font>
      <b/>
      <sz val="13"/>
      <color theme="4" tint="-0.249977111117893"/>
      <name val="Calibri"/>
      <family val="2"/>
      <scheme val="minor"/>
    </font>
    <font>
      <sz val="12"/>
      <color theme="1"/>
      <name val="Calibri"/>
      <family val="2"/>
      <scheme val="minor"/>
    </font>
    <font>
      <sz val="8"/>
      <color theme="1"/>
      <name val="Calibri"/>
      <family val="2"/>
      <scheme val="minor"/>
    </font>
    <font>
      <b/>
      <u/>
      <sz val="11"/>
      <color theme="1"/>
      <name val="Calibri"/>
      <family val="2"/>
      <scheme val="minor"/>
    </font>
    <font>
      <sz val="11"/>
      <color rgb="FF000000"/>
      <name val="Calibri"/>
      <family val="2"/>
      <scheme val="minor"/>
    </font>
    <font>
      <u/>
      <sz val="11"/>
      <color theme="1"/>
      <name val="Calibri"/>
      <family val="2"/>
      <scheme val="minor"/>
    </font>
    <font>
      <sz val="11"/>
      <name val="Calibri"/>
      <family val="2"/>
    </font>
    <font>
      <sz val="11"/>
      <color theme="1"/>
      <name val="Calibri"/>
      <family val="2"/>
    </font>
    <font>
      <b/>
      <u/>
      <sz val="11"/>
      <color rgb="FF000000"/>
      <name val="Calibri"/>
      <family val="2"/>
      <scheme val="minor"/>
    </font>
    <font>
      <b/>
      <sz val="11"/>
      <color rgb="FF000000"/>
      <name val="Calibri"/>
      <family val="2"/>
      <scheme val="minor"/>
    </font>
    <font>
      <sz val="11"/>
      <color theme="4" tint="-0.249977111117893"/>
      <name val="Calibri"/>
      <family val="2"/>
      <scheme val="minor"/>
    </font>
    <font>
      <b/>
      <sz val="11"/>
      <color theme="4" tint="-0.249977111117893"/>
      <name val="Calibri"/>
      <family val="2"/>
      <scheme val="minor"/>
    </font>
    <font>
      <sz val="13"/>
      <color rgb="FF000000"/>
      <name val="Calibri"/>
      <family val="2"/>
      <scheme val="minor"/>
    </font>
    <font>
      <sz val="13"/>
      <color theme="1"/>
      <name val="Calibri"/>
      <family val="2"/>
    </font>
    <font>
      <sz val="13"/>
      <color theme="4" tint="-0.249977111117893"/>
      <name val="Calibri"/>
      <family val="2"/>
    </font>
    <font>
      <sz val="13"/>
      <color theme="4" tint="-0.249977111117893"/>
      <name val="Calibri"/>
      <family val="2"/>
      <scheme val="minor"/>
    </font>
    <font>
      <b/>
      <sz val="20"/>
      <color theme="0"/>
      <name val="Calibri"/>
      <family val="2"/>
      <scheme val="minor"/>
    </font>
    <font>
      <b/>
      <sz val="12.5"/>
      <color theme="1"/>
      <name val="Calibri"/>
      <family val="2"/>
      <scheme val="minor"/>
    </font>
    <font>
      <b/>
      <sz val="18"/>
      <color theme="0"/>
      <name val="Calibri"/>
      <family val="2"/>
      <scheme val="minor"/>
    </font>
    <font>
      <b/>
      <sz val="8"/>
      <color theme="1"/>
      <name val="Calibri"/>
      <family val="2"/>
      <scheme val="minor"/>
    </font>
  </fonts>
  <fills count="9">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rgb="FF01579B"/>
        <bgColor indexed="64"/>
      </patternFill>
    </fill>
    <fill>
      <patternFill patternType="solid">
        <fgColor rgb="FF01579B"/>
        <bgColor auto="1"/>
      </patternFill>
    </fill>
    <fill>
      <patternFill patternType="solid">
        <fgColor theme="0" tint="-0.14999847407452621"/>
        <bgColor indexed="64"/>
      </patternFill>
    </fill>
    <fill>
      <patternFill patternType="solid">
        <fgColor rgb="FF01579B"/>
      </patternFill>
    </fill>
    <fill>
      <patternFill patternType="solid">
        <fgColor theme="7" tint="0.79998168889431442"/>
        <bgColor indexed="64"/>
      </patternFill>
    </fill>
  </fills>
  <borders count="15">
    <border>
      <left/>
      <right/>
      <top/>
      <bottom/>
      <diagonal/>
    </border>
    <border>
      <left/>
      <right/>
      <top/>
      <bottom style="thin">
        <color theme="0" tint="-0.34998626667073579"/>
      </bottom>
      <diagonal/>
    </border>
    <border>
      <left/>
      <right/>
      <top style="thin">
        <color theme="0" tint="-0.34998626667073579"/>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s>
  <cellStyleXfs count="3">
    <xf numFmtId="0" fontId="0" fillId="0" borderId="0"/>
    <xf numFmtId="0" fontId="1" fillId="0" borderId="0" applyNumberFormat="0" applyFill="0" applyBorder="0" applyAlignment="0" applyProtection="0"/>
    <xf numFmtId="44" fontId="8" fillId="0" borderId="0" applyFont="0" applyFill="0" applyBorder="0" applyAlignment="0" applyProtection="0"/>
  </cellStyleXfs>
  <cellXfs count="279">
    <xf numFmtId="0" fontId="0" fillId="0" borderId="0" xfId="0"/>
    <xf numFmtId="0" fontId="0" fillId="0" borderId="0" xfId="0" applyFill="1"/>
    <xf numFmtId="0" fontId="0" fillId="3" borderId="0" xfId="0" applyFill="1"/>
    <xf numFmtId="0" fontId="2" fillId="0" borderId="0" xfId="0" applyFont="1" applyFill="1"/>
    <xf numFmtId="0" fontId="3" fillId="0" borderId="0" xfId="0" applyFont="1" applyFill="1" applyAlignment="1">
      <alignment horizontal="center" vertical="center"/>
    </xf>
    <xf numFmtId="0" fontId="9" fillId="5" borderId="1" xfId="0" applyFont="1" applyFill="1" applyBorder="1"/>
    <xf numFmtId="0" fontId="2" fillId="5" borderId="1" xfId="0" applyFont="1" applyFill="1" applyBorder="1"/>
    <xf numFmtId="0" fontId="10" fillId="5" borderId="1" xfId="0" applyFont="1" applyFill="1" applyBorder="1"/>
    <xf numFmtId="0" fontId="1" fillId="0" borderId="0" xfId="1"/>
    <xf numFmtId="0" fontId="0" fillId="4" borderId="0" xfId="0" applyFill="1"/>
    <xf numFmtId="0" fontId="12" fillId="3" borderId="0" xfId="0" applyFont="1" applyFill="1"/>
    <xf numFmtId="0" fontId="2" fillId="3" borderId="0" xfId="0" applyFont="1" applyFill="1"/>
    <xf numFmtId="0" fontId="14" fillId="3" borderId="0" xfId="0" applyFont="1" applyFill="1" applyAlignment="1">
      <alignment vertical="center" wrapText="1"/>
    </xf>
    <xf numFmtId="0" fontId="14" fillId="4" borderId="0" xfId="0" applyFont="1" applyFill="1" applyAlignment="1">
      <alignment vertical="center" wrapText="1"/>
    </xf>
    <xf numFmtId="0" fontId="13" fillId="3" borderId="0" xfId="0" applyFont="1" applyFill="1" applyAlignment="1">
      <alignment vertical="center" wrapText="1"/>
    </xf>
    <xf numFmtId="0" fontId="5" fillId="3" borderId="0" xfId="0" applyFont="1" applyFill="1"/>
    <xf numFmtId="0" fontId="5" fillId="3" borderId="0" xfId="0" applyFont="1" applyFill="1" applyAlignment="1">
      <alignment vertical="center" wrapText="1"/>
    </xf>
    <xf numFmtId="164" fontId="5" fillId="3" borderId="0" xfId="2" applyNumberFormat="1" applyFont="1" applyFill="1" applyAlignment="1">
      <alignment vertical="center" wrapText="1"/>
    </xf>
    <xf numFmtId="0" fontId="3" fillId="0" borderId="0" xfId="0" applyFont="1" applyFill="1" applyAlignment="1">
      <alignment horizontal="center" vertical="center"/>
    </xf>
    <xf numFmtId="0" fontId="3" fillId="3" borderId="0" xfId="0" applyFont="1" applyFill="1" applyAlignment="1">
      <alignment vertical="center" wrapText="1"/>
    </xf>
    <xf numFmtId="0" fontId="5" fillId="3" borderId="0" xfId="0" applyFont="1" applyFill="1" applyAlignment="1"/>
    <xf numFmtId="0" fontId="12" fillId="3" borderId="0" xfId="0" applyFont="1" applyFill="1" applyAlignment="1"/>
    <xf numFmtId="0" fontId="12" fillId="3" borderId="0" xfId="0" applyFont="1" applyFill="1" applyAlignment="1">
      <alignment vertical="center"/>
    </xf>
    <xf numFmtId="0" fontId="12" fillId="3" borderId="0" xfId="0" applyFont="1" applyFill="1" applyBorder="1" applyAlignment="1">
      <alignment vertical="center"/>
    </xf>
    <xf numFmtId="0" fontId="16" fillId="3" borderId="0" xfId="0" applyFont="1" applyFill="1" applyAlignment="1">
      <alignment vertical="center" wrapText="1"/>
    </xf>
    <xf numFmtId="0" fontId="15" fillId="3" borderId="0" xfId="0" applyFont="1" applyFill="1" applyAlignment="1">
      <alignment vertical="center" wrapText="1"/>
    </xf>
    <xf numFmtId="0" fontId="19" fillId="3" borderId="0" xfId="0" applyFont="1" applyFill="1"/>
    <xf numFmtId="0" fontId="17" fillId="3" borderId="0" xfId="0" applyFont="1" applyFill="1" applyAlignment="1">
      <alignment vertical="center"/>
    </xf>
    <xf numFmtId="0" fontId="9" fillId="0" borderId="0" xfId="0" applyFont="1" applyFill="1" applyAlignment="1">
      <alignment vertical="center" wrapText="1"/>
    </xf>
    <xf numFmtId="0" fontId="17" fillId="0" borderId="0" xfId="0" applyFont="1" applyFill="1" applyAlignment="1">
      <alignment vertical="center"/>
    </xf>
    <xf numFmtId="0" fontId="5" fillId="3" borderId="0" xfId="0" applyFont="1" applyFill="1" applyBorder="1"/>
    <xf numFmtId="0" fontId="0" fillId="3" borderId="0" xfId="0" applyFont="1" applyFill="1" applyBorder="1"/>
    <xf numFmtId="0" fontId="2" fillId="3" borderId="0" xfId="0" applyFont="1" applyFill="1" applyBorder="1" applyAlignment="1">
      <alignment vertical="center"/>
    </xf>
    <xf numFmtId="0" fontId="2" fillId="3" borderId="0" xfId="0" applyFont="1" applyFill="1" applyBorder="1"/>
    <xf numFmtId="0" fontId="2" fillId="3" borderId="0" xfId="0" applyFont="1" applyFill="1" applyBorder="1" applyAlignment="1">
      <alignment vertical="center" wrapText="1"/>
    </xf>
    <xf numFmtId="0" fontId="5" fillId="3" borderId="0" xfId="0" applyFont="1" applyFill="1" applyBorder="1" applyAlignment="1">
      <alignment vertical="center" wrapText="1"/>
    </xf>
    <xf numFmtId="0" fontId="5" fillId="3" borderId="0" xfId="0" applyFont="1" applyFill="1" applyBorder="1" applyAlignment="1">
      <alignment vertical="center"/>
    </xf>
    <xf numFmtId="0" fontId="18" fillId="3" borderId="0" xfId="0" applyFont="1" applyFill="1" applyBorder="1" applyAlignment="1">
      <alignment vertical="center" wrapText="1"/>
    </xf>
    <xf numFmtId="164" fontId="5" fillId="3" borderId="0" xfId="2" applyNumberFormat="1" applyFont="1" applyFill="1" applyBorder="1" applyAlignment="1">
      <alignment vertical="center" wrapText="1"/>
    </xf>
    <xf numFmtId="0" fontId="10" fillId="3" borderId="0" xfId="0" applyFont="1" applyFill="1" applyBorder="1" applyAlignment="1">
      <alignment vertical="center" wrapText="1"/>
    </xf>
    <xf numFmtId="0" fontId="3" fillId="3" borderId="0" xfId="0" applyFont="1" applyFill="1" applyBorder="1" applyAlignment="1">
      <alignment vertical="center" wrapText="1"/>
    </xf>
    <xf numFmtId="0" fontId="9" fillId="3" borderId="0" xfId="0" applyFont="1" applyFill="1" applyBorder="1" applyAlignment="1"/>
    <xf numFmtId="0" fontId="20" fillId="3" borderId="0" xfId="0" applyFont="1" applyFill="1" applyAlignment="1">
      <alignment vertical="center"/>
    </xf>
    <xf numFmtId="0" fontId="21" fillId="3" borderId="0" xfId="0" applyFont="1" applyFill="1" applyAlignment="1">
      <alignment vertical="center"/>
    </xf>
    <xf numFmtId="0" fontId="10" fillId="3" borderId="0" xfId="0" applyFont="1" applyFill="1" applyAlignment="1">
      <alignment vertical="center"/>
    </xf>
    <xf numFmtId="164" fontId="20" fillId="3" borderId="0" xfId="2" applyNumberFormat="1" applyFont="1" applyFill="1" applyAlignment="1">
      <alignment vertical="center"/>
    </xf>
    <xf numFmtId="0" fontId="0" fillId="0" borderId="0" xfId="0" applyFill="1" applyBorder="1"/>
    <xf numFmtId="0" fontId="23" fillId="0" borderId="0" xfId="0" applyFont="1" applyFill="1" applyBorder="1"/>
    <xf numFmtId="0" fontId="23" fillId="6" borderId="5" xfId="0" applyFont="1" applyFill="1" applyBorder="1" applyAlignment="1">
      <alignment horizontal="center" vertical="center"/>
    </xf>
    <xf numFmtId="0" fontId="24" fillId="0" borderId="0" xfId="0" applyFont="1" applyFill="1" applyBorder="1"/>
    <xf numFmtId="0" fontId="25" fillId="0" borderId="0" xfId="0" applyFont="1" applyFill="1" applyBorder="1" applyAlignment="1">
      <alignment horizontal="center" vertical="center"/>
    </xf>
    <xf numFmtId="164" fontId="0" fillId="6" borderId="0" xfId="2" applyNumberFormat="1" applyFont="1" applyFill="1" applyBorder="1" applyAlignment="1">
      <alignment horizontal="center"/>
    </xf>
    <xf numFmtId="164" fontId="8" fillId="6" borderId="0" xfId="2" applyNumberFormat="1" applyFont="1" applyFill="1" applyBorder="1" applyAlignment="1">
      <alignment horizontal="center"/>
    </xf>
    <xf numFmtId="0" fontId="9" fillId="5" borderId="0" xfId="0" applyFont="1" applyFill="1" applyBorder="1"/>
    <xf numFmtId="0" fontId="2" fillId="5" borderId="0" xfId="0" applyFont="1" applyFill="1" applyBorder="1"/>
    <xf numFmtId="0" fontId="22" fillId="0" borderId="0" xfId="0" applyFont="1" applyFill="1" applyBorder="1" applyAlignment="1">
      <alignment horizontal="center"/>
    </xf>
    <xf numFmtId="0" fontId="2" fillId="3" borderId="0" xfId="0" applyFont="1" applyFill="1" applyAlignment="1">
      <alignment horizontal="center"/>
    </xf>
    <xf numFmtId="0" fontId="0" fillId="0" borderId="0" xfId="0" applyFill="1" applyBorder="1" applyAlignment="1">
      <alignment horizontal="left" vertical="top" wrapText="1"/>
    </xf>
    <xf numFmtId="0" fontId="0" fillId="0" borderId="0" xfId="0" applyFill="1" applyBorder="1" applyAlignment="1"/>
    <xf numFmtId="0" fontId="0" fillId="3" borderId="0" xfId="0" applyFill="1" applyBorder="1"/>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vertical="center"/>
    </xf>
    <xf numFmtId="0" fontId="4" fillId="0" borderId="0" xfId="0" applyFont="1" applyAlignment="1"/>
    <xf numFmtId="164" fontId="8" fillId="6" borderId="0" xfId="2" applyNumberFormat="1" applyFont="1" applyFill="1" applyBorder="1" applyAlignment="1">
      <alignment horizontal="center"/>
    </xf>
    <xf numFmtId="0" fontId="22" fillId="0" borderId="0" xfId="0" applyFont="1" applyFill="1" applyBorder="1" applyAlignment="1">
      <alignment horizontal="center"/>
    </xf>
    <xf numFmtId="0" fontId="0" fillId="0" borderId="0" xfId="0" applyFill="1" applyBorder="1" applyAlignment="1">
      <alignment horizontal="center"/>
    </xf>
    <xf numFmtId="0" fontId="26" fillId="0" borderId="0" xfId="0" applyFont="1" applyFill="1" applyAlignment="1">
      <alignment wrapText="1"/>
    </xf>
    <xf numFmtId="0" fontId="23" fillId="0" borderId="0" xfId="0" applyFont="1" applyFill="1" applyBorder="1" applyAlignment="1">
      <alignment horizontal="center" vertical="center"/>
    </xf>
    <xf numFmtId="0" fontId="22" fillId="0" borderId="0" xfId="0" applyFont="1" applyFill="1" applyBorder="1" applyAlignment="1"/>
    <xf numFmtId="0" fontId="29" fillId="3" borderId="5" xfId="0" applyFont="1" applyFill="1" applyBorder="1" applyAlignment="1">
      <alignment horizontal="center" vertical="center"/>
    </xf>
    <xf numFmtId="0" fontId="29" fillId="0" borderId="5" xfId="0" applyFont="1" applyFill="1" applyBorder="1" applyAlignment="1">
      <alignment horizontal="center" vertical="center"/>
    </xf>
    <xf numFmtId="0" fontId="0" fillId="3" borderId="0" xfId="0" applyFill="1" applyAlignment="1"/>
    <xf numFmtId="49" fontId="12" fillId="3" borderId="0" xfId="0" applyNumberFormat="1" applyFont="1" applyFill="1" applyAlignment="1">
      <alignment horizontal="right"/>
    </xf>
    <xf numFmtId="0" fontId="2" fillId="0" borderId="0" xfId="0" applyFont="1" applyFill="1" applyAlignment="1">
      <alignment horizontal="center"/>
    </xf>
    <xf numFmtId="0" fontId="6" fillId="3" borderId="0" xfId="0" applyFont="1" applyFill="1" applyAlignment="1">
      <alignment horizontal="right" wrapText="1"/>
    </xf>
    <xf numFmtId="0" fontId="0" fillId="0" borderId="0" xfId="0" applyFill="1" applyAlignment="1"/>
    <xf numFmtId="0" fontId="2" fillId="3" borderId="0" xfId="0" applyFont="1" applyFill="1" applyProtection="1">
      <protection locked="0"/>
    </xf>
    <xf numFmtId="0" fontId="0" fillId="3" borderId="0" xfId="0" applyFill="1" applyProtection="1">
      <protection locked="0"/>
    </xf>
    <xf numFmtId="0" fontId="2" fillId="3" borderId="0" xfId="0" applyFont="1" applyFill="1" applyAlignment="1" applyProtection="1">
      <alignment vertical="center" wrapText="1"/>
      <protection locked="0"/>
    </xf>
    <xf numFmtId="0" fontId="5" fillId="3" borderId="0" xfId="0" applyFont="1" applyFill="1" applyAlignment="1" applyProtection="1">
      <alignment vertical="center" wrapText="1"/>
      <protection locked="0"/>
    </xf>
    <xf numFmtId="0" fontId="18" fillId="3" borderId="0" xfId="0" applyFont="1" applyFill="1" applyProtection="1">
      <protection locked="0"/>
    </xf>
    <xf numFmtId="0" fontId="2" fillId="3" borderId="0" xfId="0" applyFont="1" applyFill="1" applyAlignment="1" applyProtection="1">
      <alignment horizontal="center" vertical="center"/>
      <protection locked="0"/>
    </xf>
    <xf numFmtId="0" fontId="2" fillId="3" borderId="0" xfId="0" applyFont="1" applyFill="1" applyAlignment="1" applyProtection="1">
      <alignment vertical="center"/>
      <protection locked="0"/>
    </xf>
    <xf numFmtId="0" fontId="0" fillId="4" borderId="0" xfId="0" applyFill="1" applyProtection="1">
      <protection locked="0"/>
    </xf>
    <xf numFmtId="0" fontId="6" fillId="0" borderId="0" xfId="0" applyFont="1" applyFill="1" applyAlignment="1">
      <alignment vertical="center"/>
    </xf>
    <xf numFmtId="0" fontId="3" fillId="0" borderId="0" xfId="0" applyFont="1" applyFill="1" applyAlignment="1">
      <alignment vertical="center"/>
    </xf>
    <xf numFmtId="0" fontId="0" fillId="0" borderId="0" xfId="0" applyFill="1" applyBorder="1" applyAlignment="1">
      <alignment horizontal="center"/>
    </xf>
    <xf numFmtId="0" fontId="9" fillId="4" borderId="0" xfId="0" applyFont="1" applyFill="1" applyAlignment="1">
      <alignment vertical="center" wrapText="1"/>
    </xf>
    <xf numFmtId="0" fontId="26" fillId="4" borderId="0" xfId="0" applyFont="1" applyFill="1" applyAlignment="1">
      <alignment vertical="center"/>
    </xf>
    <xf numFmtId="0" fontId="12" fillId="3" borderId="0" xfId="0" applyFont="1" applyFill="1" applyAlignment="1">
      <alignment vertical="center" wrapText="1"/>
    </xf>
    <xf numFmtId="0" fontId="18" fillId="3" borderId="0" xfId="0" applyFont="1" applyFill="1" applyAlignment="1" applyProtection="1">
      <alignment vertical="center" wrapText="1"/>
      <protection locked="0"/>
    </xf>
    <xf numFmtId="0" fontId="25" fillId="0" borderId="0" xfId="0" applyFont="1" applyFill="1" applyBorder="1" applyAlignment="1">
      <alignment horizontal="center" vertical="center"/>
    </xf>
    <xf numFmtId="0" fontId="3" fillId="0" borderId="0" xfId="0" applyFont="1" applyFill="1" applyAlignment="1">
      <alignment vertical="center" wrapText="1"/>
    </xf>
    <xf numFmtId="0" fontId="5" fillId="0" borderId="0" xfId="0" applyFont="1" applyFill="1" applyAlignment="1">
      <alignment vertical="top" wrapText="1"/>
    </xf>
    <xf numFmtId="0" fontId="5" fillId="0" borderId="0" xfId="0" applyFont="1" applyFill="1" applyAlignment="1">
      <alignment vertical="top"/>
    </xf>
    <xf numFmtId="0" fontId="6" fillId="0" borderId="0" xfId="0" applyFont="1" applyFill="1" applyAlignment="1">
      <alignment vertical="top" wrapText="1"/>
    </xf>
    <xf numFmtId="0" fontId="6" fillId="0" borderId="0" xfId="0" applyFont="1" applyFill="1" applyAlignment="1">
      <alignment vertical="top"/>
    </xf>
    <xf numFmtId="0" fontId="35" fillId="0" borderId="0" xfId="0" applyFont="1" applyAlignment="1">
      <alignment vertical="center"/>
    </xf>
    <xf numFmtId="0" fontId="36" fillId="0" borderId="0" xfId="0" applyFont="1" applyAlignment="1">
      <alignment horizontal="left" vertical="top" wrapText="1"/>
    </xf>
    <xf numFmtId="0" fontId="0" fillId="0" borderId="0" xfId="0" applyFont="1" applyFill="1" applyBorder="1" applyAlignment="1">
      <alignment horizontal="left" vertical="top" wrapText="1"/>
    </xf>
    <xf numFmtId="0" fontId="0" fillId="0" borderId="0" xfId="0" applyFont="1" applyFill="1" applyBorder="1"/>
    <xf numFmtId="0" fontId="0" fillId="0" borderId="0" xfId="0" applyFont="1" applyFill="1" applyBorder="1" applyAlignment="1"/>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center"/>
    </xf>
    <xf numFmtId="0" fontId="1" fillId="0" borderId="0" xfId="1" applyAlignment="1">
      <alignment horizontal="left" vertical="top"/>
    </xf>
    <xf numFmtId="0" fontId="35" fillId="0" borderId="0" xfId="0" applyFont="1" applyAlignment="1">
      <alignment horizontal="left" vertical="top"/>
    </xf>
    <xf numFmtId="0" fontId="0" fillId="0" borderId="0" xfId="0" applyAlignment="1">
      <alignment vertical="top" wrapText="1"/>
    </xf>
    <xf numFmtId="0" fontId="37" fillId="0" borderId="0" xfId="0" applyFont="1" applyAlignment="1">
      <alignment horizontal="left" vertical="top"/>
    </xf>
    <xf numFmtId="0" fontId="38" fillId="0" borderId="0" xfId="0" applyFont="1" applyAlignment="1">
      <alignment vertical="center"/>
    </xf>
    <xf numFmtId="0" fontId="0" fillId="0" borderId="0" xfId="0" applyAlignment="1">
      <alignment vertical="center" wrapText="1"/>
    </xf>
    <xf numFmtId="0" fontId="0" fillId="0" borderId="0" xfId="0" applyFont="1" applyFill="1" applyBorder="1" applyAlignment="1">
      <alignment horizontal="left" vertical="center"/>
    </xf>
    <xf numFmtId="0" fontId="35" fillId="0" borderId="0" xfId="0" applyFont="1" applyFill="1" applyBorder="1" applyAlignment="1"/>
    <xf numFmtId="0" fontId="1" fillId="0" borderId="0" xfId="1" applyFill="1" applyBorder="1" applyAlignment="1"/>
    <xf numFmtId="0" fontId="0" fillId="0" borderId="0" xfId="0" applyFont="1" applyAlignment="1">
      <alignment vertical="center" wrapText="1"/>
    </xf>
    <xf numFmtId="0" fontId="0" fillId="0" borderId="0" xfId="0" applyFont="1" applyAlignment="1">
      <alignment vertical="top" wrapText="1"/>
    </xf>
    <xf numFmtId="0" fontId="39" fillId="0" borderId="0" xfId="0" applyFont="1" applyAlignment="1">
      <alignment vertical="center" wrapText="1"/>
    </xf>
    <xf numFmtId="0" fontId="39" fillId="0" borderId="0" xfId="0" applyFont="1" applyAlignment="1">
      <alignment vertical="top" wrapText="1"/>
    </xf>
    <xf numFmtId="0" fontId="40" fillId="0" borderId="0" xfId="0" applyFont="1" applyAlignment="1">
      <alignment vertical="center"/>
    </xf>
    <xf numFmtId="0" fontId="18" fillId="0" borderId="0" xfId="0" applyFont="1" applyAlignment="1">
      <alignment horizontal="left" vertical="center" wrapText="1"/>
    </xf>
    <xf numFmtId="0" fontId="18" fillId="0" borderId="0" xfId="0" applyFont="1" applyAlignment="1">
      <alignment vertical="top" wrapText="1"/>
    </xf>
    <xf numFmtId="0" fontId="41" fillId="0" borderId="0" xfId="0" applyFont="1" applyAlignment="1">
      <alignment vertical="center"/>
    </xf>
    <xf numFmtId="0" fontId="36" fillId="0" borderId="0" xfId="0" applyFont="1" applyAlignment="1">
      <alignment vertical="center"/>
    </xf>
    <xf numFmtId="0" fontId="0" fillId="0" borderId="0" xfId="0" applyFill="1" applyBorder="1" applyProtection="1">
      <protection locked="0"/>
    </xf>
    <xf numFmtId="49" fontId="12" fillId="3" borderId="0" xfId="0" applyNumberFormat="1" applyFont="1" applyFill="1" applyAlignment="1">
      <alignment horizontal="right" vertical="top"/>
    </xf>
    <xf numFmtId="0" fontId="2" fillId="3" borderId="0" xfId="0" applyFont="1" applyFill="1" applyAlignment="1" applyProtection="1">
      <protection locked="0"/>
    </xf>
    <xf numFmtId="0" fontId="45" fillId="3" borderId="0" xfId="0" applyFont="1" applyFill="1" applyAlignment="1">
      <alignment horizontal="right"/>
    </xf>
    <xf numFmtId="0" fontId="46" fillId="3" borderId="0" xfId="0" applyFont="1" applyFill="1"/>
    <xf numFmtId="0" fontId="47" fillId="3" borderId="0" xfId="0" applyFont="1" applyFill="1"/>
    <xf numFmtId="0" fontId="0" fillId="0" borderId="0" xfId="0" applyProtection="1">
      <protection locked="0"/>
    </xf>
    <xf numFmtId="164" fontId="0" fillId="3" borderId="0" xfId="2" applyNumberFormat="1" applyFont="1" applyFill="1" applyBorder="1" applyAlignment="1" applyProtection="1">
      <protection locked="0"/>
    </xf>
    <xf numFmtId="0" fontId="12" fillId="3" borderId="0" xfId="0" applyFont="1" applyFill="1" applyAlignment="1">
      <alignment shrinkToFit="1"/>
    </xf>
    <xf numFmtId="0" fontId="31" fillId="0" borderId="0" xfId="0" applyFont="1" applyFill="1" applyAlignment="1">
      <alignment vertical="center" wrapText="1"/>
    </xf>
    <xf numFmtId="164" fontId="8" fillId="0" borderId="0" xfId="2" applyNumberFormat="1" applyFont="1" applyFill="1" applyBorder="1" applyAlignment="1">
      <alignment horizontal="center"/>
    </xf>
    <xf numFmtId="49" fontId="12" fillId="3" borderId="0" xfId="0" applyNumberFormat="1" applyFont="1" applyFill="1" applyAlignment="1">
      <alignment horizontal="right" vertical="top"/>
    </xf>
    <xf numFmtId="0" fontId="12" fillId="3" borderId="0" xfId="0" applyFont="1" applyFill="1" applyAlignment="1">
      <alignment shrinkToFit="1"/>
    </xf>
    <xf numFmtId="164" fontId="0" fillId="3" borderId="0" xfId="2" applyNumberFormat="1" applyFont="1" applyFill="1" applyBorder="1" applyAlignment="1" applyProtection="1"/>
    <xf numFmtId="164" fontId="0" fillId="0" borderId="0" xfId="2" applyNumberFormat="1" applyFont="1" applyFill="1" applyBorder="1" applyAlignment="1" applyProtection="1"/>
    <xf numFmtId="0" fontId="0" fillId="0" borderId="0" xfId="0" applyProtection="1"/>
    <xf numFmtId="0" fontId="2" fillId="3" borderId="0" xfId="0" applyFont="1" applyFill="1" applyProtection="1">
      <protection locked="0" hidden="1"/>
    </xf>
    <xf numFmtId="49" fontId="12" fillId="3" borderId="0" xfId="0" applyNumberFormat="1" applyFont="1" applyFill="1" applyAlignment="1">
      <alignment horizontal="right" vertical="top"/>
    </xf>
    <xf numFmtId="0" fontId="12" fillId="3" borderId="0" xfId="0" applyFont="1" applyFill="1" applyAlignment="1">
      <alignment vertical="top" wrapText="1"/>
    </xf>
    <xf numFmtId="0" fontId="22" fillId="0" borderId="0" xfId="0" applyFont="1" applyFill="1" applyBorder="1" applyAlignment="1">
      <alignment horizontal="center"/>
    </xf>
    <xf numFmtId="0" fontId="9" fillId="3" borderId="0" xfId="0" applyFont="1" applyFill="1" applyAlignment="1">
      <alignment vertical="center" wrapText="1"/>
    </xf>
    <xf numFmtId="0" fontId="9" fillId="3" borderId="0" xfId="0" applyFont="1" applyFill="1" applyAlignment="1"/>
    <xf numFmtId="0" fontId="22" fillId="0" borderId="0" xfId="0" applyFont="1" applyFill="1" applyBorder="1" applyAlignment="1">
      <alignment horizontal="center"/>
    </xf>
    <xf numFmtId="164" fontId="0" fillId="3" borderId="0" xfId="2" applyNumberFormat="1" applyFont="1" applyFill="1" applyBorder="1" applyAlignment="1">
      <alignment horizontal="center"/>
    </xf>
    <xf numFmtId="0" fontId="22" fillId="0" borderId="0" xfId="0" applyFont="1" applyFill="1" applyBorder="1" applyAlignment="1">
      <alignment horizontal="center"/>
    </xf>
    <xf numFmtId="0" fontId="3" fillId="4" borderId="0" xfId="0" applyFont="1" applyFill="1" applyAlignment="1">
      <alignment horizontal="center" vertical="center" wrapText="1"/>
    </xf>
    <xf numFmtId="0" fontId="13" fillId="3" borderId="0" xfId="0" applyFont="1" applyFill="1" applyAlignment="1">
      <alignment horizontal="left" vertical="top" wrapText="1" indent="1"/>
    </xf>
    <xf numFmtId="0" fontId="13" fillId="3" borderId="0" xfId="0" applyFont="1" applyFill="1" applyAlignment="1">
      <alignment horizontal="left" vertical="top" indent="1"/>
    </xf>
    <xf numFmtId="0" fontId="0" fillId="0" borderId="0" xfId="0" applyFill="1" applyBorder="1" applyAlignment="1">
      <alignment horizontal="left" wrapText="1"/>
    </xf>
    <xf numFmtId="0" fontId="0" fillId="0" borderId="0" xfId="0" applyAlignment="1">
      <alignment horizontal="left" vertical="top" wrapText="1"/>
    </xf>
    <xf numFmtId="0" fontId="18" fillId="0" borderId="0" xfId="0" applyFont="1" applyAlignment="1">
      <alignment horizontal="left" vertical="top" wrapText="1"/>
    </xf>
    <xf numFmtId="0" fontId="0" fillId="0" borderId="0" xfId="0" applyAlignment="1">
      <alignment horizontal="left" vertical="center" wrapText="1"/>
    </xf>
    <xf numFmtId="0" fontId="13" fillId="0" borderId="0" xfId="0" applyFont="1" applyFill="1" applyBorder="1" applyAlignment="1">
      <alignment horizontal="left"/>
    </xf>
    <xf numFmtId="0" fontId="36" fillId="0" borderId="0" xfId="0" applyFont="1" applyAlignment="1">
      <alignment horizontal="left" vertical="top" wrapText="1"/>
    </xf>
    <xf numFmtId="0" fontId="0" fillId="0" borderId="0" xfId="0" applyFont="1" applyFill="1" applyBorder="1" applyAlignment="1">
      <alignment horizontal="left" vertical="top" wrapText="1"/>
    </xf>
    <xf numFmtId="0" fontId="1" fillId="0" borderId="0" xfId="1" applyFill="1" applyBorder="1" applyAlignment="1">
      <alignment horizontal="left"/>
    </xf>
    <xf numFmtId="0" fontId="1" fillId="0" borderId="0" xfId="1" applyFill="1" applyBorder="1" applyAlignment="1">
      <alignment horizontal="left" vertical="top"/>
    </xf>
    <xf numFmtId="0" fontId="0" fillId="0" borderId="0" xfId="0" applyAlignment="1">
      <alignment horizontal="left" vertical="center" wrapText="1" indent="1"/>
    </xf>
    <xf numFmtId="0" fontId="0" fillId="0" borderId="0" xfId="0" applyAlignment="1">
      <alignment horizontal="left" vertical="top" wrapText="1" indent="1"/>
    </xf>
    <xf numFmtId="0" fontId="25" fillId="0" borderId="14" xfId="0" applyFont="1" applyFill="1" applyBorder="1" applyAlignment="1">
      <alignment horizontal="center" vertical="center"/>
    </xf>
    <xf numFmtId="0" fontId="25" fillId="0" borderId="0" xfId="0" applyFont="1" applyFill="1" applyBorder="1" applyAlignment="1">
      <alignment horizontal="center" vertical="center"/>
    </xf>
    <xf numFmtId="0" fontId="0" fillId="0" borderId="0" xfId="0" applyFill="1" applyBorder="1" applyAlignment="1">
      <alignment horizontal="center"/>
    </xf>
    <xf numFmtId="0" fontId="0" fillId="0" borderId="0" xfId="0" applyFont="1" applyFill="1" applyBorder="1" applyAlignment="1">
      <alignment horizontal="center"/>
    </xf>
    <xf numFmtId="0" fontId="3" fillId="4" borderId="0" xfId="0" applyFont="1" applyFill="1" applyAlignment="1">
      <alignment horizontal="center" vertical="center"/>
    </xf>
    <xf numFmtId="0" fontId="3" fillId="2" borderId="0" xfId="0" applyFont="1" applyFill="1" applyAlignment="1">
      <alignment horizontal="center" vertical="center"/>
    </xf>
    <xf numFmtId="0" fontId="7" fillId="0" borderId="0" xfId="0" applyFont="1" applyAlignment="1">
      <alignment horizontal="center" vertical="center"/>
    </xf>
    <xf numFmtId="0" fontId="5" fillId="3" borderId="0" xfId="0" applyFont="1" applyFill="1" applyBorder="1" applyAlignment="1">
      <alignment horizontal="left"/>
    </xf>
    <xf numFmtId="0" fontId="5" fillId="3" borderId="2" xfId="0" applyFont="1" applyFill="1" applyBorder="1" applyAlignment="1">
      <alignment horizontal="left" shrinkToFit="1"/>
    </xf>
    <xf numFmtId="0" fontId="5" fillId="3" borderId="0" xfId="0" applyFont="1" applyFill="1" applyAlignment="1">
      <alignment horizontal="left"/>
    </xf>
    <xf numFmtId="0" fontId="5" fillId="3" borderId="0" xfId="0" applyFont="1" applyFill="1" applyAlignment="1">
      <alignment horizontal="left" shrinkToFit="1"/>
    </xf>
    <xf numFmtId="0" fontId="48" fillId="4" borderId="0" xfId="0" applyFont="1" applyFill="1" applyBorder="1" applyAlignment="1">
      <alignment horizontal="center" vertical="top" wrapText="1"/>
    </xf>
    <xf numFmtId="0" fontId="48" fillId="4" borderId="0" xfId="0" applyFont="1" applyFill="1" applyBorder="1" applyAlignment="1">
      <alignment horizontal="center" vertical="top"/>
    </xf>
    <xf numFmtId="0" fontId="4" fillId="0" borderId="0" xfId="0" applyFont="1" applyAlignment="1">
      <alignment horizontal="left" vertical="center"/>
    </xf>
    <xf numFmtId="0" fontId="4" fillId="0" borderId="0" xfId="0" applyFont="1" applyAlignment="1">
      <alignment horizontal="left"/>
    </xf>
    <xf numFmtId="0" fontId="0" fillId="3" borderId="0" xfId="0" applyFill="1" applyBorder="1" applyAlignment="1" applyProtection="1">
      <alignment horizontal="left" vertical="top" wrapText="1"/>
      <protection locked="0"/>
    </xf>
    <xf numFmtId="0" fontId="5" fillId="3" borderId="2" xfId="0" applyFont="1" applyFill="1" applyBorder="1" applyAlignment="1">
      <alignment horizontal="left"/>
    </xf>
    <xf numFmtId="0" fontId="31" fillId="3" borderId="0" xfId="0" applyFont="1" applyFill="1" applyAlignment="1">
      <alignment horizontal="center" vertical="center" wrapText="1"/>
    </xf>
    <xf numFmtId="0" fontId="3" fillId="0" borderId="0" xfId="0" applyFont="1" applyAlignment="1">
      <alignment horizontal="center" vertical="center"/>
    </xf>
    <xf numFmtId="0" fontId="49" fillId="3" borderId="0" xfId="0" applyFont="1" applyFill="1" applyAlignment="1">
      <alignment horizontal="left" vertical="top" wrapText="1"/>
    </xf>
    <xf numFmtId="0" fontId="49" fillId="3" borderId="0" xfId="0" applyFont="1" applyFill="1" applyAlignment="1">
      <alignment horizontal="left" vertical="top"/>
    </xf>
    <xf numFmtId="0" fontId="3" fillId="4" borderId="0" xfId="0" applyFont="1" applyFill="1" applyAlignment="1">
      <alignment horizontal="center" wrapText="1"/>
    </xf>
    <xf numFmtId="0" fontId="13" fillId="3" borderId="0" xfId="0" applyFont="1" applyFill="1" applyAlignment="1">
      <alignment horizontal="left" vertical="top" wrapText="1"/>
    </xf>
    <xf numFmtId="0" fontId="13" fillId="3" borderId="0" xfId="0" applyFont="1" applyFill="1" applyAlignment="1">
      <alignment horizontal="left" vertical="top"/>
    </xf>
    <xf numFmtId="0" fontId="16" fillId="4" borderId="0" xfId="0" applyFont="1" applyFill="1" applyAlignment="1">
      <alignment horizontal="left" vertical="center" wrapText="1"/>
    </xf>
    <xf numFmtId="0" fontId="15" fillId="4" borderId="0" xfId="0" applyFont="1" applyFill="1" applyAlignment="1">
      <alignment horizontal="left" vertical="center" wrapText="1"/>
    </xf>
    <xf numFmtId="0" fontId="12" fillId="3" borderId="0" xfId="0" applyFont="1" applyFill="1" applyAlignment="1">
      <alignment horizontal="left" vertical="top" wrapText="1" shrinkToFit="1"/>
    </xf>
    <xf numFmtId="0" fontId="9" fillId="4" borderId="0" xfId="0" applyFont="1" applyFill="1" applyAlignment="1">
      <alignment horizontal="right" vertical="center" wrapText="1"/>
    </xf>
    <xf numFmtId="164" fontId="15" fillId="4" borderId="0" xfId="2" applyNumberFormat="1" applyFont="1" applyFill="1" applyAlignment="1">
      <alignment horizontal="center" vertical="center" wrapText="1"/>
    </xf>
    <xf numFmtId="0" fontId="12" fillId="3" borderId="0" xfId="0" applyFont="1" applyFill="1" applyAlignment="1">
      <alignment horizontal="left" vertical="top" wrapText="1"/>
    </xf>
    <xf numFmtId="49" fontId="12" fillId="3" borderId="0" xfId="0" applyNumberFormat="1" applyFont="1" applyFill="1" applyAlignment="1">
      <alignment horizontal="right" vertical="top"/>
    </xf>
    <xf numFmtId="0" fontId="12" fillId="3" borderId="0" xfId="0" applyFont="1" applyFill="1" applyAlignment="1">
      <alignment horizontal="left" vertical="center" wrapText="1" indent="1"/>
    </xf>
    <xf numFmtId="0" fontId="50" fillId="4" borderId="0" xfId="0" applyFont="1" applyFill="1" applyAlignment="1">
      <alignment horizontal="center" vertical="center" wrapText="1"/>
    </xf>
    <xf numFmtId="0" fontId="50" fillId="4" borderId="0" xfId="0" applyFont="1" applyFill="1" applyAlignment="1">
      <alignment horizontal="center" vertical="center"/>
    </xf>
    <xf numFmtId="0" fontId="9" fillId="4" borderId="0" xfId="0" applyFont="1" applyFill="1" applyAlignment="1">
      <alignment horizontal="left"/>
    </xf>
    <xf numFmtId="0" fontId="12" fillId="3" borderId="0" xfId="0" applyFont="1" applyFill="1" applyAlignment="1">
      <alignment shrinkToFit="1"/>
    </xf>
    <xf numFmtId="0" fontId="0" fillId="0" borderId="0" xfId="0" applyAlignment="1">
      <alignment shrinkToFit="1"/>
    </xf>
    <xf numFmtId="49" fontId="12" fillId="3" borderId="0" xfId="0" applyNumberFormat="1" applyFont="1" applyFill="1" applyAlignment="1">
      <alignment horizontal="right" vertical="top" wrapText="1"/>
    </xf>
    <xf numFmtId="0" fontId="13" fillId="3" borderId="0" xfId="0" applyFont="1" applyFill="1" applyAlignment="1">
      <alignment horizontal="left" vertical="center" wrapText="1" indent="1"/>
    </xf>
    <xf numFmtId="0" fontId="12" fillId="3" borderId="0" xfId="0" applyFont="1" applyFill="1" applyAlignment="1">
      <alignment horizontal="left"/>
    </xf>
    <xf numFmtId="0" fontId="3" fillId="0" borderId="0" xfId="0" applyFont="1" applyFill="1" applyAlignment="1">
      <alignment horizontal="left" vertical="center"/>
    </xf>
    <xf numFmtId="0" fontId="5" fillId="3" borderId="0" xfId="0" applyFont="1" applyFill="1" applyAlignment="1">
      <alignment horizontal="left" vertical="center" shrinkToFit="1"/>
    </xf>
    <xf numFmtId="0" fontId="5" fillId="3" borderId="0" xfId="0" applyFont="1" applyFill="1" applyAlignment="1">
      <alignment vertical="center" shrinkToFit="1"/>
    </xf>
    <xf numFmtId="0" fontId="3" fillId="0" borderId="0" xfId="0" applyFont="1" applyFill="1" applyAlignment="1">
      <alignment horizontal="center" vertical="center"/>
    </xf>
    <xf numFmtId="0" fontId="3" fillId="0" borderId="0" xfId="0" applyFont="1" applyFill="1" applyAlignment="1">
      <alignment horizontal="right" vertical="center"/>
    </xf>
    <xf numFmtId="0" fontId="12" fillId="3" borderId="0" xfId="0" applyFont="1" applyFill="1" applyAlignment="1">
      <alignment horizontal="left" vertical="center" shrinkToFit="1"/>
    </xf>
    <xf numFmtId="0" fontId="9" fillId="4" borderId="0" xfId="0" applyFont="1" applyFill="1" applyAlignment="1">
      <alignment horizontal="left" shrinkToFit="1"/>
    </xf>
    <xf numFmtId="0" fontId="12" fillId="3" borderId="0" xfId="0" applyFont="1" applyFill="1" applyAlignment="1">
      <alignment horizontal="left" shrinkToFit="1"/>
    </xf>
    <xf numFmtId="0" fontId="12" fillId="3" borderId="0" xfId="0" applyFont="1" applyFill="1" applyAlignment="1">
      <alignment vertical="center" wrapText="1"/>
    </xf>
    <xf numFmtId="0" fontId="9" fillId="4" borderId="0" xfId="0" applyFont="1" applyFill="1" applyAlignment="1">
      <alignment horizontal="center"/>
    </xf>
    <xf numFmtId="0" fontId="9" fillId="3" borderId="0" xfId="0" applyFont="1" applyFill="1" applyAlignment="1">
      <alignment horizontal="center"/>
    </xf>
    <xf numFmtId="0" fontId="12" fillId="3" borderId="0" xfId="0" applyFont="1" applyFill="1" applyAlignment="1">
      <alignment horizontal="left" vertical="center" wrapText="1"/>
    </xf>
    <xf numFmtId="0" fontId="5" fillId="3" borderId="0" xfId="0" applyFont="1" applyFill="1" applyAlignment="1">
      <alignment horizontal="left" vertical="center"/>
    </xf>
    <xf numFmtId="0" fontId="9" fillId="4" borderId="0" xfId="0" applyFont="1" applyFill="1" applyAlignment="1">
      <alignment horizontal="right" vertical="center" shrinkToFit="1"/>
    </xf>
    <xf numFmtId="164" fontId="15" fillId="4" borderId="0" xfId="2" applyNumberFormat="1" applyFont="1" applyFill="1" applyAlignment="1">
      <alignment horizontal="center" vertical="center"/>
    </xf>
    <xf numFmtId="0" fontId="2" fillId="3" borderId="0" xfId="0" applyFont="1" applyFill="1" applyAlignment="1" applyProtection="1">
      <alignment horizontal="center" vertical="center"/>
      <protection locked="0"/>
    </xf>
    <xf numFmtId="0" fontId="5" fillId="3" borderId="0" xfId="0" applyFont="1" applyFill="1" applyAlignment="1">
      <alignment horizontal="left" vertical="top" wrapText="1"/>
    </xf>
    <xf numFmtId="164" fontId="2" fillId="3" borderId="0" xfId="2" applyNumberFormat="1" applyFont="1" applyFill="1" applyAlignment="1">
      <alignment horizontal="center"/>
    </xf>
    <xf numFmtId="0" fontId="2" fillId="3" borderId="0" xfId="0" applyFont="1" applyFill="1" applyBorder="1" applyAlignment="1" applyProtection="1">
      <alignment horizontal="center" vertical="center"/>
      <protection locked="0"/>
    </xf>
    <xf numFmtId="164" fontId="33" fillId="3" borderId="3" xfId="2" applyNumberFormat="1" applyFont="1" applyFill="1" applyBorder="1" applyAlignment="1" applyProtection="1">
      <alignment horizontal="center" vertical="center"/>
      <protection locked="0"/>
    </xf>
    <xf numFmtId="164" fontId="33" fillId="3" borderId="4" xfId="2" applyNumberFormat="1" applyFont="1" applyFill="1" applyBorder="1" applyAlignment="1" applyProtection="1">
      <alignment horizontal="center" vertical="center"/>
      <protection locked="0"/>
    </xf>
    <xf numFmtId="0" fontId="12" fillId="3" borderId="0" xfId="0" applyFont="1" applyFill="1" applyAlignment="1">
      <alignment horizontal="left" vertical="center"/>
    </xf>
    <xf numFmtId="0" fontId="12" fillId="3" borderId="0" xfId="0" applyFont="1" applyFill="1" applyAlignment="1">
      <alignment horizontal="left" vertical="top" wrapText="1" indent="3"/>
    </xf>
    <xf numFmtId="164" fontId="9" fillId="4" borderId="0" xfId="2" applyNumberFormat="1" applyFont="1" applyFill="1" applyAlignment="1">
      <alignment horizontal="center" vertical="center" wrapText="1"/>
    </xf>
    <xf numFmtId="0" fontId="12" fillId="3" borderId="6" xfId="0" applyFont="1" applyFill="1" applyBorder="1" applyAlignment="1">
      <alignment horizontal="left" vertical="center"/>
    </xf>
    <xf numFmtId="0" fontId="26" fillId="4" borderId="0" xfId="0" applyFont="1" applyFill="1" applyAlignment="1">
      <alignment horizontal="right" vertical="center"/>
    </xf>
    <xf numFmtId="0" fontId="33" fillId="3" borderId="0" xfId="0" applyFont="1" applyFill="1" applyAlignment="1">
      <alignment horizontal="center"/>
    </xf>
    <xf numFmtId="0" fontId="9" fillId="4" borderId="0" xfId="0" applyFont="1" applyFill="1" applyBorder="1" applyAlignment="1">
      <alignment horizontal="center" vertical="center" wrapText="1"/>
    </xf>
    <xf numFmtId="0" fontId="12" fillId="3" borderId="0" xfId="0" applyFont="1" applyFill="1" applyBorder="1" applyAlignment="1">
      <alignment horizontal="left" vertical="center" wrapText="1"/>
    </xf>
    <xf numFmtId="0" fontId="9" fillId="4" borderId="0" xfId="0" applyFont="1" applyFill="1" applyBorder="1" applyAlignment="1">
      <alignment horizontal="left"/>
    </xf>
    <xf numFmtId="0" fontId="9" fillId="4" borderId="0" xfId="0" applyFont="1" applyFill="1" applyAlignment="1">
      <alignment horizontal="center" vertical="center" wrapText="1"/>
    </xf>
    <xf numFmtId="0" fontId="9" fillId="4" borderId="0" xfId="0" applyFont="1" applyFill="1" applyAlignment="1">
      <alignment horizontal="left" vertical="center"/>
    </xf>
    <xf numFmtId="0" fontId="5" fillId="3" borderId="0" xfId="0" applyFont="1" applyFill="1" applyBorder="1" applyAlignment="1">
      <alignment horizontal="left" vertical="center" wrapText="1"/>
    </xf>
    <xf numFmtId="0" fontId="9" fillId="4" borderId="0" xfId="0" applyFont="1" applyFill="1" applyBorder="1" applyAlignment="1">
      <alignment horizontal="center" vertical="center" shrinkToFit="1"/>
    </xf>
    <xf numFmtId="0" fontId="12" fillId="3" borderId="6" xfId="0" applyFont="1" applyFill="1" applyBorder="1" applyAlignment="1">
      <alignment horizontal="left" vertical="center" shrinkToFit="1"/>
    </xf>
    <xf numFmtId="0" fontId="12" fillId="3" borderId="0" xfId="0" applyFont="1" applyFill="1" applyBorder="1" applyAlignment="1">
      <alignment horizontal="left" vertical="center"/>
    </xf>
    <xf numFmtId="164" fontId="12" fillId="3" borderId="0" xfId="2" applyNumberFormat="1" applyFont="1" applyFill="1" applyBorder="1" applyAlignment="1">
      <alignment horizontal="center" vertical="center"/>
    </xf>
    <xf numFmtId="0" fontId="10" fillId="3" borderId="0" xfId="0" applyFont="1" applyFill="1" applyBorder="1" applyAlignment="1">
      <alignment horizontal="center" vertical="center"/>
    </xf>
    <xf numFmtId="0" fontId="10" fillId="3" borderId="0" xfId="0" applyFont="1" applyFill="1" applyAlignment="1" applyProtection="1">
      <alignment horizontal="center" vertical="center"/>
      <protection locked="0"/>
    </xf>
    <xf numFmtId="164" fontId="12" fillId="3" borderId="3" xfId="2" applyNumberFormat="1" applyFont="1" applyFill="1" applyBorder="1" applyAlignment="1" applyProtection="1">
      <alignment horizontal="center" vertical="center"/>
      <protection locked="0"/>
    </xf>
    <xf numFmtId="164" fontId="12" fillId="3" borderId="4" xfId="2" applyNumberFormat="1" applyFont="1" applyFill="1" applyBorder="1" applyAlignment="1" applyProtection="1">
      <alignment horizontal="center" vertical="center"/>
      <protection locked="0"/>
    </xf>
    <xf numFmtId="0" fontId="9" fillId="4" borderId="0" xfId="0" applyFont="1" applyFill="1" applyAlignment="1">
      <alignment horizontal="left" vertical="center" wrapText="1"/>
    </xf>
    <xf numFmtId="0" fontId="13" fillId="3" borderId="0" xfId="0" applyFont="1" applyFill="1" applyAlignment="1">
      <alignment horizontal="center"/>
    </xf>
    <xf numFmtId="0" fontId="12" fillId="3" borderId="0" xfId="0" applyFont="1" applyFill="1" applyAlignment="1">
      <alignment horizontal="left" vertical="center" wrapText="1" indent="2"/>
    </xf>
    <xf numFmtId="0" fontId="44" fillId="3" borderId="0" xfId="0" applyFont="1" applyFill="1" applyAlignment="1">
      <alignment horizontal="left" indent="1"/>
    </xf>
    <xf numFmtId="0" fontId="44" fillId="3" borderId="0" xfId="0" applyFont="1" applyFill="1" applyAlignment="1">
      <alignment horizontal="left" vertical="center" wrapText="1" indent="1"/>
    </xf>
    <xf numFmtId="0" fontId="31" fillId="3" borderId="0" xfId="0" applyFont="1" applyFill="1" applyAlignment="1" applyProtection="1">
      <alignment horizontal="center" vertical="center" wrapText="1"/>
    </xf>
    <xf numFmtId="0" fontId="2" fillId="3" borderId="0" xfId="0" applyFont="1" applyFill="1" applyAlignment="1" applyProtection="1">
      <alignment horizontal="center"/>
      <protection locked="0"/>
    </xf>
    <xf numFmtId="164" fontId="8" fillId="6" borderId="0" xfId="2" applyNumberFormat="1" applyFont="1" applyFill="1" applyBorder="1" applyAlignment="1">
      <alignment horizontal="center"/>
    </xf>
    <xf numFmtId="0" fontId="26" fillId="4" borderId="0" xfId="0" applyFont="1" applyFill="1" applyBorder="1" applyAlignment="1">
      <alignment horizontal="center" vertical="center" wrapText="1"/>
    </xf>
    <xf numFmtId="0" fontId="30" fillId="0" borderId="13" xfId="0" applyFont="1" applyFill="1" applyBorder="1" applyAlignment="1">
      <alignment horizontal="left"/>
    </xf>
    <xf numFmtId="0" fontId="30" fillId="0" borderId="7" xfId="0" applyFont="1" applyFill="1" applyBorder="1" applyAlignment="1">
      <alignment horizontal="left"/>
    </xf>
    <xf numFmtId="0" fontId="28" fillId="7" borderId="12" xfId="0" applyFont="1" applyFill="1" applyBorder="1" applyAlignment="1">
      <alignment horizontal="left"/>
    </xf>
    <xf numFmtId="0" fontId="28" fillId="7" borderId="7" xfId="0" applyFont="1" applyFill="1" applyBorder="1" applyAlignment="1">
      <alignment horizontal="left"/>
    </xf>
    <xf numFmtId="0" fontId="30" fillId="0" borderId="11" xfId="0" applyFont="1" applyFill="1" applyBorder="1" applyAlignment="1">
      <alignment horizontal="left"/>
    </xf>
    <xf numFmtId="0" fontId="30" fillId="0" borderId="9" xfId="0" applyFont="1" applyFill="1" applyBorder="1" applyAlignment="1">
      <alignment horizontal="left"/>
    </xf>
    <xf numFmtId="0" fontId="30" fillId="0" borderId="10" xfId="0" applyFont="1" applyFill="1" applyBorder="1" applyAlignment="1">
      <alignment horizontal="left"/>
    </xf>
    <xf numFmtId="0" fontId="30" fillId="0" borderId="8" xfId="0" applyFont="1" applyFill="1" applyBorder="1" applyAlignment="1">
      <alignment horizontal="left"/>
    </xf>
    <xf numFmtId="0" fontId="30" fillId="3" borderId="10" xfId="0" applyFont="1" applyFill="1" applyBorder="1" applyAlignment="1">
      <alignment horizontal="left"/>
    </xf>
    <xf numFmtId="0" fontId="30" fillId="3" borderId="8" xfId="0" applyFont="1" applyFill="1" applyBorder="1" applyAlignment="1">
      <alignment horizontal="left"/>
    </xf>
    <xf numFmtId="0" fontId="28" fillId="7" borderId="9" xfId="0" applyFont="1" applyFill="1" applyBorder="1" applyAlignment="1">
      <alignment horizontal="left"/>
    </xf>
    <xf numFmtId="0" fontId="22" fillId="0" borderId="0" xfId="0" applyFont="1" applyFill="1" applyBorder="1" applyAlignment="1">
      <alignment horizontal="center"/>
    </xf>
    <xf numFmtId="0" fontId="23" fillId="8" borderId="0" xfId="0" applyFont="1" applyFill="1" applyBorder="1" applyAlignment="1">
      <alignment horizontal="center" vertical="center" wrapText="1"/>
    </xf>
    <xf numFmtId="0" fontId="0" fillId="0" borderId="0" xfId="0" applyFill="1" applyBorder="1" applyAlignment="1">
      <alignment horizontal="left" vertical="top" wrapText="1"/>
    </xf>
    <xf numFmtId="0" fontId="34" fillId="0" borderId="0" xfId="0" applyFont="1" applyFill="1" applyBorder="1" applyAlignment="1">
      <alignment horizontal="center"/>
    </xf>
    <xf numFmtId="0" fontId="23" fillId="0" borderId="0" xfId="0" applyFont="1" applyAlignment="1">
      <alignment horizontal="left" vertical="center" wrapText="1"/>
    </xf>
    <xf numFmtId="0" fontId="24" fillId="0" borderId="0" xfId="0" applyFont="1" applyFill="1" applyBorder="1" applyAlignment="1">
      <alignment horizontal="left" wrapText="1"/>
    </xf>
    <xf numFmtId="0" fontId="6" fillId="3" borderId="0" xfId="0" applyFont="1" applyFill="1" applyAlignment="1">
      <alignment horizontal="right" vertical="top" wrapText="1"/>
    </xf>
    <xf numFmtId="0" fontId="5" fillId="3" borderId="0" xfId="0" applyFont="1" applyFill="1" applyBorder="1" applyAlignment="1">
      <alignment horizontal="left" wrapText="1" indent="3"/>
    </xf>
    <xf numFmtId="0" fontId="12" fillId="3" borderId="0" xfId="0" applyFont="1" applyFill="1" applyAlignment="1">
      <alignment horizontal="left" vertical="top" wrapText="1" indent="3" shrinkToFit="1"/>
    </xf>
    <xf numFmtId="0" fontId="12" fillId="3" borderId="0" xfId="0" applyFont="1" applyFill="1" applyAlignment="1">
      <alignment horizontal="right" vertical="center"/>
    </xf>
    <xf numFmtId="0" fontId="6" fillId="3" borderId="0" xfId="0" applyFont="1" applyFill="1" applyAlignment="1">
      <alignment horizontal="right" vertical="center" wrapText="1"/>
    </xf>
    <xf numFmtId="0" fontId="28" fillId="5" borderId="9" xfId="0" applyFont="1" applyFill="1" applyBorder="1" applyAlignment="1">
      <alignment horizontal="left"/>
    </xf>
    <xf numFmtId="0" fontId="28" fillId="5" borderId="7" xfId="0" applyFont="1" applyFill="1" applyBorder="1" applyAlignment="1">
      <alignment horizontal="left"/>
    </xf>
    <xf numFmtId="0" fontId="28" fillId="5" borderId="12" xfId="0" applyFont="1" applyFill="1" applyBorder="1" applyAlignment="1">
      <alignment horizontal="left"/>
    </xf>
    <xf numFmtId="164" fontId="0" fillId="6" borderId="0" xfId="2" applyNumberFormat="1" applyFont="1" applyFill="1" applyBorder="1" applyAlignment="1">
      <alignment horizontal="center"/>
    </xf>
  </cellXfs>
  <cellStyles count="3">
    <cellStyle name="Currency" xfId="2" builtinId="4"/>
    <cellStyle name="Hyperlink" xfId="1" builtinId="8"/>
    <cellStyle name="Normal" xfId="0" builtinId="0"/>
  </cellStyles>
  <dxfs count="43">
    <dxf>
      <fill>
        <patternFill>
          <bgColor rgb="FFFF0000"/>
        </patternFill>
      </fill>
    </dxf>
    <dxf>
      <fill>
        <patternFill>
          <bgColor rgb="FFFF0000"/>
        </patternFill>
      </fill>
    </dxf>
    <dxf>
      <fill>
        <patternFill>
          <bgColor rgb="FFFF0000"/>
        </patternFill>
      </fill>
    </dxf>
    <dxf>
      <fill>
        <patternFill>
          <bgColor rgb="FFFF0000"/>
        </patternFill>
      </fill>
    </dxf>
    <dxf>
      <font>
        <b/>
        <i val="0"/>
        <color theme="0"/>
      </font>
      <fill>
        <patternFill>
          <bgColor rgb="FFFF0000"/>
        </patternFill>
      </fill>
    </dxf>
    <dxf>
      <fill>
        <patternFill>
          <bgColor rgb="FFFF0000"/>
        </patternFill>
      </fill>
    </dxf>
    <dxf>
      <fill>
        <patternFill>
          <bgColor rgb="FFFF0000"/>
        </patternFill>
      </fill>
    </dxf>
    <dxf>
      <font>
        <color theme="0"/>
      </font>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00B050"/>
        </patternFill>
      </fill>
    </dxf>
    <dxf>
      <font>
        <b/>
        <i val="0"/>
        <color theme="0"/>
      </font>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01579B"/>
      <color rgb="FF3348B3"/>
      <color rgb="FF000000"/>
      <color rgb="FF315AB5"/>
      <color rgb="FFFFFFFF"/>
      <color rgb="FF28659C"/>
      <color rgb="FF2A6BA6"/>
      <color rgb="FF2F76B7"/>
      <color rgb="FF216F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trlProps/ctrlProp1.xml><?xml version="1.0" encoding="utf-8"?>
<formControlPr xmlns="http://schemas.microsoft.com/office/spreadsheetml/2009/9/main" objectType="CheckBox" fmlaLink="$K$21" noThreeD="1"/>
</file>

<file path=xl/ctrlProps/ctrlProp10.xml><?xml version="1.0" encoding="utf-8"?>
<formControlPr xmlns="http://schemas.microsoft.com/office/spreadsheetml/2009/9/main" objectType="CheckBox" fmlaLink="$K$33" noThreeD="1"/>
</file>

<file path=xl/ctrlProps/ctrlProp100.xml><?xml version="1.0" encoding="utf-8"?>
<formControlPr xmlns="http://schemas.microsoft.com/office/spreadsheetml/2009/9/main" objectType="CheckBox" fmlaLink="$K$76" noThreeD="1"/>
</file>

<file path=xl/ctrlProps/ctrlProp101.xml><?xml version="1.0" encoding="utf-8"?>
<formControlPr xmlns="http://schemas.microsoft.com/office/spreadsheetml/2009/9/main" objectType="CheckBox" fmlaLink="$T$27" noThreeD="1"/>
</file>

<file path=xl/ctrlProps/ctrlProp11.xml><?xml version="1.0" encoding="utf-8"?>
<formControlPr xmlns="http://schemas.microsoft.com/office/spreadsheetml/2009/9/main" objectType="CheckBox" fmlaLink="$K$34" noThreeD="1"/>
</file>

<file path=xl/ctrlProps/ctrlProp12.xml><?xml version="1.0" encoding="utf-8"?>
<formControlPr xmlns="http://schemas.microsoft.com/office/spreadsheetml/2009/9/main" objectType="CheckBox" fmlaLink="$K$35" noThreeD="1"/>
</file>

<file path=xl/ctrlProps/ctrlProp13.xml><?xml version="1.0" encoding="utf-8"?>
<formControlPr xmlns="http://schemas.microsoft.com/office/spreadsheetml/2009/9/main" objectType="CheckBox" fmlaLink="$K$36" noThreeD="1"/>
</file>

<file path=xl/ctrlProps/ctrlProp14.xml><?xml version="1.0" encoding="utf-8"?>
<formControlPr xmlns="http://schemas.microsoft.com/office/spreadsheetml/2009/9/main" objectType="CheckBox" fmlaLink="$K$37" noThreeD="1"/>
</file>

<file path=xl/ctrlProps/ctrlProp15.xml><?xml version="1.0" encoding="utf-8"?>
<formControlPr xmlns="http://schemas.microsoft.com/office/spreadsheetml/2009/9/main" objectType="CheckBox" fmlaLink="$K$38" noThreeD="1"/>
</file>

<file path=xl/ctrlProps/ctrlProp16.xml><?xml version="1.0" encoding="utf-8"?>
<formControlPr xmlns="http://schemas.microsoft.com/office/spreadsheetml/2009/9/main" objectType="CheckBox" fmlaLink="$K$39" noThreeD="1"/>
</file>

<file path=xl/ctrlProps/ctrlProp17.xml><?xml version="1.0" encoding="utf-8"?>
<formControlPr xmlns="http://schemas.microsoft.com/office/spreadsheetml/2009/9/main" objectType="CheckBox" fmlaLink="$K$40" noThreeD="1"/>
</file>

<file path=xl/ctrlProps/ctrlProp18.xml><?xml version="1.0" encoding="utf-8"?>
<formControlPr xmlns="http://schemas.microsoft.com/office/spreadsheetml/2009/9/main" objectType="CheckBox" fmlaLink="$K$41" noThreeD="1"/>
</file>

<file path=xl/ctrlProps/ctrlProp19.xml><?xml version="1.0" encoding="utf-8"?>
<formControlPr xmlns="http://schemas.microsoft.com/office/spreadsheetml/2009/9/main" objectType="CheckBox" fmlaLink="$K$43" noThreeD="1"/>
</file>

<file path=xl/ctrlProps/ctrlProp2.xml><?xml version="1.0" encoding="utf-8"?>
<formControlPr xmlns="http://schemas.microsoft.com/office/spreadsheetml/2009/9/main" objectType="CheckBox" fmlaLink="$K$24" noThreeD="1"/>
</file>

<file path=xl/ctrlProps/ctrlProp20.xml><?xml version="1.0" encoding="utf-8"?>
<formControlPr xmlns="http://schemas.microsoft.com/office/spreadsheetml/2009/9/main" objectType="CheckBox" fmlaLink="$K$22" noThreeD="1"/>
</file>

<file path=xl/ctrlProps/ctrlProp21.xml><?xml version="1.0" encoding="utf-8"?>
<formControlPr xmlns="http://schemas.microsoft.com/office/spreadsheetml/2009/9/main" objectType="CheckBox" fmlaLink="$B$27" noThreeD="1"/>
</file>

<file path=xl/ctrlProps/ctrlProp22.xml><?xml version="1.0" encoding="utf-8"?>
<formControlPr xmlns="http://schemas.microsoft.com/office/spreadsheetml/2009/9/main" objectType="CheckBox" fmlaLink="$B$29" noThreeD="1"/>
</file>

<file path=xl/ctrlProps/ctrlProp23.xml><?xml version="1.0" encoding="utf-8"?>
<formControlPr xmlns="http://schemas.microsoft.com/office/spreadsheetml/2009/9/main" objectType="CheckBox" fmlaLink="$B$31" noThreeD="1"/>
</file>

<file path=xl/ctrlProps/ctrlProp24.xml><?xml version="1.0" encoding="utf-8"?>
<formControlPr xmlns="http://schemas.microsoft.com/office/spreadsheetml/2009/9/main" objectType="CheckBox" fmlaLink="$B$27" noThreeD="1"/>
</file>

<file path=xl/ctrlProps/ctrlProp25.xml><?xml version="1.0" encoding="utf-8"?>
<formControlPr xmlns="http://schemas.microsoft.com/office/spreadsheetml/2009/9/main" objectType="CheckBox" fmlaLink="$B$29" noThreeD="1"/>
</file>

<file path=xl/ctrlProps/ctrlProp26.xml><?xml version="1.0" encoding="utf-8"?>
<formControlPr xmlns="http://schemas.microsoft.com/office/spreadsheetml/2009/9/main" objectType="CheckBox" fmlaLink="$B$31" noThreeD="1"/>
</file>

<file path=xl/ctrlProps/ctrlProp27.xml><?xml version="1.0" encoding="utf-8"?>
<formControlPr xmlns="http://schemas.microsoft.com/office/spreadsheetml/2009/9/main" objectType="CheckBox" fmlaLink="$K$27" noThreeD="1"/>
</file>

<file path=xl/ctrlProps/ctrlProp28.xml><?xml version="1.0" encoding="utf-8"?>
<formControlPr xmlns="http://schemas.microsoft.com/office/spreadsheetml/2009/9/main" objectType="CheckBox" fmlaLink="$C$27" noThreeD="1"/>
</file>

<file path=xl/ctrlProps/ctrlProp29.xml><?xml version="1.0" encoding="utf-8"?>
<formControlPr xmlns="http://schemas.microsoft.com/office/spreadsheetml/2009/9/main" objectType="CheckBox" fmlaLink="$C$28" noThreeD="1"/>
</file>

<file path=xl/ctrlProps/ctrlProp3.xml><?xml version="1.0" encoding="utf-8"?>
<formControlPr xmlns="http://schemas.microsoft.com/office/spreadsheetml/2009/9/main" objectType="CheckBox" fmlaLink="$K$25" noThreeD="1"/>
</file>

<file path=xl/ctrlProps/ctrlProp30.xml><?xml version="1.0" encoding="utf-8"?>
<formControlPr xmlns="http://schemas.microsoft.com/office/spreadsheetml/2009/9/main" objectType="CheckBox" fmlaLink="$B$34" noThreeD="1"/>
</file>

<file path=xl/ctrlProps/ctrlProp31.xml><?xml version="1.0" encoding="utf-8"?>
<formControlPr xmlns="http://schemas.microsoft.com/office/spreadsheetml/2009/9/main" objectType="CheckBox" fmlaLink="$B$36" noThreeD="1"/>
</file>

<file path=xl/ctrlProps/ctrlProp32.xml><?xml version="1.0" encoding="utf-8"?>
<formControlPr xmlns="http://schemas.microsoft.com/office/spreadsheetml/2009/9/main" objectType="CheckBox" fmlaLink="$C$41" noThreeD="1"/>
</file>

<file path=xl/ctrlProps/ctrlProp33.xml><?xml version="1.0" encoding="utf-8"?>
<formControlPr xmlns="http://schemas.microsoft.com/office/spreadsheetml/2009/9/main" objectType="CheckBox" fmlaLink="$C$42" noThreeD="1"/>
</file>

<file path=xl/ctrlProps/ctrlProp34.xml><?xml version="1.0" encoding="utf-8"?>
<formControlPr xmlns="http://schemas.microsoft.com/office/spreadsheetml/2009/9/main" objectType="CheckBox" fmlaLink="$B$44" noThreeD="1"/>
</file>

<file path=xl/ctrlProps/ctrlProp35.xml><?xml version="1.0" encoding="utf-8"?>
<formControlPr xmlns="http://schemas.microsoft.com/office/spreadsheetml/2009/9/main" objectType="CheckBox" fmlaLink="$B$38" noThreeD="1"/>
</file>

<file path=xl/ctrlProps/ctrlProp36.xml><?xml version="1.0" encoding="utf-8"?>
<formControlPr xmlns="http://schemas.microsoft.com/office/spreadsheetml/2009/9/main" objectType="CheckBox" fmlaLink="$K$24" noThreeD="1"/>
</file>

<file path=xl/ctrlProps/ctrlProp37.xml><?xml version="1.0" encoding="utf-8"?>
<formControlPr xmlns="http://schemas.microsoft.com/office/spreadsheetml/2009/9/main" objectType="CheckBox" fmlaLink="$K$26" noThreeD="1"/>
</file>

<file path=xl/ctrlProps/ctrlProp38.xml><?xml version="1.0" encoding="utf-8"?>
<formControlPr xmlns="http://schemas.microsoft.com/office/spreadsheetml/2009/9/main" objectType="CheckBox" fmlaLink="$C$29" noThreeD="1"/>
</file>

<file path=xl/ctrlProps/ctrlProp39.xml><?xml version="1.0" encoding="utf-8"?>
<formControlPr xmlns="http://schemas.microsoft.com/office/spreadsheetml/2009/9/main" objectType="CheckBox" fmlaLink="$K$38" noThreeD="1"/>
</file>

<file path=xl/ctrlProps/ctrlProp4.xml><?xml version="1.0" encoding="utf-8"?>
<formControlPr xmlns="http://schemas.microsoft.com/office/spreadsheetml/2009/9/main" objectType="CheckBox" fmlaLink="$K$26" noThreeD="1"/>
</file>

<file path=xl/ctrlProps/ctrlProp40.xml><?xml version="1.0" encoding="utf-8"?>
<formControlPr xmlns="http://schemas.microsoft.com/office/spreadsheetml/2009/9/main" objectType="CheckBox" fmlaLink="$B$37" noThreeD="1"/>
</file>

<file path=xl/ctrlProps/ctrlProp41.xml><?xml version="1.0" encoding="utf-8"?>
<formControlPr xmlns="http://schemas.microsoft.com/office/spreadsheetml/2009/9/main" objectType="CheckBox" fmlaLink="$K$33" noThreeD="1"/>
</file>

<file path=xl/ctrlProps/ctrlProp42.xml><?xml version="1.0" encoding="utf-8"?>
<formControlPr xmlns="http://schemas.microsoft.com/office/spreadsheetml/2009/9/main" objectType="CheckBox" fmlaLink="$B$25" noThreeD="1"/>
</file>

<file path=xl/ctrlProps/ctrlProp43.xml><?xml version="1.0" encoding="utf-8"?>
<formControlPr xmlns="http://schemas.microsoft.com/office/spreadsheetml/2009/9/main" objectType="CheckBox" fmlaLink="$K$54" noThreeD="1"/>
</file>

<file path=xl/ctrlProps/ctrlProp44.xml><?xml version="1.0" encoding="utf-8"?>
<formControlPr xmlns="http://schemas.microsoft.com/office/spreadsheetml/2009/9/main" objectType="CheckBox" fmlaLink="$K$57" noThreeD="1"/>
</file>

<file path=xl/ctrlProps/ctrlProp45.xml><?xml version="1.0" encoding="utf-8"?>
<formControlPr xmlns="http://schemas.microsoft.com/office/spreadsheetml/2009/9/main" objectType="CheckBox" fmlaLink="$K$27" noThreeD="1"/>
</file>

<file path=xl/ctrlProps/ctrlProp46.xml><?xml version="1.0" encoding="utf-8"?>
<formControlPr xmlns="http://schemas.microsoft.com/office/spreadsheetml/2009/9/main" objectType="CheckBox" fmlaLink="$K$29" noThreeD="1"/>
</file>

<file path=xl/ctrlProps/ctrlProp47.xml><?xml version="1.0" encoding="utf-8"?>
<formControlPr xmlns="http://schemas.microsoft.com/office/spreadsheetml/2009/9/main" objectType="CheckBox" fmlaLink="$K$31" noThreeD="1"/>
</file>

<file path=xl/ctrlProps/ctrlProp48.xml><?xml version="1.0" encoding="utf-8"?>
<formControlPr xmlns="http://schemas.microsoft.com/office/spreadsheetml/2009/9/main" objectType="CheckBox" fmlaLink="$K$33" noThreeD="1"/>
</file>

<file path=xl/ctrlProps/ctrlProp49.xml><?xml version="1.0" encoding="utf-8"?>
<formControlPr xmlns="http://schemas.microsoft.com/office/spreadsheetml/2009/9/main" objectType="CheckBox" fmlaLink="$B$53" noThreeD="1"/>
</file>

<file path=xl/ctrlProps/ctrlProp5.xml><?xml version="1.0" encoding="utf-8"?>
<formControlPr xmlns="http://schemas.microsoft.com/office/spreadsheetml/2009/9/main" objectType="CheckBox" fmlaLink="$K$27" noThreeD="1"/>
</file>

<file path=xl/ctrlProps/ctrlProp50.xml><?xml version="1.0" encoding="utf-8"?>
<formControlPr xmlns="http://schemas.microsoft.com/office/spreadsheetml/2009/9/main" objectType="CheckBox" fmlaLink="$K$76" noThreeD="1"/>
</file>

<file path=xl/ctrlProps/ctrlProp51.xml><?xml version="1.0" encoding="utf-8"?>
<formControlPr xmlns="http://schemas.microsoft.com/office/spreadsheetml/2009/9/main" objectType="CheckBox" fmlaLink="$T$27" noThreeD="1"/>
</file>

<file path=xl/ctrlProps/ctrlProp52.xml><?xml version="1.0" encoding="utf-8"?>
<formControlPr xmlns="http://schemas.microsoft.com/office/spreadsheetml/2009/9/main" objectType="CheckBox" fmlaLink="$K$21" noThreeD="1"/>
</file>

<file path=xl/ctrlProps/ctrlProp53.xml><?xml version="1.0" encoding="utf-8"?>
<formControlPr xmlns="http://schemas.microsoft.com/office/spreadsheetml/2009/9/main" objectType="CheckBox" fmlaLink="$K$24" noThreeD="1"/>
</file>

<file path=xl/ctrlProps/ctrlProp54.xml><?xml version="1.0" encoding="utf-8"?>
<formControlPr xmlns="http://schemas.microsoft.com/office/spreadsheetml/2009/9/main" objectType="CheckBox" fmlaLink="$K$25" noThreeD="1"/>
</file>

<file path=xl/ctrlProps/ctrlProp55.xml><?xml version="1.0" encoding="utf-8"?>
<formControlPr xmlns="http://schemas.microsoft.com/office/spreadsheetml/2009/9/main" objectType="CheckBox" fmlaLink="$K$26" noThreeD="1"/>
</file>

<file path=xl/ctrlProps/ctrlProp56.xml><?xml version="1.0" encoding="utf-8"?>
<formControlPr xmlns="http://schemas.microsoft.com/office/spreadsheetml/2009/9/main" objectType="CheckBox" fmlaLink="$K$27" noThreeD="1"/>
</file>

<file path=xl/ctrlProps/ctrlProp57.xml><?xml version="1.0" encoding="utf-8"?>
<formControlPr xmlns="http://schemas.microsoft.com/office/spreadsheetml/2009/9/main" objectType="CheckBox" fmlaLink="$K$28" noThreeD="1"/>
</file>

<file path=xl/ctrlProps/ctrlProp58.xml><?xml version="1.0" encoding="utf-8"?>
<formControlPr xmlns="http://schemas.microsoft.com/office/spreadsheetml/2009/9/main" objectType="CheckBox" fmlaLink="$K$29" noThreeD="1"/>
</file>

<file path=xl/ctrlProps/ctrlProp59.xml><?xml version="1.0" encoding="utf-8"?>
<formControlPr xmlns="http://schemas.microsoft.com/office/spreadsheetml/2009/9/main" objectType="CheckBox" fmlaLink="$K$30" noThreeD="1"/>
</file>

<file path=xl/ctrlProps/ctrlProp6.xml><?xml version="1.0" encoding="utf-8"?>
<formControlPr xmlns="http://schemas.microsoft.com/office/spreadsheetml/2009/9/main" objectType="CheckBox" fmlaLink="$K$28" noThreeD="1"/>
</file>

<file path=xl/ctrlProps/ctrlProp60.xml><?xml version="1.0" encoding="utf-8"?>
<formControlPr xmlns="http://schemas.microsoft.com/office/spreadsheetml/2009/9/main" objectType="CheckBox" fmlaLink="$K$31" noThreeD="1"/>
</file>

<file path=xl/ctrlProps/ctrlProp61.xml><?xml version="1.0" encoding="utf-8"?>
<formControlPr xmlns="http://schemas.microsoft.com/office/spreadsheetml/2009/9/main" objectType="CheckBox" fmlaLink="$K$33" noThreeD="1"/>
</file>

<file path=xl/ctrlProps/ctrlProp62.xml><?xml version="1.0" encoding="utf-8"?>
<formControlPr xmlns="http://schemas.microsoft.com/office/spreadsheetml/2009/9/main" objectType="CheckBox" fmlaLink="$K$34" noThreeD="1"/>
</file>

<file path=xl/ctrlProps/ctrlProp63.xml><?xml version="1.0" encoding="utf-8"?>
<formControlPr xmlns="http://schemas.microsoft.com/office/spreadsheetml/2009/9/main" objectType="CheckBox" fmlaLink="$K$35" noThreeD="1"/>
</file>

<file path=xl/ctrlProps/ctrlProp64.xml><?xml version="1.0" encoding="utf-8"?>
<formControlPr xmlns="http://schemas.microsoft.com/office/spreadsheetml/2009/9/main" objectType="CheckBox" fmlaLink="$K$36" noThreeD="1"/>
</file>

<file path=xl/ctrlProps/ctrlProp65.xml><?xml version="1.0" encoding="utf-8"?>
<formControlPr xmlns="http://schemas.microsoft.com/office/spreadsheetml/2009/9/main" objectType="CheckBox" fmlaLink="$K$37" noThreeD="1"/>
</file>

<file path=xl/ctrlProps/ctrlProp66.xml><?xml version="1.0" encoding="utf-8"?>
<formControlPr xmlns="http://schemas.microsoft.com/office/spreadsheetml/2009/9/main" objectType="CheckBox" fmlaLink="$K$38" noThreeD="1"/>
</file>

<file path=xl/ctrlProps/ctrlProp67.xml><?xml version="1.0" encoding="utf-8"?>
<formControlPr xmlns="http://schemas.microsoft.com/office/spreadsheetml/2009/9/main" objectType="CheckBox" fmlaLink="$K$39" noThreeD="1"/>
</file>

<file path=xl/ctrlProps/ctrlProp68.xml><?xml version="1.0" encoding="utf-8"?>
<formControlPr xmlns="http://schemas.microsoft.com/office/spreadsheetml/2009/9/main" objectType="CheckBox" fmlaLink="$K$40" noThreeD="1"/>
</file>

<file path=xl/ctrlProps/ctrlProp69.xml><?xml version="1.0" encoding="utf-8"?>
<formControlPr xmlns="http://schemas.microsoft.com/office/spreadsheetml/2009/9/main" objectType="CheckBox" fmlaLink="$K$41" noThreeD="1"/>
</file>

<file path=xl/ctrlProps/ctrlProp7.xml><?xml version="1.0" encoding="utf-8"?>
<formControlPr xmlns="http://schemas.microsoft.com/office/spreadsheetml/2009/9/main" objectType="CheckBox" fmlaLink="$K$29" noThreeD="1"/>
</file>

<file path=xl/ctrlProps/ctrlProp70.xml><?xml version="1.0" encoding="utf-8"?>
<formControlPr xmlns="http://schemas.microsoft.com/office/spreadsheetml/2009/9/main" objectType="CheckBox" fmlaLink="$K$43" noThreeD="1"/>
</file>

<file path=xl/ctrlProps/ctrlProp71.xml><?xml version="1.0" encoding="utf-8"?>
<formControlPr xmlns="http://schemas.microsoft.com/office/spreadsheetml/2009/9/main" objectType="CheckBox" fmlaLink="$K$22" noThreeD="1"/>
</file>

<file path=xl/ctrlProps/ctrlProp72.xml><?xml version="1.0" encoding="utf-8"?>
<formControlPr xmlns="http://schemas.microsoft.com/office/spreadsheetml/2009/9/main" objectType="CheckBox" fmlaLink="$B$27" noThreeD="1"/>
</file>

<file path=xl/ctrlProps/ctrlProp73.xml><?xml version="1.0" encoding="utf-8"?>
<formControlPr xmlns="http://schemas.microsoft.com/office/spreadsheetml/2009/9/main" objectType="CheckBox" fmlaLink="$B$29" noThreeD="1"/>
</file>

<file path=xl/ctrlProps/ctrlProp74.xml><?xml version="1.0" encoding="utf-8"?>
<formControlPr xmlns="http://schemas.microsoft.com/office/spreadsheetml/2009/9/main" objectType="CheckBox" fmlaLink="$B$31" noThreeD="1"/>
</file>

<file path=xl/ctrlProps/ctrlProp75.xml><?xml version="1.0" encoding="utf-8"?>
<formControlPr xmlns="http://schemas.microsoft.com/office/spreadsheetml/2009/9/main" objectType="CheckBox" fmlaLink="$B$27" noThreeD="1"/>
</file>

<file path=xl/ctrlProps/ctrlProp76.xml><?xml version="1.0" encoding="utf-8"?>
<formControlPr xmlns="http://schemas.microsoft.com/office/spreadsheetml/2009/9/main" objectType="CheckBox" fmlaLink="$B$29" noThreeD="1"/>
</file>

<file path=xl/ctrlProps/ctrlProp77.xml><?xml version="1.0" encoding="utf-8"?>
<formControlPr xmlns="http://schemas.microsoft.com/office/spreadsheetml/2009/9/main" objectType="CheckBox" fmlaLink="$B$31" noThreeD="1"/>
</file>

<file path=xl/ctrlProps/ctrlProp78.xml><?xml version="1.0" encoding="utf-8"?>
<formControlPr xmlns="http://schemas.microsoft.com/office/spreadsheetml/2009/9/main" objectType="CheckBox" fmlaLink="$K$27" noThreeD="1"/>
</file>

<file path=xl/ctrlProps/ctrlProp79.xml><?xml version="1.0" encoding="utf-8"?>
<formControlPr xmlns="http://schemas.microsoft.com/office/spreadsheetml/2009/9/main" objectType="CheckBox" fmlaLink="$C$27" noThreeD="1"/>
</file>

<file path=xl/ctrlProps/ctrlProp8.xml><?xml version="1.0" encoding="utf-8"?>
<formControlPr xmlns="http://schemas.microsoft.com/office/spreadsheetml/2009/9/main" objectType="CheckBox" fmlaLink="$K$30" noThreeD="1"/>
</file>

<file path=xl/ctrlProps/ctrlProp80.xml><?xml version="1.0" encoding="utf-8"?>
<formControlPr xmlns="http://schemas.microsoft.com/office/spreadsheetml/2009/9/main" objectType="CheckBox" fmlaLink="$C$28" noThreeD="1"/>
</file>

<file path=xl/ctrlProps/ctrlProp81.xml><?xml version="1.0" encoding="utf-8"?>
<formControlPr xmlns="http://schemas.microsoft.com/office/spreadsheetml/2009/9/main" objectType="CheckBox" fmlaLink="$B$34" noThreeD="1"/>
</file>

<file path=xl/ctrlProps/ctrlProp82.xml><?xml version="1.0" encoding="utf-8"?>
<formControlPr xmlns="http://schemas.microsoft.com/office/spreadsheetml/2009/9/main" objectType="CheckBox" fmlaLink="$B$36" noThreeD="1"/>
</file>

<file path=xl/ctrlProps/ctrlProp83.xml><?xml version="1.0" encoding="utf-8"?>
<formControlPr xmlns="http://schemas.microsoft.com/office/spreadsheetml/2009/9/main" objectType="CheckBox" fmlaLink="$C$41" noThreeD="1"/>
</file>

<file path=xl/ctrlProps/ctrlProp84.xml><?xml version="1.0" encoding="utf-8"?>
<formControlPr xmlns="http://schemas.microsoft.com/office/spreadsheetml/2009/9/main" objectType="CheckBox" fmlaLink="$C$42" noThreeD="1"/>
</file>

<file path=xl/ctrlProps/ctrlProp85.xml><?xml version="1.0" encoding="utf-8"?>
<formControlPr xmlns="http://schemas.microsoft.com/office/spreadsheetml/2009/9/main" objectType="CheckBox" fmlaLink="$B$44" noThreeD="1"/>
</file>

<file path=xl/ctrlProps/ctrlProp86.xml><?xml version="1.0" encoding="utf-8"?>
<formControlPr xmlns="http://schemas.microsoft.com/office/spreadsheetml/2009/9/main" objectType="CheckBox" fmlaLink="$B$38" noThreeD="1"/>
</file>

<file path=xl/ctrlProps/ctrlProp87.xml><?xml version="1.0" encoding="utf-8"?>
<formControlPr xmlns="http://schemas.microsoft.com/office/spreadsheetml/2009/9/main" objectType="CheckBox" fmlaLink="$K$24" noThreeD="1"/>
</file>

<file path=xl/ctrlProps/ctrlProp88.xml><?xml version="1.0" encoding="utf-8"?>
<formControlPr xmlns="http://schemas.microsoft.com/office/spreadsheetml/2009/9/main" objectType="CheckBox" fmlaLink="$K$26" noThreeD="1"/>
</file>

<file path=xl/ctrlProps/ctrlProp89.xml><?xml version="1.0" encoding="utf-8"?>
<formControlPr xmlns="http://schemas.microsoft.com/office/spreadsheetml/2009/9/main" objectType="CheckBox" fmlaLink="$C$29" noThreeD="1"/>
</file>

<file path=xl/ctrlProps/ctrlProp9.xml><?xml version="1.0" encoding="utf-8"?>
<formControlPr xmlns="http://schemas.microsoft.com/office/spreadsheetml/2009/9/main" objectType="CheckBox" fmlaLink="$K$31" noThreeD="1"/>
</file>

<file path=xl/ctrlProps/ctrlProp90.xml><?xml version="1.0" encoding="utf-8"?>
<formControlPr xmlns="http://schemas.microsoft.com/office/spreadsheetml/2009/9/main" objectType="CheckBox" fmlaLink="$B$29" noThreeD="1"/>
</file>

<file path=xl/ctrlProps/ctrlProp91.xml><?xml version="1.0" encoding="utf-8"?>
<formControlPr xmlns="http://schemas.microsoft.com/office/spreadsheetml/2009/9/main" objectType="CheckBox" fmlaLink="$B$43" noThreeD="1"/>
</file>

<file path=xl/ctrlProps/ctrlProp92.xml><?xml version="1.0" encoding="utf-8"?>
<formControlPr xmlns="http://schemas.microsoft.com/office/spreadsheetml/2009/9/main" objectType="CheckBox" fmlaLink="$B$25" noThreeD="1"/>
</file>

<file path=xl/ctrlProps/ctrlProp93.xml><?xml version="1.0" encoding="utf-8"?>
<formControlPr xmlns="http://schemas.microsoft.com/office/spreadsheetml/2009/9/main" objectType="CheckBox" fmlaLink="$K$54" noThreeD="1"/>
</file>

<file path=xl/ctrlProps/ctrlProp94.xml><?xml version="1.0" encoding="utf-8"?>
<formControlPr xmlns="http://schemas.microsoft.com/office/spreadsheetml/2009/9/main" objectType="CheckBox" fmlaLink="$K$57" noThreeD="1"/>
</file>

<file path=xl/ctrlProps/ctrlProp95.xml><?xml version="1.0" encoding="utf-8"?>
<formControlPr xmlns="http://schemas.microsoft.com/office/spreadsheetml/2009/9/main" objectType="CheckBox" fmlaLink="$K$27" noThreeD="1"/>
</file>

<file path=xl/ctrlProps/ctrlProp96.xml><?xml version="1.0" encoding="utf-8"?>
<formControlPr xmlns="http://schemas.microsoft.com/office/spreadsheetml/2009/9/main" objectType="CheckBox" fmlaLink="$K$29" noThreeD="1"/>
</file>

<file path=xl/ctrlProps/ctrlProp97.xml><?xml version="1.0" encoding="utf-8"?>
<formControlPr xmlns="http://schemas.microsoft.com/office/spreadsheetml/2009/9/main" objectType="CheckBox" fmlaLink="$K$31" noThreeD="1"/>
</file>

<file path=xl/ctrlProps/ctrlProp98.xml><?xml version="1.0" encoding="utf-8"?>
<formControlPr xmlns="http://schemas.microsoft.com/office/spreadsheetml/2009/9/main" objectType="CheckBox" fmlaLink="$K$33" noThreeD="1"/>
</file>

<file path=xl/ctrlProps/ctrlProp99.xml><?xml version="1.0" encoding="utf-8"?>
<formControlPr xmlns="http://schemas.microsoft.com/office/spreadsheetml/2009/9/main" objectType="CheckBox" fmlaLink="$B$53" noThreeD="1"/>
</file>

<file path=xl/drawings/_rels/drawing1.xml.rels><?xml version="1.0" encoding="UTF-8" standalone="yes"?>
<Relationships xmlns="http://schemas.openxmlformats.org/package/2006/relationships"><Relationship Id="rId3" Type="http://schemas.openxmlformats.org/officeDocument/2006/relationships/hyperlink" Target="#'Loss Example'!A1"/><Relationship Id="rId2" Type="http://schemas.openxmlformats.org/officeDocument/2006/relationships/image" Target="../media/image2.jpeg"/><Relationship Id="rId1" Type="http://schemas.openxmlformats.org/officeDocument/2006/relationships/hyperlink" Target="#'Traditional Construction (TC)'!A1"/><Relationship Id="rId4" Type="http://schemas.openxmlformats.org/officeDocument/2006/relationships/image" Target="../media/image3.jpg"/></Relationships>
</file>

<file path=xl/drawings/_rels/drawing10.xml.rels><?xml version="1.0" encoding="UTF-8" standalone="yes"?>
<Relationships xmlns="http://schemas.openxmlformats.org/package/2006/relationships"><Relationship Id="rId3" Type="http://schemas.openxmlformats.org/officeDocument/2006/relationships/hyperlink" Target="#'Scope of Work (TC-EB)'!A1"/><Relationship Id="rId7" Type="http://schemas.openxmlformats.org/officeDocument/2006/relationships/hyperlink" Target="#'Loss Example'!A1"/><Relationship Id="rId2" Type="http://schemas.openxmlformats.org/officeDocument/2006/relationships/hyperlink" Target="#'Traditional Construction (TC)'!A1"/><Relationship Id="rId1" Type="http://schemas.openxmlformats.org/officeDocument/2006/relationships/hyperlink" Target="#Home!A1"/><Relationship Id="rId6" Type="http://schemas.openxmlformats.org/officeDocument/2006/relationships/image" Target="../media/image3.jpg"/><Relationship Id="rId5" Type="http://schemas.openxmlformats.org/officeDocument/2006/relationships/hyperlink" Target="#'Summary (TC-EB)'!A1"/><Relationship Id="rId4" Type="http://schemas.openxmlformats.org/officeDocument/2006/relationships/hyperlink" Target="#'Insurance Requirements (TC-EB) '!A1"/></Relationships>
</file>

<file path=xl/drawings/_rels/drawing11.xml.rels><?xml version="1.0" encoding="UTF-8" standalone="yes"?>
<Relationships xmlns="http://schemas.openxmlformats.org/package/2006/relationships"><Relationship Id="rId8" Type="http://schemas.openxmlformats.org/officeDocument/2006/relationships/hyperlink" Target="#'Additional Coverages (TC-EB)'!J21"/><Relationship Id="rId13" Type="http://schemas.openxmlformats.org/officeDocument/2006/relationships/hyperlink" Target="#'Additional Coverages (TC-EB)'!S21"/><Relationship Id="rId3" Type="http://schemas.openxmlformats.org/officeDocument/2006/relationships/hyperlink" Target="#'Scope of Work (TC-EB)'!A1"/><Relationship Id="rId7" Type="http://schemas.openxmlformats.org/officeDocument/2006/relationships/hyperlink" Target="https://www.oregon.gov/das/Risk/Pages/Insclauses.aspx" TargetMode="External"/><Relationship Id="rId12" Type="http://schemas.openxmlformats.org/officeDocument/2006/relationships/hyperlink" Target="https://www.oregon.gov/das/Risk/Pages/InsclausesCrimeProtCov.aspx" TargetMode="External"/><Relationship Id="rId2" Type="http://schemas.openxmlformats.org/officeDocument/2006/relationships/hyperlink" Target="#'Traditional Construction (TC)'!A1"/><Relationship Id="rId16" Type="http://schemas.openxmlformats.org/officeDocument/2006/relationships/hyperlink" Target="#'Additional Coverages (TC-EB)'!S47"/><Relationship Id="rId1" Type="http://schemas.openxmlformats.org/officeDocument/2006/relationships/hyperlink" Target="#Home!A1"/><Relationship Id="rId6" Type="http://schemas.openxmlformats.org/officeDocument/2006/relationships/image" Target="../media/image3.jpg"/><Relationship Id="rId11" Type="http://schemas.openxmlformats.org/officeDocument/2006/relationships/hyperlink" Target="https://www.oregon.gov/das/Risk/Pages/InsclausesMarine.aspx" TargetMode="External"/><Relationship Id="rId5" Type="http://schemas.openxmlformats.org/officeDocument/2006/relationships/hyperlink" Target="#'Summary (TC-EB)'!A1"/><Relationship Id="rId15" Type="http://schemas.openxmlformats.org/officeDocument/2006/relationships/hyperlink" Target="#'Additional Coverages (TC-EB)'!J47"/><Relationship Id="rId10" Type="http://schemas.openxmlformats.org/officeDocument/2006/relationships/hyperlink" Target="https://www.oregon.gov/das/Risk/Pages/InsclausesBaileesCov.aspx" TargetMode="External"/><Relationship Id="rId4" Type="http://schemas.openxmlformats.org/officeDocument/2006/relationships/hyperlink" Target="#'Insurance Requirements (TC-EB) '!A1"/><Relationship Id="rId9" Type="http://schemas.openxmlformats.org/officeDocument/2006/relationships/hyperlink" Target="https://www.oregon.gov/das/Risk/Pages/InsclausesAircraft.aspx" TargetMode="External"/><Relationship Id="rId14" Type="http://schemas.openxmlformats.org/officeDocument/2006/relationships/hyperlink" Target="#'Additional Coverages (TC-EB)'!A47"/></Relationships>
</file>

<file path=xl/drawings/_rels/drawing12.xml.rels><?xml version="1.0" encoding="UTF-8" standalone="yes"?>
<Relationships xmlns="http://schemas.openxmlformats.org/package/2006/relationships"><Relationship Id="rId3" Type="http://schemas.openxmlformats.org/officeDocument/2006/relationships/hyperlink" Target="#'Additional Coverages (TC-EB)'!A1"/><Relationship Id="rId2" Type="http://schemas.openxmlformats.org/officeDocument/2006/relationships/hyperlink" Target="https://www.oregon.gov/das/Risk/Pages/CntrctrInsReq.aspx" TargetMode="External"/><Relationship Id="rId1" Type="http://schemas.openxmlformats.org/officeDocument/2006/relationships/hyperlink" Target="#'Insurance Requirements (TC-EB) '!A1"/></Relationships>
</file>

<file path=xl/drawings/_rels/drawing13.xml.rels><?xml version="1.0" encoding="UTF-8" standalone="yes"?>
<Relationships xmlns="http://schemas.openxmlformats.org/package/2006/relationships"><Relationship Id="rId3" Type="http://schemas.openxmlformats.org/officeDocument/2006/relationships/image" Target="../media/image10.jpeg"/><Relationship Id="rId7" Type="http://schemas.openxmlformats.org/officeDocument/2006/relationships/hyperlink" Target="#'Scope of Work (TC-NB)'!A1"/><Relationship Id="rId2" Type="http://schemas.openxmlformats.org/officeDocument/2006/relationships/hyperlink" Target="#'Traditional Construction (TC)'!A1"/><Relationship Id="rId1" Type="http://schemas.openxmlformats.org/officeDocument/2006/relationships/hyperlink" Target="#Home!A1"/><Relationship Id="rId6" Type="http://schemas.openxmlformats.org/officeDocument/2006/relationships/image" Target="../media/image3.jpg"/><Relationship Id="rId5" Type="http://schemas.openxmlformats.org/officeDocument/2006/relationships/hyperlink" Target="#'Summary (TC-NB)'!A1"/><Relationship Id="rId4" Type="http://schemas.openxmlformats.org/officeDocument/2006/relationships/hyperlink" Target="#'Insurance Requirements (TC-NB)'!A1"/></Relationships>
</file>

<file path=xl/drawings/_rels/drawing14.xml.rels><?xml version="1.0" encoding="UTF-8" standalone="yes"?>
<Relationships xmlns="http://schemas.openxmlformats.org/package/2006/relationships"><Relationship Id="rId8" Type="http://schemas.openxmlformats.org/officeDocument/2006/relationships/hyperlink" Target="#'Professional (TC-NB)'!A1"/><Relationship Id="rId13" Type="http://schemas.openxmlformats.org/officeDocument/2006/relationships/hyperlink" Target="https://www.oregon.gov/das/Risk/Pages/InsclausesBldrsRisk.aspx" TargetMode="External"/><Relationship Id="rId18" Type="http://schemas.openxmlformats.org/officeDocument/2006/relationships/hyperlink" Target="#'Additional Coverages (TC-NB)'!A1"/><Relationship Id="rId3" Type="http://schemas.openxmlformats.org/officeDocument/2006/relationships/hyperlink" Target="#'Scope of Work (TC-NB)'!A1"/><Relationship Id="rId7" Type="http://schemas.openxmlformats.org/officeDocument/2006/relationships/hyperlink" Target="#'Builder''s Risk (TC-NB)'!A1"/><Relationship Id="rId12" Type="http://schemas.openxmlformats.org/officeDocument/2006/relationships/hyperlink" Target="https://www.oregon.gov/das/Risk/Pages/InsclausesPollutLiab.aspx" TargetMode="External"/><Relationship Id="rId17" Type="http://schemas.openxmlformats.org/officeDocument/2006/relationships/hyperlink" Target="https://www.oregon.gov/das/Risk/Pages/Insclauses.aspx" TargetMode="External"/><Relationship Id="rId2" Type="http://schemas.openxmlformats.org/officeDocument/2006/relationships/hyperlink" Target="#'Traditional Construction (TC)'!A1"/><Relationship Id="rId16" Type="http://schemas.openxmlformats.org/officeDocument/2006/relationships/image" Target="../media/image3.jpg"/><Relationship Id="rId1" Type="http://schemas.openxmlformats.org/officeDocument/2006/relationships/hyperlink" Target="#Home!A1"/><Relationship Id="rId6" Type="http://schemas.openxmlformats.org/officeDocument/2006/relationships/hyperlink" Target="#'Pollution (TC-NB)'!A1"/><Relationship Id="rId11" Type="http://schemas.openxmlformats.org/officeDocument/2006/relationships/hyperlink" Target="https://www.oregon.gov/das/Risk/Pages/InsclausesAutoLiabIns.aspx" TargetMode="External"/><Relationship Id="rId5" Type="http://schemas.openxmlformats.org/officeDocument/2006/relationships/hyperlink" Target="#'Automobile (TC-NB)'!A1"/><Relationship Id="rId15" Type="http://schemas.openxmlformats.org/officeDocument/2006/relationships/hyperlink" Target="#'Insurance Requirements (TC-NB)'!A1"/><Relationship Id="rId10" Type="http://schemas.openxmlformats.org/officeDocument/2006/relationships/hyperlink" Target="https://www.oregon.gov/das/Risk/Pages/InsclausesCmrclIns.aspx" TargetMode="External"/><Relationship Id="rId4" Type="http://schemas.openxmlformats.org/officeDocument/2006/relationships/hyperlink" Target="#'CGL Umbrella (TC-NB)'!A1"/><Relationship Id="rId9" Type="http://schemas.openxmlformats.org/officeDocument/2006/relationships/hyperlink" Target="#'Summary (TC-NB)'!A1"/><Relationship Id="rId14" Type="http://schemas.openxmlformats.org/officeDocument/2006/relationships/hyperlink" Target="https://www.oregon.gov/das/Risk/Pages/InsclausesProfErrorOmis.aspx" TargetMode="External"/></Relationships>
</file>

<file path=xl/drawings/_rels/drawing15.xml.rels><?xml version="1.0" encoding="UTF-8" standalone="yes"?>
<Relationships xmlns="http://schemas.openxmlformats.org/package/2006/relationships"><Relationship Id="rId3" Type="http://schemas.openxmlformats.org/officeDocument/2006/relationships/hyperlink" Target="#'Scope of Work (TC-NB)'!A1"/><Relationship Id="rId2" Type="http://schemas.openxmlformats.org/officeDocument/2006/relationships/hyperlink" Target="#'Traditional Construction (TC)'!A1"/><Relationship Id="rId1" Type="http://schemas.openxmlformats.org/officeDocument/2006/relationships/hyperlink" Target="#Home!A1"/><Relationship Id="rId6" Type="http://schemas.openxmlformats.org/officeDocument/2006/relationships/image" Target="../media/image3.jpg"/><Relationship Id="rId5" Type="http://schemas.openxmlformats.org/officeDocument/2006/relationships/hyperlink" Target="#'Summary (TC-NB)'!A1"/><Relationship Id="rId4" Type="http://schemas.openxmlformats.org/officeDocument/2006/relationships/hyperlink" Target="#'Insurance Requirements (TC-NB)'!A1"/></Relationships>
</file>

<file path=xl/drawings/_rels/drawing16.xml.rels><?xml version="1.0" encoding="UTF-8" standalone="yes"?>
<Relationships xmlns="http://schemas.openxmlformats.org/package/2006/relationships"><Relationship Id="rId3" Type="http://schemas.openxmlformats.org/officeDocument/2006/relationships/hyperlink" Target="#'Scope of Work (TC-NB)'!A1"/><Relationship Id="rId7" Type="http://schemas.openxmlformats.org/officeDocument/2006/relationships/hyperlink" Target="#'Loss Example'!A1"/><Relationship Id="rId2" Type="http://schemas.openxmlformats.org/officeDocument/2006/relationships/hyperlink" Target="#'Traditional Construction (TC)'!A1"/><Relationship Id="rId1" Type="http://schemas.openxmlformats.org/officeDocument/2006/relationships/hyperlink" Target="#Home!A1"/><Relationship Id="rId6" Type="http://schemas.openxmlformats.org/officeDocument/2006/relationships/image" Target="../media/image3.jpg"/><Relationship Id="rId5" Type="http://schemas.openxmlformats.org/officeDocument/2006/relationships/hyperlink" Target="#'Summary (TC-NB)'!A1"/><Relationship Id="rId4" Type="http://schemas.openxmlformats.org/officeDocument/2006/relationships/hyperlink" Target="#'Insurance Requirements (TC-NB)'!A1"/></Relationships>
</file>

<file path=xl/drawings/_rels/drawing17.xml.rels><?xml version="1.0" encoding="UTF-8" standalone="yes"?>
<Relationships xmlns="http://schemas.openxmlformats.org/package/2006/relationships"><Relationship Id="rId8" Type="http://schemas.openxmlformats.org/officeDocument/2006/relationships/hyperlink" Target="#'Insurance Requirements (RS)'!A1"/><Relationship Id="rId3" Type="http://schemas.openxmlformats.org/officeDocument/2006/relationships/hyperlink" Target="#Home!A1"/><Relationship Id="rId7" Type="http://schemas.openxmlformats.org/officeDocument/2006/relationships/hyperlink" Target="#'Insurance Requirements (TC-EB) '!A1"/><Relationship Id="rId2" Type="http://schemas.openxmlformats.org/officeDocument/2006/relationships/hyperlink" Target="#'Insurance Requirements (TC-NB)'!A1"/><Relationship Id="rId1" Type="http://schemas.openxmlformats.org/officeDocument/2006/relationships/image" Target="../media/image7.png"/><Relationship Id="rId6" Type="http://schemas.openxmlformats.org/officeDocument/2006/relationships/image" Target="../media/image3.jpg"/><Relationship Id="rId5" Type="http://schemas.openxmlformats.org/officeDocument/2006/relationships/hyperlink" Target="#'Summary (TC-NB)'!A1"/><Relationship Id="rId4" Type="http://schemas.openxmlformats.org/officeDocument/2006/relationships/hyperlink" Target="#'Traditional Construction (TC)'!A1"/></Relationships>
</file>

<file path=xl/drawings/_rels/drawing18.xml.rels><?xml version="1.0" encoding="UTF-8" standalone="yes"?>
<Relationships xmlns="http://schemas.openxmlformats.org/package/2006/relationships"><Relationship Id="rId3" Type="http://schemas.openxmlformats.org/officeDocument/2006/relationships/hyperlink" Target="#'Scope of Work (TC-NB)'!A1"/><Relationship Id="rId2" Type="http://schemas.openxmlformats.org/officeDocument/2006/relationships/hyperlink" Target="#'Traditional Construction (TC)'!A1"/><Relationship Id="rId1" Type="http://schemas.openxmlformats.org/officeDocument/2006/relationships/hyperlink" Target="#Home!A1"/><Relationship Id="rId5" Type="http://schemas.openxmlformats.org/officeDocument/2006/relationships/image" Target="../media/image3.jpg"/><Relationship Id="rId4" Type="http://schemas.openxmlformats.org/officeDocument/2006/relationships/hyperlink" Target="#'Insurance Requirements (TC-NB)'!A1"/></Relationships>
</file>

<file path=xl/drawings/_rels/drawing19.xml.rels><?xml version="1.0" encoding="UTF-8" standalone="yes"?>
<Relationships xmlns="http://schemas.openxmlformats.org/package/2006/relationships"><Relationship Id="rId3" Type="http://schemas.openxmlformats.org/officeDocument/2006/relationships/hyperlink" Target="#'Scope of Work (TC-NB)'!A1"/><Relationship Id="rId7" Type="http://schemas.openxmlformats.org/officeDocument/2006/relationships/hyperlink" Target="#'Loss Example'!A1"/><Relationship Id="rId2" Type="http://schemas.openxmlformats.org/officeDocument/2006/relationships/hyperlink" Target="#'Traditional Construction (TC)'!A1"/><Relationship Id="rId1" Type="http://schemas.openxmlformats.org/officeDocument/2006/relationships/hyperlink" Target="#Home!A1"/><Relationship Id="rId6" Type="http://schemas.openxmlformats.org/officeDocument/2006/relationships/image" Target="../media/image3.jpg"/><Relationship Id="rId5" Type="http://schemas.openxmlformats.org/officeDocument/2006/relationships/hyperlink" Target="#'Summary (TC-NB)'!A1"/><Relationship Id="rId4" Type="http://schemas.openxmlformats.org/officeDocument/2006/relationships/hyperlink" Target="#'Insurance Requirements (TC-NB)'!A1"/></Relationships>
</file>

<file path=xl/drawings/_rels/drawing2.xml.rels><?xml version="1.0" encoding="UTF-8" standalone="yes"?>
<Relationships xmlns="http://schemas.openxmlformats.org/package/2006/relationships"><Relationship Id="rId3" Type="http://schemas.openxmlformats.org/officeDocument/2006/relationships/hyperlink" Target="#'Loss Example'!A49"/><Relationship Id="rId2" Type="http://schemas.openxmlformats.org/officeDocument/2006/relationships/hyperlink" Target="#'Loss Example'!A13"/><Relationship Id="rId1" Type="http://schemas.openxmlformats.org/officeDocument/2006/relationships/hyperlink" Target="#Home!A1"/><Relationship Id="rId4" Type="http://schemas.openxmlformats.org/officeDocument/2006/relationships/hyperlink" Target="#'Loss Example'!A64"/></Relationships>
</file>

<file path=xl/drawings/_rels/drawing20.xml.rels><?xml version="1.0" encoding="UTF-8" standalone="yes"?>
<Relationships xmlns="http://schemas.openxmlformats.org/package/2006/relationships"><Relationship Id="rId8" Type="http://schemas.openxmlformats.org/officeDocument/2006/relationships/hyperlink" Target="#'Additional Coverages (TC-NB)'!J21"/><Relationship Id="rId13" Type="http://schemas.openxmlformats.org/officeDocument/2006/relationships/hyperlink" Target="#'Additional Coverages (TC-NB)'!S21"/><Relationship Id="rId3" Type="http://schemas.openxmlformats.org/officeDocument/2006/relationships/hyperlink" Target="#'Scope of Work (TC-NB)'!A1"/><Relationship Id="rId7" Type="http://schemas.openxmlformats.org/officeDocument/2006/relationships/hyperlink" Target="https://www.oregon.gov/das/Risk/Pages/Insclauses.aspx" TargetMode="External"/><Relationship Id="rId12" Type="http://schemas.openxmlformats.org/officeDocument/2006/relationships/hyperlink" Target="https://www.oregon.gov/das/Risk/Pages/InsclausesCrimeProtCov.aspx" TargetMode="External"/><Relationship Id="rId2" Type="http://schemas.openxmlformats.org/officeDocument/2006/relationships/hyperlink" Target="#'Traditional Construction (TC)'!A1"/><Relationship Id="rId16" Type="http://schemas.openxmlformats.org/officeDocument/2006/relationships/hyperlink" Target="#'Additional Coverages (TC-NB)'!S47"/><Relationship Id="rId1" Type="http://schemas.openxmlformats.org/officeDocument/2006/relationships/hyperlink" Target="#Home!A1"/><Relationship Id="rId6" Type="http://schemas.openxmlformats.org/officeDocument/2006/relationships/image" Target="../media/image3.jpg"/><Relationship Id="rId11" Type="http://schemas.openxmlformats.org/officeDocument/2006/relationships/hyperlink" Target="https://www.oregon.gov/das/Risk/Pages/InsclausesMarine.aspx" TargetMode="External"/><Relationship Id="rId5" Type="http://schemas.openxmlformats.org/officeDocument/2006/relationships/hyperlink" Target="#'Summary (TC-NB)'!A1"/><Relationship Id="rId15" Type="http://schemas.openxmlformats.org/officeDocument/2006/relationships/hyperlink" Target="#'Additional Coverages (TC-NB)'!J47"/><Relationship Id="rId10" Type="http://schemas.openxmlformats.org/officeDocument/2006/relationships/hyperlink" Target="https://www.oregon.gov/das/Risk/Pages/InsclausesBaileesCov.aspx" TargetMode="External"/><Relationship Id="rId4" Type="http://schemas.openxmlformats.org/officeDocument/2006/relationships/hyperlink" Target="#'Insurance Requirements (TC-NB)'!A1"/><Relationship Id="rId9" Type="http://schemas.openxmlformats.org/officeDocument/2006/relationships/hyperlink" Target="https://www.oregon.gov/das/Risk/Pages/InsclausesAircraft.aspx" TargetMode="External"/><Relationship Id="rId14" Type="http://schemas.openxmlformats.org/officeDocument/2006/relationships/hyperlink" Target="#'Additional Coverages (TC-NB)'!A47"/></Relationships>
</file>

<file path=xl/drawings/_rels/drawing21.xml.rels><?xml version="1.0" encoding="UTF-8" standalone="yes"?>
<Relationships xmlns="http://schemas.openxmlformats.org/package/2006/relationships"><Relationship Id="rId3" Type="http://schemas.openxmlformats.org/officeDocument/2006/relationships/hyperlink" Target="#'Additional Coverages (TC-NB)'!A1"/><Relationship Id="rId2" Type="http://schemas.openxmlformats.org/officeDocument/2006/relationships/hyperlink" Target="https://www.oregon.gov/das/Risk/Pages/CntrctrInsReq.aspx" TargetMode="External"/><Relationship Id="rId1" Type="http://schemas.openxmlformats.org/officeDocument/2006/relationships/hyperlink" Target="#'Insurance Requirements (TC-NB)'!A1"/></Relationships>
</file>

<file path=xl/drawings/_rels/drawing3.xml.rels><?xml version="1.0" encoding="UTF-8" standalone="yes"?>
<Relationships xmlns="http://schemas.openxmlformats.org/package/2006/relationships"><Relationship Id="rId3" Type="http://schemas.openxmlformats.org/officeDocument/2006/relationships/hyperlink" Target="#'Scope of Work (TC-EB)'!A1"/><Relationship Id="rId7" Type="http://schemas.openxmlformats.org/officeDocument/2006/relationships/image" Target="../media/image3.jpg"/><Relationship Id="rId2" Type="http://schemas.openxmlformats.org/officeDocument/2006/relationships/hyperlink" Target="#'Scope of Work (TC-NB)'!A1"/><Relationship Id="rId1" Type="http://schemas.openxmlformats.org/officeDocument/2006/relationships/image" Target="../media/image4.jpeg"/><Relationship Id="rId6" Type="http://schemas.openxmlformats.org/officeDocument/2006/relationships/hyperlink" Target="#'Traditional Construction (TC)'!A1"/><Relationship Id="rId5" Type="http://schemas.openxmlformats.org/officeDocument/2006/relationships/hyperlink" Target="#Home!A1"/><Relationship Id="rId4"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hyperlink" Target="#'Insurance Requirements (TC-EB) '!A1"/><Relationship Id="rId7" Type="http://schemas.openxmlformats.org/officeDocument/2006/relationships/hyperlink" Target="#'Scope of Work (TC-EB)'!A1"/><Relationship Id="rId2" Type="http://schemas.openxmlformats.org/officeDocument/2006/relationships/hyperlink" Target="#'Traditional Construction (TC)'!A1"/><Relationship Id="rId1" Type="http://schemas.openxmlformats.org/officeDocument/2006/relationships/hyperlink" Target="#Home!A1"/><Relationship Id="rId6" Type="http://schemas.openxmlformats.org/officeDocument/2006/relationships/image" Target="../media/image3.jpg"/><Relationship Id="rId5" Type="http://schemas.openxmlformats.org/officeDocument/2006/relationships/hyperlink" Target="#'Summary (TC-EB)'!A1"/><Relationship Id="rId4" Type="http://schemas.openxmlformats.org/officeDocument/2006/relationships/image" Target="../media/image6.jpeg"/></Relationships>
</file>

<file path=xl/drawings/_rels/drawing5.xml.rels><?xml version="1.0" encoding="UTF-8" standalone="yes"?>
<Relationships xmlns="http://schemas.openxmlformats.org/package/2006/relationships"><Relationship Id="rId8" Type="http://schemas.openxmlformats.org/officeDocument/2006/relationships/hyperlink" Target="#'Professional (TC-EB)'!A1"/><Relationship Id="rId13" Type="http://schemas.openxmlformats.org/officeDocument/2006/relationships/hyperlink" Target="https://www.oregon.gov/das/Risk/Pages/InsclausesBldrsRisk.aspx" TargetMode="External"/><Relationship Id="rId18" Type="http://schemas.openxmlformats.org/officeDocument/2006/relationships/hyperlink" Target="#'Additional Coverages (TC-EB)'!A1"/><Relationship Id="rId3" Type="http://schemas.openxmlformats.org/officeDocument/2006/relationships/hyperlink" Target="#'Scope of Work (TC-EB)'!A1"/><Relationship Id="rId7" Type="http://schemas.openxmlformats.org/officeDocument/2006/relationships/hyperlink" Target="#'Builder''s Risk (TC-EB)'!A1"/><Relationship Id="rId12" Type="http://schemas.openxmlformats.org/officeDocument/2006/relationships/hyperlink" Target="https://www.oregon.gov/das/Risk/Pages/InsclausesPollutLiab.aspx" TargetMode="External"/><Relationship Id="rId17" Type="http://schemas.openxmlformats.org/officeDocument/2006/relationships/hyperlink" Target="https://www.oregon.gov/das/Risk/Pages/Insclauses.aspx" TargetMode="External"/><Relationship Id="rId2" Type="http://schemas.openxmlformats.org/officeDocument/2006/relationships/hyperlink" Target="#'Traditional Construction (TC)'!A1"/><Relationship Id="rId16" Type="http://schemas.openxmlformats.org/officeDocument/2006/relationships/image" Target="../media/image3.jpg"/><Relationship Id="rId1" Type="http://schemas.openxmlformats.org/officeDocument/2006/relationships/hyperlink" Target="#Home!A1"/><Relationship Id="rId6" Type="http://schemas.openxmlformats.org/officeDocument/2006/relationships/hyperlink" Target="#'Pollution (TC-EB)'!A1"/><Relationship Id="rId11" Type="http://schemas.openxmlformats.org/officeDocument/2006/relationships/hyperlink" Target="https://www.oregon.gov/das/Risk/Pages/InsclausesAutoLiabIns.aspx" TargetMode="External"/><Relationship Id="rId5" Type="http://schemas.openxmlformats.org/officeDocument/2006/relationships/hyperlink" Target="#'Automobile (TC-EB)'!A1"/><Relationship Id="rId15" Type="http://schemas.openxmlformats.org/officeDocument/2006/relationships/hyperlink" Target="#'Insurance Requirements (TC-EB) '!A1"/><Relationship Id="rId10" Type="http://schemas.openxmlformats.org/officeDocument/2006/relationships/hyperlink" Target="https://www.oregon.gov/das/Risk/Pages/InsclausesCmrclIns.aspx" TargetMode="External"/><Relationship Id="rId4" Type="http://schemas.openxmlformats.org/officeDocument/2006/relationships/hyperlink" Target="#'CGL Umbrella (TC-EB)'!A1"/><Relationship Id="rId9" Type="http://schemas.openxmlformats.org/officeDocument/2006/relationships/hyperlink" Target="#'Summary (TC-EB)'!A1"/><Relationship Id="rId14" Type="http://schemas.openxmlformats.org/officeDocument/2006/relationships/hyperlink" Target="https://www.oregon.gov/das/Risk/Pages/InsclausesProfErrorOmis.aspx"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Scope of Work (TC-EB)'!A1"/><Relationship Id="rId2" Type="http://schemas.openxmlformats.org/officeDocument/2006/relationships/hyperlink" Target="#'Traditional Construction (TC)'!A1"/><Relationship Id="rId1" Type="http://schemas.openxmlformats.org/officeDocument/2006/relationships/hyperlink" Target="#Home!A1"/><Relationship Id="rId6" Type="http://schemas.openxmlformats.org/officeDocument/2006/relationships/image" Target="../media/image3.jpg"/><Relationship Id="rId5" Type="http://schemas.openxmlformats.org/officeDocument/2006/relationships/hyperlink" Target="#'Summary (TC-EB)'!A1"/><Relationship Id="rId4" Type="http://schemas.openxmlformats.org/officeDocument/2006/relationships/hyperlink" Target="#'Insurance Requirements (TC-EB) '!A1"/></Relationships>
</file>

<file path=xl/drawings/_rels/drawing7.xml.rels><?xml version="1.0" encoding="UTF-8" standalone="yes"?>
<Relationships xmlns="http://schemas.openxmlformats.org/package/2006/relationships"><Relationship Id="rId3" Type="http://schemas.openxmlformats.org/officeDocument/2006/relationships/hyperlink" Target="#'Scope of Work (TC-EB)'!A1"/><Relationship Id="rId7" Type="http://schemas.openxmlformats.org/officeDocument/2006/relationships/hyperlink" Target="#'Loss Example'!A1"/><Relationship Id="rId2" Type="http://schemas.openxmlformats.org/officeDocument/2006/relationships/hyperlink" Target="#'Traditional Construction (TC)'!A1"/><Relationship Id="rId1" Type="http://schemas.openxmlformats.org/officeDocument/2006/relationships/hyperlink" Target="#Home!A1"/><Relationship Id="rId6" Type="http://schemas.openxmlformats.org/officeDocument/2006/relationships/image" Target="../media/image3.jpg"/><Relationship Id="rId5" Type="http://schemas.openxmlformats.org/officeDocument/2006/relationships/hyperlink" Target="#'Summary (TC-EB)'!A1"/><Relationship Id="rId4" Type="http://schemas.openxmlformats.org/officeDocument/2006/relationships/hyperlink" Target="#'Insurance Requirements (TC-EB) '!A1"/></Relationships>
</file>

<file path=xl/drawings/_rels/drawing8.xml.rels><?xml version="1.0" encoding="UTF-8" standalone="yes"?>
<Relationships xmlns="http://schemas.openxmlformats.org/package/2006/relationships"><Relationship Id="rId8" Type="http://schemas.openxmlformats.org/officeDocument/2006/relationships/hyperlink" Target="#'Insurance Requirements (RS)'!A1"/><Relationship Id="rId3" Type="http://schemas.openxmlformats.org/officeDocument/2006/relationships/hyperlink" Target="#Home!A1"/><Relationship Id="rId7" Type="http://schemas.openxmlformats.org/officeDocument/2006/relationships/image" Target="../media/image3.jpg"/><Relationship Id="rId2" Type="http://schemas.openxmlformats.org/officeDocument/2006/relationships/hyperlink" Target="#'Insurance Requirements (TC-EB) '!A1"/><Relationship Id="rId1" Type="http://schemas.openxmlformats.org/officeDocument/2006/relationships/image" Target="../media/image7.png"/><Relationship Id="rId6" Type="http://schemas.openxmlformats.org/officeDocument/2006/relationships/hyperlink" Target="#'Summary (TC-EB)'!A1"/><Relationship Id="rId5" Type="http://schemas.openxmlformats.org/officeDocument/2006/relationships/hyperlink" Target="#'Scope of Work (TC-EB)'!A1"/><Relationship Id="rId4" Type="http://schemas.openxmlformats.org/officeDocument/2006/relationships/hyperlink" Target="#'Traditional Construction (TC)'!A1"/></Relationships>
</file>

<file path=xl/drawings/_rels/drawing9.xml.rels><?xml version="1.0" encoding="UTF-8" standalone="yes"?>
<Relationships xmlns="http://schemas.openxmlformats.org/package/2006/relationships"><Relationship Id="rId3" Type="http://schemas.openxmlformats.org/officeDocument/2006/relationships/hyperlink" Target="#'Scope of Work (TC-EB)'!A1"/><Relationship Id="rId2" Type="http://schemas.openxmlformats.org/officeDocument/2006/relationships/hyperlink" Target="#'Traditional Construction (TC)'!A1"/><Relationship Id="rId1" Type="http://schemas.openxmlformats.org/officeDocument/2006/relationships/hyperlink" Target="#Home!A1"/><Relationship Id="rId6" Type="http://schemas.openxmlformats.org/officeDocument/2006/relationships/image" Target="../media/image3.jpg"/><Relationship Id="rId5" Type="http://schemas.openxmlformats.org/officeDocument/2006/relationships/hyperlink" Target="#'Summary (TC-EB)'!A1"/><Relationship Id="rId4" Type="http://schemas.openxmlformats.org/officeDocument/2006/relationships/hyperlink" Target="#'Insurance Requirements (TC-EB) '!A1"/></Relationships>
</file>

<file path=xl/drawings/_rels/vmlDrawing10.v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12</xdr:col>
      <xdr:colOff>495299</xdr:colOff>
      <xdr:row>19</xdr:row>
      <xdr:rowOff>209550</xdr:rowOff>
    </xdr:from>
    <xdr:to>
      <xdr:col>18</xdr:col>
      <xdr:colOff>504824</xdr:colOff>
      <xdr:row>22</xdr:row>
      <xdr:rowOff>171450</xdr:rowOff>
    </xdr:to>
    <xdr:sp macro="" textlink="">
      <xdr:nvSpPr>
        <xdr:cNvPr id="6" name="Rectangle 5">
          <a:hlinkClick xmlns:r="http://schemas.openxmlformats.org/officeDocument/2006/relationships" r:id="rId1"/>
        </xdr:cNvPr>
        <xdr:cNvSpPr/>
      </xdr:nvSpPr>
      <xdr:spPr>
        <a:xfrm>
          <a:off x="6429374" y="3857625"/>
          <a:ext cx="3095625" cy="561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0</xdr:colOff>
      <xdr:row>20</xdr:row>
      <xdr:rowOff>0</xdr:rowOff>
    </xdr:from>
    <xdr:to>
      <xdr:col>11</xdr:col>
      <xdr:colOff>0</xdr:colOff>
      <xdr:row>43</xdr:row>
      <xdr:rowOff>0</xdr:rowOff>
    </xdr:to>
    <xdr:pic>
      <xdr:nvPicPr>
        <xdr:cNvPr id="17" name="Picture 1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90575" y="3867150"/>
          <a:ext cx="4629150" cy="4381500"/>
        </a:xfrm>
        <a:prstGeom prst="rect">
          <a:avLst/>
        </a:prstGeom>
      </xdr:spPr>
    </xdr:pic>
    <xdr:clientData/>
  </xdr:twoCellAnchor>
  <xdr:twoCellAnchor>
    <xdr:from>
      <xdr:col>20</xdr:col>
      <xdr:colOff>9524</xdr:colOff>
      <xdr:row>20</xdr:row>
      <xdr:rowOff>9525</xdr:rowOff>
    </xdr:from>
    <xdr:to>
      <xdr:col>26</xdr:col>
      <xdr:colOff>19049</xdr:colOff>
      <xdr:row>23</xdr:row>
      <xdr:rowOff>0</xdr:rowOff>
    </xdr:to>
    <xdr:sp macro="" textlink="">
      <xdr:nvSpPr>
        <xdr:cNvPr id="19" name="Rectangle 18">
          <a:hlinkClick xmlns:r="http://schemas.openxmlformats.org/officeDocument/2006/relationships" r:id="rId3"/>
        </xdr:cNvPr>
        <xdr:cNvSpPr/>
      </xdr:nvSpPr>
      <xdr:spPr>
        <a:xfrm>
          <a:off x="10058399" y="3876675"/>
          <a:ext cx="3095625" cy="561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9525</xdr:colOff>
      <xdr:row>2</xdr:row>
      <xdr:rowOff>0</xdr:rowOff>
    </xdr:from>
    <xdr:to>
      <xdr:col>27</xdr:col>
      <xdr:colOff>276225</xdr:colOff>
      <xdr:row>18</xdr:row>
      <xdr:rowOff>9525</xdr:rowOff>
    </xdr:to>
    <xdr:pic>
      <xdr:nvPicPr>
        <xdr:cNvPr id="20" name="Picture 1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25" y="381000"/>
          <a:ext cx="13925550" cy="3057525"/>
        </a:xfrm>
        <a:prstGeom prst="rect">
          <a:avLst/>
        </a:prstGeom>
      </xdr:spPr>
    </xdr:pic>
    <xdr:clientData/>
  </xdr:twoCellAnchor>
  <xdr:twoCellAnchor>
    <xdr:from>
      <xdr:col>0</xdr:col>
      <xdr:colOff>123825</xdr:colOff>
      <xdr:row>1</xdr:row>
      <xdr:rowOff>133350</xdr:rowOff>
    </xdr:from>
    <xdr:to>
      <xdr:col>14</xdr:col>
      <xdr:colOff>9525</xdr:colOff>
      <xdr:row>12</xdr:row>
      <xdr:rowOff>171450</xdr:rowOff>
    </xdr:to>
    <xdr:sp macro="" textlink="">
      <xdr:nvSpPr>
        <xdr:cNvPr id="2" name="TextBox 1"/>
        <xdr:cNvSpPr txBox="1"/>
      </xdr:nvSpPr>
      <xdr:spPr>
        <a:xfrm>
          <a:off x="123825" y="323850"/>
          <a:ext cx="6858000" cy="2133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36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n-lt"/>
              <a:ea typeface="+mn-ea"/>
              <a:cs typeface="+mn-cs"/>
            </a:rPr>
            <a:t>Risk</a:t>
          </a:r>
          <a:r>
            <a:rPr lang="en-US" sz="3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n-lt"/>
              <a:ea typeface="+mn-ea"/>
              <a:cs typeface="+mn-cs"/>
            </a:rPr>
            <a:t> management</a:t>
          </a:r>
          <a:endParaRPr lang="en-US" sz="36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a:p>
          <a:r>
            <a:rPr lang="en-US" sz="36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n-lt"/>
              <a:ea typeface="+mn-ea"/>
              <a:cs typeface="+mn-cs"/>
            </a:rPr>
            <a:t>Construction</a:t>
          </a:r>
          <a:r>
            <a:rPr lang="en-US" sz="3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n-lt"/>
              <a:ea typeface="+mn-ea"/>
              <a:cs typeface="+mn-cs"/>
            </a:rPr>
            <a:t> risk assessment tool</a:t>
          </a:r>
          <a:endParaRPr lang="en-US" sz="36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a:p>
          <a:r>
            <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latin typeface="+mn-lt"/>
              <a:ea typeface="+mn-ea"/>
              <a:cs typeface="+mn-cs"/>
            </a:rPr>
            <a:t>Traditional construction</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a:p>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152401</xdr:colOff>
      <xdr:row>0</xdr:row>
      <xdr:rowOff>0</xdr:rowOff>
    </xdr:from>
    <xdr:to>
      <xdr:col>2</xdr:col>
      <xdr:colOff>323851</xdr:colOff>
      <xdr:row>1</xdr:row>
      <xdr:rowOff>171450</xdr:rowOff>
    </xdr:to>
    <xdr:sp macro="" textlink="">
      <xdr:nvSpPr>
        <xdr:cNvPr id="2" name="Rectangle 1">
          <a:hlinkClick xmlns:r="http://schemas.openxmlformats.org/officeDocument/2006/relationships" r:id="rId1"/>
        </xdr:cNvPr>
        <xdr:cNvSpPr/>
      </xdr:nvSpPr>
      <xdr:spPr>
        <a:xfrm>
          <a:off x="428626" y="0"/>
          <a:ext cx="68580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495300</xdr:colOff>
      <xdr:row>0</xdr:row>
      <xdr:rowOff>0</xdr:rowOff>
    </xdr:from>
    <xdr:to>
      <xdr:col>8</xdr:col>
      <xdr:colOff>0</xdr:colOff>
      <xdr:row>1</xdr:row>
      <xdr:rowOff>171450</xdr:rowOff>
    </xdr:to>
    <xdr:sp macro="" textlink="">
      <xdr:nvSpPr>
        <xdr:cNvPr id="3" name="Rectangle 2">
          <a:hlinkClick xmlns:r="http://schemas.openxmlformats.org/officeDocument/2006/relationships" r:id="rId2"/>
        </xdr:cNvPr>
        <xdr:cNvSpPr/>
      </xdr:nvSpPr>
      <xdr:spPr>
        <a:xfrm>
          <a:off x="1800225" y="0"/>
          <a:ext cx="20764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8</xdr:col>
      <xdr:colOff>495300</xdr:colOff>
      <xdr:row>0</xdr:row>
      <xdr:rowOff>0</xdr:rowOff>
    </xdr:from>
    <xdr:to>
      <xdr:col>11</xdr:col>
      <xdr:colOff>485775</xdr:colOff>
      <xdr:row>1</xdr:row>
      <xdr:rowOff>161925</xdr:rowOff>
    </xdr:to>
    <xdr:sp macro="" textlink="">
      <xdr:nvSpPr>
        <xdr:cNvPr id="4" name="Rectangle 3">
          <a:hlinkClick xmlns:r="http://schemas.openxmlformats.org/officeDocument/2006/relationships" r:id="rId3"/>
        </xdr:cNvPr>
        <xdr:cNvSpPr/>
      </xdr:nvSpPr>
      <xdr:spPr>
        <a:xfrm>
          <a:off x="4371975" y="0"/>
          <a:ext cx="153352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12</xdr:col>
      <xdr:colOff>504825</xdr:colOff>
      <xdr:row>0</xdr:row>
      <xdr:rowOff>0</xdr:rowOff>
    </xdr:from>
    <xdr:to>
      <xdr:col>16</xdr:col>
      <xdr:colOff>495300</xdr:colOff>
      <xdr:row>2</xdr:row>
      <xdr:rowOff>0</xdr:rowOff>
    </xdr:to>
    <xdr:sp macro="" textlink="">
      <xdr:nvSpPr>
        <xdr:cNvPr id="5" name="Rectangle 4">
          <a:hlinkClick xmlns:r="http://schemas.openxmlformats.org/officeDocument/2006/relationships" r:id="rId4"/>
        </xdr:cNvPr>
        <xdr:cNvSpPr/>
      </xdr:nvSpPr>
      <xdr:spPr>
        <a:xfrm>
          <a:off x="6438900" y="0"/>
          <a:ext cx="2047875" cy="38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19</xdr:col>
      <xdr:colOff>9525</xdr:colOff>
      <xdr:row>39</xdr:row>
      <xdr:rowOff>66675</xdr:rowOff>
    </xdr:from>
    <xdr:to>
      <xdr:col>27</xdr:col>
      <xdr:colOff>9525</xdr:colOff>
      <xdr:row>44</xdr:row>
      <xdr:rowOff>152400</xdr:rowOff>
    </xdr:to>
    <xdr:sp macro="" textlink="">
      <xdr:nvSpPr>
        <xdr:cNvPr id="7" name="Rectangle 6">
          <a:hlinkClick xmlns:r="http://schemas.openxmlformats.org/officeDocument/2006/relationships" r:id="rId4"/>
        </xdr:cNvPr>
        <xdr:cNvSpPr/>
      </xdr:nvSpPr>
      <xdr:spPr>
        <a:xfrm>
          <a:off x="9544050" y="7534275"/>
          <a:ext cx="4114800" cy="1085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xdr:col>
          <xdr:colOff>209550</xdr:colOff>
          <xdr:row>24</xdr:row>
          <xdr:rowOff>95250</xdr:rowOff>
        </xdr:from>
        <xdr:to>
          <xdr:col>1</xdr:col>
          <xdr:colOff>514350</xdr:colOff>
          <xdr:row>25</xdr:row>
          <xdr:rowOff>114300</xdr:rowOff>
        </xdr:to>
        <xdr:sp macro="" textlink="">
          <xdr:nvSpPr>
            <xdr:cNvPr id="35841" name="Check Box 1" hidden="1">
              <a:extLst>
                <a:ext uri="{63B3BB69-23CF-44E3-9099-C40C66FF867C}">
                  <a14:compatExt spid="_x0000_s3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18</xdr:col>
      <xdr:colOff>19050</xdr:colOff>
      <xdr:row>0</xdr:row>
      <xdr:rowOff>0</xdr:rowOff>
    </xdr:from>
    <xdr:to>
      <xdr:col>21</xdr:col>
      <xdr:colOff>9525</xdr:colOff>
      <xdr:row>1</xdr:row>
      <xdr:rowOff>180975</xdr:rowOff>
    </xdr:to>
    <xdr:sp macro="" textlink="">
      <xdr:nvSpPr>
        <xdr:cNvPr id="9" name="Rectangle 8">
          <a:hlinkClick xmlns:r="http://schemas.openxmlformats.org/officeDocument/2006/relationships" r:id="rId5"/>
        </xdr:cNvPr>
        <xdr:cNvSpPr/>
      </xdr:nvSpPr>
      <xdr:spPr>
        <a:xfrm>
          <a:off x="9039225" y="0"/>
          <a:ext cx="153352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0</xdr:col>
      <xdr:colOff>9526</xdr:colOff>
      <xdr:row>2</xdr:row>
      <xdr:rowOff>0</xdr:rowOff>
    </xdr:from>
    <xdr:to>
      <xdr:col>28</xdr:col>
      <xdr:colOff>0</xdr:colOff>
      <xdr:row>17</xdr:row>
      <xdr:rowOff>0</xdr:rowOff>
    </xdr:to>
    <xdr:pic>
      <xdr:nvPicPr>
        <xdr:cNvPr id="8" name="Picture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526" y="381000"/>
          <a:ext cx="13935074" cy="2857500"/>
        </a:xfrm>
        <a:prstGeom prst="rect">
          <a:avLst/>
        </a:prstGeom>
      </xdr:spPr>
    </xdr:pic>
    <xdr:clientData/>
  </xdr:twoCellAnchor>
  <xdr:twoCellAnchor>
    <xdr:from>
      <xdr:col>19</xdr:col>
      <xdr:colOff>438150</xdr:colOff>
      <xdr:row>24</xdr:row>
      <xdr:rowOff>95250</xdr:rowOff>
    </xdr:from>
    <xdr:to>
      <xdr:col>20</xdr:col>
      <xdr:colOff>352425</xdr:colOff>
      <xdr:row>25</xdr:row>
      <xdr:rowOff>38100</xdr:rowOff>
    </xdr:to>
    <xdr:sp macro="" textlink="">
      <xdr:nvSpPr>
        <xdr:cNvPr id="11" name="Rectangle 10">
          <a:hlinkClick xmlns:r="http://schemas.openxmlformats.org/officeDocument/2006/relationships" r:id="rId7"/>
        </xdr:cNvPr>
        <xdr:cNvSpPr/>
      </xdr:nvSpPr>
      <xdr:spPr>
        <a:xfrm>
          <a:off x="9972675" y="4667250"/>
          <a:ext cx="4286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247650</xdr:colOff>
      <xdr:row>2</xdr:row>
      <xdr:rowOff>9525</xdr:rowOff>
    </xdr:from>
    <xdr:to>
      <xdr:col>12</xdr:col>
      <xdr:colOff>266700</xdr:colOff>
      <xdr:row>4</xdr:row>
      <xdr:rowOff>123825</xdr:rowOff>
    </xdr:to>
    <xdr:sp macro="" textlink="">
      <xdr:nvSpPr>
        <xdr:cNvPr id="6" name="TextBox 5"/>
        <xdr:cNvSpPr txBox="1"/>
      </xdr:nvSpPr>
      <xdr:spPr>
        <a:xfrm>
          <a:off x="533400" y="390525"/>
          <a:ext cx="567690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Existing build</a:t>
          </a:r>
          <a:r>
            <a:rPr lang="en-US" sz="28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ing construction</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152401</xdr:colOff>
      <xdr:row>0</xdr:row>
      <xdr:rowOff>0</xdr:rowOff>
    </xdr:from>
    <xdr:to>
      <xdr:col>2</xdr:col>
      <xdr:colOff>323851</xdr:colOff>
      <xdr:row>1</xdr:row>
      <xdr:rowOff>171450</xdr:rowOff>
    </xdr:to>
    <xdr:sp macro="" textlink="">
      <xdr:nvSpPr>
        <xdr:cNvPr id="2" name="Rectangle 1">
          <a:hlinkClick xmlns:r="http://schemas.openxmlformats.org/officeDocument/2006/relationships" r:id="rId1"/>
        </xdr:cNvPr>
        <xdr:cNvSpPr/>
      </xdr:nvSpPr>
      <xdr:spPr>
        <a:xfrm>
          <a:off x="428626" y="0"/>
          <a:ext cx="68580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495300</xdr:colOff>
      <xdr:row>0</xdr:row>
      <xdr:rowOff>0</xdr:rowOff>
    </xdr:from>
    <xdr:to>
      <xdr:col>8</xdr:col>
      <xdr:colOff>0</xdr:colOff>
      <xdr:row>1</xdr:row>
      <xdr:rowOff>171450</xdr:rowOff>
    </xdr:to>
    <xdr:sp macro="" textlink="">
      <xdr:nvSpPr>
        <xdr:cNvPr id="3" name="Rectangle 2">
          <a:hlinkClick xmlns:r="http://schemas.openxmlformats.org/officeDocument/2006/relationships" r:id="rId2"/>
        </xdr:cNvPr>
        <xdr:cNvSpPr/>
      </xdr:nvSpPr>
      <xdr:spPr>
        <a:xfrm>
          <a:off x="1800225" y="0"/>
          <a:ext cx="20764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8</xdr:col>
      <xdr:colOff>495300</xdr:colOff>
      <xdr:row>0</xdr:row>
      <xdr:rowOff>0</xdr:rowOff>
    </xdr:from>
    <xdr:to>
      <xdr:col>11</xdr:col>
      <xdr:colOff>485775</xdr:colOff>
      <xdr:row>1</xdr:row>
      <xdr:rowOff>161925</xdr:rowOff>
    </xdr:to>
    <xdr:sp macro="" textlink="">
      <xdr:nvSpPr>
        <xdr:cNvPr id="4" name="Rectangle 3">
          <a:hlinkClick xmlns:r="http://schemas.openxmlformats.org/officeDocument/2006/relationships" r:id="rId3"/>
        </xdr:cNvPr>
        <xdr:cNvSpPr/>
      </xdr:nvSpPr>
      <xdr:spPr>
        <a:xfrm>
          <a:off x="4371975" y="0"/>
          <a:ext cx="153352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12</xdr:col>
      <xdr:colOff>504825</xdr:colOff>
      <xdr:row>0</xdr:row>
      <xdr:rowOff>0</xdr:rowOff>
    </xdr:from>
    <xdr:to>
      <xdr:col>16</xdr:col>
      <xdr:colOff>495300</xdr:colOff>
      <xdr:row>2</xdr:row>
      <xdr:rowOff>0</xdr:rowOff>
    </xdr:to>
    <xdr:sp macro="" textlink="">
      <xdr:nvSpPr>
        <xdr:cNvPr id="5" name="Rectangle 4">
          <a:hlinkClick xmlns:r="http://schemas.openxmlformats.org/officeDocument/2006/relationships" r:id="rId4"/>
        </xdr:cNvPr>
        <xdr:cNvSpPr/>
      </xdr:nvSpPr>
      <xdr:spPr>
        <a:xfrm>
          <a:off x="6438900" y="0"/>
          <a:ext cx="2047875" cy="38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10</xdr:col>
      <xdr:colOff>19049</xdr:colOff>
      <xdr:row>79</xdr:row>
      <xdr:rowOff>19049</xdr:rowOff>
    </xdr:from>
    <xdr:to>
      <xdr:col>17</xdr:col>
      <xdr:colOff>495300</xdr:colOff>
      <xdr:row>85</xdr:row>
      <xdr:rowOff>28575</xdr:rowOff>
    </xdr:to>
    <xdr:sp macro="" textlink="">
      <xdr:nvSpPr>
        <xdr:cNvPr id="7" name="Rectangle 6">
          <a:hlinkClick xmlns:r="http://schemas.openxmlformats.org/officeDocument/2006/relationships" r:id="rId4"/>
        </xdr:cNvPr>
        <xdr:cNvSpPr/>
      </xdr:nvSpPr>
      <xdr:spPr>
        <a:xfrm>
          <a:off x="4924424" y="15392399"/>
          <a:ext cx="4076701" cy="11620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18</xdr:col>
      <xdr:colOff>19050</xdr:colOff>
      <xdr:row>0</xdr:row>
      <xdr:rowOff>0</xdr:rowOff>
    </xdr:from>
    <xdr:to>
      <xdr:col>21</xdr:col>
      <xdr:colOff>9525</xdr:colOff>
      <xdr:row>1</xdr:row>
      <xdr:rowOff>180975</xdr:rowOff>
    </xdr:to>
    <xdr:sp macro="" textlink="">
      <xdr:nvSpPr>
        <xdr:cNvPr id="9" name="Rectangle 8">
          <a:hlinkClick xmlns:r="http://schemas.openxmlformats.org/officeDocument/2006/relationships" r:id="rId5"/>
        </xdr:cNvPr>
        <xdr:cNvSpPr/>
      </xdr:nvSpPr>
      <xdr:spPr>
        <a:xfrm>
          <a:off x="9039225" y="0"/>
          <a:ext cx="153352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0</xdr:col>
      <xdr:colOff>0</xdr:colOff>
      <xdr:row>2</xdr:row>
      <xdr:rowOff>9525</xdr:rowOff>
    </xdr:from>
    <xdr:to>
      <xdr:col>27</xdr:col>
      <xdr:colOff>276225</xdr:colOff>
      <xdr:row>17</xdr:row>
      <xdr:rowOff>0</xdr:rowOff>
    </xdr:to>
    <xdr:pic>
      <xdr:nvPicPr>
        <xdr:cNvPr id="10" name="Picture 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90525"/>
          <a:ext cx="13935075" cy="28479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114300</xdr:colOff>
          <xdr:row>51</xdr:row>
          <xdr:rowOff>180975</xdr:rowOff>
        </xdr:from>
        <xdr:to>
          <xdr:col>10</xdr:col>
          <xdr:colOff>381000</xdr:colOff>
          <xdr:row>53</xdr:row>
          <xdr:rowOff>38100</xdr:rowOff>
        </xdr:to>
        <xdr:sp macro="" textlink="">
          <xdr:nvSpPr>
            <xdr:cNvPr id="52226" name="Check Box 2" hidden="1">
              <a:extLst>
                <a:ext uri="{63B3BB69-23CF-44E3-9099-C40C66FF867C}">
                  <a14:compatExt spid="_x0000_s5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55</xdr:row>
          <xdr:rowOff>19050</xdr:rowOff>
        </xdr:from>
        <xdr:to>
          <xdr:col>10</xdr:col>
          <xdr:colOff>400050</xdr:colOff>
          <xdr:row>56</xdr:row>
          <xdr:rowOff>28575</xdr:rowOff>
        </xdr:to>
        <xdr:sp macro="" textlink="">
          <xdr:nvSpPr>
            <xdr:cNvPr id="52229" name="Check Box 5" hidden="1">
              <a:extLst>
                <a:ext uri="{63B3BB69-23CF-44E3-9099-C40C66FF867C}">
                  <a14:compatExt spid="_x0000_s5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25</xdr:row>
          <xdr:rowOff>180975</xdr:rowOff>
        </xdr:from>
        <xdr:to>
          <xdr:col>10</xdr:col>
          <xdr:colOff>476250</xdr:colOff>
          <xdr:row>27</xdr:row>
          <xdr:rowOff>19050</xdr:rowOff>
        </xdr:to>
        <xdr:sp macro="" textlink="">
          <xdr:nvSpPr>
            <xdr:cNvPr id="52230" name="Check Box 6" hidden="1">
              <a:extLst>
                <a:ext uri="{63B3BB69-23CF-44E3-9099-C40C66FF867C}">
                  <a14:compatExt spid="_x0000_s5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27</xdr:row>
          <xdr:rowOff>180975</xdr:rowOff>
        </xdr:from>
        <xdr:to>
          <xdr:col>10</xdr:col>
          <xdr:colOff>419100</xdr:colOff>
          <xdr:row>28</xdr:row>
          <xdr:rowOff>180975</xdr:rowOff>
        </xdr:to>
        <xdr:sp macro="" textlink="">
          <xdr:nvSpPr>
            <xdr:cNvPr id="52231" name="Check Box 7" hidden="1">
              <a:extLst>
                <a:ext uri="{63B3BB69-23CF-44E3-9099-C40C66FF867C}">
                  <a14:compatExt spid="_x0000_s5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29</xdr:row>
          <xdr:rowOff>180975</xdr:rowOff>
        </xdr:from>
        <xdr:to>
          <xdr:col>10</xdr:col>
          <xdr:colOff>400050</xdr:colOff>
          <xdr:row>31</xdr:row>
          <xdr:rowOff>0</xdr:rowOff>
        </xdr:to>
        <xdr:sp macro="" textlink="">
          <xdr:nvSpPr>
            <xdr:cNvPr id="52232" name="Check Box 8" hidden="1">
              <a:extLst>
                <a:ext uri="{63B3BB69-23CF-44E3-9099-C40C66FF867C}">
                  <a14:compatExt spid="_x0000_s5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31</xdr:row>
          <xdr:rowOff>180975</xdr:rowOff>
        </xdr:from>
        <xdr:to>
          <xdr:col>10</xdr:col>
          <xdr:colOff>447675</xdr:colOff>
          <xdr:row>32</xdr:row>
          <xdr:rowOff>171450</xdr:rowOff>
        </xdr:to>
        <xdr:sp macro="" textlink="">
          <xdr:nvSpPr>
            <xdr:cNvPr id="52233" name="Check Box 9" hidden="1">
              <a:extLst>
                <a:ext uri="{63B3BB69-23CF-44E3-9099-C40C66FF867C}">
                  <a14:compatExt spid="_x0000_s5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447675</xdr:colOff>
      <xdr:row>37</xdr:row>
      <xdr:rowOff>19050</xdr:rowOff>
    </xdr:from>
    <xdr:to>
      <xdr:col>2</xdr:col>
      <xdr:colOff>314325</xdr:colOff>
      <xdr:row>38</xdr:row>
      <xdr:rowOff>9525</xdr:rowOff>
    </xdr:to>
    <xdr:sp macro="" textlink="">
      <xdr:nvSpPr>
        <xdr:cNvPr id="16" name="Rectangle 15">
          <a:hlinkClick xmlns:r="http://schemas.openxmlformats.org/officeDocument/2006/relationships" r:id="rId7"/>
        </xdr:cNvPr>
        <xdr:cNvSpPr/>
      </xdr:nvSpPr>
      <xdr:spPr>
        <a:xfrm>
          <a:off x="723900" y="7324725"/>
          <a:ext cx="3810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180975</xdr:colOff>
          <xdr:row>52</xdr:row>
          <xdr:rowOff>95250</xdr:rowOff>
        </xdr:from>
        <xdr:to>
          <xdr:col>1</xdr:col>
          <xdr:colOff>438150</xdr:colOff>
          <xdr:row>53</xdr:row>
          <xdr:rowOff>114300</xdr:rowOff>
        </xdr:to>
        <xdr:sp macro="" textlink="">
          <xdr:nvSpPr>
            <xdr:cNvPr id="52241" name="Check Box 17" hidden="1">
              <a:extLst>
                <a:ext uri="{63B3BB69-23CF-44E3-9099-C40C66FF867C}">
                  <a14:compatExt spid="_x0000_s5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19050</xdr:colOff>
      <xdr:row>31</xdr:row>
      <xdr:rowOff>9525</xdr:rowOff>
    </xdr:from>
    <xdr:to>
      <xdr:col>4</xdr:col>
      <xdr:colOff>76200</xdr:colOff>
      <xdr:row>31</xdr:row>
      <xdr:rowOff>171450</xdr:rowOff>
    </xdr:to>
    <xdr:sp macro="" textlink="">
      <xdr:nvSpPr>
        <xdr:cNvPr id="8" name="Rectangle 7">
          <a:hlinkClick xmlns:r="http://schemas.openxmlformats.org/officeDocument/2006/relationships" r:id="rId8"/>
        </xdr:cNvPr>
        <xdr:cNvSpPr/>
      </xdr:nvSpPr>
      <xdr:spPr>
        <a:xfrm>
          <a:off x="809625" y="5934075"/>
          <a:ext cx="108585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123825</xdr:colOff>
      <xdr:row>37</xdr:row>
      <xdr:rowOff>0</xdr:rowOff>
    </xdr:from>
    <xdr:to>
      <xdr:col>11</xdr:col>
      <xdr:colOff>504825</xdr:colOff>
      <xdr:row>37</xdr:row>
      <xdr:rowOff>180975</xdr:rowOff>
    </xdr:to>
    <xdr:sp macro="" textlink="">
      <xdr:nvSpPr>
        <xdr:cNvPr id="30" name="Rectangle 29">
          <a:hlinkClick xmlns:r="http://schemas.openxmlformats.org/officeDocument/2006/relationships" r:id="rId9"/>
        </xdr:cNvPr>
        <xdr:cNvSpPr/>
      </xdr:nvSpPr>
      <xdr:spPr>
        <a:xfrm>
          <a:off x="5543550" y="7124700"/>
          <a:ext cx="3810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47625</xdr:colOff>
      <xdr:row>36</xdr:row>
      <xdr:rowOff>190500</xdr:rowOff>
    </xdr:from>
    <xdr:to>
      <xdr:col>20</xdr:col>
      <xdr:colOff>428625</xdr:colOff>
      <xdr:row>37</xdr:row>
      <xdr:rowOff>171450</xdr:rowOff>
    </xdr:to>
    <xdr:sp macro="" textlink="">
      <xdr:nvSpPr>
        <xdr:cNvPr id="31" name="Rectangle 30">
          <a:hlinkClick xmlns:r="http://schemas.openxmlformats.org/officeDocument/2006/relationships" r:id="rId10"/>
        </xdr:cNvPr>
        <xdr:cNvSpPr/>
      </xdr:nvSpPr>
      <xdr:spPr>
        <a:xfrm>
          <a:off x="10096500" y="7115175"/>
          <a:ext cx="3810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123825</xdr:colOff>
      <xdr:row>67</xdr:row>
      <xdr:rowOff>0</xdr:rowOff>
    </xdr:from>
    <xdr:to>
      <xdr:col>20</xdr:col>
      <xdr:colOff>504825</xdr:colOff>
      <xdr:row>67</xdr:row>
      <xdr:rowOff>180975</xdr:rowOff>
    </xdr:to>
    <xdr:sp macro="" textlink="">
      <xdr:nvSpPr>
        <xdr:cNvPr id="32" name="Rectangle 31">
          <a:hlinkClick xmlns:r="http://schemas.openxmlformats.org/officeDocument/2006/relationships" r:id="rId11"/>
        </xdr:cNvPr>
        <xdr:cNvSpPr/>
      </xdr:nvSpPr>
      <xdr:spPr>
        <a:xfrm>
          <a:off x="5543550" y="7124700"/>
          <a:ext cx="3810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85725</xdr:colOff>
      <xdr:row>67</xdr:row>
      <xdr:rowOff>9525</xdr:rowOff>
    </xdr:from>
    <xdr:to>
      <xdr:col>2</xdr:col>
      <xdr:colOff>466725</xdr:colOff>
      <xdr:row>68</xdr:row>
      <xdr:rowOff>0</xdr:rowOff>
    </xdr:to>
    <xdr:sp macro="" textlink="">
      <xdr:nvSpPr>
        <xdr:cNvPr id="33" name="Rectangle 32">
          <a:hlinkClick xmlns:r="http://schemas.openxmlformats.org/officeDocument/2006/relationships" r:id="rId12"/>
        </xdr:cNvPr>
        <xdr:cNvSpPr/>
      </xdr:nvSpPr>
      <xdr:spPr>
        <a:xfrm>
          <a:off x="876300" y="13115925"/>
          <a:ext cx="3810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19050</xdr:colOff>
      <xdr:row>32</xdr:row>
      <xdr:rowOff>9525</xdr:rowOff>
    </xdr:from>
    <xdr:to>
      <xdr:col>4</xdr:col>
      <xdr:colOff>171450</xdr:colOff>
      <xdr:row>32</xdr:row>
      <xdr:rowOff>171450</xdr:rowOff>
    </xdr:to>
    <xdr:sp macro="" textlink="">
      <xdr:nvSpPr>
        <xdr:cNvPr id="18" name="Rectangle 17">
          <a:hlinkClick xmlns:r="http://schemas.openxmlformats.org/officeDocument/2006/relationships" r:id="rId13"/>
        </xdr:cNvPr>
        <xdr:cNvSpPr/>
      </xdr:nvSpPr>
      <xdr:spPr>
        <a:xfrm>
          <a:off x="809625" y="6134100"/>
          <a:ext cx="118110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28575</xdr:colOff>
      <xdr:row>33</xdr:row>
      <xdr:rowOff>9525</xdr:rowOff>
    </xdr:from>
    <xdr:to>
      <xdr:col>4</xdr:col>
      <xdr:colOff>161925</xdr:colOff>
      <xdr:row>33</xdr:row>
      <xdr:rowOff>161925</xdr:rowOff>
    </xdr:to>
    <xdr:sp macro="" textlink="">
      <xdr:nvSpPr>
        <xdr:cNvPr id="19" name="Rectangle 18">
          <a:hlinkClick xmlns:r="http://schemas.openxmlformats.org/officeDocument/2006/relationships" r:id="rId14"/>
        </xdr:cNvPr>
        <xdr:cNvSpPr/>
      </xdr:nvSpPr>
      <xdr:spPr>
        <a:xfrm>
          <a:off x="819150" y="6324600"/>
          <a:ext cx="1162050"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19050</xdr:colOff>
      <xdr:row>34</xdr:row>
      <xdr:rowOff>19050</xdr:rowOff>
    </xdr:from>
    <xdr:to>
      <xdr:col>3</xdr:col>
      <xdr:colOff>504825</xdr:colOff>
      <xdr:row>34</xdr:row>
      <xdr:rowOff>161925</xdr:rowOff>
    </xdr:to>
    <xdr:sp macro="" textlink="">
      <xdr:nvSpPr>
        <xdr:cNvPr id="20" name="Rectangle 19">
          <a:hlinkClick xmlns:r="http://schemas.openxmlformats.org/officeDocument/2006/relationships" r:id="rId15"/>
        </xdr:cNvPr>
        <xdr:cNvSpPr/>
      </xdr:nvSpPr>
      <xdr:spPr>
        <a:xfrm>
          <a:off x="809625" y="6524625"/>
          <a:ext cx="1000125" cy="142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38100</xdr:colOff>
      <xdr:row>35</xdr:row>
      <xdr:rowOff>47625</xdr:rowOff>
    </xdr:from>
    <xdr:to>
      <xdr:col>4</xdr:col>
      <xdr:colOff>152400</xdr:colOff>
      <xdr:row>36</xdr:row>
      <xdr:rowOff>0</xdr:rowOff>
    </xdr:to>
    <xdr:sp macro="" textlink="">
      <xdr:nvSpPr>
        <xdr:cNvPr id="38" name="Rectangle 37">
          <a:hlinkClick xmlns:r="http://schemas.openxmlformats.org/officeDocument/2006/relationships" r:id="rId16"/>
        </xdr:cNvPr>
        <xdr:cNvSpPr/>
      </xdr:nvSpPr>
      <xdr:spPr>
        <a:xfrm>
          <a:off x="828675" y="6753225"/>
          <a:ext cx="1143000"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190500</xdr:colOff>
          <xdr:row>75</xdr:row>
          <xdr:rowOff>19050</xdr:rowOff>
        </xdr:from>
        <xdr:to>
          <xdr:col>10</xdr:col>
          <xdr:colOff>457200</xdr:colOff>
          <xdr:row>76</xdr:row>
          <xdr:rowOff>0</xdr:rowOff>
        </xdr:to>
        <xdr:sp macro="" textlink="">
          <xdr:nvSpPr>
            <xdr:cNvPr id="52257" name="Check Box 33" hidden="1">
              <a:extLst>
                <a:ext uri="{63B3BB69-23CF-44E3-9099-C40C66FF867C}">
                  <a14:compatExt spid="_x0000_s5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26</xdr:row>
          <xdr:rowOff>114300</xdr:rowOff>
        </xdr:from>
        <xdr:to>
          <xdr:col>19</xdr:col>
          <xdr:colOff>438150</xdr:colOff>
          <xdr:row>27</xdr:row>
          <xdr:rowOff>133350</xdr:rowOff>
        </xdr:to>
        <xdr:sp macro="" textlink="">
          <xdr:nvSpPr>
            <xdr:cNvPr id="52258" name="Check Box 34" hidden="1">
              <a:extLst>
                <a:ext uri="{63B3BB69-23CF-44E3-9099-C40C66FF867C}">
                  <a14:compatExt spid="_x0000_s5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238125</xdr:colOff>
      <xdr:row>2</xdr:row>
      <xdr:rowOff>38100</xdr:rowOff>
    </xdr:from>
    <xdr:to>
      <xdr:col>12</xdr:col>
      <xdr:colOff>381000</xdr:colOff>
      <xdr:row>6</xdr:row>
      <xdr:rowOff>66675</xdr:rowOff>
    </xdr:to>
    <xdr:sp macro="" textlink="">
      <xdr:nvSpPr>
        <xdr:cNvPr id="6" name="TextBox 5"/>
        <xdr:cNvSpPr txBox="1"/>
      </xdr:nvSpPr>
      <xdr:spPr>
        <a:xfrm>
          <a:off x="523875" y="419100"/>
          <a:ext cx="5800725" cy="790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cap="none" spc="0">
              <a:ln w="10160">
                <a:solidFill>
                  <a:schemeClr val="accent5"/>
                </a:solidFill>
                <a:prstDash val="solid"/>
              </a:ln>
              <a:solidFill>
                <a:schemeClr val="bg1"/>
              </a:solidFill>
              <a:effectLst>
                <a:outerShdw blurRad="38100" dist="22860" dir="5400000" algn="tl" rotWithShape="0">
                  <a:srgbClr val="000000">
                    <a:alpha val="30000"/>
                  </a:srgbClr>
                </a:outerShdw>
              </a:effectLst>
            </a:rPr>
            <a:t>Existing</a:t>
          </a:r>
          <a:r>
            <a:rPr lang="en-US" sz="2800" b="1" cap="none" spc="0" baseline="0">
              <a:ln w="10160">
                <a:solidFill>
                  <a:schemeClr val="accent5"/>
                </a:solidFill>
                <a:prstDash val="solid"/>
              </a:ln>
              <a:solidFill>
                <a:schemeClr val="bg1"/>
              </a:solidFill>
              <a:effectLst>
                <a:outerShdw blurRad="38100" dist="22860" dir="5400000" algn="tl" rotWithShape="0">
                  <a:srgbClr val="000000">
                    <a:alpha val="30000"/>
                  </a:srgbClr>
                </a:outerShdw>
              </a:effectLst>
            </a:rPr>
            <a:t> building construction</a:t>
          </a:r>
          <a:endParaRPr lang="en-US" sz="2800" b="1" cap="none" spc="0">
            <a:ln w="10160">
              <a:solidFill>
                <a:schemeClr val="accent5"/>
              </a:solidFill>
              <a:prstDash val="solid"/>
            </a:ln>
            <a:solidFill>
              <a:schemeClr val="bg1"/>
            </a:solidFill>
            <a:effectLst>
              <a:outerShdw blurRad="38100" dist="22860" dir="5400000" algn="tl" rotWithShape="0">
                <a:srgbClr val="000000">
                  <a:alpha val="30000"/>
                </a:srgbClr>
              </a:out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11905</xdr:colOff>
      <xdr:row>127</xdr:row>
      <xdr:rowOff>5953</xdr:rowOff>
    </xdr:from>
    <xdr:to>
      <xdr:col>10</xdr:col>
      <xdr:colOff>11905</xdr:colOff>
      <xdr:row>130</xdr:row>
      <xdr:rowOff>5953</xdr:rowOff>
    </xdr:to>
    <xdr:sp macro="" textlink="">
      <xdr:nvSpPr>
        <xdr:cNvPr id="3" name="Rectangle 2">
          <a:hlinkClick xmlns:r="http://schemas.openxmlformats.org/officeDocument/2006/relationships" r:id="rId1"/>
        </xdr:cNvPr>
        <xdr:cNvSpPr/>
      </xdr:nvSpPr>
      <xdr:spPr>
        <a:xfrm>
          <a:off x="1857374" y="23580328"/>
          <a:ext cx="3232547" cy="4822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6</xdr:col>
      <xdr:colOff>839391</xdr:colOff>
      <xdr:row>4</xdr:row>
      <xdr:rowOff>41672</xdr:rowOff>
    </xdr:from>
    <xdr:to>
      <xdr:col>11</xdr:col>
      <xdr:colOff>113109</xdr:colOff>
      <xdr:row>4</xdr:row>
      <xdr:rowOff>172641</xdr:rowOff>
    </xdr:to>
    <xdr:sp macro="" textlink="">
      <xdr:nvSpPr>
        <xdr:cNvPr id="2" name="Rectangle 1">
          <a:hlinkClick xmlns:r="http://schemas.openxmlformats.org/officeDocument/2006/relationships" r:id="rId2"/>
        </xdr:cNvPr>
        <xdr:cNvSpPr/>
      </xdr:nvSpPr>
      <xdr:spPr>
        <a:xfrm>
          <a:off x="3571875" y="994172"/>
          <a:ext cx="2196703" cy="1309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511969</xdr:colOff>
      <xdr:row>62</xdr:row>
      <xdr:rowOff>35719</xdr:rowOff>
    </xdr:from>
    <xdr:to>
      <xdr:col>8</xdr:col>
      <xdr:colOff>309563</xdr:colOff>
      <xdr:row>62</xdr:row>
      <xdr:rowOff>154781</xdr:rowOff>
    </xdr:to>
    <xdr:sp macro="" textlink="">
      <xdr:nvSpPr>
        <xdr:cNvPr id="4" name="Rectangle 3">
          <a:hlinkClick xmlns:r="http://schemas.openxmlformats.org/officeDocument/2006/relationships" r:id="rId3"/>
        </xdr:cNvPr>
        <xdr:cNvSpPr/>
      </xdr:nvSpPr>
      <xdr:spPr>
        <a:xfrm>
          <a:off x="4131469" y="11932444"/>
          <a:ext cx="340519" cy="1190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123825</xdr:colOff>
      <xdr:row>0</xdr:row>
      <xdr:rowOff>0</xdr:rowOff>
    </xdr:from>
    <xdr:to>
      <xdr:col>2</xdr:col>
      <xdr:colOff>361950</xdr:colOff>
      <xdr:row>1</xdr:row>
      <xdr:rowOff>171450</xdr:rowOff>
    </xdr:to>
    <xdr:sp macro="" textlink="">
      <xdr:nvSpPr>
        <xdr:cNvPr id="2" name="Rectangle 1">
          <a:hlinkClick xmlns:r="http://schemas.openxmlformats.org/officeDocument/2006/relationships" r:id="rId1"/>
        </xdr:cNvPr>
        <xdr:cNvSpPr/>
      </xdr:nvSpPr>
      <xdr:spPr>
        <a:xfrm>
          <a:off x="400050" y="0"/>
          <a:ext cx="752475"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466725</xdr:colOff>
      <xdr:row>0</xdr:row>
      <xdr:rowOff>0</xdr:rowOff>
    </xdr:from>
    <xdr:to>
      <xdr:col>7</xdr:col>
      <xdr:colOff>485775</xdr:colOff>
      <xdr:row>1</xdr:row>
      <xdr:rowOff>171450</xdr:rowOff>
    </xdr:to>
    <xdr:sp macro="" textlink="">
      <xdr:nvSpPr>
        <xdr:cNvPr id="3" name="Rectangle 2">
          <a:hlinkClick xmlns:r="http://schemas.openxmlformats.org/officeDocument/2006/relationships" r:id="rId2"/>
        </xdr:cNvPr>
        <xdr:cNvSpPr/>
      </xdr:nvSpPr>
      <xdr:spPr>
        <a:xfrm>
          <a:off x="1771650" y="0"/>
          <a:ext cx="20764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190500</xdr:colOff>
          <xdr:row>19</xdr:row>
          <xdr:rowOff>209550</xdr:rowOff>
        </xdr:from>
        <xdr:to>
          <xdr:col>11</xdr:col>
          <xdr:colOff>57150</xdr:colOff>
          <xdr:row>21</xdr:row>
          <xdr:rowOff>19050</xdr:rowOff>
        </xdr:to>
        <xdr:sp macro="" textlink="">
          <xdr:nvSpPr>
            <xdr:cNvPr id="3093" name="Check Box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22</xdr:row>
          <xdr:rowOff>180975</xdr:rowOff>
        </xdr:from>
        <xdr:to>
          <xdr:col>11</xdr:col>
          <xdr:colOff>19050</xdr:colOff>
          <xdr:row>24</xdr:row>
          <xdr:rowOff>19050</xdr:rowOff>
        </xdr:to>
        <xdr:sp macro="" textlink="">
          <xdr:nvSpPr>
            <xdr:cNvPr id="3094" name="Check Box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24</xdr:row>
          <xdr:rowOff>0</xdr:rowOff>
        </xdr:from>
        <xdr:to>
          <xdr:col>11</xdr:col>
          <xdr:colOff>95250</xdr:colOff>
          <xdr:row>25</xdr:row>
          <xdr:rowOff>19050</xdr:rowOff>
        </xdr:to>
        <xdr:sp macro="" textlink="">
          <xdr:nvSpPr>
            <xdr:cNvPr id="3095" name="Check Box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24</xdr:row>
          <xdr:rowOff>209550</xdr:rowOff>
        </xdr:from>
        <xdr:to>
          <xdr:col>10</xdr:col>
          <xdr:colOff>495300</xdr:colOff>
          <xdr:row>26</xdr:row>
          <xdr:rowOff>28575</xdr:rowOff>
        </xdr:to>
        <xdr:sp macro="" textlink="">
          <xdr:nvSpPr>
            <xdr:cNvPr id="3096" name="Check Box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25</xdr:row>
          <xdr:rowOff>219075</xdr:rowOff>
        </xdr:from>
        <xdr:to>
          <xdr:col>11</xdr:col>
          <xdr:colOff>28575</xdr:colOff>
          <xdr:row>26</xdr:row>
          <xdr:rowOff>209550</xdr:rowOff>
        </xdr:to>
        <xdr:sp macro="" textlink="">
          <xdr:nvSpPr>
            <xdr:cNvPr id="3097" name="Check Box 25"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26</xdr:row>
          <xdr:rowOff>209550</xdr:rowOff>
        </xdr:from>
        <xdr:to>
          <xdr:col>10</xdr:col>
          <xdr:colOff>485775</xdr:colOff>
          <xdr:row>27</xdr:row>
          <xdr:rowOff>209550</xdr:rowOff>
        </xdr:to>
        <xdr:sp macro="" textlink="">
          <xdr:nvSpPr>
            <xdr:cNvPr id="3098" name="Check Box 26"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27</xdr:row>
          <xdr:rowOff>209550</xdr:rowOff>
        </xdr:from>
        <xdr:to>
          <xdr:col>10</xdr:col>
          <xdr:colOff>485775</xdr:colOff>
          <xdr:row>28</xdr:row>
          <xdr:rowOff>209550</xdr:rowOff>
        </xdr:to>
        <xdr:sp macro="" textlink="">
          <xdr:nvSpPr>
            <xdr:cNvPr id="3099" name="Check Box 27"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28</xdr:row>
          <xdr:rowOff>209550</xdr:rowOff>
        </xdr:from>
        <xdr:to>
          <xdr:col>10</xdr:col>
          <xdr:colOff>476250</xdr:colOff>
          <xdr:row>29</xdr:row>
          <xdr:rowOff>209550</xdr:rowOff>
        </xdr:to>
        <xdr:sp macro="" textlink="">
          <xdr:nvSpPr>
            <xdr:cNvPr id="3100" name="Check Box 28"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29</xdr:row>
          <xdr:rowOff>209550</xdr:rowOff>
        </xdr:from>
        <xdr:to>
          <xdr:col>10</xdr:col>
          <xdr:colOff>476250</xdr:colOff>
          <xdr:row>30</xdr:row>
          <xdr:rowOff>209550</xdr:rowOff>
        </xdr:to>
        <xdr:sp macro="" textlink="">
          <xdr:nvSpPr>
            <xdr:cNvPr id="3101" name="Check Box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32</xdr:row>
          <xdr:rowOff>0</xdr:rowOff>
        </xdr:from>
        <xdr:to>
          <xdr:col>10</xdr:col>
          <xdr:colOff>476250</xdr:colOff>
          <xdr:row>32</xdr:row>
          <xdr:rowOff>209550</xdr:rowOff>
        </xdr:to>
        <xdr:sp macro=""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32</xdr:row>
          <xdr:rowOff>209550</xdr:rowOff>
        </xdr:from>
        <xdr:to>
          <xdr:col>10</xdr:col>
          <xdr:colOff>476250</xdr:colOff>
          <xdr:row>33</xdr:row>
          <xdr:rowOff>209550</xdr:rowOff>
        </xdr:to>
        <xdr:sp macro="" textlink="">
          <xdr:nvSpPr>
            <xdr:cNvPr id="3103" name="Check Box 31"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33</xdr:row>
          <xdr:rowOff>209550</xdr:rowOff>
        </xdr:from>
        <xdr:to>
          <xdr:col>10</xdr:col>
          <xdr:colOff>457200</xdr:colOff>
          <xdr:row>34</xdr:row>
          <xdr:rowOff>209550</xdr:rowOff>
        </xdr:to>
        <xdr:sp macro="" textlink="">
          <xdr:nvSpPr>
            <xdr:cNvPr id="3104" name="Check Box 32"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34</xdr:row>
          <xdr:rowOff>219075</xdr:rowOff>
        </xdr:from>
        <xdr:to>
          <xdr:col>10</xdr:col>
          <xdr:colOff>447675</xdr:colOff>
          <xdr:row>36</xdr:row>
          <xdr:rowOff>0</xdr:rowOff>
        </xdr:to>
        <xdr:sp macro="" textlink="">
          <xdr:nvSpPr>
            <xdr:cNvPr id="3105" name="Check Box 33" hidden="1">
              <a:extLst>
                <a:ext uri="{63B3BB69-23CF-44E3-9099-C40C66FF867C}">
                  <a14:compatExt spid="_x0000_s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35</xdr:row>
          <xdr:rowOff>209550</xdr:rowOff>
        </xdr:from>
        <xdr:to>
          <xdr:col>10</xdr:col>
          <xdr:colOff>457200</xdr:colOff>
          <xdr:row>36</xdr:row>
          <xdr:rowOff>209550</xdr:rowOff>
        </xdr:to>
        <xdr:sp macro="" textlink="">
          <xdr:nvSpPr>
            <xdr:cNvPr id="3106" name="Check Box 34" hidden="1">
              <a:extLst>
                <a:ext uri="{63B3BB69-23CF-44E3-9099-C40C66FF867C}">
                  <a14:compatExt spid="_x0000_s3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36</xdr:row>
          <xdr:rowOff>209550</xdr:rowOff>
        </xdr:from>
        <xdr:to>
          <xdr:col>10</xdr:col>
          <xdr:colOff>485775</xdr:colOff>
          <xdr:row>37</xdr:row>
          <xdr:rowOff>209550</xdr:rowOff>
        </xdr:to>
        <xdr:sp macro="" textlink="">
          <xdr:nvSpPr>
            <xdr:cNvPr id="3107" name="Check Box 35" hidden="1">
              <a:extLst>
                <a:ext uri="{63B3BB69-23CF-44E3-9099-C40C66FF867C}">
                  <a14:compatExt spid="_x0000_s3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37</xdr:row>
          <xdr:rowOff>209550</xdr:rowOff>
        </xdr:from>
        <xdr:to>
          <xdr:col>10</xdr:col>
          <xdr:colOff>438150</xdr:colOff>
          <xdr:row>38</xdr:row>
          <xdr:rowOff>209550</xdr:rowOff>
        </xdr:to>
        <xdr:sp macro="" textlink="">
          <xdr:nvSpPr>
            <xdr:cNvPr id="3108" name="Check Box 36" hidden="1">
              <a:extLst>
                <a:ext uri="{63B3BB69-23CF-44E3-9099-C40C66FF867C}">
                  <a14:compatExt spid="_x0000_s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38</xdr:row>
          <xdr:rowOff>209550</xdr:rowOff>
        </xdr:from>
        <xdr:to>
          <xdr:col>10</xdr:col>
          <xdr:colOff>457200</xdr:colOff>
          <xdr:row>39</xdr:row>
          <xdr:rowOff>209550</xdr:rowOff>
        </xdr:to>
        <xdr:sp macro="" textlink="">
          <xdr:nvSpPr>
            <xdr:cNvPr id="3109" name="Check Box 37" hidden="1">
              <a:extLst>
                <a:ext uri="{63B3BB69-23CF-44E3-9099-C40C66FF867C}">
                  <a14:compatExt spid="_x0000_s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39</xdr:row>
          <xdr:rowOff>209550</xdr:rowOff>
        </xdr:from>
        <xdr:to>
          <xdr:col>10</xdr:col>
          <xdr:colOff>485775</xdr:colOff>
          <xdr:row>40</xdr:row>
          <xdr:rowOff>209550</xdr:rowOff>
        </xdr:to>
        <xdr:sp macro="" textlink="">
          <xdr:nvSpPr>
            <xdr:cNvPr id="3110" name="Check Box 38" hidden="1">
              <a:extLst>
                <a:ext uri="{63B3BB69-23CF-44E3-9099-C40C66FF867C}">
                  <a14:compatExt spid="_x0000_s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42</xdr:row>
          <xdr:rowOff>0</xdr:rowOff>
        </xdr:from>
        <xdr:to>
          <xdr:col>10</xdr:col>
          <xdr:colOff>438150</xdr:colOff>
          <xdr:row>43</xdr:row>
          <xdr:rowOff>19050</xdr:rowOff>
        </xdr:to>
        <xdr:sp macro="" textlink="">
          <xdr:nvSpPr>
            <xdr:cNvPr id="3111" name="Check Box 39" hidden="1">
              <a:extLst>
                <a:ext uri="{63B3BB69-23CF-44E3-9099-C40C66FF867C}">
                  <a14:compatExt spid="_x0000_s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xdr:col>
      <xdr:colOff>0</xdr:colOff>
      <xdr:row>22</xdr:row>
      <xdr:rowOff>9525</xdr:rowOff>
    </xdr:from>
    <xdr:to>
      <xdr:col>9</xdr:col>
      <xdr:colOff>9525</xdr:colOff>
      <xdr:row>42</xdr:row>
      <xdr:rowOff>180975</xdr:rowOff>
    </xdr:to>
    <xdr:pic>
      <xdr:nvPicPr>
        <xdr:cNvPr id="25" name="Picture 24" descr="Newly Make High Rise Building"/>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76225" y="4419600"/>
          <a:ext cx="4124325" cy="443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19050</xdr:colOff>
      <xdr:row>37</xdr:row>
      <xdr:rowOff>9525</xdr:rowOff>
    </xdr:from>
    <xdr:to>
      <xdr:col>27</xdr:col>
      <xdr:colOff>19050</xdr:colOff>
      <xdr:row>42</xdr:row>
      <xdr:rowOff>152400</xdr:rowOff>
    </xdr:to>
    <xdr:sp macro="" textlink="">
      <xdr:nvSpPr>
        <xdr:cNvPr id="7" name="Rectangle 6">
          <a:hlinkClick xmlns:r="http://schemas.openxmlformats.org/officeDocument/2006/relationships" r:id="rId4"/>
        </xdr:cNvPr>
        <xdr:cNvSpPr/>
      </xdr:nvSpPr>
      <xdr:spPr>
        <a:xfrm>
          <a:off x="9553575" y="7467600"/>
          <a:ext cx="4114800" cy="1238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19050</xdr:colOff>
      <xdr:row>0</xdr:row>
      <xdr:rowOff>28575</xdr:rowOff>
    </xdr:from>
    <xdr:to>
      <xdr:col>21</xdr:col>
      <xdr:colOff>0</xdr:colOff>
      <xdr:row>1</xdr:row>
      <xdr:rowOff>171450</xdr:rowOff>
    </xdr:to>
    <xdr:sp macro="" textlink="">
      <xdr:nvSpPr>
        <xdr:cNvPr id="6" name="Rectangle 5">
          <a:hlinkClick xmlns:r="http://schemas.openxmlformats.org/officeDocument/2006/relationships" r:id="rId5"/>
        </xdr:cNvPr>
        <xdr:cNvSpPr/>
      </xdr:nvSpPr>
      <xdr:spPr>
        <a:xfrm>
          <a:off x="9039225" y="28575"/>
          <a:ext cx="1524000" cy="333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190500</xdr:colOff>
          <xdr:row>20</xdr:row>
          <xdr:rowOff>171450</xdr:rowOff>
        </xdr:from>
        <xdr:to>
          <xdr:col>10</xdr:col>
          <xdr:colOff>457200</xdr:colOff>
          <xdr:row>22</xdr:row>
          <xdr:rowOff>0</xdr:rowOff>
        </xdr:to>
        <xdr:sp macro="" textlink="">
          <xdr:nvSpPr>
            <xdr:cNvPr id="3117" name="Check Box 45" hidden="1">
              <a:extLst>
                <a:ext uri="{63B3BB69-23CF-44E3-9099-C40C66FF867C}">
                  <a14:compatExt spid="_x0000_s3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2</xdr:row>
      <xdr:rowOff>9524</xdr:rowOff>
    </xdr:from>
    <xdr:to>
      <xdr:col>28</xdr:col>
      <xdr:colOff>0</xdr:colOff>
      <xdr:row>16</xdr:row>
      <xdr:rowOff>19050</xdr:rowOff>
    </xdr:to>
    <xdr:pic>
      <xdr:nvPicPr>
        <xdr:cNvPr id="9" name="Picture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90524"/>
          <a:ext cx="13944600" cy="2676526"/>
        </a:xfrm>
        <a:prstGeom prst="rect">
          <a:avLst/>
        </a:prstGeom>
      </xdr:spPr>
    </xdr:pic>
    <xdr:clientData/>
  </xdr:twoCellAnchor>
  <xdr:twoCellAnchor>
    <xdr:from>
      <xdr:col>9</xdr:col>
      <xdr:colOff>0</xdr:colOff>
      <xdr:row>0</xdr:row>
      <xdr:rowOff>0</xdr:rowOff>
    </xdr:from>
    <xdr:to>
      <xdr:col>11</xdr:col>
      <xdr:colOff>476250</xdr:colOff>
      <xdr:row>1</xdr:row>
      <xdr:rowOff>171450</xdr:rowOff>
    </xdr:to>
    <xdr:sp macro="" textlink="">
      <xdr:nvSpPr>
        <xdr:cNvPr id="10" name="Rectangle 9">
          <a:hlinkClick xmlns:r="http://schemas.openxmlformats.org/officeDocument/2006/relationships" r:id="rId7"/>
        </xdr:cNvPr>
        <xdr:cNvSpPr/>
      </xdr:nvSpPr>
      <xdr:spPr>
        <a:xfrm>
          <a:off x="4391025" y="0"/>
          <a:ext cx="15049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28575</xdr:colOff>
      <xdr:row>0</xdr:row>
      <xdr:rowOff>28575</xdr:rowOff>
    </xdr:from>
    <xdr:to>
      <xdr:col>16</xdr:col>
      <xdr:colOff>476250</xdr:colOff>
      <xdr:row>1</xdr:row>
      <xdr:rowOff>180975</xdr:rowOff>
    </xdr:to>
    <xdr:sp macro="" textlink="">
      <xdr:nvSpPr>
        <xdr:cNvPr id="8" name="Rectangle 7">
          <a:hlinkClick xmlns:r="http://schemas.openxmlformats.org/officeDocument/2006/relationships" r:id="rId4"/>
        </xdr:cNvPr>
        <xdr:cNvSpPr/>
      </xdr:nvSpPr>
      <xdr:spPr>
        <a:xfrm>
          <a:off x="6477000" y="28575"/>
          <a:ext cx="1990725"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266700</xdr:colOff>
      <xdr:row>2</xdr:row>
      <xdr:rowOff>19050</xdr:rowOff>
    </xdr:from>
    <xdr:to>
      <xdr:col>11</xdr:col>
      <xdr:colOff>228600</xdr:colOff>
      <xdr:row>5</xdr:row>
      <xdr:rowOff>152400</xdr:rowOff>
    </xdr:to>
    <xdr:sp macro="" textlink="">
      <xdr:nvSpPr>
        <xdr:cNvPr id="4" name="TextBox 3"/>
        <xdr:cNvSpPr txBox="1"/>
      </xdr:nvSpPr>
      <xdr:spPr>
        <a:xfrm>
          <a:off x="552450" y="400050"/>
          <a:ext cx="51054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New building construction</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381001</xdr:colOff>
      <xdr:row>0</xdr:row>
      <xdr:rowOff>0</xdr:rowOff>
    </xdr:from>
    <xdr:to>
      <xdr:col>3</xdr:col>
      <xdr:colOff>104776</xdr:colOff>
      <xdr:row>1</xdr:row>
      <xdr:rowOff>171450</xdr:rowOff>
    </xdr:to>
    <xdr:sp macro="" textlink="">
      <xdr:nvSpPr>
        <xdr:cNvPr id="2" name="Rectangle 1">
          <a:hlinkClick xmlns:r="http://schemas.openxmlformats.org/officeDocument/2006/relationships" r:id="rId1"/>
        </xdr:cNvPr>
        <xdr:cNvSpPr/>
      </xdr:nvSpPr>
      <xdr:spPr>
        <a:xfrm>
          <a:off x="495301" y="0"/>
          <a:ext cx="733425"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142874</xdr:colOff>
      <xdr:row>0</xdr:row>
      <xdr:rowOff>0</xdr:rowOff>
    </xdr:from>
    <xdr:to>
      <xdr:col>8</xdr:col>
      <xdr:colOff>380999</xdr:colOff>
      <xdr:row>1</xdr:row>
      <xdr:rowOff>171450</xdr:rowOff>
    </xdr:to>
    <xdr:sp macro="" textlink="">
      <xdr:nvSpPr>
        <xdr:cNvPr id="3" name="Rectangle 2">
          <a:hlinkClick xmlns:r="http://schemas.openxmlformats.org/officeDocument/2006/relationships" r:id="rId2"/>
        </xdr:cNvPr>
        <xdr:cNvSpPr/>
      </xdr:nvSpPr>
      <xdr:spPr>
        <a:xfrm>
          <a:off x="1771649" y="0"/>
          <a:ext cx="2066925"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xdr:colOff>
      <xdr:row>0</xdr:row>
      <xdr:rowOff>0</xdr:rowOff>
    </xdr:from>
    <xdr:to>
      <xdr:col>12</xdr:col>
      <xdr:colOff>495301</xdr:colOff>
      <xdr:row>1</xdr:row>
      <xdr:rowOff>161925</xdr:rowOff>
    </xdr:to>
    <xdr:sp macro="" textlink="">
      <xdr:nvSpPr>
        <xdr:cNvPr id="4" name="Rectangle 3">
          <a:hlinkClick xmlns:r="http://schemas.openxmlformats.org/officeDocument/2006/relationships" r:id="rId3"/>
        </xdr:cNvPr>
        <xdr:cNvSpPr/>
      </xdr:nvSpPr>
      <xdr:spPr>
        <a:xfrm>
          <a:off x="4467226" y="0"/>
          <a:ext cx="1314450"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20</xdr:row>
      <xdr:rowOff>0</xdr:rowOff>
    </xdr:from>
    <xdr:to>
      <xdr:col>4</xdr:col>
      <xdr:colOff>504825</xdr:colOff>
      <xdr:row>23</xdr:row>
      <xdr:rowOff>0</xdr:rowOff>
    </xdr:to>
    <xdr:sp macro="" textlink="">
      <xdr:nvSpPr>
        <xdr:cNvPr id="10" name="Rectangle 9">
          <a:hlinkClick xmlns:r="http://schemas.openxmlformats.org/officeDocument/2006/relationships" r:id="rId4"/>
        </xdr:cNvPr>
        <xdr:cNvSpPr/>
      </xdr:nvSpPr>
      <xdr:spPr>
        <a:xfrm>
          <a:off x="790575" y="3810000"/>
          <a:ext cx="2047875" cy="571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600075</xdr:colOff>
      <xdr:row>20</xdr:row>
      <xdr:rowOff>0</xdr:rowOff>
    </xdr:from>
    <xdr:to>
      <xdr:col>10</xdr:col>
      <xdr:colOff>0</xdr:colOff>
      <xdr:row>22</xdr:row>
      <xdr:rowOff>180975</xdr:rowOff>
    </xdr:to>
    <xdr:sp macro="" textlink="">
      <xdr:nvSpPr>
        <xdr:cNvPr id="11" name="Rectangle 10">
          <a:hlinkClick xmlns:r="http://schemas.openxmlformats.org/officeDocument/2006/relationships" r:id="rId5"/>
        </xdr:cNvPr>
        <xdr:cNvSpPr/>
      </xdr:nvSpPr>
      <xdr:spPr>
        <a:xfrm>
          <a:off x="3648075" y="3810000"/>
          <a:ext cx="2447925" cy="561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9525</xdr:colOff>
      <xdr:row>20</xdr:row>
      <xdr:rowOff>1</xdr:rowOff>
    </xdr:from>
    <xdr:to>
      <xdr:col>15</xdr:col>
      <xdr:colOff>0</xdr:colOff>
      <xdr:row>22</xdr:row>
      <xdr:rowOff>95251</xdr:rowOff>
    </xdr:to>
    <xdr:sp macro="" textlink="">
      <xdr:nvSpPr>
        <xdr:cNvPr id="12" name="Rectangle 11">
          <a:hlinkClick xmlns:r="http://schemas.openxmlformats.org/officeDocument/2006/relationships" r:id="rId6"/>
        </xdr:cNvPr>
        <xdr:cNvSpPr/>
      </xdr:nvSpPr>
      <xdr:spPr>
        <a:xfrm>
          <a:off x="5943600" y="3810001"/>
          <a:ext cx="2047875" cy="476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9525</xdr:colOff>
      <xdr:row>20</xdr:row>
      <xdr:rowOff>0</xdr:rowOff>
    </xdr:from>
    <xdr:to>
      <xdr:col>20</xdr:col>
      <xdr:colOff>9525</xdr:colOff>
      <xdr:row>22</xdr:row>
      <xdr:rowOff>66675</xdr:rowOff>
    </xdr:to>
    <xdr:sp macro="" textlink="">
      <xdr:nvSpPr>
        <xdr:cNvPr id="13" name="Rectangle 12">
          <a:hlinkClick xmlns:r="http://schemas.openxmlformats.org/officeDocument/2006/relationships" r:id="rId7"/>
        </xdr:cNvPr>
        <xdr:cNvSpPr/>
      </xdr:nvSpPr>
      <xdr:spPr>
        <a:xfrm>
          <a:off x="8515350" y="3810000"/>
          <a:ext cx="2057400" cy="447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19050</xdr:colOff>
      <xdr:row>19</xdr:row>
      <xdr:rowOff>180975</xdr:rowOff>
    </xdr:from>
    <xdr:to>
      <xdr:col>25</xdr:col>
      <xdr:colOff>0</xdr:colOff>
      <xdr:row>23</xdr:row>
      <xdr:rowOff>0</xdr:rowOff>
    </xdr:to>
    <xdr:sp macro="" textlink="">
      <xdr:nvSpPr>
        <xdr:cNvPr id="14" name="Rectangle 13">
          <a:hlinkClick xmlns:r="http://schemas.openxmlformats.org/officeDocument/2006/relationships" r:id="rId8"/>
        </xdr:cNvPr>
        <xdr:cNvSpPr/>
      </xdr:nvSpPr>
      <xdr:spPr>
        <a:xfrm>
          <a:off x="12820650" y="3800475"/>
          <a:ext cx="2419350"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180975</xdr:colOff>
      <xdr:row>0</xdr:row>
      <xdr:rowOff>0</xdr:rowOff>
    </xdr:from>
    <xdr:to>
      <xdr:col>23</xdr:col>
      <xdr:colOff>333375</xdr:colOff>
      <xdr:row>1</xdr:row>
      <xdr:rowOff>171450</xdr:rowOff>
    </xdr:to>
    <xdr:sp macro="" textlink="">
      <xdr:nvSpPr>
        <xdr:cNvPr id="15" name="Rectangle 14">
          <a:hlinkClick xmlns:r="http://schemas.openxmlformats.org/officeDocument/2006/relationships" r:id="rId9"/>
        </xdr:cNvPr>
        <xdr:cNvSpPr/>
      </xdr:nvSpPr>
      <xdr:spPr>
        <a:xfrm>
          <a:off x="9315450" y="0"/>
          <a:ext cx="1476375"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180975</xdr:colOff>
      <xdr:row>43</xdr:row>
      <xdr:rowOff>0</xdr:rowOff>
    </xdr:from>
    <xdr:to>
      <xdr:col>3</xdr:col>
      <xdr:colOff>57150</xdr:colOff>
      <xdr:row>43</xdr:row>
      <xdr:rowOff>200025</xdr:rowOff>
    </xdr:to>
    <xdr:sp macro="" textlink="">
      <xdr:nvSpPr>
        <xdr:cNvPr id="18" name="Rectangle 17">
          <a:hlinkClick xmlns:r="http://schemas.openxmlformats.org/officeDocument/2006/relationships" r:id="rId10"/>
        </xdr:cNvPr>
        <xdr:cNvSpPr/>
      </xdr:nvSpPr>
      <xdr:spPr>
        <a:xfrm>
          <a:off x="1485900" y="8382000"/>
          <a:ext cx="39052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180975</xdr:colOff>
      <xdr:row>43</xdr:row>
      <xdr:rowOff>9525</xdr:rowOff>
    </xdr:from>
    <xdr:to>
      <xdr:col>8</xdr:col>
      <xdr:colOff>76200</xdr:colOff>
      <xdr:row>43</xdr:row>
      <xdr:rowOff>190500</xdr:rowOff>
    </xdr:to>
    <xdr:sp macro="" textlink="">
      <xdr:nvSpPr>
        <xdr:cNvPr id="19" name="Rectangle 18">
          <a:hlinkClick xmlns:r="http://schemas.openxmlformats.org/officeDocument/2006/relationships" r:id="rId11"/>
        </xdr:cNvPr>
        <xdr:cNvSpPr/>
      </xdr:nvSpPr>
      <xdr:spPr>
        <a:xfrm>
          <a:off x="4057650" y="8391525"/>
          <a:ext cx="409575"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190500</xdr:colOff>
      <xdr:row>43</xdr:row>
      <xdr:rowOff>9525</xdr:rowOff>
    </xdr:from>
    <xdr:to>
      <xdr:col>13</xdr:col>
      <xdr:colOff>66675</xdr:colOff>
      <xdr:row>43</xdr:row>
      <xdr:rowOff>180975</xdr:rowOff>
    </xdr:to>
    <xdr:sp macro="" textlink="">
      <xdr:nvSpPr>
        <xdr:cNvPr id="20" name="Rectangle 19">
          <a:hlinkClick xmlns:r="http://schemas.openxmlformats.org/officeDocument/2006/relationships" r:id="rId12"/>
        </xdr:cNvPr>
        <xdr:cNvSpPr/>
      </xdr:nvSpPr>
      <xdr:spPr>
        <a:xfrm>
          <a:off x="6638925" y="8391525"/>
          <a:ext cx="390525"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171450</xdr:colOff>
      <xdr:row>43</xdr:row>
      <xdr:rowOff>19050</xdr:rowOff>
    </xdr:from>
    <xdr:to>
      <xdr:col>18</xdr:col>
      <xdr:colOff>66675</xdr:colOff>
      <xdr:row>43</xdr:row>
      <xdr:rowOff>190500</xdr:rowOff>
    </xdr:to>
    <xdr:sp macro="" textlink="">
      <xdr:nvSpPr>
        <xdr:cNvPr id="21" name="Rectangle 20">
          <a:hlinkClick xmlns:r="http://schemas.openxmlformats.org/officeDocument/2006/relationships" r:id="rId13"/>
        </xdr:cNvPr>
        <xdr:cNvSpPr/>
      </xdr:nvSpPr>
      <xdr:spPr>
        <a:xfrm>
          <a:off x="9191625" y="8401050"/>
          <a:ext cx="409575"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190500</xdr:colOff>
      <xdr:row>43</xdr:row>
      <xdr:rowOff>9525</xdr:rowOff>
    </xdr:from>
    <xdr:to>
      <xdr:col>23</xdr:col>
      <xdr:colOff>57150</xdr:colOff>
      <xdr:row>43</xdr:row>
      <xdr:rowOff>200025</xdr:rowOff>
    </xdr:to>
    <xdr:sp macro="" textlink="">
      <xdr:nvSpPr>
        <xdr:cNvPr id="22" name="Rectangle 21">
          <a:hlinkClick xmlns:r="http://schemas.openxmlformats.org/officeDocument/2006/relationships" r:id="rId14"/>
        </xdr:cNvPr>
        <xdr:cNvSpPr/>
      </xdr:nvSpPr>
      <xdr:spPr>
        <a:xfrm>
          <a:off x="11782425" y="8391525"/>
          <a:ext cx="38100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495300</xdr:colOff>
      <xdr:row>0</xdr:row>
      <xdr:rowOff>0</xdr:rowOff>
    </xdr:from>
    <xdr:to>
      <xdr:col>18</xdr:col>
      <xdr:colOff>495300</xdr:colOff>
      <xdr:row>1</xdr:row>
      <xdr:rowOff>171450</xdr:rowOff>
    </xdr:to>
    <xdr:sp macro="" textlink="">
      <xdr:nvSpPr>
        <xdr:cNvPr id="16" name="Rectangle 15">
          <a:hlinkClick xmlns:r="http://schemas.openxmlformats.org/officeDocument/2006/relationships" r:id="rId15"/>
        </xdr:cNvPr>
        <xdr:cNvSpPr/>
      </xdr:nvSpPr>
      <xdr:spPr>
        <a:xfrm>
          <a:off x="6286500" y="0"/>
          <a:ext cx="2333625"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19050</xdr:colOff>
      <xdr:row>2</xdr:row>
      <xdr:rowOff>1</xdr:rowOff>
    </xdr:from>
    <xdr:to>
      <xdr:col>31</xdr:col>
      <xdr:colOff>0</xdr:colOff>
      <xdr:row>16</xdr:row>
      <xdr:rowOff>171451</xdr:rowOff>
    </xdr:to>
    <xdr:pic>
      <xdr:nvPicPr>
        <xdr:cNvPr id="23" name="Picture 22"/>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9050" y="381001"/>
          <a:ext cx="13896975" cy="2838450"/>
        </a:xfrm>
        <a:prstGeom prst="rect">
          <a:avLst/>
        </a:prstGeom>
      </xdr:spPr>
    </xdr:pic>
    <xdr:clientData/>
  </xdr:twoCellAnchor>
  <xdr:twoCellAnchor>
    <xdr:from>
      <xdr:col>27</xdr:col>
      <xdr:colOff>190500</xdr:colOff>
      <xdr:row>43</xdr:row>
      <xdr:rowOff>9525</xdr:rowOff>
    </xdr:from>
    <xdr:to>
      <xdr:col>28</xdr:col>
      <xdr:colOff>57150</xdr:colOff>
      <xdr:row>43</xdr:row>
      <xdr:rowOff>200025</xdr:rowOff>
    </xdr:to>
    <xdr:sp macro="" textlink="">
      <xdr:nvSpPr>
        <xdr:cNvPr id="24" name="Rectangle 23">
          <a:hlinkClick xmlns:r="http://schemas.openxmlformats.org/officeDocument/2006/relationships" r:id="rId17"/>
        </xdr:cNvPr>
        <xdr:cNvSpPr/>
      </xdr:nvSpPr>
      <xdr:spPr>
        <a:xfrm>
          <a:off x="12477750" y="8391525"/>
          <a:ext cx="371475"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9525</xdr:colOff>
      <xdr:row>19</xdr:row>
      <xdr:rowOff>171450</xdr:rowOff>
    </xdr:from>
    <xdr:to>
      <xdr:col>29</xdr:col>
      <xdr:colOff>495300</xdr:colOff>
      <xdr:row>22</xdr:row>
      <xdr:rowOff>180975</xdr:rowOff>
    </xdr:to>
    <xdr:sp macro="" textlink="">
      <xdr:nvSpPr>
        <xdr:cNvPr id="26" name="Rectangle 25">
          <a:hlinkClick xmlns:r="http://schemas.openxmlformats.org/officeDocument/2006/relationships" r:id="rId18"/>
        </xdr:cNvPr>
        <xdr:cNvSpPr/>
      </xdr:nvSpPr>
      <xdr:spPr>
        <a:xfrm>
          <a:off x="11791950" y="3790950"/>
          <a:ext cx="2000250"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428625</xdr:colOff>
      <xdr:row>2</xdr:row>
      <xdr:rowOff>28575</xdr:rowOff>
    </xdr:from>
    <xdr:to>
      <xdr:col>13</xdr:col>
      <xdr:colOff>371475</xdr:colOff>
      <xdr:row>7</xdr:row>
      <xdr:rowOff>180975</xdr:rowOff>
    </xdr:to>
    <xdr:sp macro="" textlink="">
      <xdr:nvSpPr>
        <xdr:cNvPr id="5" name="TextBox 4"/>
        <xdr:cNvSpPr txBox="1"/>
      </xdr:nvSpPr>
      <xdr:spPr>
        <a:xfrm>
          <a:off x="542925" y="409575"/>
          <a:ext cx="5619750" cy="1104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New</a:t>
          </a:r>
          <a:r>
            <a:rPr lang="en-US" sz="28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building construction</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161925</xdr:colOff>
      <xdr:row>0</xdr:row>
      <xdr:rowOff>0</xdr:rowOff>
    </xdr:from>
    <xdr:to>
      <xdr:col>2</xdr:col>
      <xdr:colOff>342900</xdr:colOff>
      <xdr:row>1</xdr:row>
      <xdr:rowOff>171450</xdr:rowOff>
    </xdr:to>
    <xdr:sp macro="" textlink="">
      <xdr:nvSpPr>
        <xdr:cNvPr id="2" name="Rectangle 1">
          <a:hlinkClick xmlns:r="http://schemas.openxmlformats.org/officeDocument/2006/relationships" r:id="rId1"/>
        </xdr:cNvPr>
        <xdr:cNvSpPr/>
      </xdr:nvSpPr>
      <xdr:spPr>
        <a:xfrm>
          <a:off x="438150" y="0"/>
          <a:ext cx="695325"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0</xdr:colOff>
      <xdr:row>0</xdr:row>
      <xdr:rowOff>0</xdr:rowOff>
    </xdr:from>
    <xdr:to>
      <xdr:col>8</xdr:col>
      <xdr:colOff>19050</xdr:colOff>
      <xdr:row>1</xdr:row>
      <xdr:rowOff>171450</xdr:rowOff>
    </xdr:to>
    <xdr:sp macro="" textlink="">
      <xdr:nvSpPr>
        <xdr:cNvPr id="3" name="Rectangle 2">
          <a:hlinkClick xmlns:r="http://schemas.openxmlformats.org/officeDocument/2006/relationships" r:id="rId2"/>
        </xdr:cNvPr>
        <xdr:cNvSpPr/>
      </xdr:nvSpPr>
      <xdr:spPr>
        <a:xfrm>
          <a:off x="1819275" y="0"/>
          <a:ext cx="20764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19050</xdr:colOff>
      <xdr:row>0</xdr:row>
      <xdr:rowOff>0</xdr:rowOff>
    </xdr:from>
    <xdr:to>
      <xdr:col>12</xdr:col>
      <xdr:colOff>9525</xdr:colOff>
      <xdr:row>1</xdr:row>
      <xdr:rowOff>161925</xdr:rowOff>
    </xdr:to>
    <xdr:sp macro="" textlink="">
      <xdr:nvSpPr>
        <xdr:cNvPr id="4" name="Rectangle 3">
          <a:hlinkClick xmlns:r="http://schemas.openxmlformats.org/officeDocument/2006/relationships" r:id="rId3"/>
        </xdr:cNvPr>
        <xdr:cNvSpPr/>
      </xdr:nvSpPr>
      <xdr:spPr>
        <a:xfrm>
          <a:off x="4410075" y="0"/>
          <a:ext cx="153352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0</xdr:row>
      <xdr:rowOff>0</xdr:rowOff>
    </xdr:from>
    <xdr:to>
      <xdr:col>16</xdr:col>
      <xdr:colOff>504825</xdr:colOff>
      <xdr:row>2</xdr:row>
      <xdr:rowOff>0</xdr:rowOff>
    </xdr:to>
    <xdr:sp macro="" textlink="">
      <xdr:nvSpPr>
        <xdr:cNvPr id="5" name="Rectangle 4">
          <a:hlinkClick xmlns:r="http://schemas.openxmlformats.org/officeDocument/2006/relationships" r:id="rId4"/>
        </xdr:cNvPr>
        <xdr:cNvSpPr/>
      </xdr:nvSpPr>
      <xdr:spPr>
        <a:xfrm>
          <a:off x="6448425" y="0"/>
          <a:ext cx="2047875" cy="38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219075</xdr:colOff>
          <xdr:row>25</xdr:row>
          <xdr:rowOff>180975</xdr:rowOff>
        </xdr:from>
        <xdr:to>
          <xdr:col>2</xdr:col>
          <xdr:colOff>0</xdr:colOff>
          <xdr:row>27</xdr:row>
          <xdr:rowOff>19050</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28</xdr:row>
          <xdr:rowOff>19050</xdr:rowOff>
        </xdr:from>
        <xdr:to>
          <xdr:col>1</xdr:col>
          <xdr:colOff>476250</xdr:colOff>
          <xdr:row>29</xdr:row>
          <xdr:rowOff>28575</xdr:rowOff>
        </xdr:to>
        <xdr:sp macro="" textlink="">
          <xdr:nvSpPr>
            <xdr:cNvPr id="7170" name="Check Box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30</xdr:row>
          <xdr:rowOff>95250</xdr:rowOff>
        </xdr:from>
        <xdr:to>
          <xdr:col>2</xdr:col>
          <xdr:colOff>0</xdr:colOff>
          <xdr:row>31</xdr:row>
          <xdr:rowOff>133350</xdr:rowOff>
        </xdr:to>
        <xdr:sp macro="" textlink="">
          <xdr:nvSpPr>
            <xdr:cNvPr id="7171" name="Check Box 3" hidden="1">
              <a:extLst>
                <a:ext uri="{63B3BB69-23CF-44E3-9099-C40C66FF867C}">
                  <a14:compatExt spid="_x0000_s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18</xdr:col>
      <xdr:colOff>504825</xdr:colOff>
      <xdr:row>38</xdr:row>
      <xdr:rowOff>57150</xdr:rowOff>
    </xdr:from>
    <xdr:to>
      <xdr:col>26</xdr:col>
      <xdr:colOff>504825</xdr:colOff>
      <xdr:row>43</xdr:row>
      <xdr:rowOff>114300</xdr:rowOff>
    </xdr:to>
    <xdr:sp macro="" textlink="">
      <xdr:nvSpPr>
        <xdr:cNvPr id="7" name="Rectangle 6">
          <a:hlinkClick xmlns:r="http://schemas.openxmlformats.org/officeDocument/2006/relationships" r:id="rId4"/>
        </xdr:cNvPr>
        <xdr:cNvSpPr/>
      </xdr:nvSpPr>
      <xdr:spPr>
        <a:xfrm>
          <a:off x="9525000" y="7305675"/>
          <a:ext cx="4114800" cy="1038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9525</xdr:colOff>
      <xdr:row>0</xdr:row>
      <xdr:rowOff>0</xdr:rowOff>
    </xdr:from>
    <xdr:to>
      <xdr:col>21</xdr:col>
      <xdr:colOff>28575</xdr:colOff>
      <xdr:row>1</xdr:row>
      <xdr:rowOff>180975</xdr:rowOff>
    </xdr:to>
    <xdr:sp macro="" textlink="">
      <xdr:nvSpPr>
        <xdr:cNvPr id="8" name="Rectangle 7">
          <a:hlinkClick xmlns:r="http://schemas.openxmlformats.org/officeDocument/2006/relationships" r:id="rId5"/>
        </xdr:cNvPr>
        <xdr:cNvSpPr/>
      </xdr:nvSpPr>
      <xdr:spPr>
        <a:xfrm>
          <a:off x="9029700" y="0"/>
          <a:ext cx="15621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2</xdr:row>
      <xdr:rowOff>0</xdr:rowOff>
    </xdr:from>
    <xdr:to>
      <xdr:col>28</xdr:col>
      <xdr:colOff>9525</xdr:colOff>
      <xdr:row>16</xdr:row>
      <xdr:rowOff>180975</xdr:rowOff>
    </xdr:to>
    <xdr:pic>
      <xdr:nvPicPr>
        <xdr:cNvPr id="9" name="Picture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81000"/>
          <a:ext cx="13954125" cy="2847975"/>
        </a:xfrm>
        <a:prstGeom prst="rect">
          <a:avLst/>
        </a:prstGeom>
      </xdr:spPr>
    </xdr:pic>
    <xdr:clientData/>
  </xdr:twoCellAnchor>
  <xdr:twoCellAnchor>
    <xdr:from>
      <xdr:col>1</xdr:col>
      <xdr:colOff>238125</xdr:colOff>
      <xdr:row>2</xdr:row>
      <xdr:rowOff>19050</xdr:rowOff>
    </xdr:from>
    <xdr:to>
      <xdr:col>12</xdr:col>
      <xdr:colOff>419100</xdr:colOff>
      <xdr:row>6</xdr:row>
      <xdr:rowOff>85725</xdr:rowOff>
    </xdr:to>
    <xdr:sp macro="" textlink="">
      <xdr:nvSpPr>
        <xdr:cNvPr id="6" name="TextBox 5"/>
        <xdr:cNvSpPr txBox="1"/>
      </xdr:nvSpPr>
      <xdr:spPr>
        <a:xfrm>
          <a:off x="523875" y="400050"/>
          <a:ext cx="5838825"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New bulding construction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190501</xdr:colOff>
      <xdr:row>0</xdr:row>
      <xdr:rowOff>0</xdr:rowOff>
    </xdr:from>
    <xdr:to>
      <xdr:col>2</xdr:col>
      <xdr:colOff>400051</xdr:colOff>
      <xdr:row>1</xdr:row>
      <xdr:rowOff>171450</xdr:rowOff>
    </xdr:to>
    <xdr:sp macro="" textlink="">
      <xdr:nvSpPr>
        <xdr:cNvPr id="2" name="Rectangle 1">
          <a:hlinkClick xmlns:r="http://schemas.openxmlformats.org/officeDocument/2006/relationships" r:id="rId1"/>
        </xdr:cNvPr>
        <xdr:cNvSpPr/>
      </xdr:nvSpPr>
      <xdr:spPr>
        <a:xfrm>
          <a:off x="466726" y="0"/>
          <a:ext cx="72390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0</xdr:colOff>
      <xdr:row>0</xdr:row>
      <xdr:rowOff>0</xdr:rowOff>
    </xdr:from>
    <xdr:to>
      <xdr:col>8</xdr:col>
      <xdr:colOff>19050</xdr:colOff>
      <xdr:row>1</xdr:row>
      <xdr:rowOff>171450</xdr:rowOff>
    </xdr:to>
    <xdr:sp macro="" textlink="">
      <xdr:nvSpPr>
        <xdr:cNvPr id="3" name="Rectangle 2">
          <a:hlinkClick xmlns:r="http://schemas.openxmlformats.org/officeDocument/2006/relationships" r:id="rId2"/>
        </xdr:cNvPr>
        <xdr:cNvSpPr/>
      </xdr:nvSpPr>
      <xdr:spPr>
        <a:xfrm>
          <a:off x="1819275" y="0"/>
          <a:ext cx="20764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504825</xdr:colOff>
      <xdr:row>0</xdr:row>
      <xdr:rowOff>0</xdr:rowOff>
    </xdr:from>
    <xdr:to>
      <xdr:col>11</xdr:col>
      <xdr:colOff>495300</xdr:colOff>
      <xdr:row>1</xdr:row>
      <xdr:rowOff>161925</xdr:rowOff>
    </xdr:to>
    <xdr:sp macro="" textlink="">
      <xdr:nvSpPr>
        <xdr:cNvPr id="4" name="Rectangle 3">
          <a:hlinkClick xmlns:r="http://schemas.openxmlformats.org/officeDocument/2006/relationships" r:id="rId3"/>
        </xdr:cNvPr>
        <xdr:cNvSpPr/>
      </xdr:nvSpPr>
      <xdr:spPr>
        <a:xfrm>
          <a:off x="4381500" y="0"/>
          <a:ext cx="153352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0</xdr:row>
      <xdr:rowOff>9525</xdr:rowOff>
    </xdr:from>
    <xdr:to>
      <xdr:col>16</xdr:col>
      <xdr:colOff>504825</xdr:colOff>
      <xdr:row>2</xdr:row>
      <xdr:rowOff>9525</xdr:rowOff>
    </xdr:to>
    <xdr:sp macro="" textlink="">
      <xdr:nvSpPr>
        <xdr:cNvPr id="5" name="Rectangle 4">
          <a:hlinkClick xmlns:r="http://schemas.openxmlformats.org/officeDocument/2006/relationships" r:id="rId4"/>
        </xdr:cNvPr>
        <xdr:cNvSpPr/>
      </xdr:nvSpPr>
      <xdr:spPr>
        <a:xfrm>
          <a:off x="6448425" y="9525"/>
          <a:ext cx="2047875" cy="38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219075</xdr:colOff>
          <xdr:row>25</xdr:row>
          <xdr:rowOff>180975</xdr:rowOff>
        </xdr:from>
        <xdr:to>
          <xdr:col>2</xdr:col>
          <xdr:colOff>0</xdr:colOff>
          <xdr:row>26</xdr:row>
          <xdr:rowOff>209550</xdr:rowOff>
        </xdr:to>
        <xdr:sp macro="" textlink="">
          <xdr:nvSpPr>
            <xdr:cNvPr id="10241" name="Check Box 1" hidden="1">
              <a:extLst>
                <a:ext uri="{63B3BB69-23CF-44E3-9099-C40C66FF867C}">
                  <a14:compatExt spid="_x0000_s10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28</xdr:row>
          <xdr:rowOff>19050</xdr:rowOff>
        </xdr:from>
        <xdr:to>
          <xdr:col>1</xdr:col>
          <xdr:colOff>476250</xdr:colOff>
          <xdr:row>28</xdr:row>
          <xdr:rowOff>219075</xdr:rowOff>
        </xdr:to>
        <xdr:sp macro="" textlink="">
          <xdr:nvSpPr>
            <xdr:cNvPr id="10242" name="Check Box 2"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29</xdr:row>
          <xdr:rowOff>190500</xdr:rowOff>
        </xdr:from>
        <xdr:to>
          <xdr:col>2</xdr:col>
          <xdr:colOff>0</xdr:colOff>
          <xdr:row>30</xdr:row>
          <xdr:rowOff>190500</xdr:rowOff>
        </xdr:to>
        <xdr:sp macro="" textlink="">
          <xdr:nvSpPr>
            <xdr:cNvPr id="10243" name="Check Box 3" hidden="1">
              <a:extLst>
                <a:ext uri="{63B3BB69-23CF-44E3-9099-C40C66FF867C}">
                  <a14:compatExt spid="_x0000_s10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26</xdr:row>
          <xdr:rowOff>19050</xdr:rowOff>
        </xdr:from>
        <xdr:to>
          <xdr:col>10</xdr:col>
          <xdr:colOff>485775</xdr:colOff>
          <xdr:row>27</xdr:row>
          <xdr:rowOff>19050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19</xdr:col>
      <xdr:colOff>9525</xdr:colOff>
      <xdr:row>39</xdr:row>
      <xdr:rowOff>66675</xdr:rowOff>
    </xdr:from>
    <xdr:to>
      <xdr:col>27</xdr:col>
      <xdr:colOff>9525</xdr:colOff>
      <xdr:row>44</xdr:row>
      <xdr:rowOff>152400</xdr:rowOff>
    </xdr:to>
    <xdr:sp macro="" textlink="">
      <xdr:nvSpPr>
        <xdr:cNvPr id="17" name="Rectangle 16">
          <a:hlinkClick xmlns:r="http://schemas.openxmlformats.org/officeDocument/2006/relationships" r:id="rId4"/>
        </xdr:cNvPr>
        <xdr:cNvSpPr/>
      </xdr:nvSpPr>
      <xdr:spPr>
        <a:xfrm>
          <a:off x="9544050" y="7762875"/>
          <a:ext cx="4114800" cy="1038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0</xdr:row>
      <xdr:rowOff>19050</xdr:rowOff>
    </xdr:from>
    <xdr:to>
      <xdr:col>21</xdr:col>
      <xdr:colOff>0</xdr:colOff>
      <xdr:row>1</xdr:row>
      <xdr:rowOff>180975</xdr:rowOff>
    </xdr:to>
    <xdr:sp macro="" textlink="">
      <xdr:nvSpPr>
        <xdr:cNvPr id="6" name="Rectangle 5">
          <a:hlinkClick xmlns:r="http://schemas.openxmlformats.org/officeDocument/2006/relationships" r:id="rId5"/>
        </xdr:cNvPr>
        <xdr:cNvSpPr/>
      </xdr:nvSpPr>
      <xdr:spPr>
        <a:xfrm>
          <a:off x="9020175" y="19050"/>
          <a:ext cx="1543050"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9526</xdr:colOff>
      <xdr:row>2</xdr:row>
      <xdr:rowOff>1</xdr:rowOff>
    </xdr:from>
    <xdr:to>
      <xdr:col>28</xdr:col>
      <xdr:colOff>19050</xdr:colOff>
      <xdr:row>17</xdr:row>
      <xdr:rowOff>38101</xdr:rowOff>
    </xdr:to>
    <xdr:pic>
      <xdr:nvPicPr>
        <xdr:cNvPr id="7" name="Picture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526" y="381001"/>
          <a:ext cx="13954124" cy="2895600"/>
        </a:xfrm>
        <a:prstGeom prst="rect">
          <a:avLst/>
        </a:prstGeom>
      </xdr:spPr>
    </xdr:pic>
    <xdr:clientData/>
  </xdr:twoCellAnchor>
  <xdr:twoCellAnchor>
    <xdr:from>
      <xdr:col>19</xdr:col>
      <xdr:colOff>438150</xdr:colOff>
      <xdr:row>24</xdr:row>
      <xdr:rowOff>95250</xdr:rowOff>
    </xdr:from>
    <xdr:to>
      <xdr:col>20</xdr:col>
      <xdr:colOff>352425</xdr:colOff>
      <xdr:row>25</xdr:row>
      <xdr:rowOff>38100</xdr:rowOff>
    </xdr:to>
    <xdr:sp macro="" textlink="">
      <xdr:nvSpPr>
        <xdr:cNvPr id="18" name="Rectangle 17">
          <a:hlinkClick xmlns:r="http://schemas.openxmlformats.org/officeDocument/2006/relationships" r:id="rId7"/>
        </xdr:cNvPr>
        <xdr:cNvSpPr/>
      </xdr:nvSpPr>
      <xdr:spPr>
        <a:xfrm>
          <a:off x="9972675" y="4667250"/>
          <a:ext cx="4286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257175</xdr:colOff>
      <xdr:row>2</xdr:row>
      <xdr:rowOff>47625</xdr:rowOff>
    </xdr:from>
    <xdr:to>
      <xdr:col>10</xdr:col>
      <xdr:colOff>161925</xdr:colOff>
      <xdr:row>5</xdr:row>
      <xdr:rowOff>57150</xdr:rowOff>
    </xdr:to>
    <xdr:sp macro="" textlink="">
      <xdr:nvSpPr>
        <xdr:cNvPr id="8" name="TextBox 7"/>
        <xdr:cNvSpPr txBox="1"/>
      </xdr:nvSpPr>
      <xdr:spPr>
        <a:xfrm>
          <a:off x="542925" y="428625"/>
          <a:ext cx="453390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New</a:t>
          </a:r>
          <a:r>
            <a:rPr lang="en-US" sz="28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bulding construction</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264961</xdr:colOff>
      <xdr:row>1</xdr:row>
      <xdr:rowOff>180929</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0"/>
          <a:ext cx="13914286" cy="371429"/>
        </a:xfrm>
        <a:prstGeom prst="rect">
          <a:avLst/>
        </a:prstGeom>
      </xdr:spPr>
    </xdr:pic>
    <xdr:clientData/>
  </xdr:twoCellAnchor>
  <xdr:twoCellAnchor>
    <xdr:from>
      <xdr:col>19</xdr:col>
      <xdr:colOff>0</xdr:colOff>
      <xdr:row>19</xdr:row>
      <xdr:rowOff>0</xdr:rowOff>
    </xdr:from>
    <xdr:to>
      <xdr:col>27</xdr:col>
      <xdr:colOff>0</xdr:colOff>
      <xdr:row>19</xdr:row>
      <xdr:rowOff>9525</xdr:rowOff>
    </xdr:to>
    <xdr:sp macro="" textlink="">
      <xdr:nvSpPr>
        <xdr:cNvPr id="3" name="Rectangle 2">
          <a:hlinkClick xmlns:r="http://schemas.openxmlformats.org/officeDocument/2006/relationships" r:id="rId2"/>
        </xdr:cNvPr>
        <xdr:cNvSpPr/>
      </xdr:nvSpPr>
      <xdr:spPr>
        <a:xfrm>
          <a:off x="9534525" y="7620000"/>
          <a:ext cx="4114800" cy="1152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114300</xdr:colOff>
      <xdr:row>0</xdr:row>
      <xdr:rowOff>9525</xdr:rowOff>
    </xdr:from>
    <xdr:to>
      <xdr:col>3</xdr:col>
      <xdr:colOff>361950</xdr:colOff>
      <xdr:row>1</xdr:row>
      <xdr:rowOff>142875</xdr:rowOff>
    </xdr:to>
    <xdr:sp macro="" textlink="">
      <xdr:nvSpPr>
        <xdr:cNvPr id="19" name="Rectangle 18">
          <a:hlinkClick xmlns:r="http://schemas.openxmlformats.org/officeDocument/2006/relationships" r:id="rId3"/>
        </xdr:cNvPr>
        <xdr:cNvSpPr/>
      </xdr:nvSpPr>
      <xdr:spPr>
        <a:xfrm>
          <a:off x="390525" y="9525"/>
          <a:ext cx="742950"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0</xdr:row>
      <xdr:rowOff>19050</xdr:rowOff>
    </xdr:from>
    <xdr:to>
      <xdr:col>8</xdr:col>
      <xdr:colOff>542925</xdr:colOff>
      <xdr:row>1</xdr:row>
      <xdr:rowOff>142875</xdr:rowOff>
    </xdr:to>
    <xdr:sp macro="" textlink="">
      <xdr:nvSpPr>
        <xdr:cNvPr id="20" name="Rectangle 19">
          <a:hlinkClick xmlns:r="http://schemas.openxmlformats.org/officeDocument/2006/relationships" r:id="rId4"/>
        </xdr:cNvPr>
        <xdr:cNvSpPr/>
      </xdr:nvSpPr>
      <xdr:spPr>
        <a:xfrm>
          <a:off x="1800225" y="19050"/>
          <a:ext cx="2085975" cy="314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38100</xdr:colOff>
      <xdr:row>0</xdr:row>
      <xdr:rowOff>0</xdr:rowOff>
    </xdr:from>
    <xdr:to>
      <xdr:col>12</xdr:col>
      <xdr:colOff>428625</xdr:colOff>
      <xdr:row>1</xdr:row>
      <xdr:rowOff>142875</xdr:rowOff>
    </xdr:to>
    <xdr:sp macro="" textlink="">
      <xdr:nvSpPr>
        <xdr:cNvPr id="21" name="Rectangle 20">
          <a:hlinkClick xmlns:r="http://schemas.openxmlformats.org/officeDocument/2006/relationships" r:id="rId2"/>
        </xdr:cNvPr>
        <xdr:cNvSpPr/>
      </xdr:nvSpPr>
      <xdr:spPr>
        <a:xfrm>
          <a:off x="4429125" y="0"/>
          <a:ext cx="1400175" cy="333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495300</xdr:colOff>
      <xdr:row>0</xdr:row>
      <xdr:rowOff>0</xdr:rowOff>
    </xdr:from>
    <xdr:to>
      <xdr:col>17</xdr:col>
      <xdr:colOff>504825</xdr:colOff>
      <xdr:row>1</xdr:row>
      <xdr:rowOff>180975</xdr:rowOff>
    </xdr:to>
    <xdr:sp macro="" textlink="">
      <xdr:nvSpPr>
        <xdr:cNvPr id="22" name="Rectangle 21">
          <a:hlinkClick xmlns:r="http://schemas.openxmlformats.org/officeDocument/2006/relationships" r:id="rId2"/>
        </xdr:cNvPr>
        <xdr:cNvSpPr/>
      </xdr:nvSpPr>
      <xdr:spPr>
        <a:xfrm>
          <a:off x="6410325" y="0"/>
          <a:ext cx="206692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9525</xdr:colOff>
      <xdr:row>0</xdr:row>
      <xdr:rowOff>0</xdr:rowOff>
    </xdr:from>
    <xdr:to>
      <xdr:col>21</xdr:col>
      <xdr:colOff>228600</xdr:colOff>
      <xdr:row>1</xdr:row>
      <xdr:rowOff>161925</xdr:rowOff>
    </xdr:to>
    <xdr:sp macro="" textlink="">
      <xdr:nvSpPr>
        <xdr:cNvPr id="23" name="Rectangle 22">
          <a:hlinkClick xmlns:r="http://schemas.openxmlformats.org/officeDocument/2006/relationships" r:id="rId5"/>
        </xdr:cNvPr>
        <xdr:cNvSpPr/>
      </xdr:nvSpPr>
      <xdr:spPr>
        <a:xfrm>
          <a:off x="9029700" y="0"/>
          <a:ext cx="149542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19050</xdr:colOff>
      <xdr:row>1</xdr:row>
      <xdr:rowOff>180976</xdr:rowOff>
    </xdr:from>
    <xdr:to>
      <xdr:col>27</xdr:col>
      <xdr:colOff>266700</xdr:colOff>
      <xdr:row>16</xdr:row>
      <xdr:rowOff>9525</xdr:rowOff>
    </xdr:to>
    <xdr:pic>
      <xdr:nvPicPr>
        <xdr:cNvPr id="5" name="Picture 4"/>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050" y="371476"/>
          <a:ext cx="13906500" cy="2686049"/>
        </a:xfrm>
        <a:prstGeom prst="rect">
          <a:avLst/>
        </a:prstGeom>
      </xdr:spPr>
    </xdr:pic>
    <xdr:clientData/>
  </xdr:twoCellAnchor>
  <xdr:twoCellAnchor>
    <xdr:from>
      <xdr:col>19</xdr:col>
      <xdr:colOff>0</xdr:colOff>
      <xdr:row>19</xdr:row>
      <xdr:rowOff>0</xdr:rowOff>
    </xdr:from>
    <xdr:to>
      <xdr:col>27</xdr:col>
      <xdr:colOff>0</xdr:colOff>
      <xdr:row>19</xdr:row>
      <xdr:rowOff>9525</xdr:rowOff>
    </xdr:to>
    <xdr:sp macro="" textlink="">
      <xdr:nvSpPr>
        <xdr:cNvPr id="24" name="Rectangle 23">
          <a:hlinkClick xmlns:r="http://schemas.openxmlformats.org/officeDocument/2006/relationships" r:id="rId7"/>
        </xdr:cNvPr>
        <xdr:cNvSpPr/>
      </xdr:nvSpPr>
      <xdr:spPr>
        <a:xfrm>
          <a:off x="9534525" y="3619500"/>
          <a:ext cx="4114800" cy="9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0</xdr:colOff>
      <xdr:row>19</xdr:row>
      <xdr:rowOff>0</xdr:rowOff>
    </xdr:from>
    <xdr:to>
      <xdr:col>27</xdr:col>
      <xdr:colOff>0</xdr:colOff>
      <xdr:row>19</xdr:row>
      <xdr:rowOff>9525</xdr:rowOff>
    </xdr:to>
    <xdr:sp macro="" textlink="">
      <xdr:nvSpPr>
        <xdr:cNvPr id="25" name="Rectangle 24">
          <a:hlinkClick xmlns:r="http://schemas.openxmlformats.org/officeDocument/2006/relationships" r:id="rId8"/>
        </xdr:cNvPr>
        <xdr:cNvSpPr/>
      </xdr:nvSpPr>
      <xdr:spPr>
        <a:xfrm>
          <a:off x="9534525" y="3619500"/>
          <a:ext cx="4114800" cy="9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504825</xdr:colOff>
      <xdr:row>39</xdr:row>
      <xdr:rowOff>171450</xdr:rowOff>
    </xdr:from>
    <xdr:to>
      <xdr:col>26</xdr:col>
      <xdr:colOff>771525</xdr:colOff>
      <xdr:row>45</xdr:row>
      <xdr:rowOff>180975</xdr:rowOff>
    </xdr:to>
    <xdr:sp macro="" textlink="">
      <xdr:nvSpPr>
        <xdr:cNvPr id="27" name="Rectangle 26">
          <a:hlinkClick xmlns:r="http://schemas.openxmlformats.org/officeDocument/2006/relationships" r:id="rId2"/>
        </xdr:cNvPr>
        <xdr:cNvSpPr/>
      </xdr:nvSpPr>
      <xdr:spPr>
        <a:xfrm>
          <a:off x="9525000" y="7600950"/>
          <a:ext cx="4114800" cy="1152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57150</xdr:colOff>
          <xdr:row>25</xdr:row>
          <xdr:rowOff>171450</xdr:rowOff>
        </xdr:from>
        <xdr:to>
          <xdr:col>3</xdr:col>
          <xdr:colOff>114300</xdr:colOff>
          <xdr:row>27</xdr:row>
          <xdr:rowOff>19050</xdr:rowOff>
        </xdr:to>
        <xdr:sp macro="" textlink="">
          <xdr:nvSpPr>
            <xdr:cNvPr id="48145" name="Check Box 17" hidden="1">
              <a:extLst>
                <a:ext uri="{63B3BB69-23CF-44E3-9099-C40C66FF867C}">
                  <a14:compatExt spid="_x0000_s4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180975</xdr:rowOff>
        </xdr:from>
        <xdr:to>
          <xdr:col>3</xdr:col>
          <xdr:colOff>95250</xdr:colOff>
          <xdr:row>28</xdr:row>
          <xdr:rowOff>19050</xdr:rowOff>
        </xdr:to>
        <xdr:sp macro="" textlink="">
          <xdr:nvSpPr>
            <xdr:cNvPr id="48146" name="Check Box 18" hidden="1">
              <a:extLst>
                <a:ext uri="{63B3BB69-23CF-44E3-9099-C40C66FF867C}">
                  <a14:compatExt spid="_x0000_s4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32</xdr:row>
          <xdr:rowOff>180975</xdr:rowOff>
        </xdr:from>
        <xdr:to>
          <xdr:col>2</xdr:col>
          <xdr:colOff>104775</xdr:colOff>
          <xdr:row>34</xdr:row>
          <xdr:rowOff>19050</xdr:rowOff>
        </xdr:to>
        <xdr:sp macro="" textlink="">
          <xdr:nvSpPr>
            <xdr:cNvPr id="48147" name="Check Box 19" hidden="1">
              <a:extLst>
                <a:ext uri="{63B3BB69-23CF-44E3-9099-C40C66FF867C}">
                  <a14:compatExt spid="_x0000_s48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34</xdr:row>
          <xdr:rowOff>180975</xdr:rowOff>
        </xdr:from>
        <xdr:to>
          <xdr:col>2</xdr:col>
          <xdr:colOff>57150</xdr:colOff>
          <xdr:row>36</xdr:row>
          <xdr:rowOff>19050</xdr:rowOff>
        </xdr:to>
        <xdr:sp macro="" textlink="">
          <xdr:nvSpPr>
            <xdr:cNvPr id="48148" name="Check Box 20" hidden="1">
              <a:extLst>
                <a:ext uri="{63B3BB69-23CF-44E3-9099-C40C66FF867C}">
                  <a14:compatExt spid="_x0000_s48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180975</xdr:rowOff>
        </xdr:from>
        <xdr:to>
          <xdr:col>3</xdr:col>
          <xdr:colOff>95250</xdr:colOff>
          <xdr:row>41</xdr:row>
          <xdr:rowOff>19050</xdr:rowOff>
        </xdr:to>
        <xdr:sp macro="" textlink="">
          <xdr:nvSpPr>
            <xdr:cNvPr id="48149" name="Check Box 21" hidden="1">
              <a:extLst>
                <a:ext uri="{63B3BB69-23CF-44E3-9099-C40C66FF867C}">
                  <a14:compatExt spid="_x0000_s48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19050</xdr:rowOff>
        </xdr:from>
        <xdr:to>
          <xdr:col>3</xdr:col>
          <xdr:colOff>38100</xdr:colOff>
          <xdr:row>42</xdr:row>
          <xdr:rowOff>19050</xdr:rowOff>
        </xdr:to>
        <xdr:sp macro="" textlink="">
          <xdr:nvSpPr>
            <xdr:cNvPr id="48150" name="Check Box 22" hidden="1">
              <a:extLst>
                <a:ext uri="{63B3BB69-23CF-44E3-9099-C40C66FF867C}">
                  <a14:compatExt spid="_x0000_s48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43</xdr:row>
          <xdr:rowOff>19050</xdr:rowOff>
        </xdr:from>
        <xdr:to>
          <xdr:col>2</xdr:col>
          <xdr:colOff>57150</xdr:colOff>
          <xdr:row>44</xdr:row>
          <xdr:rowOff>28575</xdr:rowOff>
        </xdr:to>
        <xdr:sp macro="" textlink="">
          <xdr:nvSpPr>
            <xdr:cNvPr id="48151" name="Check Box 23" hidden="1">
              <a:extLst>
                <a:ext uri="{63B3BB69-23CF-44E3-9099-C40C66FF867C}">
                  <a14:compatExt spid="_x0000_s48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36</xdr:row>
          <xdr:rowOff>171450</xdr:rowOff>
        </xdr:from>
        <xdr:to>
          <xdr:col>2</xdr:col>
          <xdr:colOff>95250</xdr:colOff>
          <xdr:row>38</xdr:row>
          <xdr:rowOff>0</xdr:rowOff>
        </xdr:to>
        <xdr:sp macro="" textlink="">
          <xdr:nvSpPr>
            <xdr:cNvPr id="48152" name="Check Box 24" hidden="1">
              <a:extLst>
                <a:ext uri="{63B3BB69-23CF-44E3-9099-C40C66FF867C}">
                  <a14:compatExt spid="_x0000_s48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22</xdr:row>
          <xdr:rowOff>171450</xdr:rowOff>
        </xdr:from>
        <xdr:to>
          <xdr:col>11</xdr:col>
          <xdr:colOff>76200</xdr:colOff>
          <xdr:row>24</xdr:row>
          <xdr:rowOff>0</xdr:rowOff>
        </xdr:to>
        <xdr:sp macro="" textlink="">
          <xdr:nvSpPr>
            <xdr:cNvPr id="48153" name="Check Box 25" hidden="1">
              <a:extLst>
                <a:ext uri="{63B3BB69-23CF-44E3-9099-C40C66FF867C}">
                  <a14:compatExt spid="_x0000_s48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24</xdr:row>
          <xdr:rowOff>171450</xdr:rowOff>
        </xdr:from>
        <xdr:to>
          <xdr:col>11</xdr:col>
          <xdr:colOff>114300</xdr:colOff>
          <xdr:row>25</xdr:row>
          <xdr:rowOff>180975</xdr:rowOff>
        </xdr:to>
        <xdr:sp macro="" textlink="">
          <xdr:nvSpPr>
            <xdr:cNvPr id="48154" name="Check Box 26" hidden="1">
              <a:extLst>
                <a:ext uri="{63B3BB69-23CF-44E3-9099-C40C66FF867C}">
                  <a14:compatExt spid="_x0000_s48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180975</xdr:rowOff>
        </xdr:from>
        <xdr:to>
          <xdr:col>3</xdr:col>
          <xdr:colOff>76200</xdr:colOff>
          <xdr:row>29</xdr:row>
          <xdr:rowOff>19050</xdr:rowOff>
        </xdr:to>
        <xdr:sp macro="" textlink="">
          <xdr:nvSpPr>
            <xdr:cNvPr id="48155" name="Check Box 27" hidden="1">
              <a:extLst>
                <a:ext uri="{63B3BB69-23CF-44E3-9099-C40C66FF867C}">
                  <a14:compatExt spid="_x0000_s48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238125</xdr:colOff>
      <xdr:row>1</xdr:row>
      <xdr:rowOff>171450</xdr:rowOff>
    </xdr:from>
    <xdr:to>
      <xdr:col>11</xdr:col>
      <xdr:colOff>209550</xdr:colOff>
      <xdr:row>6</xdr:row>
      <xdr:rowOff>38100</xdr:rowOff>
    </xdr:to>
    <xdr:sp macro="" textlink="">
      <xdr:nvSpPr>
        <xdr:cNvPr id="2" name="TextBox 1"/>
        <xdr:cNvSpPr txBox="1"/>
      </xdr:nvSpPr>
      <xdr:spPr>
        <a:xfrm>
          <a:off x="523875" y="361950"/>
          <a:ext cx="4848225"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New bulding construction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200025</xdr:colOff>
      <xdr:row>0</xdr:row>
      <xdr:rowOff>0</xdr:rowOff>
    </xdr:from>
    <xdr:to>
      <xdr:col>2</xdr:col>
      <xdr:colOff>323850</xdr:colOff>
      <xdr:row>1</xdr:row>
      <xdr:rowOff>171450</xdr:rowOff>
    </xdr:to>
    <xdr:sp macro="" textlink="">
      <xdr:nvSpPr>
        <xdr:cNvPr id="2" name="Rectangle 1">
          <a:hlinkClick xmlns:r="http://schemas.openxmlformats.org/officeDocument/2006/relationships" r:id="rId1"/>
        </xdr:cNvPr>
        <xdr:cNvSpPr/>
      </xdr:nvSpPr>
      <xdr:spPr>
        <a:xfrm>
          <a:off x="476250" y="0"/>
          <a:ext cx="638175"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0</xdr:colOff>
      <xdr:row>0</xdr:row>
      <xdr:rowOff>0</xdr:rowOff>
    </xdr:from>
    <xdr:to>
      <xdr:col>8</xdr:col>
      <xdr:colOff>19050</xdr:colOff>
      <xdr:row>1</xdr:row>
      <xdr:rowOff>171450</xdr:rowOff>
    </xdr:to>
    <xdr:sp macro="" textlink="">
      <xdr:nvSpPr>
        <xdr:cNvPr id="3" name="Rectangle 2">
          <a:hlinkClick xmlns:r="http://schemas.openxmlformats.org/officeDocument/2006/relationships" r:id="rId2"/>
        </xdr:cNvPr>
        <xdr:cNvSpPr/>
      </xdr:nvSpPr>
      <xdr:spPr>
        <a:xfrm>
          <a:off x="1819275" y="0"/>
          <a:ext cx="20764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38100</xdr:colOff>
      <xdr:row>0</xdr:row>
      <xdr:rowOff>0</xdr:rowOff>
    </xdr:from>
    <xdr:to>
      <xdr:col>12</xdr:col>
      <xdr:colOff>28575</xdr:colOff>
      <xdr:row>1</xdr:row>
      <xdr:rowOff>161925</xdr:rowOff>
    </xdr:to>
    <xdr:sp macro="" textlink="">
      <xdr:nvSpPr>
        <xdr:cNvPr id="4" name="Rectangle 3">
          <a:hlinkClick xmlns:r="http://schemas.openxmlformats.org/officeDocument/2006/relationships" r:id="rId3"/>
        </xdr:cNvPr>
        <xdr:cNvSpPr/>
      </xdr:nvSpPr>
      <xdr:spPr>
        <a:xfrm>
          <a:off x="4429125" y="0"/>
          <a:ext cx="153352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0</xdr:row>
      <xdr:rowOff>0</xdr:rowOff>
    </xdr:from>
    <xdr:to>
      <xdr:col>16</xdr:col>
      <xdr:colOff>504825</xdr:colOff>
      <xdr:row>2</xdr:row>
      <xdr:rowOff>0</xdr:rowOff>
    </xdr:to>
    <xdr:sp macro="" textlink="">
      <xdr:nvSpPr>
        <xdr:cNvPr id="5" name="Rectangle 4">
          <a:hlinkClick xmlns:r="http://schemas.openxmlformats.org/officeDocument/2006/relationships" r:id="rId4"/>
        </xdr:cNvPr>
        <xdr:cNvSpPr/>
      </xdr:nvSpPr>
      <xdr:spPr>
        <a:xfrm>
          <a:off x="6448425" y="0"/>
          <a:ext cx="2047875" cy="38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40</xdr:row>
      <xdr:rowOff>28575</xdr:rowOff>
    </xdr:from>
    <xdr:to>
      <xdr:col>27</xdr:col>
      <xdr:colOff>9525</xdr:colOff>
      <xdr:row>45</xdr:row>
      <xdr:rowOff>161925</xdr:rowOff>
    </xdr:to>
    <xdr:sp macro="" textlink="">
      <xdr:nvSpPr>
        <xdr:cNvPr id="7" name="Rectangle 6">
          <a:hlinkClick xmlns:r="http://schemas.openxmlformats.org/officeDocument/2006/relationships" r:id="rId4"/>
        </xdr:cNvPr>
        <xdr:cNvSpPr/>
      </xdr:nvSpPr>
      <xdr:spPr>
        <a:xfrm>
          <a:off x="9544050" y="7724775"/>
          <a:ext cx="4114800" cy="1095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9525</xdr:colOff>
      <xdr:row>0</xdr:row>
      <xdr:rowOff>0</xdr:rowOff>
    </xdr:from>
    <xdr:to>
      <xdr:col>21</xdr:col>
      <xdr:colOff>9525</xdr:colOff>
      <xdr:row>1</xdr:row>
      <xdr:rowOff>171450</xdr:rowOff>
    </xdr:to>
    <xdr:sp macro="" textlink="">
      <xdr:nvSpPr>
        <xdr:cNvPr id="8" name="Rectangle 7">
          <a:hlinkClick xmlns:r="http://schemas.openxmlformats.org/officeDocument/2006/relationships" r:id="rId4"/>
        </xdr:cNvPr>
        <xdr:cNvSpPr/>
      </xdr:nvSpPr>
      <xdr:spPr>
        <a:xfrm>
          <a:off x="9029700" y="0"/>
          <a:ext cx="15430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190500</xdr:colOff>
          <xdr:row>28</xdr:row>
          <xdr:rowOff>76200</xdr:rowOff>
        </xdr:from>
        <xdr:to>
          <xdr:col>1</xdr:col>
          <xdr:colOff>476250</xdr:colOff>
          <xdr:row>29</xdr:row>
          <xdr:rowOff>104775</xdr:rowOff>
        </xdr:to>
        <xdr:sp macro="" textlink="">
          <xdr:nvSpPr>
            <xdr:cNvPr id="49153" name="Check Box 1" hidden="1">
              <a:extLst>
                <a:ext uri="{63B3BB69-23CF-44E3-9099-C40C66FF867C}">
                  <a14:compatExt spid="_x0000_s4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2</xdr:row>
      <xdr:rowOff>0</xdr:rowOff>
    </xdr:from>
    <xdr:to>
      <xdr:col>28</xdr:col>
      <xdr:colOff>19049</xdr:colOff>
      <xdr:row>16</xdr:row>
      <xdr:rowOff>66675</xdr:rowOff>
    </xdr:to>
    <xdr:pic>
      <xdr:nvPicPr>
        <xdr:cNvPr id="9" name="Picture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81000"/>
          <a:ext cx="13963649" cy="27336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228600</xdr:colOff>
          <xdr:row>41</xdr:row>
          <xdr:rowOff>209550</xdr:rowOff>
        </xdr:from>
        <xdr:to>
          <xdr:col>2</xdr:col>
          <xdr:colOff>0</xdr:colOff>
          <xdr:row>43</xdr:row>
          <xdr:rowOff>19050</xdr:rowOff>
        </xdr:to>
        <xdr:sp macro="" textlink="">
          <xdr:nvSpPr>
            <xdr:cNvPr id="49170" name="Check Box 18" hidden="1">
              <a:extLst>
                <a:ext uri="{63B3BB69-23CF-44E3-9099-C40C66FF867C}">
                  <a14:compatExt spid="_x0000_s4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200025</xdr:colOff>
      <xdr:row>2</xdr:row>
      <xdr:rowOff>28575</xdr:rowOff>
    </xdr:from>
    <xdr:to>
      <xdr:col>9</xdr:col>
      <xdr:colOff>247650</xdr:colOff>
      <xdr:row>5</xdr:row>
      <xdr:rowOff>161925</xdr:rowOff>
    </xdr:to>
    <xdr:sp macro="" textlink="">
      <xdr:nvSpPr>
        <xdr:cNvPr id="6" name="TextBox 5"/>
        <xdr:cNvSpPr txBox="1"/>
      </xdr:nvSpPr>
      <xdr:spPr>
        <a:xfrm>
          <a:off x="485775" y="409575"/>
          <a:ext cx="416242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New building</a:t>
          </a:r>
          <a:r>
            <a:rPr lang="en-US" sz="28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construction</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180976</xdr:colOff>
      <xdr:row>0</xdr:row>
      <xdr:rowOff>0</xdr:rowOff>
    </xdr:from>
    <xdr:to>
      <xdr:col>2</xdr:col>
      <xdr:colOff>333376</xdr:colOff>
      <xdr:row>1</xdr:row>
      <xdr:rowOff>171450</xdr:rowOff>
    </xdr:to>
    <xdr:sp macro="" textlink="">
      <xdr:nvSpPr>
        <xdr:cNvPr id="2" name="Rectangle 1">
          <a:hlinkClick xmlns:r="http://schemas.openxmlformats.org/officeDocument/2006/relationships" r:id="rId1"/>
        </xdr:cNvPr>
        <xdr:cNvSpPr/>
      </xdr:nvSpPr>
      <xdr:spPr>
        <a:xfrm>
          <a:off x="457201" y="0"/>
          <a:ext cx="6667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504825</xdr:colOff>
      <xdr:row>0</xdr:row>
      <xdr:rowOff>0</xdr:rowOff>
    </xdr:from>
    <xdr:to>
      <xdr:col>8</xdr:col>
      <xdr:colOff>9525</xdr:colOff>
      <xdr:row>1</xdr:row>
      <xdr:rowOff>171450</xdr:rowOff>
    </xdr:to>
    <xdr:sp macro="" textlink="">
      <xdr:nvSpPr>
        <xdr:cNvPr id="3" name="Rectangle 2">
          <a:hlinkClick xmlns:r="http://schemas.openxmlformats.org/officeDocument/2006/relationships" r:id="rId2"/>
        </xdr:cNvPr>
        <xdr:cNvSpPr/>
      </xdr:nvSpPr>
      <xdr:spPr>
        <a:xfrm>
          <a:off x="1809750" y="0"/>
          <a:ext cx="20764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9525</xdr:colOff>
      <xdr:row>0</xdr:row>
      <xdr:rowOff>0</xdr:rowOff>
    </xdr:from>
    <xdr:to>
      <xdr:col>12</xdr:col>
      <xdr:colOff>0</xdr:colOff>
      <xdr:row>1</xdr:row>
      <xdr:rowOff>161925</xdr:rowOff>
    </xdr:to>
    <xdr:sp macro="" textlink="">
      <xdr:nvSpPr>
        <xdr:cNvPr id="4" name="Rectangle 3">
          <a:hlinkClick xmlns:r="http://schemas.openxmlformats.org/officeDocument/2006/relationships" r:id="rId3"/>
        </xdr:cNvPr>
        <xdr:cNvSpPr/>
      </xdr:nvSpPr>
      <xdr:spPr>
        <a:xfrm>
          <a:off x="4400550" y="0"/>
          <a:ext cx="153352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0</xdr:row>
      <xdr:rowOff>0</xdr:rowOff>
    </xdr:from>
    <xdr:to>
      <xdr:col>16</xdr:col>
      <xdr:colOff>504825</xdr:colOff>
      <xdr:row>2</xdr:row>
      <xdr:rowOff>0</xdr:rowOff>
    </xdr:to>
    <xdr:sp macro="" textlink="">
      <xdr:nvSpPr>
        <xdr:cNvPr id="5" name="Rectangle 4">
          <a:hlinkClick xmlns:r="http://schemas.openxmlformats.org/officeDocument/2006/relationships" r:id="rId4"/>
        </xdr:cNvPr>
        <xdr:cNvSpPr/>
      </xdr:nvSpPr>
      <xdr:spPr>
        <a:xfrm>
          <a:off x="6448425" y="0"/>
          <a:ext cx="2047875" cy="38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39</xdr:row>
      <xdr:rowOff>76200</xdr:rowOff>
    </xdr:from>
    <xdr:to>
      <xdr:col>27</xdr:col>
      <xdr:colOff>9525</xdr:colOff>
      <xdr:row>44</xdr:row>
      <xdr:rowOff>161925</xdr:rowOff>
    </xdr:to>
    <xdr:sp macro="" textlink="">
      <xdr:nvSpPr>
        <xdr:cNvPr id="7" name="Rectangle 6">
          <a:hlinkClick xmlns:r="http://schemas.openxmlformats.org/officeDocument/2006/relationships" r:id="rId4"/>
        </xdr:cNvPr>
        <xdr:cNvSpPr/>
      </xdr:nvSpPr>
      <xdr:spPr>
        <a:xfrm>
          <a:off x="9544050" y="7543800"/>
          <a:ext cx="4114800" cy="1085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209550</xdr:colOff>
          <xdr:row>24</xdr:row>
          <xdr:rowOff>95250</xdr:rowOff>
        </xdr:from>
        <xdr:to>
          <xdr:col>1</xdr:col>
          <xdr:colOff>514350</xdr:colOff>
          <xdr:row>25</xdr:row>
          <xdr:rowOff>114300</xdr:rowOff>
        </xdr:to>
        <xdr:sp macro="" textlink="">
          <xdr:nvSpPr>
            <xdr:cNvPr id="15369" name="Check Box 9" hidden="1">
              <a:extLst>
                <a:ext uri="{63B3BB69-23CF-44E3-9099-C40C66FF867C}">
                  <a14:compatExt spid="_x0000_s1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18</xdr:col>
      <xdr:colOff>0</xdr:colOff>
      <xdr:row>0</xdr:row>
      <xdr:rowOff>0</xdr:rowOff>
    </xdr:from>
    <xdr:to>
      <xdr:col>20</xdr:col>
      <xdr:colOff>504825</xdr:colOff>
      <xdr:row>1</xdr:row>
      <xdr:rowOff>180975</xdr:rowOff>
    </xdr:to>
    <xdr:sp macro="" textlink="">
      <xdr:nvSpPr>
        <xdr:cNvPr id="8" name="Rectangle 7">
          <a:hlinkClick xmlns:r="http://schemas.openxmlformats.org/officeDocument/2006/relationships" r:id="rId5"/>
        </xdr:cNvPr>
        <xdr:cNvSpPr/>
      </xdr:nvSpPr>
      <xdr:spPr>
        <a:xfrm>
          <a:off x="9020175" y="0"/>
          <a:ext cx="153352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19050</xdr:colOff>
      <xdr:row>2</xdr:row>
      <xdr:rowOff>0</xdr:rowOff>
    </xdr:from>
    <xdr:to>
      <xdr:col>27</xdr:col>
      <xdr:colOff>285749</xdr:colOff>
      <xdr:row>16</xdr:row>
      <xdr:rowOff>180975</xdr:rowOff>
    </xdr:to>
    <xdr:pic>
      <xdr:nvPicPr>
        <xdr:cNvPr id="9" name="Picture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050" y="381000"/>
          <a:ext cx="13925549" cy="2847975"/>
        </a:xfrm>
        <a:prstGeom prst="rect">
          <a:avLst/>
        </a:prstGeom>
      </xdr:spPr>
    </xdr:pic>
    <xdr:clientData/>
  </xdr:twoCellAnchor>
  <xdr:twoCellAnchor>
    <xdr:from>
      <xdr:col>19</xdr:col>
      <xdr:colOff>438150</xdr:colOff>
      <xdr:row>24</xdr:row>
      <xdr:rowOff>95250</xdr:rowOff>
    </xdr:from>
    <xdr:to>
      <xdr:col>20</xdr:col>
      <xdr:colOff>352425</xdr:colOff>
      <xdr:row>25</xdr:row>
      <xdr:rowOff>38100</xdr:rowOff>
    </xdr:to>
    <xdr:sp macro="" textlink="">
      <xdr:nvSpPr>
        <xdr:cNvPr id="11" name="Rectangle 10">
          <a:hlinkClick xmlns:r="http://schemas.openxmlformats.org/officeDocument/2006/relationships" r:id="rId7"/>
        </xdr:cNvPr>
        <xdr:cNvSpPr/>
      </xdr:nvSpPr>
      <xdr:spPr>
        <a:xfrm>
          <a:off x="9972675" y="4667250"/>
          <a:ext cx="4286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190500</xdr:colOff>
      <xdr:row>2</xdr:row>
      <xdr:rowOff>9525</xdr:rowOff>
    </xdr:from>
    <xdr:to>
      <xdr:col>11</xdr:col>
      <xdr:colOff>228600</xdr:colOff>
      <xdr:row>6</xdr:row>
      <xdr:rowOff>28575</xdr:rowOff>
    </xdr:to>
    <xdr:sp macro="" textlink="">
      <xdr:nvSpPr>
        <xdr:cNvPr id="6" name="TextBox 5"/>
        <xdr:cNvSpPr txBox="1"/>
      </xdr:nvSpPr>
      <xdr:spPr>
        <a:xfrm>
          <a:off x="476250" y="390525"/>
          <a:ext cx="5181600"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New bulding construction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5953</xdr:colOff>
      <xdr:row>7</xdr:row>
      <xdr:rowOff>35719</xdr:rowOff>
    </xdr:from>
    <xdr:to>
      <xdr:col>2</xdr:col>
      <xdr:colOff>333375</xdr:colOff>
      <xdr:row>7</xdr:row>
      <xdr:rowOff>178594</xdr:rowOff>
    </xdr:to>
    <xdr:sp macro="" textlink="">
      <xdr:nvSpPr>
        <xdr:cNvPr id="2" name="Rectangle 1">
          <a:hlinkClick xmlns:r="http://schemas.openxmlformats.org/officeDocument/2006/relationships" r:id="rId1"/>
        </xdr:cNvPr>
        <xdr:cNvSpPr/>
      </xdr:nvSpPr>
      <xdr:spPr>
        <a:xfrm>
          <a:off x="196453" y="1559719"/>
          <a:ext cx="660797" cy="142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5953</xdr:colOff>
      <xdr:row>8</xdr:row>
      <xdr:rowOff>35719</xdr:rowOff>
    </xdr:from>
    <xdr:to>
      <xdr:col>1</xdr:col>
      <xdr:colOff>273844</xdr:colOff>
      <xdr:row>8</xdr:row>
      <xdr:rowOff>172641</xdr:rowOff>
    </xdr:to>
    <xdr:sp macro="" textlink="">
      <xdr:nvSpPr>
        <xdr:cNvPr id="3" name="Rectangle 2">
          <a:hlinkClick xmlns:r="http://schemas.openxmlformats.org/officeDocument/2006/relationships" r:id="rId2"/>
        </xdr:cNvPr>
        <xdr:cNvSpPr/>
      </xdr:nvSpPr>
      <xdr:spPr>
        <a:xfrm>
          <a:off x="196453" y="1750219"/>
          <a:ext cx="267891" cy="136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11906</xdr:colOff>
      <xdr:row>9</xdr:row>
      <xdr:rowOff>41672</xdr:rowOff>
    </xdr:from>
    <xdr:to>
      <xdr:col>4</xdr:col>
      <xdr:colOff>113109</xdr:colOff>
      <xdr:row>10</xdr:row>
      <xdr:rowOff>0</xdr:rowOff>
    </xdr:to>
    <xdr:sp macro="" textlink="">
      <xdr:nvSpPr>
        <xdr:cNvPr id="4" name="Rectangle 3">
          <a:hlinkClick xmlns:r="http://schemas.openxmlformats.org/officeDocument/2006/relationships" r:id="rId3"/>
        </xdr:cNvPr>
        <xdr:cNvSpPr/>
      </xdr:nvSpPr>
      <xdr:spPr>
        <a:xfrm>
          <a:off x="202406" y="1946672"/>
          <a:ext cx="1422797" cy="1488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5953</xdr:colOff>
      <xdr:row>10</xdr:row>
      <xdr:rowOff>29766</xdr:rowOff>
    </xdr:from>
    <xdr:to>
      <xdr:col>2</xdr:col>
      <xdr:colOff>488156</xdr:colOff>
      <xdr:row>10</xdr:row>
      <xdr:rowOff>178594</xdr:rowOff>
    </xdr:to>
    <xdr:sp macro="" textlink="">
      <xdr:nvSpPr>
        <xdr:cNvPr id="5" name="Rectangle 4">
          <a:hlinkClick xmlns:r="http://schemas.openxmlformats.org/officeDocument/2006/relationships" r:id="rId4"/>
        </xdr:cNvPr>
        <xdr:cNvSpPr/>
      </xdr:nvSpPr>
      <xdr:spPr>
        <a:xfrm>
          <a:off x="196453" y="2125266"/>
          <a:ext cx="815578" cy="1488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180976</xdr:colOff>
      <xdr:row>0</xdr:row>
      <xdr:rowOff>0</xdr:rowOff>
    </xdr:from>
    <xdr:to>
      <xdr:col>2</xdr:col>
      <xdr:colOff>333376</xdr:colOff>
      <xdr:row>1</xdr:row>
      <xdr:rowOff>171450</xdr:rowOff>
    </xdr:to>
    <xdr:sp macro="" textlink="">
      <xdr:nvSpPr>
        <xdr:cNvPr id="2" name="Rectangle 1">
          <a:hlinkClick xmlns:r="http://schemas.openxmlformats.org/officeDocument/2006/relationships" r:id="rId1"/>
        </xdr:cNvPr>
        <xdr:cNvSpPr/>
      </xdr:nvSpPr>
      <xdr:spPr>
        <a:xfrm>
          <a:off x="457201" y="0"/>
          <a:ext cx="6667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504825</xdr:colOff>
      <xdr:row>0</xdr:row>
      <xdr:rowOff>0</xdr:rowOff>
    </xdr:from>
    <xdr:to>
      <xdr:col>8</xdr:col>
      <xdr:colOff>9525</xdr:colOff>
      <xdr:row>1</xdr:row>
      <xdr:rowOff>171450</xdr:rowOff>
    </xdr:to>
    <xdr:sp macro="" textlink="">
      <xdr:nvSpPr>
        <xdr:cNvPr id="3" name="Rectangle 2">
          <a:hlinkClick xmlns:r="http://schemas.openxmlformats.org/officeDocument/2006/relationships" r:id="rId2"/>
        </xdr:cNvPr>
        <xdr:cNvSpPr/>
      </xdr:nvSpPr>
      <xdr:spPr>
        <a:xfrm>
          <a:off x="1809750" y="0"/>
          <a:ext cx="20764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9525</xdr:colOff>
      <xdr:row>0</xdr:row>
      <xdr:rowOff>0</xdr:rowOff>
    </xdr:from>
    <xdr:to>
      <xdr:col>12</xdr:col>
      <xdr:colOff>0</xdr:colOff>
      <xdr:row>1</xdr:row>
      <xdr:rowOff>161925</xdr:rowOff>
    </xdr:to>
    <xdr:sp macro="" textlink="">
      <xdr:nvSpPr>
        <xdr:cNvPr id="4" name="Rectangle 3">
          <a:hlinkClick xmlns:r="http://schemas.openxmlformats.org/officeDocument/2006/relationships" r:id="rId3"/>
        </xdr:cNvPr>
        <xdr:cNvSpPr/>
      </xdr:nvSpPr>
      <xdr:spPr>
        <a:xfrm>
          <a:off x="4400550" y="0"/>
          <a:ext cx="153352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0</xdr:row>
      <xdr:rowOff>0</xdr:rowOff>
    </xdr:from>
    <xdr:to>
      <xdr:col>16</xdr:col>
      <xdr:colOff>504825</xdr:colOff>
      <xdr:row>2</xdr:row>
      <xdr:rowOff>0</xdr:rowOff>
    </xdr:to>
    <xdr:sp macro="" textlink="">
      <xdr:nvSpPr>
        <xdr:cNvPr id="5" name="Rectangle 4">
          <a:hlinkClick xmlns:r="http://schemas.openxmlformats.org/officeDocument/2006/relationships" r:id="rId4"/>
        </xdr:cNvPr>
        <xdr:cNvSpPr/>
      </xdr:nvSpPr>
      <xdr:spPr>
        <a:xfrm>
          <a:off x="6448425" y="0"/>
          <a:ext cx="2047875" cy="38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0</xdr:row>
      <xdr:rowOff>0</xdr:rowOff>
    </xdr:from>
    <xdr:to>
      <xdr:col>20</xdr:col>
      <xdr:colOff>504825</xdr:colOff>
      <xdr:row>1</xdr:row>
      <xdr:rowOff>180975</xdr:rowOff>
    </xdr:to>
    <xdr:sp macro="" textlink="">
      <xdr:nvSpPr>
        <xdr:cNvPr id="9" name="Rectangle 8">
          <a:hlinkClick xmlns:r="http://schemas.openxmlformats.org/officeDocument/2006/relationships" r:id="rId5"/>
        </xdr:cNvPr>
        <xdr:cNvSpPr/>
      </xdr:nvSpPr>
      <xdr:spPr>
        <a:xfrm>
          <a:off x="9020175" y="0"/>
          <a:ext cx="153352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47625</xdr:colOff>
      <xdr:row>2</xdr:row>
      <xdr:rowOff>0</xdr:rowOff>
    </xdr:from>
    <xdr:to>
      <xdr:col>28</xdr:col>
      <xdr:colOff>28574</xdr:colOff>
      <xdr:row>16</xdr:row>
      <xdr:rowOff>161925</xdr:rowOff>
    </xdr:to>
    <xdr:pic>
      <xdr:nvPicPr>
        <xdr:cNvPr id="10" name="Picture 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7625" y="381000"/>
          <a:ext cx="13925549" cy="2828925"/>
        </a:xfrm>
        <a:prstGeom prst="rect">
          <a:avLst/>
        </a:prstGeom>
      </xdr:spPr>
    </xdr:pic>
    <xdr:clientData/>
  </xdr:twoCellAnchor>
  <xdr:twoCellAnchor>
    <xdr:from>
      <xdr:col>10</xdr:col>
      <xdr:colOff>19049</xdr:colOff>
      <xdr:row>78</xdr:row>
      <xdr:rowOff>190499</xdr:rowOff>
    </xdr:from>
    <xdr:to>
      <xdr:col>17</xdr:col>
      <xdr:colOff>495300</xdr:colOff>
      <xdr:row>85</xdr:row>
      <xdr:rowOff>9525</xdr:rowOff>
    </xdr:to>
    <xdr:sp macro="" textlink="">
      <xdr:nvSpPr>
        <xdr:cNvPr id="13" name="Rectangle 12">
          <a:hlinkClick xmlns:r="http://schemas.openxmlformats.org/officeDocument/2006/relationships" r:id="rId4"/>
        </xdr:cNvPr>
        <xdr:cNvSpPr/>
      </xdr:nvSpPr>
      <xdr:spPr>
        <a:xfrm>
          <a:off x="4924424" y="15373349"/>
          <a:ext cx="4076701" cy="11620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10</xdr:col>
          <xdr:colOff>114300</xdr:colOff>
          <xdr:row>51</xdr:row>
          <xdr:rowOff>180975</xdr:rowOff>
        </xdr:from>
        <xdr:to>
          <xdr:col>10</xdr:col>
          <xdr:colOff>381000</xdr:colOff>
          <xdr:row>53</xdr:row>
          <xdr:rowOff>38100</xdr:rowOff>
        </xdr:to>
        <xdr:sp macro="" textlink="">
          <xdr:nvSpPr>
            <xdr:cNvPr id="53253" name="Check Box 5" hidden="1">
              <a:extLst>
                <a:ext uri="{63B3BB69-23CF-44E3-9099-C40C66FF867C}">
                  <a14:compatExt spid="_x0000_s5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55</xdr:row>
          <xdr:rowOff>19050</xdr:rowOff>
        </xdr:from>
        <xdr:to>
          <xdr:col>10</xdr:col>
          <xdr:colOff>400050</xdr:colOff>
          <xdr:row>56</xdr:row>
          <xdr:rowOff>28575</xdr:rowOff>
        </xdr:to>
        <xdr:sp macro="" textlink="">
          <xdr:nvSpPr>
            <xdr:cNvPr id="53254" name="Check Box 6" hidden="1">
              <a:extLst>
                <a:ext uri="{63B3BB69-23CF-44E3-9099-C40C66FF867C}">
                  <a14:compatExt spid="_x0000_s5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25</xdr:row>
          <xdr:rowOff>180975</xdr:rowOff>
        </xdr:from>
        <xdr:to>
          <xdr:col>10</xdr:col>
          <xdr:colOff>476250</xdr:colOff>
          <xdr:row>27</xdr:row>
          <xdr:rowOff>19050</xdr:rowOff>
        </xdr:to>
        <xdr:sp macro="" textlink="">
          <xdr:nvSpPr>
            <xdr:cNvPr id="53255" name="Check Box 7" hidden="1">
              <a:extLst>
                <a:ext uri="{63B3BB69-23CF-44E3-9099-C40C66FF867C}">
                  <a14:compatExt spid="_x0000_s5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27</xdr:row>
          <xdr:rowOff>180975</xdr:rowOff>
        </xdr:from>
        <xdr:to>
          <xdr:col>10</xdr:col>
          <xdr:colOff>419100</xdr:colOff>
          <xdr:row>28</xdr:row>
          <xdr:rowOff>180975</xdr:rowOff>
        </xdr:to>
        <xdr:sp macro="" textlink="">
          <xdr:nvSpPr>
            <xdr:cNvPr id="53256" name="Check Box 8" hidden="1">
              <a:extLst>
                <a:ext uri="{63B3BB69-23CF-44E3-9099-C40C66FF867C}">
                  <a14:compatExt spid="_x0000_s5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29</xdr:row>
          <xdr:rowOff>180975</xdr:rowOff>
        </xdr:from>
        <xdr:to>
          <xdr:col>10</xdr:col>
          <xdr:colOff>400050</xdr:colOff>
          <xdr:row>31</xdr:row>
          <xdr:rowOff>0</xdr:rowOff>
        </xdr:to>
        <xdr:sp macro="" textlink="">
          <xdr:nvSpPr>
            <xdr:cNvPr id="53257" name="Check Box 9" hidden="1">
              <a:extLst>
                <a:ext uri="{63B3BB69-23CF-44E3-9099-C40C66FF867C}">
                  <a14:compatExt spid="_x0000_s5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31</xdr:row>
          <xdr:rowOff>180975</xdr:rowOff>
        </xdr:from>
        <xdr:to>
          <xdr:col>10</xdr:col>
          <xdr:colOff>447675</xdr:colOff>
          <xdr:row>32</xdr:row>
          <xdr:rowOff>171450</xdr:rowOff>
        </xdr:to>
        <xdr:sp macro="" textlink="">
          <xdr:nvSpPr>
            <xdr:cNvPr id="53258" name="Check Box 10" hidden="1">
              <a:extLst>
                <a:ext uri="{63B3BB69-23CF-44E3-9099-C40C66FF867C}">
                  <a14:compatExt spid="_x0000_s5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447675</xdr:colOff>
      <xdr:row>37</xdr:row>
      <xdr:rowOff>19050</xdr:rowOff>
    </xdr:from>
    <xdr:to>
      <xdr:col>2</xdr:col>
      <xdr:colOff>314325</xdr:colOff>
      <xdr:row>38</xdr:row>
      <xdr:rowOff>9525</xdr:rowOff>
    </xdr:to>
    <xdr:sp macro="" textlink="">
      <xdr:nvSpPr>
        <xdr:cNvPr id="20" name="Rectangle 19">
          <a:hlinkClick xmlns:r="http://schemas.openxmlformats.org/officeDocument/2006/relationships" r:id="rId7"/>
        </xdr:cNvPr>
        <xdr:cNvSpPr/>
      </xdr:nvSpPr>
      <xdr:spPr>
        <a:xfrm>
          <a:off x="723900" y="7143750"/>
          <a:ext cx="3810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180975</xdr:colOff>
          <xdr:row>52</xdr:row>
          <xdr:rowOff>95250</xdr:rowOff>
        </xdr:from>
        <xdr:to>
          <xdr:col>1</xdr:col>
          <xdr:colOff>438150</xdr:colOff>
          <xdr:row>53</xdr:row>
          <xdr:rowOff>114300</xdr:rowOff>
        </xdr:to>
        <xdr:sp macro="" textlink="">
          <xdr:nvSpPr>
            <xdr:cNvPr id="53259" name="Check Box 11" hidden="1">
              <a:extLst>
                <a:ext uri="{63B3BB69-23CF-44E3-9099-C40C66FF867C}">
                  <a14:compatExt spid="_x0000_s5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19050</xdr:colOff>
      <xdr:row>31</xdr:row>
      <xdr:rowOff>9525</xdr:rowOff>
    </xdr:from>
    <xdr:to>
      <xdr:col>4</xdr:col>
      <xdr:colOff>76200</xdr:colOff>
      <xdr:row>31</xdr:row>
      <xdr:rowOff>171450</xdr:rowOff>
    </xdr:to>
    <xdr:sp macro="" textlink="">
      <xdr:nvSpPr>
        <xdr:cNvPr id="22" name="Rectangle 21">
          <a:hlinkClick xmlns:r="http://schemas.openxmlformats.org/officeDocument/2006/relationships" r:id="rId8"/>
        </xdr:cNvPr>
        <xdr:cNvSpPr/>
      </xdr:nvSpPr>
      <xdr:spPr>
        <a:xfrm>
          <a:off x="809625" y="5934075"/>
          <a:ext cx="108585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123825</xdr:colOff>
      <xdr:row>37</xdr:row>
      <xdr:rowOff>0</xdr:rowOff>
    </xdr:from>
    <xdr:to>
      <xdr:col>11</xdr:col>
      <xdr:colOff>504825</xdr:colOff>
      <xdr:row>37</xdr:row>
      <xdr:rowOff>180975</xdr:rowOff>
    </xdr:to>
    <xdr:sp macro="" textlink="">
      <xdr:nvSpPr>
        <xdr:cNvPr id="23" name="Rectangle 22">
          <a:hlinkClick xmlns:r="http://schemas.openxmlformats.org/officeDocument/2006/relationships" r:id="rId9"/>
        </xdr:cNvPr>
        <xdr:cNvSpPr/>
      </xdr:nvSpPr>
      <xdr:spPr>
        <a:xfrm>
          <a:off x="5543550" y="7124700"/>
          <a:ext cx="3810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47625</xdr:colOff>
      <xdr:row>36</xdr:row>
      <xdr:rowOff>190500</xdr:rowOff>
    </xdr:from>
    <xdr:to>
      <xdr:col>20</xdr:col>
      <xdr:colOff>428625</xdr:colOff>
      <xdr:row>37</xdr:row>
      <xdr:rowOff>171450</xdr:rowOff>
    </xdr:to>
    <xdr:sp macro="" textlink="">
      <xdr:nvSpPr>
        <xdr:cNvPr id="24" name="Rectangle 23">
          <a:hlinkClick xmlns:r="http://schemas.openxmlformats.org/officeDocument/2006/relationships" r:id="rId10"/>
        </xdr:cNvPr>
        <xdr:cNvSpPr/>
      </xdr:nvSpPr>
      <xdr:spPr>
        <a:xfrm>
          <a:off x="10096500" y="7115175"/>
          <a:ext cx="3810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123825</xdr:colOff>
      <xdr:row>67</xdr:row>
      <xdr:rowOff>0</xdr:rowOff>
    </xdr:from>
    <xdr:to>
      <xdr:col>20</xdr:col>
      <xdr:colOff>504825</xdr:colOff>
      <xdr:row>67</xdr:row>
      <xdr:rowOff>180975</xdr:rowOff>
    </xdr:to>
    <xdr:sp macro="" textlink="">
      <xdr:nvSpPr>
        <xdr:cNvPr id="25" name="Rectangle 24">
          <a:hlinkClick xmlns:r="http://schemas.openxmlformats.org/officeDocument/2006/relationships" r:id="rId11"/>
        </xdr:cNvPr>
        <xdr:cNvSpPr/>
      </xdr:nvSpPr>
      <xdr:spPr>
        <a:xfrm>
          <a:off x="10172700" y="13087350"/>
          <a:ext cx="3810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85725</xdr:colOff>
      <xdr:row>67</xdr:row>
      <xdr:rowOff>9525</xdr:rowOff>
    </xdr:from>
    <xdr:to>
      <xdr:col>2</xdr:col>
      <xdr:colOff>466725</xdr:colOff>
      <xdr:row>68</xdr:row>
      <xdr:rowOff>0</xdr:rowOff>
    </xdr:to>
    <xdr:sp macro="" textlink="">
      <xdr:nvSpPr>
        <xdr:cNvPr id="26" name="Rectangle 25">
          <a:hlinkClick xmlns:r="http://schemas.openxmlformats.org/officeDocument/2006/relationships" r:id="rId12"/>
        </xdr:cNvPr>
        <xdr:cNvSpPr/>
      </xdr:nvSpPr>
      <xdr:spPr>
        <a:xfrm>
          <a:off x="876300" y="13096875"/>
          <a:ext cx="381000"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19050</xdr:colOff>
      <xdr:row>32</xdr:row>
      <xdr:rowOff>9525</xdr:rowOff>
    </xdr:from>
    <xdr:to>
      <xdr:col>4</xdr:col>
      <xdr:colOff>171450</xdr:colOff>
      <xdr:row>32</xdr:row>
      <xdr:rowOff>171450</xdr:rowOff>
    </xdr:to>
    <xdr:sp macro="" textlink="">
      <xdr:nvSpPr>
        <xdr:cNvPr id="27" name="Rectangle 26">
          <a:hlinkClick xmlns:r="http://schemas.openxmlformats.org/officeDocument/2006/relationships" r:id="rId13"/>
        </xdr:cNvPr>
        <xdr:cNvSpPr/>
      </xdr:nvSpPr>
      <xdr:spPr>
        <a:xfrm>
          <a:off x="809625" y="6134100"/>
          <a:ext cx="118110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28575</xdr:colOff>
      <xdr:row>33</xdr:row>
      <xdr:rowOff>9525</xdr:rowOff>
    </xdr:from>
    <xdr:to>
      <xdr:col>4</xdr:col>
      <xdr:colOff>161925</xdr:colOff>
      <xdr:row>33</xdr:row>
      <xdr:rowOff>161925</xdr:rowOff>
    </xdr:to>
    <xdr:sp macro="" textlink="">
      <xdr:nvSpPr>
        <xdr:cNvPr id="28" name="Rectangle 27">
          <a:hlinkClick xmlns:r="http://schemas.openxmlformats.org/officeDocument/2006/relationships" r:id="rId14"/>
        </xdr:cNvPr>
        <xdr:cNvSpPr/>
      </xdr:nvSpPr>
      <xdr:spPr>
        <a:xfrm>
          <a:off x="819150" y="6324600"/>
          <a:ext cx="1162050"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19050</xdr:colOff>
      <xdr:row>34</xdr:row>
      <xdr:rowOff>19050</xdr:rowOff>
    </xdr:from>
    <xdr:to>
      <xdr:col>3</xdr:col>
      <xdr:colOff>504825</xdr:colOff>
      <xdr:row>34</xdr:row>
      <xdr:rowOff>161925</xdr:rowOff>
    </xdr:to>
    <xdr:sp macro="" textlink="">
      <xdr:nvSpPr>
        <xdr:cNvPr id="29" name="Rectangle 28">
          <a:hlinkClick xmlns:r="http://schemas.openxmlformats.org/officeDocument/2006/relationships" r:id="rId15"/>
        </xdr:cNvPr>
        <xdr:cNvSpPr/>
      </xdr:nvSpPr>
      <xdr:spPr>
        <a:xfrm>
          <a:off x="809625" y="6524625"/>
          <a:ext cx="1000125" cy="142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38100</xdr:colOff>
      <xdr:row>35</xdr:row>
      <xdr:rowOff>47625</xdr:rowOff>
    </xdr:from>
    <xdr:to>
      <xdr:col>4</xdr:col>
      <xdr:colOff>152400</xdr:colOff>
      <xdr:row>36</xdr:row>
      <xdr:rowOff>0</xdr:rowOff>
    </xdr:to>
    <xdr:sp macro="" textlink="">
      <xdr:nvSpPr>
        <xdr:cNvPr id="30" name="Rectangle 29">
          <a:hlinkClick xmlns:r="http://schemas.openxmlformats.org/officeDocument/2006/relationships" r:id="rId16"/>
        </xdr:cNvPr>
        <xdr:cNvSpPr/>
      </xdr:nvSpPr>
      <xdr:spPr>
        <a:xfrm>
          <a:off x="828675" y="6753225"/>
          <a:ext cx="1143000"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190500</xdr:colOff>
          <xdr:row>75</xdr:row>
          <xdr:rowOff>19050</xdr:rowOff>
        </xdr:from>
        <xdr:to>
          <xdr:col>10</xdr:col>
          <xdr:colOff>457200</xdr:colOff>
          <xdr:row>76</xdr:row>
          <xdr:rowOff>0</xdr:rowOff>
        </xdr:to>
        <xdr:sp macro="" textlink="">
          <xdr:nvSpPr>
            <xdr:cNvPr id="53260" name="Check Box 12" hidden="1">
              <a:extLst>
                <a:ext uri="{63B3BB69-23CF-44E3-9099-C40C66FF867C}">
                  <a14:compatExt spid="_x0000_s5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26</xdr:row>
          <xdr:rowOff>114300</xdr:rowOff>
        </xdr:from>
        <xdr:to>
          <xdr:col>19</xdr:col>
          <xdr:colOff>438150</xdr:colOff>
          <xdr:row>27</xdr:row>
          <xdr:rowOff>133350</xdr:rowOff>
        </xdr:to>
        <xdr:sp macro="" textlink="">
          <xdr:nvSpPr>
            <xdr:cNvPr id="53261" name="Check Box 13" hidden="1">
              <a:extLst>
                <a:ext uri="{63B3BB69-23CF-44E3-9099-C40C66FF867C}">
                  <a14:compatExt spid="_x0000_s5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276225</xdr:colOff>
      <xdr:row>2</xdr:row>
      <xdr:rowOff>19050</xdr:rowOff>
    </xdr:from>
    <xdr:to>
      <xdr:col>10</xdr:col>
      <xdr:colOff>38100</xdr:colOff>
      <xdr:row>6</xdr:row>
      <xdr:rowOff>180975</xdr:rowOff>
    </xdr:to>
    <xdr:sp macro="" textlink="">
      <xdr:nvSpPr>
        <xdr:cNvPr id="6" name="TextBox 5"/>
        <xdr:cNvSpPr txBox="1"/>
      </xdr:nvSpPr>
      <xdr:spPr>
        <a:xfrm>
          <a:off x="561975" y="400050"/>
          <a:ext cx="4391025" cy="923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New bulding construction</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5952</xdr:colOff>
      <xdr:row>123</xdr:row>
      <xdr:rowOff>11906</xdr:rowOff>
    </xdr:from>
    <xdr:to>
      <xdr:col>10</xdr:col>
      <xdr:colOff>5952</xdr:colOff>
      <xdr:row>126</xdr:row>
      <xdr:rowOff>11906</xdr:rowOff>
    </xdr:to>
    <xdr:sp macro="" textlink="">
      <xdr:nvSpPr>
        <xdr:cNvPr id="25" name="Rectangle 24">
          <a:hlinkClick xmlns:r="http://schemas.openxmlformats.org/officeDocument/2006/relationships" r:id="rId1"/>
        </xdr:cNvPr>
        <xdr:cNvSpPr/>
      </xdr:nvSpPr>
      <xdr:spPr>
        <a:xfrm>
          <a:off x="1851421" y="22794515"/>
          <a:ext cx="3268265" cy="4822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881063</xdr:colOff>
      <xdr:row>4</xdr:row>
      <xdr:rowOff>35719</xdr:rowOff>
    </xdr:from>
    <xdr:to>
      <xdr:col>11</xdr:col>
      <xdr:colOff>59531</xdr:colOff>
      <xdr:row>4</xdr:row>
      <xdr:rowOff>178594</xdr:rowOff>
    </xdr:to>
    <xdr:sp macro="" textlink="">
      <xdr:nvSpPr>
        <xdr:cNvPr id="2" name="Rectangle 1">
          <a:hlinkClick xmlns:r="http://schemas.openxmlformats.org/officeDocument/2006/relationships" r:id="rId2"/>
        </xdr:cNvPr>
        <xdr:cNvSpPr/>
      </xdr:nvSpPr>
      <xdr:spPr>
        <a:xfrm>
          <a:off x="3613547" y="988219"/>
          <a:ext cx="2196703" cy="142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511969</xdr:colOff>
      <xdr:row>58</xdr:row>
      <xdr:rowOff>35719</xdr:rowOff>
    </xdr:from>
    <xdr:to>
      <xdr:col>8</xdr:col>
      <xdr:colOff>309563</xdr:colOff>
      <xdr:row>58</xdr:row>
      <xdr:rowOff>154781</xdr:rowOff>
    </xdr:to>
    <xdr:sp macro="" textlink="">
      <xdr:nvSpPr>
        <xdr:cNvPr id="3" name="Rectangle 2">
          <a:hlinkClick xmlns:r="http://schemas.openxmlformats.org/officeDocument/2006/relationships" r:id="rId3"/>
        </xdr:cNvPr>
        <xdr:cNvSpPr/>
      </xdr:nvSpPr>
      <xdr:spPr>
        <a:xfrm>
          <a:off x="4131469" y="11947922"/>
          <a:ext cx="339328" cy="1190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0</xdr:row>
      <xdr:rowOff>9525</xdr:rowOff>
    </xdr:from>
    <xdr:to>
      <xdr:col>3</xdr:col>
      <xdr:colOff>0</xdr:colOff>
      <xdr:row>1</xdr:row>
      <xdr:rowOff>180975</xdr:rowOff>
    </xdr:to>
    <xdr:sp macro="" textlink="">
      <xdr:nvSpPr>
        <xdr:cNvPr id="5" name="Rectangle 4"/>
        <xdr:cNvSpPr/>
      </xdr:nvSpPr>
      <xdr:spPr>
        <a:xfrm>
          <a:off x="619125" y="9525"/>
          <a:ext cx="1209675"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latin typeface="+mn-lt"/>
            </a:rPr>
            <a:t>Home</a:t>
          </a:r>
        </a:p>
      </xdr:txBody>
    </xdr:sp>
    <xdr:clientData/>
  </xdr:twoCellAnchor>
  <xdr:twoCellAnchor editAs="oneCell">
    <xdr:from>
      <xdr:col>4</xdr:col>
      <xdr:colOff>0</xdr:colOff>
      <xdr:row>20</xdr:row>
      <xdr:rowOff>9526</xdr:rowOff>
    </xdr:from>
    <xdr:to>
      <xdr:col>12</xdr:col>
      <xdr:colOff>9525</xdr:colOff>
      <xdr:row>28</xdr:row>
      <xdr:rowOff>9526</xdr:rowOff>
    </xdr:to>
    <xdr:pic>
      <xdr:nvPicPr>
        <xdr:cNvPr id="11" name="Picture 10" descr="Newly Make High Rise Building"/>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14350" y="3819526"/>
          <a:ext cx="412432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504825</xdr:colOff>
      <xdr:row>28</xdr:row>
      <xdr:rowOff>9525</xdr:rowOff>
    </xdr:from>
    <xdr:to>
      <xdr:col>11</xdr:col>
      <xdr:colOff>504825</xdr:colOff>
      <xdr:row>30</xdr:row>
      <xdr:rowOff>171450</xdr:rowOff>
    </xdr:to>
    <xdr:sp macro="" textlink="">
      <xdr:nvSpPr>
        <xdr:cNvPr id="13" name="Rectangle 12">
          <a:hlinkClick xmlns:r="http://schemas.openxmlformats.org/officeDocument/2006/relationships" r:id="rId2"/>
        </xdr:cNvPr>
        <xdr:cNvSpPr/>
      </xdr:nvSpPr>
      <xdr:spPr>
        <a:xfrm>
          <a:off x="1809750" y="5343525"/>
          <a:ext cx="4114800" cy="542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514349</xdr:colOff>
      <xdr:row>27</xdr:row>
      <xdr:rowOff>180975</xdr:rowOff>
    </xdr:from>
    <xdr:to>
      <xdr:col>24</xdr:col>
      <xdr:colOff>9524</xdr:colOff>
      <xdr:row>30</xdr:row>
      <xdr:rowOff>171450</xdr:rowOff>
    </xdr:to>
    <xdr:sp macro="" textlink="">
      <xdr:nvSpPr>
        <xdr:cNvPr id="2" name="Rectangle 1">
          <a:hlinkClick xmlns:r="http://schemas.openxmlformats.org/officeDocument/2006/relationships" r:id="rId3"/>
        </xdr:cNvPr>
        <xdr:cNvSpPr/>
      </xdr:nvSpPr>
      <xdr:spPr>
        <a:xfrm>
          <a:off x="5143499" y="5324475"/>
          <a:ext cx="4124325" cy="561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16</xdr:col>
      <xdr:colOff>0</xdr:colOff>
      <xdr:row>20</xdr:row>
      <xdr:rowOff>1</xdr:rowOff>
    </xdr:from>
    <xdr:to>
      <xdr:col>24</xdr:col>
      <xdr:colOff>9525</xdr:colOff>
      <xdr:row>28</xdr:row>
      <xdr:rowOff>1</xdr:rowOff>
    </xdr:to>
    <xdr:pic>
      <xdr:nvPicPr>
        <xdr:cNvPr id="14" name="Picture 13" descr="condos apartments highrise city buildings construction cranes architecture sky windows "/>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5143500" y="3810001"/>
          <a:ext cx="412432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180975</xdr:colOff>
      <xdr:row>0</xdr:row>
      <xdr:rowOff>19050</xdr:rowOff>
    </xdr:from>
    <xdr:to>
      <xdr:col>2</xdr:col>
      <xdr:colOff>361950</xdr:colOff>
      <xdr:row>1</xdr:row>
      <xdr:rowOff>171450</xdr:rowOff>
    </xdr:to>
    <xdr:sp macro="" textlink="">
      <xdr:nvSpPr>
        <xdr:cNvPr id="9" name="Rectangle 8">
          <a:hlinkClick xmlns:r="http://schemas.openxmlformats.org/officeDocument/2006/relationships" r:id="rId5"/>
        </xdr:cNvPr>
        <xdr:cNvSpPr/>
      </xdr:nvSpPr>
      <xdr:spPr>
        <a:xfrm>
          <a:off x="457200" y="19050"/>
          <a:ext cx="695325"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495300</xdr:colOff>
      <xdr:row>0</xdr:row>
      <xdr:rowOff>0</xdr:rowOff>
    </xdr:from>
    <xdr:to>
      <xdr:col>7</xdr:col>
      <xdr:colOff>485775</xdr:colOff>
      <xdr:row>1</xdr:row>
      <xdr:rowOff>171450</xdr:rowOff>
    </xdr:to>
    <xdr:sp macro="" textlink="">
      <xdr:nvSpPr>
        <xdr:cNvPr id="15" name="Rectangle 14">
          <a:hlinkClick xmlns:r="http://schemas.openxmlformats.org/officeDocument/2006/relationships" r:id="rId6"/>
        </xdr:cNvPr>
        <xdr:cNvSpPr/>
      </xdr:nvSpPr>
      <xdr:spPr>
        <a:xfrm>
          <a:off x="1800225" y="0"/>
          <a:ext cx="2047875"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9525</xdr:colOff>
      <xdr:row>2</xdr:row>
      <xdr:rowOff>0</xdr:rowOff>
    </xdr:from>
    <xdr:to>
      <xdr:col>28</xdr:col>
      <xdr:colOff>9524</xdr:colOff>
      <xdr:row>17</xdr:row>
      <xdr:rowOff>28576</xdr:rowOff>
    </xdr:to>
    <xdr:pic>
      <xdr:nvPicPr>
        <xdr:cNvPr id="18" name="Picture 1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 y="381000"/>
          <a:ext cx="13944599" cy="2886076"/>
        </a:xfrm>
        <a:prstGeom prst="rect">
          <a:avLst/>
        </a:prstGeom>
      </xdr:spPr>
    </xdr:pic>
    <xdr:clientData/>
  </xdr:twoCellAnchor>
  <xdr:twoCellAnchor>
    <xdr:from>
      <xdr:col>1</xdr:col>
      <xdr:colOff>161925</xdr:colOff>
      <xdr:row>2</xdr:row>
      <xdr:rowOff>0</xdr:rowOff>
    </xdr:from>
    <xdr:to>
      <xdr:col>9</xdr:col>
      <xdr:colOff>38100</xdr:colOff>
      <xdr:row>5</xdr:row>
      <xdr:rowOff>152400</xdr:rowOff>
    </xdr:to>
    <xdr:sp macro="" textlink="">
      <xdr:nvSpPr>
        <xdr:cNvPr id="3" name="TextBox 2"/>
        <xdr:cNvSpPr txBox="1"/>
      </xdr:nvSpPr>
      <xdr:spPr>
        <a:xfrm>
          <a:off x="447675" y="381000"/>
          <a:ext cx="3990975" cy="723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Traditional construction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171451</xdr:colOff>
      <xdr:row>0</xdr:row>
      <xdr:rowOff>0</xdr:rowOff>
    </xdr:from>
    <xdr:to>
      <xdr:col>2</xdr:col>
      <xdr:colOff>381001</xdr:colOff>
      <xdr:row>1</xdr:row>
      <xdr:rowOff>171450</xdr:rowOff>
    </xdr:to>
    <xdr:sp macro="" textlink="">
      <xdr:nvSpPr>
        <xdr:cNvPr id="2" name="Rectangle 1">
          <a:hlinkClick xmlns:r="http://schemas.openxmlformats.org/officeDocument/2006/relationships" r:id="rId1"/>
        </xdr:cNvPr>
        <xdr:cNvSpPr/>
      </xdr:nvSpPr>
      <xdr:spPr>
        <a:xfrm>
          <a:off x="447676" y="0"/>
          <a:ext cx="72390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495300</xdr:colOff>
      <xdr:row>0</xdr:row>
      <xdr:rowOff>0</xdr:rowOff>
    </xdr:from>
    <xdr:to>
      <xdr:col>8</xdr:col>
      <xdr:colOff>0</xdr:colOff>
      <xdr:row>1</xdr:row>
      <xdr:rowOff>171450</xdr:rowOff>
    </xdr:to>
    <xdr:sp macro="" textlink="">
      <xdr:nvSpPr>
        <xdr:cNvPr id="3" name="Rectangle 2">
          <a:hlinkClick xmlns:r="http://schemas.openxmlformats.org/officeDocument/2006/relationships" r:id="rId2"/>
        </xdr:cNvPr>
        <xdr:cNvSpPr/>
      </xdr:nvSpPr>
      <xdr:spPr>
        <a:xfrm>
          <a:off x="1800225" y="0"/>
          <a:ext cx="20764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38100</xdr:colOff>
      <xdr:row>0</xdr:row>
      <xdr:rowOff>0</xdr:rowOff>
    </xdr:from>
    <xdr:to>
      <xdr:col>17</xdr:col>
      <xdr:colOff>28575</xdr:colOff>
      <xdr:row>1</xdr:row>
      <xdr:rowOff>180975</xdr:rowOff>
    </xdr:to>
    <xdr:sp macro="" textlink="">
      <xdr:nvSpPr>
        <xdr:cNvPr id="4" name="Rectangle 3">
          <a:hlinkClick xmlns:r="http://schemas.openxmlformats.org/officeDocument/2006/relationships" r:id="rId3"/>
        </xdr:cNvPr>
        <xdr:cNvSpPr/>
      </xdr:nvSpPr>
      <xdr:spPr>
        <a:xfrm>
          <a:off x="6486525" y="0"/>
          <a:ext cx="20478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190500</xdr:colOff>
          <xdr:row>19</xdr:row>
          <xdr:rowOff>180975</xdr:rowOff>
        </xdr:from>
        <xdr:to>
          <xdr:col>11</xdr:col>
          <xdr:colOff>57150</xdr:colOff>
          <xdr:row>20</xdr:row>
          <xdr:rowOff>180975</xdr:rowOff>
        </xdr:to>
        <xdr:sp macro="" textlink="">
          <xdr:nvSpPr>
            <xdr:cNvPr id="19457" name="Check Box 1" hidden="1">
              <a:extLst>
                <a:ext uri="{63B3BB69-23CF-44E3-9099-C40C66FF867C}">
                  <a14:compatExt spid="_x0000_s1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22</xdr:row>
          <xdr:rowOff>180975</xdr:rowOff>
        </xdr:from>
        <xdr:to>
          <xdr:col>11</xdr:col>
          <xdr:colOff>19050</xdr:colOff>
          <xdr:row>24</xdr:row>
          <xdr:rowOff>19050</xdr:rowOff>
        </xdr:to>
        <xdr:sp macro="" textlink="">
          <xdr:nvSpPr>
            <xdr:cNvPr id="19458" name="Check Box 2" hidden="1">
              <a:extLst>
                <a:ext uri="{63B3BB69-23CF-44E3-9099-C40C66FF867C}">
                  <a14:compatExt spid="_x0000_s1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24</xdr:row>
          <xdr:rowOff>0</xdr:rowOff>
        </xdr:from>
        <xdr:to>
          <xdr:col>11</xdr:col>
          <xdr:colOff>95250</xdr:colOff>
          <xdr:row>25</xdr:row>
          <xdr:rowOff>19050</xdr:rowOff>
        </xdr:to>
        <xdr:sp macro="" textlink="">
          <xdr:nvSpPr>
            <xdr:cNvPr id="19459" name="Check Box 3" hidden="1">
              <a:extLst>
                <a:ext uri="{63B3BB69-23CF-44E3-9099-C40C66FF867C}">
                  <a14:compatExt spid="_x0000_s1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24</xdr:row>
          <xdr:rowOff>209550</xdr:rowOff>
        </xdr:from>
        <xdr:to>
          <xdr:col>10</xdr:col>
          <xdr:colOff>495300</xdr:colOff>
          <xdr:row>26</xdr:row>
          <xdr:rowOff>28575</xdr:rowOff>
        </xdr:to>
        <xdr:sp macro="" textlink="">
          <xdr:nvSpPr>
            <xdr:cNvPr id="19460" name="Check Box 4" hidden="1">
              <a:extLst>
                <a:ext uri="{63B3BB69-23CF-44E3-9099-C40C66FF867C}">
                  <a14:compatExt spid="_x0000_s1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25</xdr:row>
          <xdr:rowOff>219075</xdr:rowOff>
        </xdr:from>
        <xdr:to>
          <xdr:col>11</xdr:col>
          <xdr:colOff>28575</xdr:colOff>
          <xdr:row>26</xdr:row>
          <xdr:rowOff>209550</xdr:rowOff>
        </xdr:to>
        <xdr:sp macro="" textlink="">
          <xdr:nvSpPr>
            <xdr:cNvPr id="19461" name="Check Box 5" hidden="1">
              <a:extLst>
                <a:ext uri="{63B3BB69-23CF-44E3-9099-C40C66FF867C}">
                  <a14:compatExt spid="_x0000_s1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26</xdr:row>
          <xdr:rowOff>209550</xdr:rowOff>
        </xdr:from>
        <xdr:to>
          <xdr:col>10</xdr:col>
          <xdr:colOff>485775</xdr:colOff>
          <xdr:row>27</xdr:row>
          <xdr:rowOff>209550</xdr:rowOff>
        </xdr:to>
        <xdr:sp macro="" textlink="">
          <xdr:nvSpPr>
            <xdr:cNvPr id="19462" name="Check Box 6" hidden="1">
              <a:extLst>
                <a:ext uri="{63B3BB69-23CF-44E3-9099-C40C66FF867C}">
                  <a14:compatExt spid="_x0000_s1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27</xdr:row>
          <xdr:rowOff>209550</xdr:rowOff>
        </xdr:from>
        <xdr:to>
          <xdr:col>10</xdr:col>
          <xdr:colOff>485775</xdr:colOff>
          <xdr:row>28</xdr:row>
          <xdr:rowOff>209550</xdr:rowOff>
        </xdr:to>
        <xdr:sp macro="" textlink="">
          <xdr:nvSpPr>
            <xdr:cNvPr id="19463" name="Check Box 7" hidden="1">
              <a:extLst>
                <a:ext uri="{63B3BB69-23CF-44E3-9099-C40C66FF867C}">
                  <a14:compatExt spid="_x0000_s1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28</xdr:row>
          <xdr:rowOff>209550</xdr:rowOff>
        </xdr:from>
        <xdr:to>
          <xdr:col>10</xdr:col>
          <xdr:colOff>476250</xdr:colOff>
          <xdr:row>29</xdr:row>
          <xdr:rowOff>209550</xdr:rowOff>
        </xdr:to>
        <xdr:sp macro="" textlink="">
          <xdr:nvSpPr>
            <xdr:cNvPr id="19464" name="Check Box 8" hidden="1">
              <a:extLst>
                <a:ext uri="{63B3BB69-23CF-44E3-9099-C40C66FF867C}">
                  <a14:compatExt spid="_x0000_s1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29</xdr:row>
          <xdr:rowOff>209550</xdr:rowOff>
        </xdr:from>
        <xdr:to>
          <xdr:col>10</xdr:col>
          <xdr:colOff>476250</xdr:colOff>
          <xdr:row>30</xdr:row>
          <xdr:rowOff>209550</xdr:rowOff>
        </xdr:to>
        <xdr:sp macro="" textlink="">
          <xdr:nvSpPr>
            <xdr:cNvPr id="19465" name="Check Box 9" hidden="1">
              <a:extLst>
                <a:ext uri="{63B3BB69-23CF-44E3-9099-C40C66FF867C}">
                  <a14:compatExt spid="_x0000_s1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32</xdr:row>
          <xdr:rowOff>0</xdr:rowOff>
        </xdr:from>
        <xdr:to>
          <xdr:col>10</xdr:col>
          <xdr:colOff>476250</xdr:colOff>
          <xdr:row>32</xdr:row>
          <xdr:rowOff>209550</xdr:rowOff>
        </xdr:to>
        <xdr:sp macro="" textlink="">
          <xdr:nvSpPr>
            <xdr:cNvPr id="19466" name="Check Box 10" hidden="1">
              <a:extLst>
                <a:ext uri="{63B3BB69-23CF-44E3-9099-C40C66FF867C}">
                  <a14:compatExt spid="_x0000_s1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32</xdr:row>
          <xdr:rowOff>209550</xdr:rowOff>
        </xdr:from>
        <xdr:to>
          <xdr:col>10</xdr:col>
          <xdr:colOff>476250</xdr:colOff>
          <xdr:row>33</xdr:row>
          <xdr:rowOff>209550</xdr:rowOff>
        </xdr:to>
        <xdr:sp macro="" textlink="">
          <xdr:nvSpPr>
            <xdr:cNvPr id="19467" name="Check Box 11" hidden="1">
              <a:extLst>
                <a:ext uri="{63B3BB69-23CF-44E3-9099-C40C66FF867C}">
                  <a14:compatExt spid="_x0000_s1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33</xdr:row>
          <xdr:rowOff>209550</xdr:rowOff>
        </xdr:from>
        <xdr:to>
          <xdr:col>10</xdr:col>
          <xdr:colOff>457200</xdr:colOff>
          <xdr:row>34</xdr:row>
          <xdr:rowOff>209550</xdr:rowOff>
        </xdr:to>
        <xdr:sp macro="" textlink="">
          <xdr:nvSpPr>
            <xdr:cNvPr id="19468" name="Check Box 12" hidden="1">
              <a:extLst>
                <a:ext uri="{63B3BB69-23CF-44E3-9099-C40C66FF867C}">
                  <a14:compatExt spid="_x0000_s1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34</xdr:row>
          <xdr:rowOff>219075</xdr:rowOff>
        </xdr:from>
        <xdr:to>
          <xdr:col>10</xdr:col>
          <xdr:colOff>447675</xdr:colOff>
          <xdr:row>36</xdr:row>
          <xdr:rowOff>0</xdr:rowOff>
        </xdr:to>
        <xdr:sp macro="" textlink="">
          <xdr:nvSpPr>
            <xdr:cNvPr id="19469" name="Check Box 13" hidden="1">
              <a:extLst>
                <a:ext uri="{63B3BB69-23CF-44E3-9099-C40C66FF867C}">
                  <a14:compatExt spid="_x0000_s1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35</xdr:row>
          <xdr:rowOff>209550</xdr:rowOff>
        </xdr:from>
        <xdr:to>
          <xdr:col>10</xdr:col>
          <xdr:colOff>457200</xdr:colOff>
          <xdr:row>36</xdr:row>
          <xdr:rowOff>209550</xdr:rowOff>
        </xdr:to>
        <xdr:sp macro="" textlink="">
          <xdr:nvSpPr>
            <xdr:cNvPr id="19470" name="Check Box 14" hidden="1">
              <a:extLst>
                <a:ext uri="{63B3BB69-23CF-44E3-9099-C40C66FF867C}">
                  <a14:compatExt spid="_x0000_s1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36</xdr:row>
          <xdr:rowOff>209550</xdr:rowOff>
        </xdr:from>
        <xdr:to>
          <xdr:col>10</xdr:col>
          <xdr:colOff>485775</xdr:colOff>
          <xdr:row>37</xdr:row>
          <xdr:rowOff>209550</xdr:rowOff>
        </xdr:to>
        <xdr:sp macro="" textlink="">
          <xdr:nvSpPr>
            <xdr:cNvPr id="19471" name="Check Box 15" hidden="1">
              <a:extLst>
                <a:ext uri="{63B3BB69-23CF-44E3-9099-C40C66FF867C}">
                  <a14:compatExt spid="_x0000_s1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37</xdr:row>
          <xdr:rowOff>209550</xdr:rowOff>
        </xdr:from>
        <xdr:to>
          <xdr:col>10</xdr:col>
          <xdr:colOff>438150</xdr:colOff>
          <xdr:row>38</xdr:row>
          <xdr:rowOff>209550</xdr:rowOff>
        </xdr:to>
        <xdr:sp macro="" textlink="">
          <xdr:nvSpPr>
            <xdr:cNvPr id="19472" name="Check Box 16" hidden="1">
              <a:extLst>
                <a:ext uri="{63B3BB69-23CF-44E3-9099-C40C66FF867C}">
                  <a14:compatExt spid="_x0000_s1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38</xdr:row>
          <xdr:rowOff>209550</xdr:rowOff>
        </xdr:from>
        <xdr:to>
          <xdr:col>10</xdr:col>
          <xdr:colOff>457200</xdr:colOff>
          <xdr:row>39</xdr:row>
          <xdr:rowOff>209550</xdr:rowOff>
        </xdr:to>
        <xdr:sp macro="" textlink="">
          <xdr:nvSpPr>
            <xdr:cNvPr id="19473" name="Check Box 17" hidden="1">
              <a:extLst>
                <a:ext uri="{63B3BB69-23CF-44E3-9099-C40C66FF867C}">
                  <a14:compatExt spid="_x0000_s1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39</xdr:row>
          <xdr:rowOff>209550</xdr:rowOff>
        </xdr:from>
        <xdr:to>
          <xdr:col>10</xdr:col>
          <xdr:colOff>485775</xdr:colOff>
          <xdr:row>40</xdr:row>
          <xdr:rowOff>209550</xdr:rowOff>
        </xdr:to>
        <xdr:sp macro="" textlink="">
          <xdr:nvSpPr>
            <xdr:cNvPr id="19474" name="Check Box 18" hidden="1">
              <a:extLst>
                <a:ext uri="{63B3BB69-23CF-44E3-9099-C40C66FF867C}">
                  <a14:compatExt spid="_x0000_s1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42</xdr:row>
          <xdr:rowOff>0</xdr:rowOff>
        </xdr:from>
        <xdr:to>
          <xdr:col>10</xdr:col>
          <xdr:colOff>438150</xdr:colOff>
          <xdr:row>43</xdr:row>
          <xdr:rowOff>19050</xdr:rowOff>
        </xdr:to>
        <xdr:sp macro="" textlink="">
          <xdr:nvSpPr>
            <xdr:cNvPr id="19475" name="Check Box 19" hidden="1">
              <a:extLst>
                <a:ext uri="{63B3BB69-23CF-44E3-9099-C40C66FF867C}">
                  <a14:compatExt spid="_x0000_s1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18</xdr:col>
      <xdr:colOff>485775</xdr:colOff>
      <xdr:row>37</xdr:row>
      <xdr:rowOff>19050</xdr:rowOff>
    </xdr:from>
    <xdr:to>
      <xdr:col>26</xdr:col>
      <xdr:colOff>485775</xdr:colOff>
      <xdr:row>42</xdr:row>
      <xdr:rowOff>161925</xdr:rowOff>
    </xdr:to>
    <xdr:sp macro="" textlink="">
      <xdr:nvSpPr>
        <xdr:cNvPr id="26" name="Rectangle 25">
          <a:hlinkClick xmlns:r="http://schemas.openxmlformats.org/officeDocument/2006/relationships" r:id="rId3"/>
        </xdr:cNvPr>
        <xdr:cNvSpPr/>
      </xdr:nvSpPr>
      <xdr:spPr>
        <a:xfrm>
          <a:off x="9505950" y="7477125"/>
          <a:ext cx="4114800" cy="1238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0</xdr:colOff>
      <xdr:row>21</xdr:row>
      <xdr:rowOff>190499</xdr:rowOff>
    </xdr:from>
    <xdr:to>
      <xdr:col>9</xdr:col>
      <xdr:colOff>9525</xdr:colOff>
      <xdr:row>42</xdr:row>
      <xdr:rowOff>171451</xdr:rowOff>
    </xdr:to>
    <xdr:pic>
      <xdr:nvPicPr>
        <xdr:cNvPr id="28" name="Picture 27" descr="condos apartments highrise city buildings construction cranes architecture sky windows "/>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76225" y="4410074"/>
          <a:ext cx="4124325" cy="4438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19050</xdr:colOff>
      <xdr:row>0</xdr:row>
      <xdr:rowOff>0</xdr:rowOff>
    </xdr:from>
    <xdr:to>
      <xdr:col>21</xdr:col>
      <xdr:colOff>9525</xdr:colOff>
      <xdr:row>1</xdr:row>
      <xdr:rowOff>171450</xdr:rowOff>
    </xdr:to>
    <xdr:sp macro="" textlink="">
      <xdr:nvSpPr>
        <xdr:cNvPr id="5" name="Rectangle 4">
          <a:hlinkClick xmlns:r="http://schemas.openxmlformats.org/officeDocument/2006/relationships" r:id="rId5"/>
        </xdr:cNvPr>
        <xdr:cNvSpPr/>
      </xdr:nvSpPr>
      <xdr:spPr>
        <a:xfrm>
          <a:off x="9039225" y="0"/>
          <a:ext cx="1533525"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xdr:colOff>
      <xdr:row>1</xdr:row>
      <xdr:rowOff>190499</xdr:rowOff>
    </xdr:from>
    <xdr:to>
      <xdr:col>27</xdr:col>
      <xdr:colOff>276225</xdr:colOff>
      <xdr:row>16</xdr:row>
      <xdr:rowOff>104775</xdr:rowOff>
    </xdr:to>
    <xdr:pic>
      <xdr:nvPicPr>
        <xdr:cNvPr id="6" name="Picture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 y="380999"/>
          <a:ext cx="13935074" cy="27717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190500</xdr:colOff>
          <xdr:row>20</xdr:row>
          <xdr:rowOff>180975</xdr:rowOff>
        </xdr:from>
        <xdr:to>
          <xdr:col>11</xdr:col>
          <xdr:colOff>57150</xdr:colOff>
          <xdr:row>22</xdr:row>
          <xdr:rowOff>19050</xdr:rowOff>
        </xdr:to>
        <xdr:sp macro="" textlink="">
          <xdr:nvSpPr>
            <xdr:cNvPr id="19495" name="Check Box 39" hidden="1">
              <a:extLst>
                <a:ext uri="{63B3BB69-23CF-44E3-9099-C40C66FF867C}">
                  <a14:compatExt spid="_x0000_s1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9</xdr:col>
      <xdr:colOff>9525</xdr:colOff>
      <xdr:row>0</xdr:row>
      <xdr:rowOff>19050</xdr:rowOff>
    </xdr:from>
    <xdr:to>
      <xdr:col>12</xdr:col>
      <xdr:colOff>9525</xdr:colOff>
      <xdr:row>1</xdr:row>
      <xdr:rowOff>180975</xdr:rowOff>
    </xdr:to>
    <xdr:sp macro="" textlink="">
      <xdr:nvSpPr>
        <xdr:cNvPr id="7" name="Rectangle 6">
          <a:hlinkClick xmlns:r="http://schemas.openxmlformats.org/officeDocument/2006/relationships" r:id="rId7"/>
        </xdr:cNvPr>
        <xdr:cNvSpPr/>
      </xdr:nvSpPr>
      <xdr:spPr>
        <a:xfrm>
          <a:off x="4400550" y="19050"/>
          <a:ext cx="1543050"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200025</xdr:colOff>
      <xdr:row>2</xdr:row>
      <xdr:rowOff>9525</xdr:rowOff>
    </xdr:from>
    <xdr:to>
      <xdr:col>10</xdr:col>
      <xdr:colOff>276225</xdr:colOff>
      <xdr:row>5</xdr:row>
      <xdr:rowOff>133350</xdr:rowOff>
    </xdr:to>
    <xdr:sp macro="" textlink="">
      <xdr:nvSpPr>
        <xdr:cNvPr id="8" name="TextBox 7"/>
        <xdr:cNvSpPr txBox="1"/>
      </xdr:nvSpPr>
      <xdr:spPr>
        <a:xfrm>
          <a:off x="485775" y="390525"/>
          <a:ext cx="4705350" cy="69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Existing building</a:t>
          </a:r>
          <a:r>
            <a:rPr lang="en-US" sz="28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construction</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409576</xdr:colOff>
      <xdr:row>0</xdr:row>
      <xdr:rowOff>0</xdr:rowOff>
    </xdr:from>
    <xdr:to>
      <xdr:col>3</xdr:col>
      <xdr:colOff>114301</xdr:colOff>
      <xdr:row>1</xdr:row>
      <xdr:rowOff>171450</xdr:rowOff>
    </xdr:to>
    <xdr:sp macro="" textlink="">
      <xdr:nvSpPr>
        <xdr:cNvPr id="2" name="Rectangle 1">
          <a:hlinkClick xmlns:r="http://schemas.openxmlformats.org/officeDocument/2006/relationships" r:id="rId1"/>
        </xdr:cNvPr>
        <xdr:cNvSpPr/>
      </xdr:nvSpPr>
      <xdr:spPr>
        <a:xfrm>
          <a:off x="523876" y="0"/>
          <a:ext cx="714375"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114300</xdr:colOff>
      <xdr:row>0</xdr:row>
      <xdr:rowOff>9525</xdr:rowOff>
    </xdr:from>
    <xdr:to>
      <xdr:col>8</xdr:col>
      <xdr:colOff>390526</xdr:colOff>
      <xdr:row>1</xdr:row>
      <xdr:rowOff>180975</xdr:rowOff>
    </xdr:to>
    <xdr:sp macro="" textlink="">
      <xdr:nvSpPr>
        <xdr:cNvPr id="3" name="Rectangle 2">
          <a:hlinkClick xmlns:r="http://schemas.openxmlformats.org/officeDocument/2006/relationships" r:id="rId2"/>
        </xdr:cNvPr>
        <xdr:cNvSpPr/>
      </xdr:nvSpPr>
      <xdr:spPr>
        <a:xfrm>
          <a:off x="1743075" y="9525"/>
          <a:ext cx="2105026"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0</xdr:colOff>
      <xdr:row>0</xdr:row>
      <xdr:rowOff>0</xdr:rowOff>
    </xdr:from>
    <xdr:to>
      <xdr:col>13</xdr:col>
      <xdr:colOff>0</xdr:colOff>
      <xdr:row>1</xdr:row>
      <xdr:rowOff>161925</xdr:rowOff>
    </xdr:to>
    <xdr:sp macro="" textlink="">
      <xdr:nvSpPr>
        <xdr:cNvPr id="4" name="Rectangle 3">
          <a:hlinkClick xmlns:r="http://schemas.openxmlformats.org/officeDocument/2006/relationships" r:id="rId3"/>
        </xdr:cNvPr>
        <xdr:cNvSpPr/>
      </xdr:nvSpPr>
      <xdr:spPr>
        <a:xfrm>
          <a:off x="4467225" y="0"/>
          <a:ext cx="132397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504825</xdr:colOff>
      <xdr:row>19</xdr:row>
      <xdr:rowOff>180975</xdr:rowOff>
    </xdr:from>
    <xdr:to>
      <xdr:col>4</xdr:col>
      <xdr:colOff>495300</xdr:colOff>
      <xdr:row>22</xdr:row>
      <xdr:rowOff>180975</xdr:rowOff>
    </xdr:to>
    <xdr:sp macro="" textlink="">
      <xdr:nvSpPr>
        <xdr:cNvPr id="10" name="Rectangle 9">
          <a:hlinkClick xmlns:r="http://schemas.openxmlformats.org/officeDocument/2006/relationships" r:id="rId4"/>
        </xdr:cNvPr>
        <xdr:cNvSpPr/>
      </xdr:nvSpPr>
      <xdr:spPr>
        <a:xfrm>
          <a:off x="781050" y="3800475"/>
          <a:ext cx="2047875" cy="571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600075</xdr:colOff>
      <xdr:row>20</xdr:row>
      <xdr:rowOff>0</xdr:rowOff>
    </xdr:from>
    <xdr:to>
      <xdr:col>10</xdr:col>
      <xdr:colOff>0</xdr:colOff>
      <xdr:row>22</xdr:row>
      <xdr:rowOff>180975</xdr:rowOff>
    </xdr:to>
    <xdr:sp macro="" textlink="">
      <xdr:nvSpPr>
        <xdr:cNvPr id="11" name="Rectangle 10">
          <a:hlinkClick xmlns:r="http://schemas.openxmlformats.org/officeDocument/2006/relationships" r:id="rId5"/>
        </xdr:cNvPr>
        <xdr:cNvSpPr/>
      </xdr:nvSpPr>
      <xdr:spPr>
        <a:xfrm>
          <a:off x="3648075" y="3810000"/>
          <a:ext cx="2447925" cy="561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9525</xdr:colOff>
      <xdr:row>20</xdr:row>
      <xdr:rowOff>0</xdr:rowOff>
    </xdr:from>
    <xdr:to>
      <xdr:col>15</xdr:col>
      <xdr:colOff>0</xdr:colOff>
      <xdr:row>22</xdr:row>
      <xdr:rowOff>104775</xdr:rowOff>
    </xdr:to>
    <xdr:sp macro="" textlink="">
      <xdr:nvSpPr>
        <xdr:cNvPr id="12" name="Rectangle 11">
          <a:hlinkClick xmlns:r="http://schemas.openxmlformats.org/officeDocument/2006/relationships" r:id="rId6"/>
        </xdr:cNvPr>
        <xdr:cNvSpPr/>
      </xdr:nvSpPr>
      <xdr:spPr>
        <a:xfrm>
          <a:off x="5943600" y="3810000"/>
          <a:ext cx="2047875"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9525</xdr:colOff>
      <xdr:row>19</xdr:row>
      <xdr:rowOff>180975</xdr:rowOff>
    </xdr:from>
    <xdr:to>
      <xdr:col>20</xdr:col>
      <xdr:colOff>9525</xdr:colOff>
      <xdr:row>22</xdr:row>
      <xdr:rowOff>95250</xdr:rowOff>
    </xdr:to>
    <xdr:sp macro="" textlink="">
      <xdr:nvSpPr>
        <xdr:cNvPr id="13" name="Rectangle 12">
          <a:hlinkClick xmlns:r="http://schemas.openxmlformats.org/officeDocument/2006/relationships" r:id="rId7"/>
        </xdr:cNvPr>
        <xdr:cNvSpPr/>
      </xdr:nvSpPr>
      <xdr:spPr>
        <a:xfrm>
          <a:off x="8515350" y="3800475"/>
          <a:ext cx="2057400"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19050</xdr:colOff>
      <xdr:row>19</xdr:row>
      <xdr:rowOff>180975</xdr:rowOff>
    </xdr:from>
    <xdr:to>
      <xdr:col>25</xdr:col>
      <xdr:colOff>0</xdr:colOff>
      <xdr:row>23</xdr:row>
      <xdr:rowOff>0</xdr:rowOff>
    </xdr:to>
    <xdr:sp macro="" textlink="">
      <xdr:nvSpPr>
        <xdr:cNvPr id="14" name="Rectangle 13">
          <a:hlinkClick xmlns:r="http://schemas.openxmlformats.org/officeDocument/2006/relationships" r:id="rId8"/>
        </xdr:cNvPr>
        <xdr:cNvSpPr/>
      </xdr:nvSpPr>
      <xdr:spPr>
        <a:xfrm>
          <a:off x="12820650" y="3800475"/>
          <a:ext cx="2419350"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142876</xdr:colOff>
      <xdr:row>0</xdr:row>
      <xdr:rowOff>0</xdr:rowOff>
    </xdr:from>
    <xdr:to>
      <xdr:col>23</xdr:col>
      <xdr:colOff>361951</xdr:colOff>
      <xdr:row>1</xdr:row>
      <xdr:rowOff>171450</xdr:rowOff>
    </xdr:to>
    <xdr:sp macro="" textlink="">
      <xdr:nvSpPr>
        <xdr:cNvPr id="15" name="Rectangle 14">
          <a:hlinkClick xmlns:r="http://schemas.openxmlformats.org/officeDocument/2006/relationships" r:id="rId9"/>
        </xdr:cNvPr>
        <xdr:cNvSpPr/>
      </xdr:nvSpPr>
      <xdr:spPr>
        <a:xfrm>
          <a:off x="9277351" y="0"/>
          <a:ext cx="15430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180975</xdr:colOff>
      <xdr:row>44</xdr:row>
      <xdr:rowOff>0</xdr:rowOff>
    </xdr:from>
    <xdr:to>
      <xdr:col>3</xdr:col>
      <xdr:colOff>57150</xdr:colOff>
      <xdr:row>44</xdr:row>
      <xdr:rowOff>200025</xdr:rowOff>
    </xdr:to>
    <xdr:sp macro="" textlink="">
      <xdr:nvSpPr>
        <xdr:cNvPr id="16" name="Rectangle 15">
          <a:hlinkClick xmlns:r="http://schemas.openxmlformats.org/officeDocument/2006/relationships" r:id="rId10"/>
        </xdr:cNvPr>
        <xdr:cNvSpPr/>
      </xdr:nvSpPr>
      <xdr:spPr>
        <a:xfrm>
          <a:off x="1485900" y="8382000"/>
          <a:ext cx="39052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180975</xdr:colOff>
      <xdr:row>44</xdr:row>
      <xdr:rowOff>9525</xdr:rowOff>
    </xdr:from>
    <xdr:to>
      <xdr:col>8</xdr:col>
      <xdr:colOff>76200</xdr:colOff>
      <xdr:row>44</xdr:row>
      <xdr:rowOff>190500</xdr:rowOff>
    </xdr:to>
    <xdr:sp macro="" textlink="">
      <xdr:nvSpPr>
        <xdr:cNvPr id="17" name="Rectangle 16">
          <a:hlinkClick xmlns:r="http://schemas.openxmlformats.org/officeDocument/2006/relationships" r:id="rId11"/>
        </xdr:cNvPr>
        <xdr:cNvSpPr/>
      </xdr:nvSpPr>
      <xdr:spPr>
        <a:xfrm>
          <a:off x="4057650" y="8391525"/>
          <a:ext cx="409575"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190500</xdr:colOff>
      <xdr:row>44</xdr:row>
      <xdr:rowOff>9525</xdr:rowOff>
    </xdr:from>
    <xdr:to>
      <xdr:col>13</xdr:col>
      <xdr:colOff>66675</xdr:colOff>
      <xdr:row>44</xdr:row>
      <xdr:rowOff>180975</xdr:rowOff>
    </xdr:to>
    <xdr:sp macro="" textlink="">
      <xdr:nvSpPr>
        <xdr:cNvPr id="19" name="Rectangle 18">
          <a:hlinkClick xmlns:r="http://schemas.openxmlformats.org/officeDocument/2006/relationships" r:id="rId12"/>
        </xdr:cNvPr>
        <xdr:cNvSpPr/>
      </xdr:nvSpPr>
      <xdr:spPr>
        <a:xfrm>
          <a:off x="6638925" y="8391525"/>
          <a:ext cx="390525"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171450</xdr:colOff>
      <xdr:row>44</xdr:row>
      <xdr:rowOff>19050</xdr:rowOff>
    </xdr:from>
    <xdr:to>
      <xdr:col>18</xdr:col>
      <xdr:colOff>66675</xdr:colOff>
      <xdr:row>44</xdr:row>
      <xdr:rowOff>190500</xdr:rowOff>
    </xdr:to>
    <xdr:sp macro="" textlink="">
      <xdr:nvSpPr>
        <xdr:cNvPr id="20" name="Rectangle 19">
          <a:hlinkClick xmlns:r="http://schemas.openxmlformats.org/officeDocument/2006/relationships" r:id="rId13"/>
        </xdr:cNvPr>
        <xdr:cNvSpPr/>
      </xdr:nvSpPr>
      <xdr:spPr>
        <a:xfrm>
          <a:off x="9191625" y="8401050"/>
          <a:ext cx="409575"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190500</xdr:colOff>
      <xdr:row>44</xdr:row>
      <xdr:rowOff>9525</xdr:rowOff>
    </xdr:from>
    <xdr:to>
      <xdr:col>23</xdr:col>
      <xdr:colOff>57150</xdr:colOff>
      <xdr:row>44</xdr:row>
      <xdr:rowOff>200025</xdr:rowOff>
    </xdr:to>
    <xdr:sp macro="" textlink="">
      <xdr:nvSpPr>
        <xdr:cNvPr id="21" name="Rectangle 20">
          <a:hlinkClick xmlns:r="http://schemas.openxmlformats.org/officeDocument/2006/relationships" r:id="rId14"/>
        </xdr:cNvPr>
        <xdr:cNvSpPr/>
      </xdr:nvSpPr>
      <xdr:spPr>
        <a:xfrm>
          <a:off x="11782425" y="8391525"/>
          <a:ext cx="38100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9525</xdr:colOff>
      <xdr:row>0</xdr:row>
      <xdr:rowOff>0</xdr:rowOff>
    </xdr:from>
    <xdr:to>
      <xdr:col>18</xdr:col>
      <xdr:colOff>495300</xdr:colOff>
      <xdr:row>1</xdr:row>
      <xdr:rowOff>180975</xdr:rowOff>
    </xdr:to>
    <xdr:sp macro="" textlink="">
      <xdr:nvSpPr>
        <xdr:cNvPr id="22" name="Rectangle 21">
          <a:hlinkClick xmlns:r="http://schemas.openxmlformats.org/officeDocument/2006/relationships" r:id="rId15"/>
        </xdr:cNvPr>
        <xdr:cNvSpPr/>
      </xdr:nvSpPr>
      <xdr:spPr>
        <a:xfrm>
          <a:off x="6305550" y="0"/>
          <a:ext cx="231457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9525</xdr:colOff>
      <xdr:row>2</xdr:row>
      <xdr:rowOff>0</xdr:rowOff>
    </xdr:from>
    <xdr:to>
      <xdr:col>31</xdr:col>
      <xdr:colOff>28575</xdr:colOff>
      <xdr:row>17</xdr:row>
      <xdr:rowOff>28575</xdr:rowOff>
    </xdr:to>
    <xdr:pic>
      <xdr:nvPicPr>
        <xdr:cNvPr id="23" name="Picture 22"/>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525" y="381000"/>
          <a:ext cx="13935075" cy="2886075"/>
        </a:xfrm>
        <a:prstGeom prst="rect">
          <a:avLst/>
        </a:prstGeom>
      </xdr:spPr>
    </xdr:pic>
    <xdr:clientData/>
  </xdr:twoCellAnchor>
  <xdr:twoCellAnchor>
    <xdr:from>
      <xdr:col>27</xdr:col>
      <xdr:colOff>190500</xdr:colOff>
      <xdr:row>44</xdr:row>
      <xdr:rowOff>9525</xdr:rowOff>
    </xdr:from>
    <xdr:to>
      <xdr:col>28</xdr:col>
      <xdr:colOff>57150</xdr:colOff>
      <xdr:row>44</xdr:row>
      <xdr:rowOff>200025</xdr:rowOff>
    </xdr:to>
    <xdr:sp macro="" textlink="">
      <xdr:nvSpPr>
        <xdr:cNvPr id="25" name="Rectangle 24">
          <a:hlinkClick xmlns:r="http://schemas.openxmlformats.org/officeDocument/2006/relationships" r:id="rId17"/>
        </xdr:cNvPr>
        <xdr:cNvSpPr/>
      </xdr:nvSpPr>
      <xdr:spPr>
        <a:xfrm>
          <a:off x="12477750" y="8010525"/>
          <a:ext cx="371475"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9525</xdr:colOff>
      <xdr:row>19</xdr:row>
      <xdr:rowOff>171450</xdr:rowOff>
    </xdr:from>
    <xdr:to>
      <xdr:col>29</xdr:col>
      <xdr:colOff>495300</xdr:colOff>
      <xdr:row>22</xdr:row>
      <xdr:rowOff>180975</xdr:rowOff>
    </xdr:to>
    <xdr:sp macro="" textlink="">
      <xdr:nvSpPr>
        <xdr:cNvPr id="27" name="Rectangle 26">
          <a:hlinkClick xmlns:r="http://schemas.openxmlformats.org/officeDocument/2006/relationships" r:id="rId18"/>
        </xdr:cNvPr>
        <xdr:cNvSpPr/>
      </xdr:nvSpPr>
      <xdr:spPr>
        <a:xfrm>
          <a:off x="11791950" y="3790950"/>
          <a:ext cx="2000250" cy="581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485775</xdr:colOff>
      <xdr:row>1</xdr:row>
      <xdr:rowOff>180975</xdr:rowOff>
    </xdr:from>
    <xdr:to>
      <xdr:col>12</xdr:col>
      <xdr:colOff>123825</xdr:colOff>
      <xdr:row>5</xdr:row>
      <xdr:rowOff>85725</xdr:rowOff>
    </xdr:to>
    <xdr:sp macro="" textlink="">
      <xdr:nvSpPr>
        <xdr:cNvPr id="5" name="TextBox 4"/>
        <xdr:cNvSpPr txBox="1"/>
      </xdr:nvSpPr>
      <xdr:spPr>
        <a:xfrm>
          <a:off x="600075" y="371475"/>
          <a:ext cx="481012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Existing b</a:t>
          </a:r>
          <a:r>
            <a:rPr lang="en-US" sz="28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uilding construction</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171451</xdr:colOff>
      <xdr:row>0</xdr:row>
      <xdr:rowOff>0</xdr:rowOff>
    </xdr:from>
    <xdr:to>
      <xdr:col>2</xdr:col>
      <xdr:colOff>381001</xdr:colOff>
      <xdr:row>1</xdr:row>
      <xdr:rowOff>171450</xdr:rowOff>
    </xdr:to>
    <xdr:sp macro="" textlink="">
      <xdr:nvSpPr>
        <xdr:cNvPr id="2" name="Rectangle 1">
          <a:hlinkClick xmlns:r="http://schemas.openxmlformats.org/officeDocument/2006/relationships" r:id="rId1"/>
        </xdr:cNvPr>
        <xdr:cNvSpPr/>
      </xdr:nvSpPr>
      <xdr:spPr>
        <a:xfrm>
          <a:off x="447676" y="0"/>
          <a:ext cx="72390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504825</xdr:colOff>
      <xdr:row>0</xdr:row>
      <xdr:rowOff>0</xdr:rowOff>
    </xdr:from>
    <xdr:to>
      <xdr:col>8</xdr:col>
      <xdr:colOff>9525</xdr:colOff>
      <xdr:row>1</xdr:row>
      <xdr:rowOff>171450</xdr:rowOff>
    </xdr:to>
    <xdr:sp macro="" textlink="">
      <xdr:nvSpPr>
        <xdr:cNvPr id="3" name="Rectangle 2">
          <a:hlinkClick xmlns:r="http://schemas.openxmlformats.org/officeDocument/2006/relationships" r:id="rId2"/>
        </xdr:cNvPr>
        <xdr:cNvSpPr/>
      </xdr:nvSpPr>
      <xdr:spPr>
        <a:xfrm>
          <a:off x="1809750" y="0"/>
          <a:ext cx="20764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0</xdr:colOff>
      <xdr:row>0</xdr:row>
      <xdr:rowOff>0</xdr:rowOff>
    </xdr:from>
    <xdr:to>
      <xdr:col>11</xdr:col>
      <xdr:colOff>504825</xdr:colOff>
      <xdr:row>1</xdr:row>
      <xdr:rowOff>161925</xdr:rowOff>
    </xdr:to>
    <xdr:sp macro="" textlink="">
      <xdr:nvSpPr>
        <xdr:cNvPr id="4" name="Rectangle 3">
          <a:hlinkClick xmlns:r="http://schemas.openxmlformats.org/officeDocument/2006/relationships" r:id="rId3"/>
        </xdr:cNvPr>
        <xdr:cNvSpPr/>
      </xdr:nvSpPr>
      <xdr:spPr>
        <a:xfrm>
          <a:off x="4391025" y="0"/>
          <a:ext cx="153352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9525</xdr:colOff>
      <xdr:row>0</xdr:row>
      <xdr:rowOff>0</xdr:rowOff>
    </xdr:from>
    <xdr:to>
      <xdr:col>17</xdr:col>
      <xdr:colOff>0</xdr:colOff>
      <xdr:row>2</xdr:row>
      <xdr:rowOff>0</xdr:rowOff>
    </xdr:to>
    <xdr:sp macro="" textlink="">
      <xdr:nvSpPr>
        <xdr:cNvPr id="5" name="Rectangle 4">
          <a:hlinkClick xmlns:r="http://schemas.openxmlformats.org/officeDocument/2006/relationships" r:id="rId4"/>
        </xdr:cNvPr>
        <xdr:cNvSpPr/>
      </xdr:nvSpPr>
      <xdr:spPr>
        <a:xfrm>
          <a:off x="6457950" y="0"/>
          <a:ext cx="2047875" cy="38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219075</xdr:colOff>
          <xdr:row>25</xdr:row>
          <xdr:rowOff>180975</xdr:rowOff>
        </xdr:from>
        <xdr:to>
          <xdr:col>2</xdr:col>
          <xdr:colOff>0</xdr:colOff>
          <xdr:row>27</xdr:row>
          <xdr:rowOff>19050</xdr:rowOff>
        </xdr:to>
        <xdr:sp macro="" textlink="">
          <xdr:nvSpPr>
            <xdr:cNvPr id="21505" name="Check Box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27</xdr:row>
          <xdr:rowOff>180975</xdr:rowOff>
        </xdr:from>
        <xdr:to>
          <xdr:col>1</xdr:col>
          <xdr:colOff>476250</xdr:colOff>
          <xdr:row>29</xdr:row>
          <xdr:rowOff>19050</xdr:rowOff>
        </xdr:to>
        <xdr:sp macro="" textlink="">
          <xdr:nvSpPr>
            <xdr:cNvPr id="21506" name="Check Box 2" hidden="1">
              <a:extLst>
                <a:ext uri="{63B3BB69-23CF-44E3-9099-C40C66FF867C}">
                  <a14:compatExt spid="_x0000_s21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30</xdr:row>
          <xdr:rowOff>95250</xdr:rowOff>
        </xdr:from>
        <xdr:to>
          <xdr:col>2</xdr:col>
          <xdr:colOff>0</xdr:colOff>
          <xdr:row>31</xdr:row>
          <xdr:rowOff>133350</xdr:rowOff>
        </xdr:to>
        <xdr:sp macro="" textlink="">
          <xdr:nvSpPr>
            <xdr:cNvPr id="21507" name="Check Box 3" hidden="1">
              <a:extLst>
                <a:ext uri="{63B3BB69-23CF-44E3-9099-C40C66FF867C}">
                  <a14:compatExt spid="_x0000_s2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26</xdr:col>
      <xdr:colOff>28575</xdr:colOff>
      <xdr:row>20</xdr:row>
      <xdr:rowOff>85725</xdr:rowOff>
    </xdr:from>
    <xdr:to>
      <xdr:col>33</xdr:col>
      <xdr:colOff>304800</xdr:colOff>
      <xdr:row>25</xdr:row>
      <xdr:rowOff>171450</xdr:rowOff>
    </xdr:to>
    <xdr:sp macro="" textlink="">
      <xdr:nvSpPr>
        <xdr:cNvPr id="10" name="Rectangle 9">
          <a:hlinkClick xmlns:r="http://schemas.openxmlformats.org/officeDocument/2006/relationships" r:id="rId4"/>
        </xdr:cNvPr>
        <xdr:cNvSpPr/>
      </xdr:nvSpPr>
      <xdr:spPr>
        <a:xfrm>
          <a:off x="13163550" y="3895725"/>
          <a:ext cx="4114800" cy="1038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495300</xdr:colOff>
      <xdr:row>0</xdr:row>
      <xdr:rowOff>0</xdr:rowOff>
    </xdr:from>
    <xdr:to>
      <xdr:col>21</xdr:col>
      <xdr:colOff>0</xdr:colOff>
      <xdr:row>1</xdr:row>
      <xdr:rowOff>180975</xdr:rowOff>
    </xdr:to>
    <xdr:sp macro="" textlink="">
      <xdr:nvSpPr>
        <xdr:cNvPr id="11" name="Rectangle 10">
          <a:hlinkClick xmlns:r="http://schemas.openxmlformats.org/officeDocument/2006/relationships" r:id="rId5"/>
        </xdr:cNvPr>
        <xdr:cNvSpPr/>
      </xdr:nvSpPr>
      <xdr:spPr>
        <a:xfrm>
          <a:off x="9001125" y="0"/>
          <a:ext cx="1562100"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9526</xdr:colOff>
      <xdr:row>2</xdr:row>
      <xdr:rowOff>0</xdr:rowOff>
    </xdr:from>
    <xdr:to>
      <xdr:col>28</xdr:col>
      <xdr:colOff>0</xdr:colOff>
      <xdr:row>17</xdr:row>
      <xdr:rowOff>28575</xdr:rowOff>
    </xdr:to>
    <xdr:pic>
      <xdr:nvPicPr>
        <xdr:cNvPr id="6" name="Picture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526" y="381000"/>
          <a:ext cx="13935074" cy="2886075"/>
        </a:xfrm>
        <a:prstGeom prst="rect">
          <a:avLst/>
        </a:prstGeom>
      </xdr:spPr>
    </xdr:pic>
    <xdr:clientData/>
  </xdr:twoCellAnchor>
  <xdr:twoCellAnchor>
    <xdr:from>
      <xdr:col>19</xdr:col>
      <xdr:colOff>44450</xdr:colOff>
      <xdr:row>39</xdr:row>
      <xdr:rowOff>38100</xdr:rowOff>
    </xdr:from>
    <xdr:to>
      <xdr:col>27</xdr:col>
      <xdr:colOff>44450</xdr:colOff>
      <xdr:row>44</xdr:row>
      <xdr:rowOff>104775</xdr:rowOff>
    </xdr:to>
    <xdr:sp macro="" textlink="">
      <xdr:nvSpPr>
        <xdr:cNvPr id="13" name="Rectangle 12">
          <a:hlinkClick xmlns:r="http://schemas.openxmlformats.org/officeDocument/2006/relationships" r:id="rId4"/>
        </xdr:cNvPr>
        <xdr:cNvSpPr/>
      </xdr:nvSpPr>
      <xdr:spPr>
        <a:xfrm>
          <a:off x="10052050" y="7410450"/>
          <a:ext cx="4318000" cy="1038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200025</xdr:colOff>
      <xdr:row>2</xdr:row>
      <xdr:rowOff>9525</xdr:rowOff>
    </xdr:from>
    <xdr:to>
      <xdr:col>11</xdr:col>
      <xdr:colOff>352425</xdr:colOff>
      <xdr:row>5</xdr:row>
      <xdr:rowOff>180975</xdr:rowOff>
    </xdr:to>
    <xdr:sp macro="" textlink="">
      <xdr:nvSpPr>
        <xdr:cNvPr id="7" name="TextBox 6"/>
        <xdr:cNvSpPr txBox="1"/>
      </xdr:nvSpPr>
      <xdr:spPr>
        <a:xfrm>
          <a:off x="485775" y="390525"/>
          <a:ext cx="52959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Existing building</a:t>
          </a:r>
          <a:r>
            <a:rPr lang="en-US" sz="28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construction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180975</xdr:colOff>
      <xdr:row>0</xdr:row>
      <xdr:rowOff>19050</xdr:rowOff>
    </xdr:from>
    <xdr:to>
      <xdr:col>2</xdr:col>
      <xdr:colOff>342900</xdr:colOff>
      <xdr:row>2</xdr:row>
      <xdr:rowOff>0</xdr:rowOff>
    </xdr:to>
    <xdr:sp macro="" textlink="">
      <xdr:nvSpPr>
        <xdr:cNvPr id="2" name="Rectangle 1">
          <a:hlinkClick xmlns:r="http://schemas.openxmlformats.org/officeDocument/2006/relationships" r:id="rId1"/>
        </xdr:cNvPr>
        <xdr:cNvSpPr/>
      </xdr:nvSpPr>
      <xdr:spPr>
        <a:xfrm>
          <a:off x="457200" y="19050"/>
          <a:ext cx="676275"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0</xdr:colOff>
      <xdr:row>0</xdr:row>
      <xdr:rowOff>0</xdr:rowOff>
    </xdr:from>
    <xdr:to>
      <xdr:col>8</xdr:col>
      <xdr:colOff>19050</xdr:colOff>
      <xdr:row>1</xdr:row>
      <xdr:rowOff>171450</xdr:rowOff>
    </xdr:to>
    <xdr:sp macro="" textlink="">
      <xdr:nvSpPr>
        <xdr:cNvPr id="3" name="Rectangle 2">
          <a:hlinkClick xmlns:r="http://schemas.openxmlformats.org/officeDocument/2006/relationships" r:id="rId2"/>
        </xdr:cNvPr>
        <xdr:cNvSpPr/>
      </xdr:nvSpPr>
      <xdr:spPr>
        <a:xfrm>
          <a:off x="1819275" y="0"/>
          <a:ext cx="20764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504825</xdr:colOff>
      <xdr:row>0</xdr:row>
      <xdr:rowOff>0</xdr:rowOff>
    </xdr:from>
    <xdr:to>
      <xdr:col>11</xdr:col>
      <xdr:colOff>495300</xdr:colOff>
      <xdr:row>1</xdr:row>
      <xdr:rowOff>161925</xdr:rowOff>
    </xdr:to>
    <xdr:sp macro="" textlink="">
      <xdr:nvSpPr>
        <xdr:cNvPr id="4" name="Rectangle 3">
          <a:hlinkClick xmlns:r="http://schemas.openxmlformats.org/officeDocument/2006/relationships" r:id="rId3"/>
        </xdr:cNvPr>
        <xdr:cNvSpPr/>
      </xdr:nvSpPr>
      <xdr:spPr>
        <a:xfrm>
          <a:off x="4381500" y="0"/>
          <a:ext cx="153352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0</xdr:row>
      <xdr:rowOff>0</xdr:rowOff>
    </xdr:from>
    <xdr:to>
      <xdr:col>16</xdr:col>
      <xdr:colOff>504825</xdr:colOff>
      <xdr:row>2</xdr:row>
      <xdr:rowOff>0</xdr:rowOff>
    </xdr:to>
    <xdr:sp macro="" textlink="">
      <xdr:nvSpPr>
        <xdr:cNvPr id="5" name="Rectangle 4">
          <a:hlinkClick xmlns:r="http://schemas.openxmlformats.org/officeDocument/2006/relationships" r:id="rId4"/>
        </xdr:cNvPr>
        <xdr:cNvSpPr/>
      </xdr:nvSpPr>
      <xdr:spPr>
        <a:xfrm>
          <a:off x="6448425" y="0"/>
          <a:ext cx="2047875" cy="38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219075</xdr:colOff>
          <xdr:row>25</xdr:row>
          <xdr:rowOff>180975</xdr:rowOff>
        </xdr:from>
        <xdr:to>
          <xdr:col>2</xdr:col>
          <xdr:colOff>0</xdr:colOff>
          <xdr:row>26</xdr:row>
          <xdr:rowOff>209550</xdr:rowOff>
        </xdr:to>
        <xdr:sp macro="" textlink="">
          <xdr:nvSpPr>
            <xdr:cNvPr id="22529" name="Check Box 1"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28</xdr:row>
          <xdr:rowOff>19050</xdr:rowOff>
        </xdr:from>
        <xdr:to>
          <xdr:col>1</xdr:col>
          <xdr:colOff>476250</xdr:colOff>
          <xdr:row>28</xdr:row>
          <xdr:rowOff>219075</xdr:rowOff>
        </xdr:to>
        <xdr:sp macro="" textlink="">
          <xdr:nvSpPr>
            <xdr:cNvPr id="22530" name="Check Box 2" hidden="1">
              <a:extLst>
                <a:ext uri="{63B3BB69-23CF-44E3-9099-C40C66FF867C}">
                  <a14:compatExt spid="_x0000_s22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29</xdr:row>
          <xdr:rowOff>190500</xdr:rowOff>
        </xdr:from>
        <xdr:to>
          <xdr:col>2</xdr:col>
          <xdr:colOff>0</xdr:colOff>
          <xdr:row>31</xdr:row>
          <xdr:rowOff>0</xdr:rowOff>
        </xdr:to>
        <xdr:sp macro="" textlink="">
          <xdr:nvSpPr>
            <xdr:cNvPr id="22531" name="Check Box 3" hidden="1">
              <a:extLst>
                <a:ext uri="{63B3BB69-23CF-44E3-9099-C40C66FF867C}">
                  <a14:compatExt spid="_x0000_s22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26</xdr:row>
          <xdr:rowOff>19050</xdr:rowOff>
        </xdr:from>
        <xdr:to>
          <xdr:col>10</xdr:col>
          <xdr:colOff>485775</xdr:colOff>
          <xdr:row>27</xdr:row>
          <xdr:rowOff>19050</xdr:rowOff>
        </xdr:to>
        <xdr:sp macro="" textlink="">
          <xdr:nvSpPr>
            <xdr:cNvPr id="22534" name="Check Box 6" hidden="1">
              <a:extLst>
                <a:ext uri="{63B3BB69-23CF-44E3-9099-C40C66FF867C}">
                  <a14:compatExt spid="_x0000_s22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18</xdr:col>
      <xdr:colOff>508000</xdr:colOff>
      <xdr:row>42</xdr:row>
      <xdr:rowOff>171450</xdr:rowOff>
    </xdr:from>
    <xdr:to>
      <xdr:col>26</xdr:col>
      <xdr:colOff>508000</xdr:colOff>
      <xdr:row>48</xdr:row>
      <xdr:rowOff>85725</xdr:rowOff>
    </xdr:to>
    <xdr:sp macro="" textlink="">
      <xdr:nvSpPr>
        <xdr:cNvPr id="13" name="Rectangle 12">
          <a:hlinkClick xmlns:r="http://schemas.openxmlformats.org/officeDocument/2006/relationships" r:id="rId4"/>
        </xdr:cNvPr>
        <xdr:cNvSpPr/>
      </xdr:nvSpPr>
      <xdr:spPr>
        <a:xfrm>
          <a:off x="19951700" y="8261350"/>
          <a:ext cx="8636000" cy="1038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19050</xdr:colOff>
      <xdr:row>0</xdr:row>
      <xdr:rowOff>0</xdr:rowOff>
    </xdr:from>
    <xdr:to>
      <xdr:col>21</xdr:col>
      <xdr:colOff>19050</xdr:colOff>
      <xdr:row>1</xdr:row>
      <xdr:rowOff>161925</xdr:rowOff>
    </xdr:to>
    <xdr:sp macro="" textlink="">
      <xdr:nvSpPr>
        <xdr:cNvPr id="14" name="Rectangle 13">
          <a:hlinkClick xmlns:r="http://schemas.openxmlformats.org/officeDocument/2006/relationships" r:id="rId5"/>
        </xdr:cNvPr>
        <xdr:cNvSpPr/>
      </xdr:nvSpPr>
      <xdr:spPr>
        <a:xfrm>
          <a:off x="9039225" y="0"/>
          <a:ext cx="1543050"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19050</xdr:colOff>
      <xdr:row>2</xdr:row>
      <xdr:rowOff>1</xdr:rowOff>
    </xdr:from>
    <xdr:to>
      <xdr:col>28</xdr:col>
      <xdr:colOff>19049</xdr:colOff>
      <xdr:row>17</xdr:row>
      <xdr:rowOff>1</xdr:rowOff>
    </xdr:to>
    <xdr:pic>
      <xdr:nvPicPr>
        <xdr:cNvPr id="6" name="Picture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050" y="381001"/>
          <a:ext cx="13944599" cy="2857500"/>
        </a:xfrm>
        <a:prstGeom prst="rect">
          <a:avLst/>
        </a:prstGeom>
      </xdr:spPr>
    </xdr:pic>
    <xdr:clientData/>
  </xdr:twoCellAnchor>
  <xdr:twoCellAnchor>
    <xdr:from>
      <xdr:col>19</xdr:col>
      <xdr:colOff>438150</xdr:colOff>
      <xdr:row>24</xdr:row>
      <xdr:rowOff>95250</xdr:rowOff>
    </xdr:from>
    <xdr:to>
      <xdr:col>20</xdr:col>
      <xdr:colOff>352425</xdr:colOff>
      <xdr:row>25</xdr:row>
      <xdr:rowOff>38100</xdr:rowOff>
    </xdr:to>
    <xdr:sp macro="" textlink="">
      <xdr:nvSpPr>
        <xdr:cNvPr id="17" name="Rectangle 16">
          <a:hlinkClick xmlns:r="http://schemas.openxmlformats.org/officeDocument/2006/relationships" r:id="rId7"/>
        </xdr:cNvPr>
        <xdr:cNvSpPr/>
      </xdr:nvSpPr>
      <xdr:spPr>
        <a:xfrm>
          <a:off x="9972675" y="4667250"/>
          <a:ext cx="4286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209550</xdr:colOff>
      <xdr:row>2</xdr:row>
      <xdr:rowOff>19050</xdr:rowOff>
    </xdr:from>
    <xdr:to>
      <xdr:col>11</xdr:col>
      <xdr:colOff>419100</xdr:colOff>
      <xdr:row>6</xdr:row>
      <xdr:rowOff>114300</xdr:rowOff>
    </xdr:to>
    <xdr:sp macro="" textlink="">
      <xdr:nvSpPr>
        <xdr:cNvPr id="7" name="TextBox 6"/>
        <xdr:cNvSpPr txBox="1"/>
      </xdr:nvSpPr>
      <xdr:spPr>
        <a:xfrm>
          <a:off x="495300" y="400050"/>
          <a:ext cx="5353050"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Existing building</a:t>
          </a:r>
          <a:r>
            <a:rPr lang="en-US" sz="28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construction</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264961</xdr:colOff>
      <xdr:row>1</xdr:row>
      <xdr:rowOff>180929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3914286" cy="371429"/>
        </a:xfrm>
        <a:prstGeom prst="rect">
          <a:avLst/>
        </a:prstGeom>
      </xdr:spPr>
    </xdr:pic>
    <xdr:clientData/>
  </xdr:twoCellAnchor>
  <xdr:twoCellAnchor>
    <xdr:from>
      <xdr:col>19</xdr:col>
      <xdr:colOff>0</xdr:colOff>
      <xdr:row>19</xdr:row>
      <xdr:rowOff>0</xdr:rowOff>
    </xdr:from>
    <xdr:to>
      <xdr:col>27</xdr:col>
      <xdr:colOff>0</xdr:colOff>
      <xdr:row>19</xdr:row>
      <xdr:rowOff>9525</xdr:rowOff>
    </xdr:to>
    <xdr:sp macro="" textlink="">
      <xdr:nvSpPr>
        <xdr:cNvPr id="7" name="Rectangle 6">
          <a:hlinkClick xmlns:r="http://schemas.openxmlformats.org/officeDocument/2006/relationships" r:id="rId2"/>
        </xdr:cNvPr>
        <xdr:cNvSpPr/>
      </xdr:nvSpPr>
      <xdr:spPr>
        <a:xfrm>
          <a:off x="9534525" y="7620000"/>
          <a:ext cx="4114800" cy="1152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133350</xdr:colOff>
      <xdr:row>0</xdr:row>
      <xdr:rowOff>28575</xdr:rowOff>
    </xdr:from>
    <xdr:to>
      <xdr:col>3</xdr:col>
      <xdr:colOff>381000</xdr:colOff>
      <xdr:row>1</xdr:row>
      <xdr:rowOff>161925</xdr:rowOff>
    </xdr:to>
    <xdr:sp macro="" textlink="">
      <xdr:nvSpPr>
        <xdr:cNvPr id="9" name="Rectangle 8">
          <a:hlinkClick xmlns:r="http://schemas.openxmlformats.org/officeDocument/2006/relationships" r:id="rId3"/>
        </xdr:cNvPr>
        <xdr:cNvSpPr/>
      </xdr:nvSpPr>
      <xdr:spPr>
        <a:xfrm>
          <a:off x="409575" y="28575"/>
          <a:ext cx="742950" cy="3238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9525</xdr:colOff>
      <xdr:row>0</xdr:row>
      <xdr:rowOff>28575</xdr:rowOff>
    </xdr:from>
    <xdr:to>
      <xdr:col>8</xdr:col>
      <xdr:colOff>552450</xdr:colOff>
      <xdr:row>1</xdr:row>
      <xdr:rowOff>152400</xdr:rowOff>
    </xdr:to>
    <xdr:sp macro="" textlink="">
      <xdr:nvSpPr>
        <xdr:cNvPr id="10" name="Rectangle 9">
          <a:hlinkClick xmlns:r="http://schemas.openxmlformats.org/officeDocument/2006/relationships" r:id="rId4"/>
        </xdr:cNvPr>
        <xdr:cNvSpPr/>
      </xdr:nvSpPr>
      <xdr:spPr>
        <a:xfrm>
          <a:off x="1809750" y="28575"/>
          <a:ext cx="2085975" cy="314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28575</xdr:colOff>
      <xdr:row>0</xdr:row>
      <xdr:rowOff>0</xdr:rowOff>
    </xdr:from>
    <xdr:to>
      <xdr:col>12</xdr:col>
      <xdr:colOff>419100</xdr:colOff>
      <xdr:row>1</xdr:row>
      <xdr:rowOff>142875</xdr:rowOff>
    </xdr:to>
    <xdr:sp macro="" textlink="">
      <xdr:nvSpPr>
        <xdr:cNvPr id="11" name="Rectangle 10">
          <a:hlinkClick xmlns:r="http://schemas.openxmlformats.org/officeDocument/2006/relationships" r:id="rId5"/>
        </xdr:cNvPr>
        <xdr:cNvSpPr/>
      </xdr:nvSpPr>
      <xdr:spPr>
        <a:xfrm>
          <a:off x="4419600" y="0"/>
          <a:ext cx="1400175" cy="3333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504825</xdr:colOff>
      <xdr:row>0</xdr:row>
      <xdr:rowOff>0</xdr:rowOff>
    </xdr:from>
    <xdr:to>
      <xdr:col>17</xdr:col>
      <xdr:colOff>514350</xdr:colOff>
      <xdr:row>1</xdr:row>
      <xdr:rowOff>180975</xdr:rowOff>
    </xdr:to>
    <xdr:sp macro="" textlink="">
      <xdr:nvSpPr>
        <xdr:cNvPr id="12" name="Rectangle 11">
          <a:hlinkClick xmlns:r="http://schemas.openxmlformats.org/officeDocument/2006/relationships" r:id="rId2"/>
        </xdr:cNvPr>
        <xdr:cNvSpPr/>
      </xdr:nvSpPr>
      <xdr:spPr>
        <a:xfrm>
          <a:off x="6419850" y="0"/>
          <a:ext cx="2066925" cy="371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19050</xdr:colOff>
      <xdr:row>0</xdr:row>
      <xdr:rowOff>0</xdr:rowOff>
    </xdr:from>
    <xdr:to>
      <xdr:col>21</xdr:col>
      <xdr:colOff>238125</xdr:colOff>
      <xdr:row>1</xdr:row>
      <xdr:rowOff>161925</xdr:rowOff>
    </xdr:to>
    <xdr:sp macro="" textlink="">
      <xdr:nvSpPr>
        <xdr:cNvPr id="13" name="Rectangle 12">
          <a:hlinkClick xmlns:r="http://schemas.openxmlformats.org/officeDocument/2006/relationships" r:id="rId6"/>
        </xdr:cNvPr>
        <xdr:cNvSpPr/>
      </xdr:nvSpPr>
      <xdr:spPr>
        <a:xfrm>
          <a:off x="9039225" y="0"/>
          <a:ext cx="149542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9525</xdr:colOff>
      <xdr:row>1</xdr:row>
      <xdr:rowOff>180974</xdr:rowOff>
    </xdr:from>
    <xdr:to>
      <xdr:col>27</xdr:col>
      <xdr:colOff>257174</xdr:colOff>
      <xdr:row>15</xdr:row>
      <xdr:rowOff>180975</xdr:rowOff>
    </xdr:to>
    <xdr:pic>
      <xdr:nvPicPr>
        <xdr:cNvPr id="3" name="Picture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525" y="371474"/>
          <a:ext cx="13906499" cy="2667001"/>
        </a:xfrm>
        <a:prstGeom prst="rect">
          <a:avLst/>
        </a:prstGeom>
      </xdr:spPr>
    </xdr:pic>
    <xdr:clientData/>
  </xdr:twoCellAnchor>
  <xdr:twoCellAnchor>
    <xdr:from>
      <xdr:col>19</xdr:col>
      <xdr:colOff>0</xdr:colOff>
      <xdr:row>19</xdr:row>
      <xdr:rowOff>0</xdr:rowOff>
    </xdr:from>
    <xdr:to>
      <xdr:col>27</xdr:col>
      <xdr:colOff>0</xdr:colOff>
      <xdr:row>19</xdr:row>
      <xdr:rowOff>9525</xdr:rowOff>
    </xdr:to>
    <xdr:sp macro="" textlink="">
      <xdr:nvSpPr>
        <xdr:cNvPr id="24" name="Rectangle 23">
          <a:hlinkClick xmlns:r="http://schemas.openxmlformats.org/officeDocument/2006/relationships" r:id="rId8"/>
        </xdr:cNvPr>
        <xdr:cNvSpPr/>
      </xdr:nvSpPr>
      <xdr:spPr>
        <a:xfrm>
          <a:off x="9534525" y="3619500"/>
          <a:ext cx="4114800" cy="9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504825</xdr:colOff>
      <xdr:row>39</xdr:row>
      <xdr:rowOff>171450</xdr:rowOff>
    </xdr:from>
    <xdr:to>
      <xdr:col>26</xdr:col>
      <xdr:colOff>771525</xdr:colOff>
      <xdr:row>45</xdr:row>
      <xdr:rowOff>180975</xdr:rowOff>
    </xdr:to>
    <xdr:sp macro="" textlink="">
      <xdr:nvSpPr>
        <xdr:cNvPr id="26" name="Rectangle 25">
          <a:hlinkClick xmlns:r="http://schemas.openxmlformats.org/officeDocument/2006/relationships" r:id="rId2"/>
        </xdr:cNvPr>
        <xdr:cNvSpPr/>
      </xdr:nvSpPr>
      <xdr:spPr>
        <a:xfrm>
          <a:off x="9525000" y="7600950"/>
          <a:ext cx="4114800" cy="1152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57150</xdr:colOff>
          <xdr:row>25</xdr:row>
          <xdr:rowOff>171450</xdr:rowOff>
        </xdr:from>
        <xdr:to>
          <xdr:col>3</xdr:col>
          <xdr:colOff>114300</xdr:colOff>
          <xdr:row>27</xdr:row>
          <xdr:rowOff>19050</xdr:rowOff>
        </xdr:to>
        <xdr:sp macro="" textlink="">
          <xdr:nvSpPr>
            <xdr:cNvPr id="23570" name="Check Box 18" hidden="1">
              <a:extLst>
                <a:ext uri="{63B3BB69-23CF-44E3-9099-C40C66FF867C}">
                  <a14:compatExt spid="_x0000_s2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180975</xdr:rowOff>
        </xdr:from>
        <xdr:to>
          <xdr:col>3</xdr:col>
          <xdr:colOff>95250</xdr:colOff>
          <xdr:row>28</xdr:row>
          <xdr:rowOff>0</xdr:rowOff>
        </xdr:to>
        <xdr:sp macro="" textlink="">
          <xdr:nvSpPr>
            <xdr:cNvPr id="23571" name="Check Box 19" hidden="1">
              <a:extLst>
                <a:ext uri="{63B3BB69-23CF-44E3-9099-C40C66FF867C}">
                  <a14:compatExt spid="_x0000_s23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32</xdr:row>
          <xdr:rowOff>180975</xdr:rowOff>
        </xdr:from>
        <xdr:to>
          <xdr:col>2</xdr:col>
          <xdr:colOff>104775</xdr:colOff>
          <xdr:row>34</xdr:row>
          <xdr:rowOff>19050</xdr:rowOff>
        </xdr:to>
        <xdr:sp macro="" textlink="">
          <xdr:nvSpPr>
            <xdr:cNvPr id="23572" name="Check Box 20" hidden="1">
              <a:extLst>
                <a:ext uri="{63B3BB69-23CF-44E3-9099-C40C66FF867C}">
                  <a14:compatExt spid="_x0000_s23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34</xdr:row>
          <xdr:rowOff>180975</xdr:rowOff>
        </xdr:from>
        <xdr:to>
          <xdr:col>2</xdr:col>
          <xdr:colOff>57150</xdr:colOff>
          <xdr:row>36</xdr:row>
          <xdr:rowOff>19050</xdr:rowOff>
        </xdr:to>
        <xdr:sp macro="" textlink="">
          <xdr:nvSpPr>
            <xdr:cNvPr id="23573" name="Check Box 21" hidden="1">
              <a:extLst>
                <a:ext uri="{63B3BB69-23CF-44E3-9099-C40C66FF867C}">
                  <a14:compatExt spid="_x0000_s23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180975</xdr:rowOff>
        </xdr:from>
        <xdr:to>
          <xdr:col>3</xdr:col>
          <xdr:colOff>95250</xdr:colOff>
          <xdr:row>41</xdr:row>
          <xdr:rowOff>19050</xdr:rowOff>
        </xdr:to>
        <xdr:sp macro="" textlink="">
          <xdr:nvSpPr>
            <xdr:cNvPr id="23574" name="Check Box 22" hidden="1">
              <a:extLst>
                <a:ext uri="{63B3BB69-23CF-44E3-9099-C40C66FF867C}">
                  <a14:compatExt spid="_x0000_s2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19050</xdr:rowOff>
        </xdr:from>
        <xdr:to>
          <xdr:col>3</xdr:col>
          <xdr:colOff>38100</xdr:colOff>
          <xdr:row>42</xdr:row>
          <xdr:rowOff>19050</xdr:rowOff>
        </xdr:to>
        <xdr:sp macro="" textlink="">
          <xdr:nvSpPr>
            <xdr:cNvPr id="23575" name="Check Box 23" hidden="1">
              <a:extLst>
                <a:ext uri="{63B3BB69-23CF-44E3-9099-C40C66FF867C}">
                  <a14:compatExt spid="_x0000_s2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43</xdr:row>
          <xdr:rowOff>19050</xdr:rowOff>
        </xdr:from>
        <xdr:to>
          <xdr:col>2</xdr:col>
          <xdr:colOff>57150</xdr:colOff>
          <xdr:row>44</xdr:row>
          <xdr:rowOff>28575</xdr:rowOff>
        </xdr:to>
        <xdr:sp macro="" textlink="">
          <xdr:nvSpPr>
            <xdr:cNvPr id="23576" name="Check Box 24" hidden="1">
              <a:extLst>
                <a:ext uri="{63B3BB69-23CF-44E3-9099-C40C66FF867C}">
                  <a14:compatExt spid="_x0000_s2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36</xdr:row>
          <xdr:rowOff>171450</xdr:rowOff>
        </xdr:from>
        <xdr:to>
          <xdr:col>2</xdr:col>
          <xdr:colOff>95250</xdr:colOff>
          <xdr:row>38</xdr:row>
          <xdr:rowOff>0</xdr:rowOff>
        </xdr:to>
        <xdr:sp macro="" textlink="">
          <xdr:nvSpPr>
            <xdr:cNvPr id="23577" name="Check Box 25" hidden="1">
              <a:extLst>
                <a:ext uri="{63B3BB69-23CF-44E3-9099-C40C66FF867C}">
                  <a14:compatExt spid="_x0000_s23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22</xdr:row>
          <xdr:rowOff>171450</xdr:rowOff>
        </xdr:from>
        <xdr:to>
          <xdr:col>11</xdr:col>
          <xdr:colOff>76200</xdr:colOff>
          <xdr:row>24</xdr:row>
          <xdr:rowOff>0</xdr:rowOff>
        </xdr:to>
        <xdr:sp macro="" textlink="">
          <xdr:nvSpPr>
            <xdr:cNvPr id="23578" name="Check Box 26" hidden="1">
              <a:extLst>
                <a:ext uri="{63B3BB69-23CF-44E3-9099-C40C66FF867C}">
                  <a14:compatExt spid="_x0000_s23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24</xdr:row>
          <xdr:rowOff>171450</xdr:rowOff>
        </xdr:from>
        <xdr:to>
          <xdr:col>11</xdr:col>
          <xdr:colOff>114300</xdr:colOff>
          <xdr:row>25</xdr:row>
          <xdr:rowOff>180975</xdr:rowOff>
        </xdr:to>
        <xdr:sp macro="" textlink="">
          <xdr:nvSpPr>
            <xdr:cNvPr id="23579" name="Check Box 27" hidden="1">
              <a:extLst>
                <a:ext uri="{63B3BB69-23CF-44E3-9099-C40C66FF867C}">
                  <a14:compatExt spid="_x0000_s23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180975</xdr:rowOff>
        </xdr:from>
        <xdr:to>
          <xdr:col>3</xdr:col>
          <xdr:colOff>76200</xdr:colOff>
          <xdr:row>29</xdr:row>
          <xdr:rowOff>0</xdr:rowOff>
        </xdr:to>
        <xdr:sp macro="" textlink="">
          <xdr:nvSpPr>
            <xdr:cNvPr id="23580" name="Check Box 28" hidden="1">
              <a:extLst>
                <a:ext uri="{63B3BB69-23CF-44E3-9099-C40C66FF867C}">
                  <a14:compatExt spid="_x0000_s23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xdr:col>
      <xdr:colOff>209550</xdr:colOff>
      <xdr:row>1</xdr:row>
      <xdr:rowOff>180975</xdr:rowOff>
    </xdr:from>
    <xdr:to>
      <xdr:col>12</xdr:col>
      <xdr:colOff>238125</xdr:colOff>
      <xdr:row>5</xdr:row>
      <xdr:rowOff>114300</xdr:rowOff>
    </xdr:to>
    <xdr:sp macro="" textlink="">
      <xdr:nvSpPr>
        <xdr:cNvPr id="4" name="TextBox 3"/>
        <xdr:cNvSpPr txBox="1"/>
      </xdr:nvSpPr>
      <xdr:spPr>
        <a:xfrm>
          <a:off x="495300" y="371475"/>
          <a:ext cx="5153025" cy="69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Existing</a:t>
          </a:r>
          <a:r>
            <a:rPr lang="en-US" sz="28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building construction</a:t>
          </a:r>
          <a:endParaRPr lang="en-US" sz="28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152401</xdr:colOff>
      <xdr:row>0</xdr:row>
      <xdr:rowOff>0</xdr:rowOff>
    </xdr:from>
    <xdr:to>
      <xdr:col>2</xdr:col>
      <xdr:colOff>285750</xdr:colOff>
      <xdr:row>1</xdr:row>
      <xdr:rowOff>171450</xdr:rowOff>
    </xdr:to>
    <xdr:sp macro="" textlink="">
      <xdr:nvSpPr>
        <xdr:cNvPr id="2" name="Rectangle 1">
          <a:hlinkClick xmlns:r="http://schemas.openxmlformats.org/officeDocument/2006/relationships" r:id="rId1"/>
        </xdr:cNvPr>
        <xdr:cNvSpPr/>
      </xdr:nvSpPr>
      <xdr:spPr>
        <a:xfrm>
          <a:off x="428626" y="0"/>
          <a:ext cx="647699"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0</xdr:colOff>
      <xdr:row>0</xdr:row>
      <xdr:rowOff>0</xdr:rowOff>
    </xdr:from>
    <xdr:to>
      <xdr:col>8</xdr:col>
      <xdr:colOff>19050</xdr:colOff>
      <xdr:row>1</xdr:row>
      <xdr:rowOff>171450</xdr:rowOff>
    </xdr:to>
    <xdr:sp macro="" textlink="">
      <xdr:nvSpPr>
        <xdr:cNvPr id="3" name="Rectangle 2">
          <a:hlinkClick xmlns:r="http://schemas.openxmlformats.org/officeDocument/2006/relationships" r:id="rId2"/>
        </xdr:cNvPr>
        <xdr:cNvSpPr/>
      </xdr:nvSpPr>
      <xdr:spPr>
        <a:xfrm>
          <a:off x="1819275" y="0"/>
          <a:ext cx="20764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495300</xdr:colOff>
      <xdr:row>0</xdr:row>
      <xdr:rowOff>0</xdr:rowOff>
    </xdr:from>
    <xdr:to>
      <xdr:col>11</xdr:col>
      <xdr:colOff>485775</xdr:colOff>
      <xdr:row>1</xdr:row>
      <xdr:rowOff>161925</xdr:rowOff>
    </xdr:to>
    <xdr:sp macro="" textlink="">
      <xdr:nvSpPr>
        <xdr:cNvPr id="4" name="Rectangle 3">
          <a:hlinkClick xmlns:r="http://schemas.openxmlformats.org/officeDocument/2006/relationships" r:id="rId3"/>
        </xdr:cNvPr>
        <xdr:cNvSpPr/>
      </xdr:nvSpPr>
      <xdr:spPr>
        <a:xfrm>
          <a:off x="4371975" y="0"/>
          <a:ext cx="1533525" cy="352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0</xdr:row>
      <xdr:rowOff>0</xdr:rowOff>
    </xdr:from>
    <xdr:to>
      <xdr:col>16</xdr:col>
      <xdr:colOff>504825</xdr:colOff>
      <xdr:row>2</xdr:row>
      <xdr:rowOff>0</xdr:rowOff>
    </xdr:to>
    <xdr:sp macro="" textlink="">
      <xdr:nvSpPr>
        <xdr:cNvPr id="5" name="Rectangle 4">
          <a:hlinkClick xmlns:r="http://schemas.openxmlformats.org/officeDocument/2006/relationships" r:id="rId4"/>
        </xdr:cNvPr>
        <xdr:cNvSpPr/>
      </xdr:nvSpPr>
      <xdr:spPr>
        <a:xfrm>
          <a:off x="6448425" y="0"/>
          <a:ext cx="2047875" cy="381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0</xdr:colOff>
      <xdr:row>40</xdr:row>
      <xdr:rowOff>38100</xdr:rowOff>
    </xdr:from>
    <xdr:to>
      <xdr:col>27</xdr:col>
      <xdr:colOff>0</xdr:colOff>
      <xdr:row>45</xdr:row>
      <xdr:rowOff>171450</xdr:rowOff>
    </xdr:to>
    <xdr:sp macro="" textlink="">
      <xdr:nvSpPr>
        <xdr:cNvPr id="7" name="Rectangle 6">
          <a:hlinkClick xmlns:r="http://schemas.openxmlformats.org/officeDocument/2006/relationships" r:id="rId4"/>
        </xdr:cNvPr>
        <xdr:cNvSpPr/>
      </xdr:nvSpPr>
      <xdr:spPr>
        <a:xfrm>
          <a:off x="9534525" y="7734300"/>
          <a:ext cx="4114800" cy="1104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504825</xdr:colOff>
      <xdr:row>0</xdr:row>
      <xdr:rowOff>0</xdr:rowOff>
    </xdr:from>
    <xdr:to>
      <xdr:col>20</xdr:col>
      <xdr:colOff>504825</xdr:colOff>
      <xdr:row>1</xdr:row>
      <xdr:rowOff>171450</xdr:rowOff>
    </xdr:to>
    <xdr:sp macro="" textlink="">
      <xdr:nvSpPr>
        <xdr:cNvPr id="11" name="Rectangle 10">
          <a:hlinkClick xmlns:r="http://schemas.openxmlformats.org/officeDocument/2006/relationships" r:id="rId5"/>
        </xdr:cNvPr>
        <xdr:cNvSpPr/>
      </xdr:nvSpPr>
      <xdr:spPr>
        <a:xfrm>
          <a:off x="9010650" y="0"/>
          <a:ext cx="1543050"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190500</xdr:colOff>
          <xdr:row>37</xdr:row>
          <xdr:rowOff>76200</xdr:rowOff>
        </xdr:from>
        <xdr:to>
          <xdr:col>10</xdr:col>
          <xdr:colOff>476250</xdr:colOff>
          <xdr:row>38</xdr:row>
          <xdr:rowOff>95250</xdr:rowOff>
        </xdr:to>
        <xdr:sp macro="" textlink="">
          <xdr:nvSpPr>
            <xdr:cNvPr id="24585" name="Check Box 9" hidden="1">
              <a:extLst>
                <a:ext uri="{63B3BB69-23CF-44E3-9099-C40C66FF867C}">
                  <a14:compatExt spid="_x0000_s2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36</xdr:row>
          <xdr:rowOff>95250</xdr:rowOff>
        </xdr:from>
        <xdr:to>
          <xdr:col>2</xdr:col>
          <xdr:colOff>57150</xdr:colOff>
          <xdr:row>37</xdr:row>
          <xdr:rowOff>104775</xdr:rowOff>
        </xdr:to>
        <xdr:sp macro="" textlink="">
          <xdr:nvSpPr>
            <xdr:cNvPr id="24592" name="Check Box 16" hidden="1">
              <a:extLst>
                <a:ext uri="{63B3BB69-23CF-44E3-9099-C40C66FF867C}">
                  <a14:compatExt spid="_x0000_s24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31</xdr:row>
          <xdr:rowOff>171450</xdr:rowOff>
        </xdr:from>
        <xdr:to>
          <xdr:col>11</xdr:col>
          <xdr:colOff>66675</xdr:colOff>
          <xdr:row>32</xdr:row>
          <xdr:rowOff>180975</xdr:rowOff>
        </xdr:to>
        <xdr:sp macro="" textlink="">
          <xdr:nvSpPr>
            <xdr:cNvPr id="24593" name="Check Box 17" hidden="1">
              <a:extLst>
                <a:ext uri="{63B3BB69-23CF-44E3-9099-C40C66FF867C}">
                  <a14:compatExt spid="_x0000_s24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0</xdr:colOff>
      <xdr:row>2</xdr:row>
      <xdr:rowOff>0</xdr:rowOff>
    </xdr:from>
    <xdr:to>
      <xdr:col>28</xdr:col>
      <xdr:colOff>9525</xdr:colOff>
      <xdr:row>16</xdr:row>
      <xdr:rowOff>38100</xdr:rowOff>
    </xdr:to>
    <xdr:pic>
      <xdr:nvPicPr>
        <xdr:cNvPr id="8" name="Picture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81000"/>
          <a:ext cx="13954125" cy="2705100"/>
        </a:xfrm>
        <a:prstGeom prst="rect">
          <a:avLst/>
        </a:prstGeom>
      </xdr:spPr>
    </xdr:pic>
    <xdr:clientData/>
  </xdr:twoCellAnchor>
  <xdr:twoCellAnchor>
    <xdr:from>
      <xdr:col>1</xdr:col>
      <xdr:colOff>180975</xdr:colOff>
      <xdr:row>1</xdr:row>
      <xdr:rowOff>180975</xdr:rowOff>
    </xdr:from>
    <xdr:to>
      <xdr:col>12</xdr:col>
      <xdr:colOff>209550</xdr:colOff>
      <xdr:row>6</xdr:row>
      <xdr:rowOff>28575</xdr:rowOff>
    </xdr:to>
    <xdr:sp macro="" textlink="">
      <xdr:nvSpPr>
        <xdr:cNvPr id="6" name="TextBox 5"/>
        <xdr:cNvSpPr txBox="1"/>
      </xdr:nvSpPr>
      <xdr:spPr>
        <a:xfrm>
          <a:off x="466725" y="371475"/>
          <a:ext cx="5686425"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cap="none" spc="0">
              <a:ln w="10160">
                <a:solidFill>
                  <a:schemeClr val="accent5"/>
                </a:solidFill>
                <a:prstDash val="solid"/>
              </a:ln>
              <a:solidFill>
                <a:schemeClr val="bg1"/>
              </a:solidFill>
              <a:effectLst>
                <a:outerShdw blurRad="38100" dist="22860" dir="5400000" algn="tl" rotWithShape="0">
                  <a:srgbClr val="000000">
                    <a:alpha val="30000"/>
                  </a:srgbClr>
                </a:outerShdw>
              </a:effectLst>
            </a:rPr>
            <a:t>Existing</a:t>
          </a:r>
          <a:r>
            <a:rPr lang="en-US" sz="2800" b="1" cap="none" spc="0" baseline="0">
              <a:ln w="10160">
                <a:solidFill>
                  <a:schemeClr val="accent5"/>
                </a:solidFill>
                <a:prstDash val="solid"/>
              </a:ln>
              <a:solidFill>
                <a:schemeClr val="bg1"/>
              </a:solidFill>
              <a:effectLst>
                <a:outerShdw blurRad="38100" dist="22860" dir="5400000" algn="tl" rotWithShape="0">
                  <a:srgbClr val="000000">
                    <a:alpha val="30000"/>
                  </a:srgbClr>
                </a:outerShdw>
              </a:effectLst>
            </a:rPr>
            <a:t> building construction</a:t>
          </a:r>
          <a:endParaRPr lang="en-US" sz="2800" b="1" cap="none" spc="0">
            <a:ln w="10160">
              <a:solidFill>
                <a:schemeClr val="accent5"/>
              </a:solidFill>
              <a:prstDash val="solid"/>
            </a:ln>
            <a:solidFill>
              <a:schemeClr val="bg1"/>
            </a:solidFill>
            <a:effectLst>
              <a:outerShdw blurRad="38100" dist="22860" dir="5400000" algn="tl" rotWithShape="0">
                <a:srgbClr val="000000">
                  <a:alpha val="30000"/>
                </a:srgbClr>
              </a:outerShdw>
            </a:effectLs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42.xml"/><Relationship Id="rId4" Type="http://schemas.openxmlformats.org/officeDocument/2006/relationships/image" Target="../media/image1.png"/></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3" Type="http://schemas.openxmlformats.org/officeDocument/2006/relationships/vmlDrawing" Target="../drawings/vmlDrawing8.vml"/><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0" Type="http://schemas.openxmlformats.org/officeDocument/2006/relationships/ctrlProp" Target="../ctrlProps/ctrlProp48.xml"/><Relationship Id="rId4" Type="http://schemas.openxmlformats.org/officeDocument/2006/relationships/image" Target="../media/image8.png"/><Relationship Id="rId9" Type="http://schemas.openxmlformats.org/officeDocument/2006/relationships/ctrlProp" Target="../ctrlProps/ctrlProp47.xml"/><Relationship Id="rId1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omments" Target="../comments7.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18" Type="http://schemas.openxmlformats.org/officeDocument/2006/relationships/ctrlProp" Target="../ctrlProps/ctrlProp65.xml"/><Relationship Id="rId3" Type="http://schemas.openxmlformats.org/officeDocument/2006/relationships/vmlDrawing" Target="../drawings/vmlDrawing11.vml"/><Relationship Id="rId21" Type="http://schemas.openxmlformats.org/officeDocument/2006/relationships/ctrlProp" Target="../ctrlProps/ctrlProp68.xml"/><Relationship Id="rId7" Type="http://schemas.openxmlformats.org/officeDocument/2006/relationships/ctrlProp" Target="../ctrlProps/ctrlProp54.xml"/><Relationship Id="rId12" Type="http://schemas.openxmlformats.org/officeDocument/2006/relationships/ctrlProp" Target="../ctrlProps/ctrlProp59.xml"/><Relationship Id="rId17" Type="http://schemas.openxmlformats.org/officeDocument/2006/relationships/ctrlProp" Target="../ctrlProps/ctrlProp64.xml"/><Relationship Id="rId25" Type="http://schemas.openxmlformats.org/officeDocument/2006/relationships/comments" Target="../comments8.xml"/><Relationship Id="rId2" Type="http://schemas.openxmlformats.org/officeDocument/2006/relationships/drawing" Target="../drawings/drawing13.xml"/><Relationship Id="rId16" Type="http://schemas.openxmlformats.org/officeDocument/2006/relationships/ctrlProp" Target="../ctrlProps/ctrlProp63.xml"/><Relationship Id="rId20" Type="http://schemas.openxmlformats.org/officeDocument/2006/relationships/ctrlProp" Target="../ctrlProps/ctrlProp67.xml"/><Relationship Id="rId1" Type="http://schemas.openxmlformats.org/officeDocument/2006/relationships/printerSettings" Target="../printerSettings/printerSettings13.bin"/><Relationship Id="rId6" Type="http://schemas.openxmlformats.org/officeDocument/2006/relationships/ctrlProp" Target="../ctrlProps/ctrlProp53.xml"/><Relationship Id="rId11" Type="http://schemas.openxmlformats.org/officeDocument/2006/relationships/ctrlProp" Target="../ctrlProps/ctrlProp58.xml"/><Relationship Id="rId24" Type="http://schemas.openxmlformats.org/officeDocument/2006/relationships/ctrlProp" Target="../ctrlProps/ctrlProp71.xml"/><Relationship Id="rId5" Type="http://schemas.openxmlformats.org/officeDocument/2006/relationships/ctrlProp" Target="../ctrlProps/ctrlProp52.xml"/><Relationship Id="rId15" Type="http://schemas.openxmlformats.org/officeDocument/2006/relationships/ctrlProp" Target="../ctrlProps/ctrlProp62.xml"/><Relationship Id="rId23" Type="http://schemas.openxmlformats.org/officeDocument/2006/relationships/ctrlProp" Target="../ctrlProps/ctrlProp70.xml"/><Relationship Id="rId10" Type="http://schemas.openxmlformats.org/officeDocument/2006/relationships/ctrlProp" Target="../ctrlProps/ctrlProp57.xml"/><Relationship Id="rId19" Type="http://schemas.openxmlformats.org/officeDocument/2006/relationships/ctrlProp" Target="../ctrlProps/ctrlProp66.xml"/><Relationship Id="rId4" Type="http://schemas.openxmlformats.org/officeDocument/2006/relationships/image" Target="../media/image1.png"/><Relationship Id="rId9" Type="http://schemas.openxmlformats.org/officeDocument/2006/relationships/ctrlProp" Target="../ctrlProps/ctrlProp56.xml"/><Relationship Id="rId14" Type="http://schemas.openxmlformats.org/officeDocument/2006/relationships/ctrlProp" Target="../ctrlProps/ctrlProp61.xml"/><Relationship Id="rId22" Type="http://schemas.openxmlformats.org/officeDocument/2006/relationships/ctrlProp" Target="../ctrlProps/ctrlProp6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omments" Target="../comments9.xml"/><Relationship Id="rId4" Type="http://schemas.openxmlformats.org/officeDocument/2006/relationships/image" Target="../media/image1.png"/></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74.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73.xml"/><Relationship Id="rId5" Type="http://schemas.openxmlformats.org/officeDocument/2006/relationships/ctrlProp" Target="../ctrlProps/ctrlProp72.xml"/><Relationship Id="rId4" Type="http://schemas.openxmlformats.org/officeDocument/2006/relationships/image" Target="../media/image1.png"/></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78.xml"/><Relationship Id="rId3" Type="http://schemas.openxmlformats.org/officeDocument/2006/relationships/vmlDrawing" Target="../drawings/vmlDrawing14.vml"/><Relationship Id="rId7" Type="http://schemas.openxmlformats.org/officeDocument/2006/relationships/ctrlProp" Target="../ctrlProps/ctrlProp77.x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trlProp" Target="../ctrlProps/ctrlProp76.xml"/><Relationship Id="rId5" Type="http://schemas.openxmlformats.org/officeDocument/2006/relationships/ctrlProp" Target="../ctrlProps/ctrlProp75.xml"/><Relationship Id="rId4" Type="http://schemas.openxmlformats.org/officeDocument/2006/relationships/image" Target="../media/image1.png"/><Relationship Id="rId9"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82.xml"/><Relationship Id="rId13" Type="http://schemas.openxmlformats.org/officeDocument/2006/relationships/ctrlProp" Target="../ctrlProps/ctrlProp87.xml"/><Relationship Id="rId3" Type="http://schemas.openxmlformats.org/officeDocument/2006/relationships/vmlDrawing" Target="../drawings/vmlDrawing15.vml"/><Relationship Id="rId7" Type="http://schemas.openxmlformats.org/officeDocument/2006/relationships/ctrlProp" Target="../ctrlProps/ctrlProp81.xml"/><Relationship Id="rId12" Type="http://schemas.openxmlformats.org/officeDocument/2006/relationships/ctrlProp" Target="../ctrlProps/ctrlProp86.xml"/><Relationship Id="rId2" Type="http://schemas.openxmlformats.org/officeDocument/2006/relationships/drawing" Target="../drawings/drawing17.xml"/><Relationship Id="rId16" Type="http://schemas.openxmlformats.org/officeDocument/2006/relationships/comments" Target="../comments11.xml"/><Relationship Id="rId1" Type="http://schemas.openxmlformats.org/officeDocument/2006/relationships/printerSettings" Target="../printerSettings/printerSettings17.bin"/><Relationship Id="rId6" Type="http://schemas.openxmlformats.org/officeDocument/2006/relationships/ctrlProp" Target="../ctrlProps/ctrlProp80.xml"/><Relationship Id="rId11" Type="http://schemas.openxmlformats.org/officeDocument/2006/relationships/ctrlProp" Target="../ctrlProps/ctrlProp85.xml"/><Relationship Id="rId5" Type="http://schemas.openxmlformats.org/officeDocument/2006/relationships/ctrlProp" Target="../ctrlProps/ctrlProp79.xml"/><Relationship Id="rId15" Type="http://schemas.openxmlformats.org/officeDocument/2006/relationships/ctrlProp" Target="../ctrlProps/ctrlProp89.xml"/><Relationship Id="rId10" Type="http://schemas.openxmlformats.org/officeDocument/2006/relationships/ctrlProp" Target="../ctrlProps/ctrlProp84.xml"/><Relationship Id="rId4" Type="http://schemas.openxmlformats.org/officeDocument/2006/relationships/image" Target="../media/image8.png"/><Relationship Id="rId9" Type="http://schemas.openxmlformats.org/officeDocument/2006/relationships/ctrlProp" Target="../ctrlProps/ctrlProp83.xml"/><Relationship Id="rId14" Type="http://schemas.openxmlformats.org/officeDocument/2006/relationships/ctrlProp" Target="../ctrlProps/ctrlProp8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omments" Target="../comments12.xml"/><Relationship Id="rId2" Type="http://schemas.openxmlformats.org/officeDocument/2006/relationships/drawing" Target="../drawings/drawing18.xml"/><Relationship Id="rId1" Type="http://schemas.openxmlformats.org/officeDocument/2006/relationships/printerSettings" Target="../printerSettings/printerSettings18.bin"/><Relationship Id="rId6" Type="http://schemas.openxmlformats.org/officeDocument/2006/relationships/ctrlProp" Target="../ctrlProps/ctrlProp91.xml"/><Relationship Id="rId5" Type="http://schemas.openxmlformats.org/officeDocument/2006/relationships/ctrlProp" Target="../ctrlProps/ctrlProp90.xml"/><Relationship Id="rId4" Type="http://schemas.openxmlformats.org/officeDocument/2006/relationships/image" Target="../media/image8.png"/></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92.xml"/><Relationship Id="rId4" Type="http://schemas.openxmlformats.org/officeDocument/2006/relationships/image" Target="../media/image1.png"/></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Risk.Management@oregon.gov" TargetMode="Externa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96.xml"/><Relationship Id="rId13" Type="http://schemas.openxmlformats.org/officeDocument/2006/relationships/ctrlProp" Target="../ctrlProps/ctrlProp101.xml"/><Relationship Id="rId3" Type="http://schemas.openxmlformats.org/officeDocument/2006/relationships/vmlDrawing" Target="../drawings/vmlDrawing18.vml"/><Relationship Id="rId7" Type="http://schemas.openxmlformats.org/officeDocument/2006/relationships/ctrlProp" Target="../ctrlProps/ctrlProp95.xml"/><Relationship Id="rId12" Type="http://schemas.openxmlformats.org/officeDocument/2006/relationships/ctrlProp" Target="../ctrlProps/ctrlProp100.xml"/><Relationship Id="rId2" Type="http://schemas.openxmlformats.org/officeDocument/2006/relationships/drawing" Target="../drawings/drawing20.xml"/><Relationship Id="rId1" Type="http://schemas.openxmlformats.org/officeDocument/2006/relationships/printerSettings" Target="../printerSettings/printerSettings20.bin"/><Relationship Id="rId6" Type="http://schemas.openxmlformats.org/officeDocument/2006/relationships/ctrlProp" Target="../ctrlProps/ctrlProp94.xml"/><Relationship Id="rId11" Type="http://schemas.openxmlformats.org/officeDocument/2006/relationships/ctrlProp" Target="../ctrlProps/ctrlProp99.xml"/><Relationship Id="rId5" Type="http://schemas.openxmlformats.org/officeDocument/2006/relationships/ctrlProp" Target="../ctrlProps/ctrlProp93.xml"/><Relationship Id="rId10" Type="http://schemas.openxmlformats.org/officeDocument/2006/relationships/ctrlProp" Target="../ctrlProps/ctrlProp98.xml"/><Relationship Id="rId4" Type="http://schemas.openxmlformats.org/officeDocument/2006/relationships/image" Target="../media/image8.png"/><Relationship Id="rId9" Type="http://schemas.openxmlformats.org/officeDocument/2006/relationships/ctrlProp" Target="../ctrlProps/ctrlProp97.xml"/><Relationship Id="rId1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omments" Target="../comments14.xml"/><Relationship Id="rId4"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vmlDrawing" Target="../drawings/vmlDrawing1.v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omments" Target="../comments1.xml"/><Relationship Id="rId2" Type="http://schemas.openxmlformats.org/officeDocument/2006/relationships/drawing" Target="../drawings/drawing4.xml"/><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printerSettings" Target="../printerSettings/printerSettings4.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image" Target="../media/image1.png"/><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2.xml"/><Relationship Id="rId4" Type="http://schemas.openxmlformats.org/officeDocument/2006/relationships/image" Target="../media/image1.png"/></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3.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image" Target="../media/image1.png"/></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7.xml"/><Relationship Id="rId3" Type="http://schemas.openxmlformats.org/officeDocument/2006/relationships/vmlDrawing" Target="../drawings/vmlDrawing4.vml"/><Relationship Id="rId7" Type="http://schemas.openxmlformats.org/officeDocument/2006/relationships/ctrlProp" Target="../ctrlProps/ctrlProp26.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image" Target="../media/image1.png"/><Relationship Id="rId9" Type="http://schemas.openxmlformats.org/officeDocument/2006/relationships/comments" Target="../comments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3" Type="http://schemas.openxmlformats.org/officeDocument/2006/relationships/vmlDrawing" Target="../drawings/vmlDrawing5.vml"/><Relationship Id="rId7" Type="http://schemas.openxmlformats.org/officeDocument/2006/relationships/ctrlProp" Target="../ctrlProps/ctrlProp30.xml"/><Relationship Id="rId12" Type="http://schemas.openxmlformats.org/officeDocument/2006/relationships/ctrlProp" Target="../ctrlProps/ctrlProp35.xml"/><Relationship Id="rId2" Type="http://schemas.openxmlformats.org/officeDocument/2006/relationships/drawing" Target="../drawings/drawing8.xml"/><Relationship Id="rId16" Type="http://schemas.openxmlformats.org/officeDocument/2006/relationships/comments" Target="../comments4.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11" Type="http://schemas.openxmlformats.org/officeDocument/2006/relationships/ctrlProp" Target="../ctrlProps/ctrlProp34.xml"/><Relationship Id="rId5" Type="http://schemas.openxmlformats.org/officeDocument/2006/relationships/ctrlProp" Target="../ctrlProps/ctrlProp28.xml"/><Relationship Id="rId15" Type="http://schemas.openxmlformats.org/officeDocument/2006/relationships/ctrlProp" Target="../ctrlProps/ctrlProp38.xml"/><Relationship Id="rId10" Type="http://schemas.openxmlformats.org/officeDocument/2006/relationships/ctrlProp" Target="../ctrlProps/ctrlProp33.xml"/><Relationship Id="rId4" Type="http://schemas.openxmlformats.org/officeDocument/2006/relationships/image" Target="../media/image1.png"/><Relationship Id="rId9" Type="http://schemas.openxmlformats.org/officeDocument/2006/relationships/ctrlProp" Target="../ctrlProps/ctrlProp32.xml"/><Relationship Id="rId14" Type="http://schemas.openxmlformats.org/officeDocument/2006/relationships/ctrlProp" Target="../ctrlProps/ctrlProp37.xml"/></Relationships>
</file>

<file path=xl/worksheets/_rels/sheet9.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6.vml"/><Relationship Id="rId7" Type="http://schemas.openxmlformats.org/officeDocument/2006/relationships/ctrlProp" Target="../ctrlProps/ctrlProp41.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40.xml"/><Relationship Id="rId5" Type="http://schemas.openxmlformats.org/officeDocument/2006/relationships/ctrlProp" Target="../ctrlProps/ctrlProp39.xml"/><Relationship Id="rId4"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D46"/>
  <sheetViews>
    <sheetView showGridLines="0" showRowColHeaders="0" tabSelected="1" zoomScaleNormal="100" workbookViewId="0">
      <selection activeCell="AC25" sqref="AC25"/>
    </sheetView>
  </sheetViews>
  <sheetFormatPr defaultRowHeight="15" x14ac:dyDescent="0.25"/>
  <cols>
    <col min="1" max="1" width="4.28515625" customWidth="1"/>
    <col min="2" max="27" width="7.7109375" customWidth="1"/>
    <col min="28" max="28" width="4.28515625" customWidth="1"/>
  </cols>
  <sheetData>
    <row r="1" spans="1:30"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1"/>
      <c r="AD1" s="1"/>
    </row>
    <row r="2" spans="1:30" x14ac:dyDescent="0.25">
      <c r="A2" s="9"/>
      <c r="B2" s="9"/>
      <c r="C2" s="9"/>
      <c r="D2" s="9"/>
      <c r="E2" s="9"/>
      <c r="F2" s="9"/>
      <c r="G2" s="9"/>
      <c r="H2" s="9"/>
      <c r="I2" s="9"/>
      <c r="J2" s="9"/>
      <c r="K2" s="9"/>
      <c r="L2" s="9"/>
      <c r="M2" s="9"/>
      <c r="N2" s="9"/>
      <c r="O2" s="9"/>
      <c r="P2" s="9"/>
      <c r="Q2" s="9"/>
      <c r="R2" s="9"/>
      <c r="S2" s="9"/>
      <c r="T2" s="9"/>
      <c r="U2" s="9"/>
      <c r="V2" s="9"/>
      <c r="W2" s="9"/>
      <c r="X2" s="9"/>
      <c r="Y2" s="9"/>
      <c r="Z2" s="9"/>
      <c r="AA2" s="9"/>
      <c r="AB2" s="9"/>
      <c r="AC2" s="1"/>
      <c r="AD2" s="1"/>
    </row>
    <row r="9" spans="1:30" ht="15" customHeight="1" x14ac:dyDescent="0.25">
      <c r="J9" s="61"/>
      <c r="K9" s="61"/>
      <c r="L9" s="61"/>
      <c r="M9" s="61"/>
      <c r="N9" s="61"/>
      <c r="O9" s="61"/>
      <c r="P9" s="61"/>
      <c r="Q9" s="61"/>
    </row>
    <row r="10" spans="1:30" ht="15" customHeight="1" x14ac:dyDescent="0.25">
      <c r="J10" s="61"/>
      <c r="K10" s="61"/>
      <c r="L10" s="61"/>
      <c r="M10" s="61"/>
      <c r="N10" s="61"/>
      <c r="O10" s="61"/>
      <c r="P10" s="61"/>
      <c r="Q10" s="61"/>
    </row>
    <row r="19" spans="2:27" ht="17.25" customHeight="1" x14ac:dyDescent="0.25">
      <c r="B19" s="85"/>
      <c r="C19" s="85"/>
      <c r="D19" s="85"/>
      <c r="E19" s="85"/>
      <c r="F19" s="85"/>
      <c r="P19" s="85"/>
      <c r="Q19" s="85"/>
      <c r="R19" s="85"/>
      <c r="S19" s="85"/>
      <c r="T19" s="85"/>
      <c r="W19" s="85"/>
      <c r="X19" s="85"/>
      <c r="Y19" s="85"/>
      <c r="Z19" s="85"/>
      <c r="AA19" s="85"/>
    </row>
    <row r="20" spans="2:27" ht="17.25" customHeight="1" x14ac:dyDescent="0.25">
      <c r="B20" s="85"/>
      <c r="C20" s="85"/>
      <c r="D20" s="85"/>
      <c r="E20" s="85"/>
      <c r="F20" s="85"/>
      <c r="S20" s="85"/>
      <c r="T20" s="85"/>
      <c r="Z20" s="85"/>
      <c r="AA20" s="85"/>
    </row>
    <row r="21" spans="2:27" ht="15" customHeight="1" x14ac:dyDescent="0.25">
      <c r="N21" s="149" t="s">
        <v>6</v>
      </c>
      <c r="O21" s="149"/>
      <c r="P21" s="149"/>
      <c r="Q21" s="149"/>
      <c r="R21" s="149"/>
      <c r="S21" s="149"/>
      <c r="U21" s="149" t="s">
        <v>160</v>
      </c>
      <c r="V21" s="149"/>
      <c r="W21" s="149"/>
      <c r="X21" s="149"/>
      <c r="Y21" s="149"/>
      <c r="Z21" s="149"/>
    </row>
    <row r="22" spans="2:27" ht="15" customHeight="1" x14ac:dyDescent="0.25">
      <c r="N22" s="149"/>
      <c r="O22" s="149"/>
      <c r="P22" s="149"/>
      <c r="Q22" s="149"/>
      <c r="R22" s="149"/>
      <c r="S22" s="149"/>
      <c r="U22" s="149"/>
      <c r="V22" s="149"/>
      <c r="W22" s="149"/>
      <c r="X22" s="149"/>
      <c r="Y22" s="149"/>
      <c r="Z22" s="149"/>
    </row>
    <row r="23" spans="2:27" ht="15" customHeight="1" x14ac:dyDescent="0.25">
      <c r="N23" s="149"/>
      <c r="O23" s="149"/>
      <c r="P23" s="149"/>
      <c r="Q23" s="149"/>
      <c r="R23" s="149"/>
      <c r="S23" s="149"/>
      <c r="U23" s="149"/>
      <c r="V23" s="149"/>
      <c r="W23" s="149"/>
      <c r="X23" s="149"/>
      <c r="Y23" s="149"/>
      <c r="Z23" s="149"/>
    </row>
    <row r="24" spans="2:27" x14ac:dyDescent="0.25">
      <c r="N24" s="150" t="s">
        <v>273</v>
      </c>
      <c r="O24" s="151"/>
      <c r="P24" s="151"/>
      <c r="Q24" s="151"/>
      <c r="R24" s="151"/>
      <c r="S24" s="151"/>
      <c r="U24" s="150" t="s">
        <v>274</v>
      </c>
      <c r="V24" s="151"/>
      <c r="W24" s="151"/>
      <c r="X24" s="151"/>
      <c r="Y24" s="151"/>
      <c r="Z24" s="151"/>
    </row>
    <row r="25" spans="2:27" x14ac:dyDescent="0.25">
      <c r="N25" s="151"/>
      <c r="O25" s="151"/>
      <c r="P25" s="151"/>
      <c r="Q25" s="151"/>
      <c r="R25" s="151"/>
      <c r="S25" s="151"/>
      <c r="U25" s="151"/>
      <c r="V25" s="151"/>
      <c r="W25" s="151"/>
      <c r="X25" s="151"/>
      <c r="Y25" s="151"/>
      <c r="Z25" s="151"/>
    </row>
    <row r="26" spans="2:27" x14ac:dyDescent="0.25">
      <c r="N26" s="151"/>
      <c r="O26" s="151"/>
      <c r="P26" s="151"/>
      <c r="Q26" s="151"/>
      <c r="R26" s="151"/>
      <c r="S26" s="151"/>
      <c r="U26" s="151"/>
      <c r="V26" s="151"/>
      <c r="W26" s="151"/>
      <c r="X26" s="151"/>
      <c r="Y26" s="151"/>
      <c r="Z26" s="151"/>
    </row>
    <row r="27" spans="2:27" x14ac:dyDescent="0.25">
      <c r="N27" s="151"/>
      <c r="O27" s="151"/>
      <c r="P27" s="151"/>
      <c r="Q27" s="151"/>
      <c r="R27" s="151"/>
      <c r="S27" s="151"/>
      <c r="U27" s="151"/>
      <c r="V27" s="151"/>
      <c r="W27" s="151"/>
      <c r="X27" s="151"/>
      <c r="Y27" s="151"/>
      <c r="Z27" s="151"/>
    </row>
    <row r="28" spans="2:27" x14ac:dyDescent="0.25">
      <c r="N28" s="151"/>
      <c r="O28" s="151"/>
      <c r="P28" s="151"/>
      <c r="Q28" s="151"/>
      <c r="R28" s="151"/>
      <c r="S28" s="151"/>
      <c r="U28" s="151"/>
      <c r="V28" s="151"/>
      <c r="W28" s="151"/>
      <c r="X28" s="151"/>
      <c r="Y28" s="151"/>
      <c r="Z28" s="151"/>
    </row>
    <row r="29" spans="2:27" ht="15" customHeight="1" x14ac:dyDescent="0.25">
      <c r="B29" s="93"/>
      <c r="C29" s="93"/>
      <c r="D29" s="93"/>
      <c r="E29" s="93"/>
      <c r="F29" s="93"/>
      <c r="N29" s="151"/>
      <c r="O29" s="151"/>
      <c r="P29" s="151"/>
      <c r="Q29" s="151"/>
      <c r="R29" s="151"/>
      <c r="S29" s="151"/>
      <c r="U29" s="151"/>
      <c r="V29" s="151"/>
      <c r="W29" s="151"/>
      <c r="X29" s="151"/>
      <c r="Y29" s="151"/>
      <c r="Z29" s="151"/>
    </row>
    <row r="30" spans="2:27" ht="15" customHeight="1" x14ac:dyDescent="0.25">
      <c r="B30" s="93"/>
      <c r="C30" s="93"/>
      <c r="D30" s="93"/>
      <c r="E30" s="93"/>
      <c r="F30" s="93"/>
      <c r="N30" s="151"/>
      <c r="O30" s="151"/>
      <c r="P30" s="151"/>
      <c r="Q30" s="151"/>
      <c r="R30" s="151"/>
      <c r="S30" s="151"/>
      <c r="U30" s="151"/>
      <c r="V30" s="151"/>
      <c r="W30" s="151"/>
      <c r="X30" s="151"/>
      <c r="Y30" s="151"/>
      <c r="Z30" s="151"/>
    </row>
    <row r="31" spans="2:27" ht="15" customHeight="1" x14ac:dyDescent="0.25">
      <c r="B31" s="93"/>
      <c r="C31" s="93"/>
      <c r="D31" s="93"/>
      <c r="E31" s="93"/>
      <c r="F31" s="93"/>
      <c r="N31" s="151"/>
      <c r="O31" s="151"/>
      <c r="P31" s="151"/>
      <c r="Q31" s="151"/>
      <c r="R31" s="151"/>
      <c r="S31" s="151"/>
      <c r="U31" s="151"/>
      <c r="V31" s="151"/>
      <c r="W31" s="151"/>
      <c r="X31" s="151"/>
      <c r="Y31" s="151"/>
      <c r="Z31" s="151"/>
    </row>
    <row r="32" spans="2:27" ht="15" customHeight="1" x14ac:dyDescent="0.25">
      <c r="B32" s="94"/>
      <c r="C32" s="95"/>
      <c r="D32" s="95"/>
      <c r="E32" s="95"/>
      <c r="F32" s="95"/>
      <c r="N32" s="151"/>
      <c r="O32" s="151"/>
      <c r="P32" s="151"/>
      <c r="Q32" s="151"/>
      <c r="R32" s="151"/>
      <c r="S32" s="151"/>
      <c r="U32" s="151"/>
      <c r="V32" s="151"/>
      <c r="W32" s="151"/>
      <c r="X32" s="151"/>
      <c r="Y32" s="151"/>
      <c r="Z32" s="151"/>
    </row>
    <row r="33" spans="2:27" ht="15" customHeight="1" x14ac:dyDescent="0.25">
      <c r="B33" s="96"/>
      <c r="C33" s="96"/>
      <c r="D33" s="96"/>
      <c r="E33" s="96"/>
      <c r="F33" s="96"/>
      <c r="N33" s="151"/>
      <c r="O33" s="151"/>
      <c r="P33" s="151"/>
      <c r="Q33" s="151"/>
      <c r="R33" s="151"/>
      <c r="S33" s="151"/>
      <c r="U33" s="151"/>
      <c r="V33" s="151"/>
      <c r="W33" s="151"/>
      <c r="X33" s="151"/>
      <c r="Y33" s="151"/>
      <c r="Z33" s="151"/>
    </row>
    <row r="34" spans="2:27" ht="15" customHeight="1" x14ac:dyDescent="0.25">
      <c r="B34" s="96"/>
      <c r="C34" s="96"/>
      <c r="D34" s="96"/>
      <c r="E34" s="96"/>
      <c r="F34" s="96"/>
      <c r="N34" s="151"/>
      <c r="O34" s="151"/>
      <c r="P34" s="151"/>
      <c r="Q34" s="151"/>
      <c r="R34" s="151"/>
      <c r="S34" s="151"/>
      <c r="U34" s="151"/>
      <c r="V34" s="151"/>
      <c r="W34" s="151"/>
      <c r="X34" s="151"/>
      <c r="Y34" s="151"/>
      <c r="Z34" s="151"/>
    </row>
    <row r="35" spans="2:27" ht="15" customHeight="1" x14ac:dyDescent="0.25">
      <c r="B35" s="96"/>
      <c r="C35" s="96"/>
      <c r="D35" s="96"/>
      <c r="E35" s="96"/>
      <c r="F35" s="96"/>
      <c r="N35" s="151"/>
      <c r="O35" s="151"/>
      <c r="P35" s="151"/>
      <c r="Q35" s="151"/>
      <c r="R35" s="151"/>
      <c r="S35" s="151"/>
      <c r="U35" s="151"/>
      <c r="V35" s="151"/>
      <c r="W35" s="151"/>
      <c r="X35" s="151"/>
      <c r="Y35" s="151"/>
      <c r="Z35" s="151"/>
    </row>
    <row r="36" spans="2:27" ht="15" customHeight="1" x14ac:dyDescent="0.25">
      <c r="B36" s="96"/>
      <c r="C36" s="96"/>
      <c r="D36" s="96"/>
      <c r="E36" s="96"/>
      <c r="F36" s="96"/>
      <c r="N36" s="151"/>
      <c r="O36" s="151"/>
      <c r="P36" s="151"/>
      <c r="Q36" s="151"/>
      <c r="R36" s="151"/>
      <c r="S36" s="151"/>
      <c r="U36" s="151"/>
      <c r="V36" s="151"/>
      <c r="W36" s="151"/>
      <c r="X36" s="151"/>
      <c r="Y36" s="151"/>
      <c r="Z36" s="151"/>
    </row>
    <row r="37" spans="2:27" ht="15" customHeight="1" x14ac:dyDescent="0.25">
      <c r="B37" s="96"/>
      <c r="C37" s="96"/>
      <c r="D37" s="96"/>
      <c r="E37" s="96"/>
      <c r="F37" s="96"/>
      <c r="N37" s="151"/>
      <c r="O37" s="151"/>
      <c r="P37" s="151"/>
      <c r="Q37" s="151"/>
      <c r="R37" s="151"/>
      <c r="S37" s="151"/>
      <c r="U37" s="151"/>
      <c r="V37" s="151"/>
      <c r="W37" s="151"/>
      <c r="X37" s="151"/>
      <c r="Y37" s="151"/>
      <c r="Z37" s="151"/>
    </row>
    <row r="38" spans="2:27" ht="15" customHeight="1" x14ac:dyDescent="0.25">
      <c r="B38" s="96"/>
      <c r="C38" s="96"/>
      <c r="D38" s="96"/>
      <c r="E38" s="96"/>
      <c r="F38" s="96"/>
      <c r="N38" s="151"/>
      <c r="O38" s="151"/>
      <c r="P38" s="151"/>
      <c r="Q38" s="151"/>
      <c r="R38" s="151"/>
      <c r="S38" s="151"/>
      <c r="U38" s="151"/>
      <c r="V38" s="151"/>
      <c r="W38" s="151"/>
      <c r="X38" s="151"/>
      <c r="Y38" s="151"/>
      <c r="Z38" s="151"/>
    </row>
    <row r="39" spans="2:27" ht="15" customHeight="1" x14ac:dyDescent="0.25">
      <c r="B39" s="97"/>
      <c r="C39" s="97"/>
      <c r="D39" s="97"/>
      <c r="E39" s="97"/>
      <c r="F39" s="97"/>
      <c r="N39" s="151"/>
      <c r="O39" s="151"/>
      <c r="P39" s="151"/>
      <c r="Q39" s="151"/>
      <c r="R39" s="151"/>
      <c r="S39" s="151"/>
      <c r="U39" s="151"/>
      <c r="V39" s="151"/>
      <c r="W39" s="151"/>
      <c r="X39" s="151"/>
      <c r="Y39" s="151"/>
      <c r="Z39" s="151"/>
    </row>
    <row r="40" spans="2:27" ht="15" customHeight="1" x14ac:dyDescent="0.25">
      <c r="B40" s="97"/>
      <c r="C40" s="97"/>
      <c r="D40" s="97"/>
      <c r="E40" s="97"/>
      <c r="F40" s="97"/>
      <c r="N40" s="151"/>
      <c r="O40" s="151"/>
      <c r="P40" s="151"/>
      <c r="Q40" s="151"/>
      <c r="R40" s="151"/>
      <c r="S40" s="151"/>
      <c r="U40" s="151"/>
      <c r="V40" s="151"/>
      <c r="W40" s="151"/>
      <c r="X40" s="151"/>
      <c r="Y40" s="151"/>
      <c r="Z40" s="151"/>
      <c r="AA40" s="1"/>
    </row>
    <row r="41" spans="2:27" ht="15" customHeight="1" x14ac:dyDescent="0.25">
      <c r="B41" s="97"/>
      <c r="C41" s="97"/>
      <c r="D41" s="97"/>
      <c r="E41" s="97"/>
      <c r="F41" s="97"/>
      <c r="N41" s="151"/>
      <c r="O41" s="151"/>
      <c r="P41" s="151"/>
      <c r="Q41" s="151"/>
      <c r="R41" s="151"/>
      <c r="S41" s="151"/>
      <c r="U41" s="151"/>
      <c r="V41" s="151"/>
      <c r="W41" s="151"/>
      <c r="X41" s="151"/>
      <c r="Y41" s="151"/>
      <c r="Z41" s="151"/>
      <c r="AA41" s="1"/>
    </row>
    <row r="42" spans="2:27" ht="15" customHeight="1" x14ac:dyDescent="0.25">
      <c r="B42" s="97"/>
      <c r="C42" s="97"/>
      <c r="D42" s="97"/>
      <c r="E42" s="97"/>
      <c r="F42" s="97"/>
      <c r="N42" s="151"/>
      <c r="O42" s="151"/>
      <c r="P42" s="151"/>
      <c r="Q42" s="151"/>
      <c r="R42" s="151"/>
      <c r="S42" s="151"/>
      <c r="T42" s="1"/>
      <c r="U42" s="151"/>
      <c r="V42" s="151"/>
      <c r="W42" s="151"/>
      <c r="X42" s="151"/>
      <c r="Y42" s="151"/>
      <c r="Z42" s="151"/>
      <c r="AA42" s="1"/>
    </row>
    <row r="43" spans="2:27" ht="15" customHeight="1" x14ac:dyDescent="0.25">
      <c r="B43" s="97"/>
      <c r="C43" s="97"/>
      <c r="D43" s="97"/>
      <c r="E43" s="97"/>
      <c r="F43" s="97"/>
      <c r="N43" s="151"/>
      <c r="O43" s="151"/>
      <c r="P43" s="151"/>
      <c r="Q43" s="151"/>
      <c r="R43" s="151"/>
      <c r="S43" s="151"/>
      <c r="T43" s="1"/>
      <c r="U43" s="151"/>
      <c r="V43" s="151"/>
      <c r="W43" s="151"/>
      <c r="X43" s="151"/>
      <c r="Y43" s="151"/>
      <c r="Z43" s="151"/>
      <c r="AA43" s="1"/>
    </row>
    <row r="44" spans="2:27" ht="15" customHeight="1" x14ac:dyDescent="0.25">
      <c r="B44" s="97"/>
      <c r="C44" s="97"/>
      <c r="D44" s="97"/>
      <c r="E44" s="97"/>
      <c r="F44" s="97"/>
      <c r="P44" s="1"/>
      <c r="Q44" s="1"/>
      <c r="R44" s="1"/>
      <c r="S44" s="1"/>
      <c r="T44" s="1"/>
      <c r="U44" s="1"/>
      <c r="V44" s="1"/>
      <c r="W44" s="1"/>
      <c r="X44" s="1"/>
      <c r="Y44" s="1"/>
      <c r="Z44" s="1"/>
      <c r="AA44" s="1"/>
    </row>
    <row r="45" spans="2:27" ht="15" customHeight="1" x14ac:dyDescent="0.25">
      <c r="B45" s="97"/>
      <c r="C45" s="97"/>
      <c r="D45" s="97"/>
      <c r="E45" s="97"/>
      <c r="F45" s="97"/>
      <c r="P45" s="1"/>
      <c r="Q45" s="1"/>
      <c r="R45" s="1"/>
      <c r="S45" s="1"/>
      <c r="T45" s="1"/>
      <c r="U45" s="1"/>
      <c r="V45" s="1"/>
      <c r="W45" s="1"/>
      <c r="X45" s="1"/>
      <c r="Y45" s="1"/>
      <c r="Z45" s="1"/>
      <c r="AA45" s="1"/>
    </row>
    <row r="46" spans="2:27" ht="15" customHeight="1" x14ac:dyDescent="0.25">
      <c r="B46" s="97"/>
      <c r="C46" s="97"/>
      <c r="D46" s="97"/>
      <c r="E46" s="97"/>
      <c r="F46" s="97"/>
      <c r="P46" s="1"/>
      <c r="Q46" s="1"/>
      <c r="R46" s="1"/>
      <c r="S46" s="1"/>
      <c r="T46" s="1"/>
      <c r="U46" s="1"/>
      <c r="V46" s="1"/>
      <c r="W46" s="1"/>
      <c r="X46" s="1"/>
      <c r="Y46" s="1"/>
      <c r="Z46" s="1"/>
      <c r="AA46" s="1"/>
    </row>
  </sheetData>
  <sheetProtection algorithmName="SHA-512" hashValue="Y98nWbztfbiD6mVZRNRgijuN0YxR8qzltWNEGm4gys0Pc5tcqaoa8hz9e6vvFoiDtR0v7Qn6U8dMOoigMkr2+Q==" saltValue="PwB9n2BpRpYU62+UwSTLZw==" spinCount="100000" sheet="1" objects="1" scenarios="1" selectLockedCells="1" selectUnlockedCells="1"/>
  <mergeCells count="4">
    <mergeCell ref="N21:S23"/>
    <mergeCell ref="U21:Z23"/>
    <mergeCell ref="N24:S43"/>
    <mergeCell ref="U24:Z43"/>
  </mergeCells>
  <pageMargins left="0.25" right="0.25" top="0.75" bottom="0.75" header="0.3" footer="0.3"/>
  <pageSetup paperSize="17" orientation="landscape" r:id="rId1"/>
  <drawing r:id="rId2"/>
  <pictur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8"/>
  <sheetViews>
    <sheetView showGridLines="0" showRowColHeaders="0" zoomScaleNormal="100" workbookViewId="0">
      <selection activeCell="AE40" sqref="AE40"/>
    </sheetView>
  </sheetViews>
  <sheetFormatPr defaultRowHeight="15" x14ac:dyDescent="0.25"/>
  <cols>
    <col min="1" max="1" width="4.28515625" customWidth="1"/>
    <col min="2" max="27" width="7.7109375" customWidth="1"/>
    <col min="28" max="28" width="4.28515625" customWidth="1"/>
  </cols>
  <sheetData>
    <row r="1" spans="1:30" ht="15" customHeight="1" x14ac:dyDescent="0.25">
      <c r="A1" s="9"/>
      <c r="B1" s="167" t="s">
        <v>2</v>
      </c>
      <c r="C1" s="167"/>
      <c r="D1" s="9"/>
      <c r="E1" s="167" t="s">
        <v>0</v>
      </c>
      <c r="F1" s="167"/>
      <c r="G1" s="167"/>
      <c r="H1" s="167"/>
      <c r="I1" s="9"/>
      <c r="J1" s="167" t="s">
        <v>1</v>
      </c>
      <c r="K1" s="167"/>
      <c r="L1" s="167"/>
      <c r="M1" s="9"/>
      <c r="N1" s="168" t="s">
        <v>135</v>
      </c>
      <c r="O1" s="168"/>
      <c r="P1" s="168"/>
      <c r="Q1" s="168"/>
      <c r="R1" s="9"/>
      <c r="S1" s="167" t="s">
        <v>3</v>
      </c>
      <c r="T1" s="167"/>
      <c r="U1" s="167"/>
      <c r="V1" s="9"/>
      <c r="W1" s="9"/>
      <c r="X1" s="9"/>
      <c r="Y1" s="9"/>
      <c r="Z1" s="9"/>
      <c r="AA1" s="9"/>
      <c r="AB1" s="9"/>
      <c r="AC1" s="1"/>
      <c r="AD1" s="1"/>
    </row>
    <row r="2" spans="1:30" ht="15" customHeight="1" x14ac:dyDescent="0.25">
      <c r="A2" s="9"/>
      <c r="B2" s="167"/>
      <c r="C2" s="167"/>
      <c r="D2" s="9"/>
      <c r="E2" s="167"/>
      <c r="F2" s="167"/>
      <c r="G2" s="167"/>
      <c r="H2" s="167"/>
      <c r="I2" s="9"/>
      <c r="J2" s="167"/>
      <c r="K2" s="167"/>
      <c r="L2" s="167"/>
      <c r="M2" s="9"/>
      <c r="N2" s="168"/>
      <c r="O2" s="168"/>
      <c r="P2" s="168"/>
      <c r="Q2" s="168"/>
      <c r="R2" s="9"/>
      <c r="S2" s="167"/>
      <c r="T2" s="167"/>
      <c r="U2" s="167"/>
      <c r="V2" s="9"/>
      <c r="W2" s="9"/>
      <c r="X2" s="9"/>
      <c r="Y2" s="9"/>
      <c r="Z2" s="9"/>
      <c r="AA2" s="9"/>
      <c r="AB2" s="9"/>
      <c r="AC2" s="1"/>
      <c r="AD2" s="1"/>
    </row>
    <row r="3" spans="1:30" x14ac:dyDescent="0.25">
      <c r="AC3" s="1"/>
      <c r="AD3" s="1"/>
    </row>
    <row r="9" spans="1:30" ht="15" customHeight="1" x14ac:dyDescent="0.25">
      <c r="J9" s="61"/>
      <c r="K9" s="61"/>
      <c r="L9" s="61"/>
      <c r="M9" s="61"/>
      <c r="N9" s="61"/>
      <c r="O9" s="61"/>
      <c r="P9" s="61"/>
      <c r="Q9" s="61"/>
    </row>
    <row r="10" spans="1:30" ht="15" customHeight="1" x14ac:dyDescent="0.25">
      <c r="J10" s="61"/>
      <c r="K10" s="61"/>
      <c r="L10" s="61"/>
      <c r="M10" s="61"/>
      <c r="N10" s="61"/>
      <c r="O10" s="61"/>
      <c r="P10" s="61"/>
      <c r="Q10" s="61"/>
    </row>
    <row r="11" spans="1:30" ht="15" customHeight="1" x14ac:dyDescent="0.25">
      <c r="J11" s="62"/>
      <c r="K11" s="62"/>
      <c r="L11" s="62"/>
      <c r="M11" s="62"/>
      <c r="N11" s="62"/>
      <c r="O11" s="62"/>
      <c r="P11" s="62"/>
      <c r="Q11" s="62"/>
      <c r="R11" s="62"/>
    </row>
    <row r="12" spans="1:30" ht="15" customHeight="1" x14ac:dyDescent="0.25">
      <c r="J12" s="62"/>
      <c r="K12" s="62"/>
      <c r="L12" s="62"/>
      <c r="M12" s="62"/>
      <c r="N12" s="62"/>
      <c r="O12" s="62"/>
      <c r="P12" s="62"/>
      <c r="Q12" s="62"/>
      <c r="R12" s="62"/>
    </row>
    <row r="13" spans="1:30" ht="15" customHeight="1" x14ac:dyDescent="0.45">
      <c r="J13" s="63"/>
      <c r="K13" s="63"/>
      <c r="L13" s="63"/>
      <c r="M13" s="63"/>
      <c r="N13" s="63"/>
    </row>
    <row r="14" spans="1:30" ht="15" customHeight="1" x14ac:dyDescent="0.45">
      <c r="J14" s="63"/>
      <c r="K14" s="63"/>
      <c r="L14" s="63"/>
      <c r="M14" s="63"/>
      <c r="N14" s="63"/>
    </row>
    <row r="21" spans="2:27" ht="15" customHeight="1" x14ac:dyDescent="0.25">
      <c r="B21" s="149" t="s">
        <v>103</v>
      </c>
      <c r="C21" s="149"/>
      <c r="D21" s="149"/>
      <c r="E21" s="149"/>
      <c r="F21" s="149"/>
      <c r="G21" s="149"/>
      <c r="H21" s="149"/>
      <c r="I21" s="149"/>
      <c r="K21" s="149" t="s">
        <v>29</v>
      </c>
      <c r="L21" s="149"/>
      <c r="M21" s="149"/>
      <c r="N21" s="149"/>
      <c r="O21" s="149"/>
      <c r="P21" s="149"/>
      <c r="Q21" s="149"/>
      <c r="R21" s="149"/>
      <c r="T21" s="149" t="s">
        <v>160</v>
      </c>
      <c r="U21" s="149"/>
      <c r="V21" s="149"/>
      <c r="W21" s="149"/>
      <c r="X21" s="149"/>
      <c r="Y21" s="149"/>
      <c r="Z21" s="149"/>
      <c r="AA21" s="149"/>
    </row>
    <row r="22" spans="2:27" ht="15" customHeight="1" x14ac:dyDescent="0.25">
      <c r="B22" s="149"/>
      <c r="C22" s="149"/>
      <c r="D22" s="149"/>
      <c r="E22" s="149"/>
      <c r="F22" s="149"/>
      <c r="G22" s="149"/>
      <c r="H22" s="149"/>
      <c r="I22" s="149"/>
      <c r="K22" s="149"/>
      <c r="L22" s="149"/>
      <c r="M22" s="149"/>
      <c r="N22" s="149"/>
      <c r="O22" s="149"/>
      <c r="P22" s="149"/>
      <c r="Q22" s="149"/>
      <c r="R22" s="149"/>
      <c r="T22" s="149"/>
      <c r="U22" s="149"/>
      <c r="V22" s="149"/>
      <c r="W22" s="149"/>
      <c r="X22" s="149"/>
      <c r="Y22" s="149"/>
      <c r="Z22" s="149"/>
      <c r="AA22" s="149"/>
    </row>
    <row r="23" spans="2:27" ht="15" customHeight="1" x14ac:dyDescent="0.25">
      <c r="B23" s="149"/>
      <c r="C23" s="149"/>
      <c r="D23" s="149"/>
      <c r="E23" s="149"/>
      <c r="F23" s="149"/>
      <c r="G23" s="149"/>
      <c r="H23" s="149"/>
      <c r="I23" s="149"/>
      <c r="K23" s="149"/>
      <c r="L23" s="149"/>
      <c r="M23" s="149"/>
      <c r="N23" s="149"/>
      <c r="O23" s="149"/>
      <c r="P23" s="149"/>
      <c r="Q23" s="149"/>
      <c r="R23" s="149"/>
      <c r="T23" s="149"/>
      <c r="U23" s="149"/>
      <c r="V23" s="149"/>
      <c r="W23" s="149"/>
      <c r="X23" s="149"/>
      <c r="Y23" s="149"/>
      <c r="Z23" s="149"/>
      <c r="AA23" s="149"/>
    </row>
    <row r="24" spans="2:27" ht="15" customHeight="1" x14ac:dyDescent="0.25">
      <c r="B24" s="2"/>
      <c r="C24" s="2"/>
      <c r="D24" s="2"/>
      <c r="E24" s="2"/>
      <c r="F24" s="2"/>
      <c r="G24" s="2"/>
      <c r="H24" s="2"/>
      <c r="I24" s="2"/>
      <c r="K24" s="72"/>
      <c r="L24" s="72"/>
      <c r="M24" s="72"/>
      <c r="N24" s="72"/>
      <c r="O24" s="72"/>
      <c r="P24" s="72"/>
      <c r="Q24" s="72"/>
      <c r="R24" s="72"/>
      <c r="T24" s="2"/>
      <c r="U24" s="2"/>
      <c r="V24" s="2"/>
      <c r="W24" s="2"/>
      <c r="X24" s="2"/>
      <c r="Y24" s="2"/>
      <c r="Z24" s="2"/>
      <c r="AA24" s="2"/>
    </row>
    <row r="25" spans="2:27" ht="15" customHeight="1" x14ac:dyDescent="0.25">
      <c r="B25" s="241" t="b">
        <v>0</v>
      </c>
      <c r="C25" s="219" t="s">
        <v>53</v>
      </c>
      <c r="D25" s="219"/>
      <c r="E25" s="219"/>
      <c r="F25" s="219"/>
      <c r="G25" s="219"/>
      <c r="H25" s="219"/>
      <c r="I25" s="219"/>
      <c r="K25" s="194" t="s">
        <v>200</v>
      </c>
      <c r="L25" s="194"/>
      <c r="M25" s="194"/>
      <c r="N25" s="194"/>
      <c r="O25" s="194"/>
      <c r="P25" s="194"/>
      <c r="Q25" s="194"/>
      <c r="R25" s="194"/>
      <c r="T25" s="194" t="s">
        <v>201</v>
      </c>
      <c r="U25" s="194"/>
      <c r="V25" s="194"/>
      <c r="W25" s="194"/>
      <c r="X25" s="194"/>
      <c r="Y25" s="194"/>
      <c r="Z25" s="194"/>
      <c r="AA25" s="194"/>
    </row>
    <row r="26" spans="2:27" ht="15" customHeight="1" x14ac:dyDescent="0.25">
      <c r="B26" s="241"/>
      <c r="C26" s="219"/>
      <c r="D26" s="219"/>
      <c r="E26" s="219"/>
      <c r="F26" s="219"/>
      <c r="G26" s="219"/>
      <c r="H26" s="219"/>
      <c r="I26" s="219"/>
      <c r="K26" s="194"/>
      <c r="L26" s="194"/>
      <c r="M26" s="194"/>
      <c r="N26" s="194"/>
      <c r="O26" s="194"/>
      <c r="P26" s="194"/>
      <c r="Q26" s="194"/>
      <c r="R26" s="194"/>
      <c r="T26" s="194"/>
      <c r="U26" s="194"/>
      <c r="V26" s="194"/>
      <c r="W26" s="194"/>
      <c r="X26" s="194"/>
      <c r="Y26" s="194"/>
      <c r="Z26" s="194"/>
      <c r="AA26" s="194"/>
    </row>
    <row r="27" spans="2:27" ht="15" customHeight="1" x14ac:dyDescent="0.25">
      <c r="B27" s="241"/>
      <c r="C27" s="219"/>
      <c r="D27" s="219"/>
      <c r="E27" s="219"/>
      <c r="F27" s="219"/>
      <c r="G27" s="219"/>
      <c r="H27" s="219"/>
      <c r="I27" s="219"/>
      <c r="K27" s="194"/>
      <c r="L27" s="194"/>
      <c r="M27" s="194"/>
      <c r="N27" s="194"/>
      <c r="O27" s="194"/>
      <c r="P27" s="194"/>
      <c r="Q27" s="194"/>
      <c r="R27" s="194"/>
      <c r="T27" s="194"/>
      <c r="U27" s="194"/>
      <c r="V27" s="194"/>
      <c r="W27" s="194"/>
      <c r="X27" s="194"/>
      <c r="Y27" s="194"/>
      <c r="Z27" s="194"/>
      <c r="AA27" s="194"/>
    </row>
    <row r="28" spans="2:27" ht="15.75" customHeight="1" x14ac:dyDescent="0.25">
      <c r="B28" s="187" t="s">
        <v>55</v>
      </c>
      <c r="C28" s="188"/>
      <c r="D28" s="188"/>
      <c r="E28" s="188"/>
      <c r="F28" s="188"/>
      <c r="G28" s="188"/>
      <c r="H28" s="13"/>
      <c r="I28" s="13"/>
      <c r="K28" s="194"/>
      <c r="L28" s="194"/>
      <c r="M28" s="194"/>
      <c r="N28" s="194"/>
      <c r="O28" s="194"/>
      <c r="P28" s="194"/>
      <c r="Q28" s="194"/>
      <c r="R28" s="194"/>
      <c r="T28" s="194"/>
      <c r="U28" s="194"/>
      <c r="V28" s="194"/>
      <c r="W28" s="194"/>
      <c r="X28" s="194"/>
      <c r="Y28" s="194"/>
      <c r="Z28" s="194"/>
      <c r="AA28" s="194"/>
    </row>
    <row r="29" spans="2:27" ht="15" customHeight="1" x14ac:dyDescent="0.25">
      <c r="B29" s="190" t="s">
        <v>54</v>
      </c>
      <c r="C29" s="190"/>
      <c r="D29" s="190"/>
      <c r="E29" s="190"/>
      <c r="F29" s="190"/>
      <c r="G29" s="190"/>
      <c r="H29" s="191" t="str">
        <f>IF(B25=TRUE,1000000,"")</f>
        <v/>
      </c>
      <c r="I29" s="191"/>
      <c r="K29" s="194"/>
      <c r="L29" s="194"/>
      <c r="M29" s="194"/>
      <c r="N29" s="194"/>
      <c r="O29" s="194"/>
      <c r="P29" s="194"/>
      <c r="Q29" s="194"/>
      <c r="R29" s="194"/>
      <c r="T29" s="22"/>
      <c r="U29" s="22"/>
      <c r="V29" s="22"/>
      <c r="W29" s="22"/>
      <c r="X29" s="22"/>
      <c r="Y29" s="22"/>
      <c r="Z29" s="22"/>
      <c r="AA29" s="22"/>
    </row>
    <row r="30" spans="2:27" ht="15" customHeight="1" x14ac:dyDescent="0.25">
      <c r="B30" s="190" t="s">
        <v>39</v>
      </c>
      <c r="C30" s="190"/>
      <c r="D30" s="190"/>
      <c r="E30" s="190"/>
      <c r="F30" s="190"/>
      <c r="G30" s="190"/>
      <c r="H30" s="191" t="str">
        <f>IF(B25=TRUE,2000000,"")</f>
        <v/>
      </c>
      <c r="I30" s="191"/>
      <c r="K30" s="194"/>
      <c r="L30" s="194"/>
      <c r="M30" s="194"/>
      <c r="N30" s="194"/>
      <c r="O30" s="194"/>
      <c r="P30" s="194"/>
      <c r="Q30" s="194"/>
      <c r="R30" s="194"/>
      <c r="T30" s="22"/>
      <c r="U30" s="22"/>
      <c r="V30" s="22"/>
      <c r="W30" s="22"/>
      <c r="X30" s="22"/>
      <c r="Y30" s="22"/>
      <c r="Z30" s="22"/>
      <c r="AA30" s="22"/>
    </row>
    <row r="31" spans="2:27" ht="15" customHeight="1" x14ac:dyDescent="0.25">
      <c r="B31" s="33"/>
      <c r="C31" s="32"/>
      <c r="D31" s="23"/>
      <c r="E31" s="23"/>
      <c r="F31" s="23"/>
      <c r="G31" s="23"/>
      <c r="H31" s="23"/>
      <c r="I31" s="23"/>
      <c r="K31" s="194"/>
      <c r="L31" s="194"/>
      <c r="M31" s="194"/>
      <c r="N31" s="194"/>
      <c r="O31" s="194"/>
      <c r="P31" s="194"/>
      <c r="Q31" s="194"/>
      <c r="R31" s="194"/>
      <c r="T31" s="22"/>
      <c r="U31" s="22"/>
      <c r="V31" s="22"/>
      <c r="W31" s="22"/>
      <c r="X31" s="22"/>
      <c r="Y31" s="22"/>
      <c r="Z31" s="22"/>
      <c r="AA31" s="22"/>
    </row>
    <row r="32" spans="2:27" ht="15" customHeight="1" x14ac:dyDescent="0.25">
      <c r="B32" s="31"/>
      <c r="C32" s="31"/>
      <c r="D32" s="238"/>
      <c r="E32" s="238"/>
      <c r="F32" s="238"/>
      <c r="G32" s="238"/>
      <c r="H32" s="239"/>
      <c r="I32" s="239"/>
      <c r="K32" s="194"/>
      <c r="L32" s="194"/>
      <c r="M32" s="194"/>
      <c r="N32" s="194"/>
      <c r="O32" s="194"/>
      <c r="P32" s="194"/>
      <c r="Q32" s="194"/>
      <c r="R32" s="194"/>
      <c r="T32" s="22"/>
      <c r="U32" s="22"/>
      <c r="V32" s="22"/>
      <c r="W32" s="22"/>
      <c r="X32" s="22"/>
      <c r="Y32" s="22"/>
      <c r="Z32" s="22"/>
      <c r="AA32" s="22"/>
    </row>
    <row r="33" spans="2:27" ht="15" customHeight="1" x14ac:dyDescent="0.25">
      <c r="B33" s="31"/>
      <c r="C33" s="31"/>
      <c r="D33" s="31"/>
      <c r="E33" s="31"/>
      <c r="F33" s="31"/>
      <c r="G33" s="31"/>
      <c r="H33" s="31"/>
      <c r="I33" s="31"/>
      <c r="K33" s="194"/>
      <c r="L33" s="194"/>
      <c r="M33" s="194"/>
      <c r="N33" s="194"/>
      <c r="O33" s="194"/>
      <c r="P33" s="194"/>
      <c r="Q33" s="194"/>
      <c r="R33" s="194"/>
      <c r="T33" s="22"/>
      <c r="U33" s="22"/>
      <c r="V33" s="22"/>
      <c r="W33" s="22"/>
      <c r="X33" s="22"/>
      <c r="Y33" s="22"/>
      <c r="Z33" s="22"/>
      <c r="AA33" s="22"/>
    </row>
    <row r="34" spans="2:27" ht="15" customHeight="1" x14ac:dyDescent="0.3">
      <c r="B34" s="30"/>
      <c r="C34" s="170"/>
      <c r="D34" s="170"/>
      <c r="E34" s="170"/>
      <c r="F34" s="170"/>
      <c r="G34" s="170"/>
      <c r="H34" s="170"/>
      <c r="I34" s="170"/>
      <c r="K34" s="194"/>
      <c r="L34" s="194"/>
      <c r="M34" s="194"/>
      <c r="N34" s="194"/>
      <c r="O34" s="194"/>
      <c r="P34" s="194"/>
      <c r="Q34" s="194"/>
      <c r="R34" s="194"/>
      <c r="T34" s="22"/>
      <c r="U34" s="22"/>
      <c r="V34" s="22"/>
      <c r="W34" s="22"/>
      <c r="X34" s="22"/>
      <c r="Y34" s="22"/>
      <c r="Z34" s="22"/>
      <c r="AA34" s="22"/>
    </row>
    <row r="35" spans="2:27" ht="15" customHeight="1" x14ac:dyDescent="0.25">
      <c r="B35" s="34"/>
      <c r="C35" s="240"/>
      <c r="D35" s="235"/>
      <c r="E35" s="235"/>
      <c r="F35" s="235"/>
      <c r="G35" s="235"/>
      <c r="H35" s="235"/>
      <c r="I35" s="235"/>
      <c r="K35" s="194"/>
      <c r="L35" s="194"/>
      <c r="M35" s="194"/>
      <c r="N35" s="194"/>
      <c r="O35" s="194"/>
      <c r="P35" s="194"/>
      <c r="Q35" s="194"/>
      <c r="R35" s="194"/>
      <c r="T35" s="22"/>
      <c r="U35" s="22"/>
      <c r="V35" s="22"/>
      <c r="W35" s="22"/>
      <c r="X35" s="22"/>
      <c r="Y35" s="22"/>
      <c r="Z35" s="22"/>
      <c r="AA35" s="22"/>
    </row>
    <row r="36" spans="2:27" ht="17.25" customHeight="1" x14ac:dyDescent="0.25">
      <c r="B36" s="35"/>
      <c r="C36" s="240"/>
      <c r="D36" s="235"/>
      <c r="E36" s="235"/>
      <c r="F36" s="235"/>
      <c r="G36" s="235"/>
      <c r="H36" s="235"/>
      <c r="I36" s="235"/>
      <c r="K36" s="194"/>
      <c r="L36" s="194"/>
      <c r="M36" s="194"/>
      <c r="N36" s="194"/>
      <c r="O36" s="194"/>
      <c r="P36" s="194"/>
      <c r="Q36" s="194"/>
      <c r="R36" s="194"/>
      <c r="T36" s="22"/>
      <c r="U36" s="22"/>
      <c r="V36" s="22"/>
      <c r="W36" s="22"/>
      <c r="X36" s="22"/>
      <c r="Y36" s="22"/>
      <c r="Z36" s="22"/>
      <c r="AA36" s="22"/>
    </row>
    <row r="37" spans="2:27" ht="15" customHeight="1" x14ac:dyDescent="0.25">
      <c r="B37" s="34"/>
      <c r="C37" s="36"/>
      <c r="D37" s="238"/>
      <c r="E37" s="238"/>
      <c r="F37" s="238"/>
      <c r="G37" s="238"/>
      <c r="H37" s="239"/>
      <c r="I37" s="239"/>
      <c r="K37" s="72"/>
      <c r="L37" s="72"/>
      <c r="M37" s="72"/>
      <c r="N37" s="72"/>
      <c r="O37" s="72"/>
      <c r="P37" s="72"/>
      <c r="Q37" s="72"/>
      <c r="R37" s="72"/>
      <c r="T37" s="22"/>
      <c r="U37" s="22"/>
      <c r="V37" s="22"/>
      <c r="W37" s="22"/>
      <c r="X37" s="22"/>
      <c r="Y37" s="22"/>
      <c r="Z37" s="22"/>
      <c r="AA37" s="22"/>
    </row>
    <row r="38" spans="2:27" ht="15" customHeight="1" x14ac:dyDescent="0.25">
      <c r="B38" s="31"/>
      <c r="C38" s="31"/>
      <c r="D38" s="31"/>
      <c r="E38" s="31"/>
      <c r="F38" s="31"/>
      <c r="G38" s="31"/>
      <c r="H38" s="31"/>
      <c r="I38" s="31"/>
      <c r="K38" s="72"/>
      <c r="L38" s="72"/>
      <c r="M38" s="72"/>
      <c r="N38" s="72"/>
      <c r="O38" s="72"/>
      <c r="P38" s="72"/>
      <c r="Q38" s="72"/>
      <c r="R38" s="72"/>
      <c r="T38" s="22"/>
      <c r="U38" s="22"/>
      <c r="V38" s="22"/>
      <c r="W38" s="22"/>
      <c r="X38" s="22"/>
      <c r="Y38" s="22"/>
      <c r="Z38" s="22"/>
      <c r="AA38" s="22"/>
    </row>
    <row r="39" spans="2:27" ht="15" customHeight="1" x14ac:dyDescent="0.3">
      <c r="B39" s="41"/>
      <c r="C39" s="41"/>
      <c r="D39" s="41"/>
      <c r="E39" s="41"/>
      <c r="F39" s="41"/>
      <c r="G39" s="41"/>
      <c r="H39" s="41"/>
      <c r="I39" s="41"/>
      <c r="K39" s="72"/>
      <c r="L39" s="72"/>
      <c r="M39" s="72"/>
      <c r="N39" s="72"/>
      <c r="O39" s="72"/>
      <c r="P39" s="72"/>
      <c r="Q39" s="72"/>
      <c r="R39" s="72"/>
      <c r="T39" s="22"/>
      <c r="U39" s="22"/>
      <c r="V39" s="22"/>
      <c r="W39" s="22"/>
      <c r="X39" s="22"/>
      <c r="Y39" s="22"/>
      <c r="Z39" s="22"/>
      <c r="AA39" s="22"/>
    </row>
    <row r="40" spans="2:27" ht="15" customHeight="1" x14ac:dyDescent="0.25">
      <c r="B40" s="37"/>
      <c r="C40" s="32"/>
      <c r="D40" s="36"/>
      <c r="E40" s="35"/>
      <c r="F40" s="35"/>
      <c r="G40" s="35"/>
      <c r="H40" s="38"/>
      <c r="I40" s="38"/>
      <c r="K40" s="72"/>
      <c r="L40" s="72"/>
      <c r="M40" s="72"/>
      <c r="N40" s="72"/>
      <c r="O40" s="72"/>
      <c r="P40" s="72"/>
      <c r="Q40" s="72"/>
      <c r="R40" s="72"/>
      <c r="T40" s="195" t="s">
        <v>284</v>
      </c>
      <c r="U40" s="196"/>
      <c r="V40" s="196"/>
      <c r="W40" s="196"/>
      <c r="X40" s="196"/>
      <c r="Y40" s="196"/>
      <c r="Z40" s="196"/>
      <c r="AA40" s="196"/>
    </row>
    <row r="41" spans="2:27" ht="16.5" customHeight="1" x14ac:dyDescent="0.25">
      <c r="B41" s="39"/>
      <c r="C41" s="36"/>
      <c r="D41" s="40"/>
      <c r="E41" s="40"/>
      <c r="F41" s="40"/>
      <c r="G41" s="40"/>
      <c r="H41" s="40"/>
      <c r="I41" s="40"/>
      <c r="K41" s="72"/>
      <c r="L41" s="72"/>
      <c r="M41" s="72"/>
      <c r="N41" s="72"/>
      <c r="O41" s="72"/>
      <c r="P41" s="72"/>
      <c r="Q41" s="72"/>
      <c r="R41" s="72"/>
      <c r="T41" s="196"/>
      <c r="U41" s="196"/>
      <c r="V41" s="196"/>
      <c r="W41" s="196"/>
      <c r="X41" s="196"/>
      <c r="Y41" s="196"/>
      <c r="Z41" s="196"/>
      <c r="AA41" s="196"/>
    </row>
    <row r="42" spans="2:27" ht="15" customHeight="1" x14ac:dyDescent="0.3">
      <c r="B42" s="41"/>
      <c r="C42" s="23"/>
      <c r="D42" s="238"/>
      <c r="E42" s="238"/>
      <c r="F42" s="238"/>
      <c r="G42" s="238"/>
      <c r="H42" s="239"/>
      <c r="I42" s="239"/>
      <c r="K42" s="72"/>
      <c r="L42" s="72"/>
      <c r="M42" s="72"/>
      <c r="N42" s="72"/>
      <c r="O42" s="72"/>
      <c r="P42" s="72"/>
      <c r="Q42" s="72"/>
      <c r="R42" s="72"/>
      <c r="T42" s="196"/>
      <c r="U42" s="196"/>
      <c r="V42" s="196"/>
      <c r="W42" s="196"/>
      <c r="X42" s="196"/>
      <c r="Y42" s="196"/>
      <c r="Z42" s="196"/>
      <c r="AA42" s="196"/>
    </row>
    <row r="43" spans="2:27" ht="17.25" customHeight="1" x14ac:dyDescent="0.25">
      <c r="B43" s="31"/>
      <c r="C43" s="31"/>
      <c r="D43" s="31"/>
      <c r="E43" s="31"/>
      <c r="F43" s="31"/>
      <c r="G43" s="31"/>
      <c r="H43" s="31"/>
      <c r="I43" s="31"/>
      <c r="K43" s="72"/>
      <c r="L43" s="72"/>
      <c r="M43" s="72"/>
      <c r="N43" s="72"/>
      <c r="O43" s="72"/>
      <c r="P43" s="72"/>
      <c r="Q43" s="72"/>
      <c r="R43" s="72"/>
      <c r="T43" s="196"/>
      <c r="U43" s="196"/>
      <c r="V43" s="196"/>
      <c r="W43" s="196"/>
      <c r="X43" s="196"/>
      <c r="Y43" s="196"/>
      <c r="Z43" s="196"/>
      <c r="AA43" s="196"/>
    </row>
    <row r="44" spans="2:27" ht="15" customHeight="1" x14ac:dyDescent="0.25">
      <c r="B44" s="42"/>
      <c r="C44" s="42"/>
      <c r="D44" s="42"/>
      <c r="E44" s="42"/>
      <c r="F44" s="42"/>
      <c r="G44" s="42"/>
      <c r="H44" s="43"/>
      <c r="I44" s="43"/>
      <c r="K44" s="72"/>
      <c r="L44" s="72"/>
      <c r="M44" s="72"/>
      <c r="N44" s="72"/>
      <c r="O44" s="72"/>
      <c r="P44" s="72"/>
      <c r="Q44" s="72"/>
      <c r="R44" s="72"/>
      <c r="T44" s="196"/>
      <c r="U44" s="196"/>
      <c r="V44" s="196"/>
      <c r="W44" s="196"/>
      <c r="X44" s="196"/>
      <c r="Y44" s="196"/>
      <c r="Z44" s="196"/>
      <c r="AA44" s="196"/>
    </row>
    <row r="45" spans="2:27" ht="18.75" customHeight="1" x14ac:dyDescent="0.25">
      <c r="B45" s="44"/>
      <c r="C45" s="44"/>
      <c r="D45" s="44"/>
      <c r="E45" s="44"/>
      <c r="F45" s="44"/>
      <c r="G45" s="44"/>
      <c r="H45" s="45"/>
      <c r="I45" s="45"/>
      <c r="K45" s="72"/>
      <c r="L45" s="72"/>
      <c r="M45" s="72"/>
      <c r="N45" s="72"/>
      <c r="O45" s="72"/>
      <c r="P45" s="72"/>
      <c r="Q45" s="72"/>
      <c r="R45" s="72"/>
      <c r="T45" s="196"/>
      <c r="U45" s="196"/>
      <c r="V45" s="196"/>
      <c r="W45" s="196"/>
      <c r="X45" s="196"/>
      <c r="Y45" s="196"/>
      <c r="Z45" s="196"/>
      <c r="AA45" s="196"/>
    </row>
    <row r="46" spans="2:27" ht="17.25" x14ac:dyDescent="0.25">
      <c r="B46" s="1"/>
      <c r="C46" s="1"/>
      <c r="D46" s="1"/>
      <c r="E46" s="1"/>
      <c r="F46" s="1"/>
      <c r="G46" s="1"/>
      <c r="H46" s="1"/>
      <c r="I46" s="1"/>
      <c r="K46" s="28"/>
    </row>
    <row r="47" spans="2:27" ht="17.25" x14ac:dyDescent="0.25">
      <c r="K47" s="29"/>
    </row>
    <row r="48" spans="2:27" x14ac:dyDescent="0.25">
      <c r="K48" s="1"/>
    </row>
  </sheetData>
  <sheetProtection algorithmName="SHA-512" hashValue="iu7DixJ3hI6pLrQfDoxyKPT//EFjbVAq0K/7pb0WkKdFldqC80ml/aV+QgqMsn+aPejrK2X9u1a6ecgWqwQwmg==" saltValue="6thOSs5i7TGIzq2MVdWLIQ==" spinCount="100000" sheet="1" objects="1" scenarios="1" selectLockedCells="1" selectUnlockedCells="1"/>
  <mergeCells count="27">
    <mergeCell ref="T40:AA45"/>
    <mergeCell ref="B1:C2"/>
    <mergeCell ref="E1:H2"/>
    <mergeCell ref="J1:L2"/>
    <mergeCell ref="N1:Q2"/>
    <mergeCell ref="S1:U2"/>
    <mergeCell ref="B29:G29"/>
    <mergeCell ref="H29:I29"/>
    <mergeCell ref="B21:I23"/>
    <mergeCell ref="K21:R23"/>
    <mergeCell ref="T21:AA23"/>
    <mergeCell ref="T25:AA28"/>
    <mergeCell ref="K25:R36"/>
    <mergeCell ref="B30:G30"/>
    <mergeCell ref="H30:I30"/>
    <mergeCell ref="B25:B27"/>
    <mergeCell ref="C25:I27"/>
    <mergeCell ref="B28:G28"/>
    <mergeCell ref="D42:G42"/>
    <mergeCell ref="H42:I42"/>
    <mergeCell ref="D32:G32"/>
    <mergeCell ref="H32:I32"/>
    <mergeCell ref="C34:I34"/>
    <mergeCell ref="C35:C36"/>
    <mergeCell ref="D35:I36"/>
    <mergeCell ref="D37:G37"/>
    <mergeCell ref="H37:I37"/>
  </mergeCells>
  <pageMargins left="0.25" right="0.25" top="0.75" bottom="0.75" header="0.3" footer="0.3"/>
  <pageSetup paperSize="17"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35841" r:id="rId5" name="Check Box 1">
              <controlPr locked="0" defaultSize="0" autoFill="0" autoLine="0" autoPict="0">
                <anchor moveWithCells="1">
                  <from>
                    <xdr:col>1</xdr:col>
                    <xdr:colOff>209550</xdr:colOff>
                    <xdr:row>24</xdr:row>
                    <xdr:rowOff>95250</xdr:rowOff>
                  </from>
                  <to>
                    <xdr:col>1</xdr:col>
                    <xdr:colOff>514350</xdr:colOff>
                    <xdr:row>25</xdr:row>
                    <xdr:rowOff>114300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89"/>
  <sheetViews>
    <sheetView showGridLines="0" showRowColHeaders="0" zoomScaleNormal="100" workbookViewId="0">
      <selection activeCell="J21" sqref="J21"/>
    </sheetView>
  </sheetViews>
  <sheetFormatPr defaultRowHeight="15" x14ac:dyDescent="0.25"/>
  <cols>
    <col min="1" max="1" width="4.28515625" customWidth="1"/>
    <col min="2" max="27" width="7.7109375" customWidth="1"/>
    <col min="28" max="28" width="4.28515625" customWidth="1"/>
  </cols>
  <sheetData>
    <row r="1" spans="1:30" ht="15" customHeight="1" x14ac:dyDescent="0.25">
      <c r="A1" s="9"/>
      <c r="B1" s="167" t="s">
        <v>2</v>
      </c>
      <c r="C1" s="167"/>
      <c r="D1" s="9"/>
      <c r="E1" s="167" t="s">
        <v>0</v>
      </c>
      <c r="F1" s="167"/>
      <c r="G1" s="167"/>
      <c r="H1" s="167"/>
      <c r="I1" s="9"/>
      <c r="J1" s="167" t="s">
        <v>1</v>
      </c>
      <c r="K1" s="167"/>
      <c r="L1" s="167"/>
      <c r="M1" s="9"/>
      <c r="N1" s="168" t="s">
        <v>135</v>
      </c>
      <c r="O1" s="168"/>
      <c r="P1" s="168"/>
      <c r="Q1" s="168"/>
      <c r="R1" s="9"/>
      <c r="S1" s="167" t="s">
        <v>3</v>
      </c>
      <c r="T1" s="167"/>
      <c r="U1" s="167"/>
      <c r="V1" s="9"/>
      <c r="W1" s="9"/>
      <c r="X1" s="9"/>
      <c r="Y1" s="9"/>
      <c r="Z1" s="9"/>
      <c r="AA1" s="9"/>
      <c r="AB1" s="9"/>
      <c r="AC1" s="1"/>
      <c r="AD1" s="1"/>
    </row>
    <row r="2" spans="1:30" ht="15" customHeight="1" x14ac:dyDescent="0.25">
      <c r="A2" s="9"/>
      <c r="B2" s="167"/>
      <c r="C2" s="167"/>
      <c r="D2" s="9"/>
      <c r="E2" s="167"/>
      <c r="F2" s="167"/>
      <c r="G2" s="167"/>
      <c r="H2" s="167"/>
      <c r="I2" s="9"/>
      <c r="J2" s="167"/>
      <c r="K2" s="167"/>
      <c r="L2" s="167"/>
      <c r="M2" s="9"/>
      <c r="N2" s="168"/>
      <c r="O2" s="168"/>
      <c r="P2" s="168"/>
      <c r="Q2" s="168"/>
      <c r="R2" s="9"/>
      <c r="S2" s="167"/>
      <c r="T2" s="167"/>
      <c r="U2" s="167"/>
      <c r="V2" s="9"/>
      <c r="W2" s="9"/>
      <c r="X2" s="9"/>
      <c r="Y2" s="9"/>
      <c r="Z2" s="9"/>
      <c r="AA2" s="9"/>
      <c r="AB2" s="9"/>
      <c r="AC2" s="1"/>
      <c r="AD2" s="1"/>
    </row>
    <row r="3" spans="1:30" x14ac:dyDescent="0.25">
      <c r="AC3" s="1"/>
      <c r="AD3" s="1"/>
    </row>
    <row r="9" spans="1:30" ht="15" customHeight="1" x14ac:dyDescent="0.25">
      <c r="J9" s="61"/>
      <c r="K9" s="61"/>
      <c r="L9" s="61"/>
      <c r="M9" s="61"/>
      <c r="N9" s="61"/>
      <c r="O9" s="61"/>
      <c r="P9" s="61"/>
      <c r="Q9" s="61"/>
    </row>
    <row r="10" spans="1:30" ht="15" customHeight="1" x14ac:dyDescent="0.25">
      <c r="J10" s="61"/>
      <c r="K10" s="61"/>
      <c r="L10" s="61"/>
      <c r="M10" s="61"/>
      <c r="N10" s="61"/>
      <c r="O10" s="61"/>
      <c r="P10" s="61"/>
      <c r="Q10" s="61"/>
    </row>
    <row r="11" spans="1:30" ht="15" customHeight="1" x14ac:dyDescent="0.25">
      <c r="J11" s="62"/>
      <c r="K11" s="62"/>
      <c r="L11" s="62"/>
      <c r="M11" s="62"/>
      <c r="N11" s="62"/>
      <c r="O11" s="62"/>
      <c r="P11" s="62"/>
      <c r="Q11" s="62"/>
      <c r="R11" s="62"/>
    </row>
    <row r="12" spans="1:30" ht="15" customHeight="1" x14ac:dyDescent="0.25">
      <c r="J12" s="62"/>
      <c r="K12" s="62"/>
      <c r="L12" s="62"/>
      <c r="M12" s="62"/>
      <c r="N12" s="62"/>
      <c r="O12" s="62"/>
      <c r="P12" s="62"/>
      <c r="Q12" s="62"/>
      <c r="R12" s="62"/>
    </row>
    <row r="13" spans="1:30" ht="15" customHeight="1" x14ac:dyDescent="0.45">
      <c r="J13" s="63"/>
      <c r="K13" s="63"/>
      <c r="L13" s="63"/>
      <c r="M13" s="63"/>
      <c r="N13" s="63"/>
    </row>
    <row r="14" spans="1:30" ht="15" customHeight="1" x14ac:dyDescent="0.45">
      <c r="J14" s="63"/>
      <c r="K14" s="63"/>
      <c r="L14" s="63"/>
      <c r="M14" s="63"/>
      <c r="N14" s="63"/>
    </row>
    <row r="21" spans="2:27" ht="15" customHeight="1" x14ac:dyDescent="0.25">
      <c r="B21" s="149" t="s">
        <v>208</v>
      </c>
      <c r="C21" s="149"/>
      <c r="D21" s="149"/>
      <c r="E21" s="149"/>
      <c r="F21" s="149"/>
      <c r="G21" s="149"/>
      <c r="H21" s="149"/>
      <c r="I21" s="149"/>
      <c r="J21" s="130"/>
      <c r="K21" s="149" t="s">
        <v>209</v>
      </c>
      <c r="L21" s="149"/>
      <c r="M21" s="149"/>
      <c r="N21" s="149"/>
      <c r="O21" s="149"/>
      <c r="P21" s="149"/>
      <c r="Q21" s="149"/>
      <c r="R21" s="149"/>
      <c r="S21" s="130"/>
      <c r="T21" s="149" t="s">
        <v>234</v>
      </c>
      <c r="U21" s="149"/>
      <c r="V21" s="149"/>
      <c r="W21" s="149"/>
      <c r="X21" s="149"/>
      <c r="Y21" s="149"/>
      <c r="Z21" s="149"/>
      <c r="AA21" s="149"/>
    </row>
    <row r="22" spans="2:27" ht="15" customHeight="1" x14ac:dyDescent="0.25">
      <c r="B22" s="149"/>
      <c r="C22" s="149"/>
      <c r="D22" s="149"/>
      <c r="E22" s="149"/>
      <c r="F22" s="149"/>
      <c r="G22" s="149"/>
      <c r="H22" s="149"/>
      <c r="I22" s="149"/>
      <c r="K22" s="149"/>
      <c r="L22" s="149"/>
      <c r="M22" s="149"/>
      <c r="N22" s="149"/>
      <c r="O22" s="149"/>
      <c r="P22" s="149"/>
      <c r="Q22" s="149"/>
      <c r="R22" s="149"/>
      <c r="T22" s="149"/>
      <c r="U22" s="149"/>
      <c r="V22" s="149"/>
      <c r="W22" s="149"/>
      <c r="X22" s="149"/>
      <c r="Y22" s="149"/>
      <c r="Z22" s="149"/>
      <c r="AA22" s="149"/>
    </row>
    <row r="23" spans="2:27" ht="15" customHeight="1" x14ac:dyDescent="0.25">
      <c r="B23" s="149"/>
      <c r="C23" s="149"/>
      <c r="D23" s="149"/>
      <c r="E23" s="149"/>
      <c r="F23" s="149"/>
      <c r="G23" s="149"/>
      <c r="H23" s="149"/>
      <c r="I23" s="149"/>
      <c r="K23" s="149"/>
      <c r="L23" s="149"/>
      <c r="M23" s="149"/>
      <c r="N23" s="149"/>
      <c r="O23" s="149"/>
      <c r="P23" s="149"/>
      <c r="Q23" s="149"/>
      <c r="R23" s="149"/>
      <c r="T23" s="149"/>
      <c r="U23" s="149"/>
      <c r="V23" s="149"/>
      <c r="W23" s="149"/>
      <c r="X23" s="149"/>
      <c r="Y23" s="149"/>
      <c r="Z23" s="149"/>
      <c r="AA23" s="149"/>
    </row>
    <row r="24" spans="2:27" ht="15" customHeight="1" x14ac:dyDescent="0.25">
      <c r="B24" s="2"/>
      <c r="C24" s="2"/>
      <c r="D24" s="2"/>
      <c r="E24" s="2"/>
      <c r="F24" s="2"/>
      <c r="G24" s="2"/>
      <c r="H24" s="2"/>
      <c r="I24" s="2"/>
      <c r="K24" s="72"/>
      <c r="L24" s="72"/>
      <c r="M24" s="72"/>
      <c r="N24" s="72"/>
      <c r="O24" s="72"/>
      <c r="P24" s="72"/>
      <c r="Q24" s="72"/>
      <c r="R24" s="72"/>
      <c r="T24" s="2"/>
      <c r="U24" s="2"/>
      <c r="V24" s="2"/>
      <c r="W24" s="2"/>
      <c r="X24" s="2"/>
      <c r="Y24" s="2"/>
      <c r="Z24" s="2"/>
      <c r="AA24" s="2"/>
    </row>
    <row r="25" spans="2:27" ht="15" customHeight="1" x14ac:dyDescent="0.3">
      <c r="B25" s="248" t="s">
        <v>226</v>
      </c>
      <c r="C25" s="248"/>
      <c r="D25" s="248"/>
      <c r="E25" s="248"/>
      <c r="F25" s="248"/>
      <c r="G25" s="248"/>
      <c r="H25" s="248"/>
      <c r="I25" s="248"/>
      <c r="K25" s="197" t="s">
        <v>36</v>
      </c>
      <c r="L25" s="197"/>
      <c r="M25" s="197"/>
      <c r="N25" s="197"/>
      <c r="O25" s="197"/>
      <c r="P25" s="197"/>
      <c r="Q25" s="197"/>
      <c r="R25" s="197"/>
      <c r="T25" s="197" t="s">
        <v>36</v>
      </c>
      <c r="U25" s="197"/>
      <c r="V25" s="197"/>
      <c r="W25" s="197"/>
      <c r="X25" s="197"/>
      <c r="Y25" s="197"/>
      <c r="Z25" s="197"/>
      <c r="AA25" s="197"/>
    </row>
    <row r="26" spans="2:27" ht="15" customHeight="1" x14ac:dyDescent="0.25">
      <c r="B26" s="248"/>
      <c r="C26" s="248"/>
      <c r="D26" s="248"/>
      <c r="E26" s="248"/>
      <c r="F26" s="248"/>
      <c r="G26" s="248"/>
      <c r="H26" s="248"/>
      <c r="I26" s="248"/>
      <c r="K26" s="72"/>
      <c r="L26" s="72"/>
      <c r="M26" s="72"/>
      <c r="N26" s="72"/>
      <c r="O26" s="72"/>
      <c r="P26" s="72"/>
      <c r="Q26" s="72"/>
      <c r="R26" s="72"/>
      <c r="T26" s="2"/>
      <c r="U26" s="2"/>
      <c r="V26" s="2"/>
      <c r="W26" s="2"/>
      <c r="X26" s="2"/>
      <c r="Y26" s="2"/>
      <c r="Z26" s="2"/>
      <c r="AA26" s="2"/>
    </row>
    <row r="27" spans="2:27" ht="15" customHeight="1" x14ac:dyDescent="0.3">
      <c r="B27" s="248"/>
      <c r="C27" s="248"/>
      <c r="D27" s="248"/>
      <c r="E27" s="248"/>
      <c r="F27" s="248"/>
      <c r="G27" s="248"/>
      <c r="H27" s="248"/>
      <c r="I27" s="248"/>
      <c r="K27" s="126" t="b">
        <v>0</v>
      </c>
      <c r="L27" s="21" t="s">
        <v>220</v>
      </c>
      <c r="M27" s="72"/>
      <c r="N27" s="72"/>
      <c r="O27" s="72"/>
      <c r="P27" s="72"/>
      <c r="Q27" s="72"/>
      <c r="R27" s="72"/>
      <c r="T27" s="77" t="b">
        <v>0</v>
      </c>
      <c r="U27" s="192" t="s">
        <v>235</v>
      </c>
      <c r="V27" s="192"/>
      <c r="W27" s="192"/>
      <c r="X27" s="192"/>
      <c r="Y27" s="192"/>
      <c r="Z27" s="192"/>
      <c r="AA27" s="192"/>
    </row>
    <row r="28" spans="2:27" ht="15.75" customHeight="1" x14ac:dyDescent="0.25">
      <c r="B28" s="248"/>
      <c r="C28" s="248"/>
      <c r="D28" s="248"/>
      <c r="E28" s="248"/>
      <c r="F28" s="248"/>
      <c r="G28" s="248"/>
      <c r="H28" s="248"/>
      <c r="I28" s="248"/>
      <c r="K28" s="72"/>
      <c r="L28" s="72"/>
      <c r="M28" s="72"/>
      <c r="N28" s="72"/>
      <c r="O28" s="72"/>
      <c r="P28" s="72"/>
      <c r="Q28" s="72"/>
      <c r="R28" s="72"/>
      <c r="T28" s="2"/>
      <c r="U28" s="192"/>
      <c r="V28" s="192"/>
      <c r="W28" s="192"/>
      <c r="X28" s="192"/>
      <c r="Y28" s="192"/>
      <c r="Z28" s="192"/>
      <c r="AA28" s="192"/>
    </row>
    <row r="29" spans="2:27" ht="15" customHeight="1" thickBot="1" x14ac:dyDescent="0.35">
      <c r="B29" s="2"/>
      <c r="C29" s="2"/>
      <c r="D29" s="2"/>
      <c r="E29" s="2"/>
      <c r="F29" s="2"/>
      <c r="G29" s="2"/>
      <c r="H29" s="2"/>
      <c r="I29" s="2"/>
      <c r="K29" s="126" t="b">
        <v>0</v>
      </c>
      <c r="L29" s="21" t="s">
        <v>221</v>
      </c>
      <c r="M29" s="72"/>
      <c r="N29" s="72"/>
      <c r="O29" s="72"/>
      <c r="P29" s="72"/>
      <c r="Q29" s="72"/>
      <c r="R29" s="72"/>
      <c r="T29" s="2"/>
      <c r="U29" s="192"/>
      <c r="V29" s="192"/>
      <c r="W29" s="192"/>
      <c r="X29" s="192"/>
      <c r="Y29" s="192"/>
      <c r="Z29" s="192"/>
      <c r="AA29" s="192"/>
    </row>
    <row r="30" spans="2:27" ht="15" customHeight="1" thickBot="1" x14ac:dyDescent="0.35">
      <c r="B30" s="247" t="s">
        <v>225</v>
      </c>
      <c r="C30" s="247"/>
      <c r="D30" s="247"/>
      <c r="E30" s="247"/>
      <c r="F30" s="247"/>
      <c r="G30" s="247"/>
      <c r="H30" s="247"/>
      <c r="I30" s="247"/>
      <c r="K30" s="72"/>
      <c r="L30" s="72"/>
      <c r="M30" s="72"/>
      <c r="N30" s="72"/>
      <c r="O30" s="72"/>
      <c r="P30" s="72"/>
      <c r="Q30" s="72"/>
      <c r="R30" s="72"/>
      <c r="T30" s="2"/>
      <c r="U30" s="10" t="s">
        <v>228</v>
      </c>
      <c r="V30" s="2"/>
      <c r="W30" s="2"/>
      <c r="X30" s="2"/>
      <c r="Y30" s="2"/>
      <c r="Z30" s="242">
        <v>0</v>
      </c>
      <c r="AA30" s="243"/>
    </row>
    <row r="31" spans="2:27" ht="15.75" customHeight="1" x14ac:dyDescent="0.3">
      <c r="B31" s="2"/>
      <c r="C31" s="2"/>
      <c r="D31" s="2"/>
      <c r="E31" s="2"/>
      <c r="F31" s="2"/>
      <c r="G31" s="2"/>
      <c r="H31" s="2"/>
      <c r="I31" s="2"/>
      <c r="K31" s="126" t="b">
        <v>0</v>
      </c>
      <c r="L31" s="21" t="s">
        <v>222</v>
      </c>
      <c r="M31" s="72"/>
      <c r="N31" s="72"/>
      <c r="O31" s="72"/>
      <c r="P31" s="72"/>
      <c r="Q31" s="72"/>
      <c r="R31" s="72"/>
      <c r="T31" s="2"/>
      <c r="U31" s="2"/>
      <c r="V31" s="2"/>
      <c r="W31" s="2"/>
      <c r="X31" s="2"/>
      <c r="Y31" s="2"/>
      <c r="Z31" s="2"/>
      <c r="AA31" s="2"/>
    </row>
    <row r="32" spans="2:27" ht="15.75" customHeight="1" x14ac:dyDescent="0.3">
      <c r="B32" s="127" t="s">
        <v>109</v>
      </c>
      <c r="C32" s="128" t="s">
        <v>209</v>
      </c>
      <c r="D32" s="2"/>
      <c r="E32" s="2"/>
      <c r="F32" s="2"/>
      <c r="G32" s="2"/>
      <c r="H32" s="2"/>
      <c r="I32" s="2"/>
      <c r="K32" s="72"/>
      <c r="L32" s="72"/>
      <c r="M32" s="72"/>
      <c r="N32" s="72"/>
      <c r="O32" s="72"/>
      <c r="P32" s="72"/>
      <c r="Q32" s="72"/>
      <c r="R32" s="72"/>
      <c r="T32" s="187" t="s">
        <v>236</v>
      </c>
      <c r="U32" s="188"/>
      <c r="V32" s="188"/>
      <c r="W32" s="188"/>
      <c r="X32" s="188"/>
      <c r="Y32" s="188"/>
      <c r="Z32" s="9"/>
      <c r="AA32" s="9"/>
    </row>
    <row r="33" spans="1:27" ht="15" customHeight="1" x14ac:dyDescent="0.3">
      <c r="B33" s="127" t="s">
        <v>109</v>
      </c>
      <c r="C33" s="129" t="s">
        <v>234</v>
      </c>
      <c r="D33" s="2"/>
      <c r="E33" s="2"/>
      <c r="F33" s="2"/>
      <c r="G33" s="2"/>
      <c r="H33" s="2"/>
      <c r="I33" s="2"/>
      <c r="K33" s="126" t="b">
        <v>0</v>
      </c>
      <c r="L33" s="21" t="s">
        <v>223</v>
      </c>
      <c r="M33" s="72"/>
      <c r="N33" s="72"/>
      <c r="O33" s="72"/>
      <c r="P33" s="72"/>
      <c r="Q33" s="72"/>
      <c r="R33" s="72"/>
      <c r="T33" s="190" t="s">
        <v>75</v>
      </c>
      <c r="U33" s="190"/>
      <c r="V33" s="190"/>
      <c r="W33" s="190"/>
      <c r="X33" s="190"/>
      <c r="Y33" s="190"/>
      <c r="Z33" s="226" t="str">
        <f>IF(Z30&gt;0,Z30,"")</f>
        <v/>
      </c>
      <c r="AA33" s="226"/>
    </row>
    <row r="34" spans="1:27" ht="15" customHeight="1" x14ac:dyDescent="0.3">
      <c r="B34" s="127" t="s">
        <v>109</v>
      </c>
      <c r="C34" s="129" t="s">
        <v>227</v>
      </c>
      <c r="D34" s="2"/>
      <c r="E34" s="2"/>
      <c r="F34" s="2"/>
      <c r="G34" s="2"/>
      <c r="H34" s="2"/>
      <c r="I34" s="2"/>
      <c r="K34" s="72"/>
      <c r="L34" s="72"/>
      <c r="M34" s="72"/>
      <c r="N34" s="72"/>
      <c r="O34" s="72"/>
      <c r="P34" s="72"/>
      <c r="Q34" s="72"/>
      <c r="R34" s="72"/>
      <c r="T34" s="137"/>
      <c r="U34" s="137"/>
      <c r="V34" s="137"/>
      <c r="W34" s="137"/>
      <c r="X34" s="137"/>
      <c r="Y34" s="137"/>
      <c r="Z34" s="137"/>
      <c r="AA34" s="137"/>
    </row>
    <row r="35" spans="1:27" ht="15.75" customHeight="1" x14ac:dyDescent="0.3">
      <c r="B35" s="127" t="s">
        <v>109</v>
      </c>
      <c r="C35" s="129" t="s">
        <v>202</v>
      </c>
      <c r="D35" s="2"/>
      <c r="E35" s="2"/>
      <c r="F35" s="2"/>
      <c r="G35" s="2"/>
      <c r="H35" s="2"/>
      <c r="I35" s="2"/>
      <c r="K35" s="187" t="s">
        <v>224</v>
      </c>
      <c r="L35" s="188"/>
      <c r="M35" s="188"/>
      <c r="N35" s="188"/>
      <c r="O35" s="188"/>
      <c r="P35" s="188"/>
      <c r="Q35" s="9"/>
      <c r="R35" s="9"/>
      <c r="T35" s="137"/>
      <c r="U35" s="137"/>
      <c r="V35" s="137"/>
      <c r="W35" s="137"/>
      <c r="X35" s="137"/>
      <c r="Y35" s="137"/>
      <c r="Z35" s="137"/>
      <c r="AA35" s="137"/>
    </row>
    <row r="36" spans="1:27" ht="17.25" customHeight="1" x14ac:dyDescent="0.3">
      <c r="B36" s="127" t="s">
        <v>109</v>
      </c>
      <c r="C36" s="129" t="s">
        <v>216</v>
      </c>
      <c r="D36" s="2"/>
      <c r="E36" s="2"/>
      <c r="F36" s="2"/>
      <c r="G36" s="2"/>
      <c r="H36" s="2"/>
      <c r="I36" s="2"/>
      <c r="K36" s="190" t="s">
        <v>75</v>
      </c>
      <c r="L36" s="190"/>
      <c r="M36" s="190"/>
      <c r="N36" s="190"/>
      <c r="O36" s="190"/>
      <c r="P36" s="190"/>
      <c r="Q36" s="226" t="str">
        <f>IF(K33=TRUE,25000000,IF(K31=TRUE,10000000,IF(K29=TRUE,10000000,IF(K27=TRUE,2000000,""))))</f>
        <v/>
      </c>
      <c r="R36" s="226"/>
      <c r="T36" s="137"/>
      <c r="U36" s="137"/>
      <c r="V36" s="137"/>
      <c r="W36" s="137"/>
      <c r="X36" s="137"/>
      <c r="Y36" s="137"/>
      <c r="Z36" s="137"/>
      <c r="AA36" s="137"/>
    </row>
    <row r="37" spans="1:27" ht="15.75" customHeight="1" x14ac:dyDescent="0.3">
      <c r="B37" s="127"/>
      <c r="C37" s="2"/>
      <c r="D37" s="2"/>
      <c r="E37" s="2"/>
      <c r="F37" s="2"/>
      <c r="G37" s="2"/>
      <c r="H37" s="2"/>
      <c r="I37" s="2"/>
      <c r="K37" s="72"/>
      <c r="L37" s="72"/>
      <c r="M37" s="72"/>
      <c r="N37" s="72"/>
      <c r="O37" s="72"/>
      <c r="P37" s="72"/>
      <c r="Q37" s="72"/>
      <c r="R37" s="72"/>
      <c r="T37" s="137"/>
      <c r="U37" s="137"/>
      <c r="V37" s="137"/>
      <c r="W37" s="137"/>
      <c r="X37" s="137"/>
      <c r="Y37" s="137"/>
      <c r="Z37" s="137"/>
      <c r="AA37" s="137"/>
    </row>
    <row r="38" spans="1:27" ht="15" customHeight="1" x14ac:dyDescent="0.25">
      <c r="B38" s="180" t="s">
        <v>230</v>
      </c>
      <c r="C38" s="180"/>
      <c r="D38" s="180"/>
      <c r="E38" s="180"/>
      <c r="F38" s="180"/>
      <c r="G38" s="180"/>
      <c r="H38" s="180"/>
      <c r="I38" s="180"/>
      <c r="K38" s="180" t="s">
        <v>239</v>
      </c>
      <c r="L38" s="180"/>
      <c r="M38" s="180"/>
      <c r="N38" s="180"/>
      <c r="O38" s="180"/>
      <c r="P38" s="180"/>
      <c r="Q38" s="180"/>
      <c r="R38" s="180"/>
      <c r="T38" s="249" t="s">
        <v>240</v>
      </c>
      <c r="U38" s="249"/>
      <c r="V38" s="249"/>
      <c r="W38" s="249"/>
      <c r="X38" s="249"/>
      <c r="Y38" s="249"/>
      <c r="Z38" s="249"/>
      <c r="AA38" s="249"/>
    </row>
    <row r="39" spans="1:27" ht="15" customHeight="1" x14ac:dyDescent="0.25">
      <c r="B39" s="72"/>
      <c r="C39" s="72"/>
      <c r="D39" s="72"/>
      <c r="E39" s="72"/>
      <c r="F39" s="72"/>
      <c r="G39" s="72"/>
      <c r="H39" s="72"/>
      <c r="I39" s="72"/>
      <c r="K39" s="72"/>
      <c r="L39" s="72"/>
      <c r="M39" s="72"/>
      <c r="N39" s="72"/>
      <c r="O39" s="72"/>
      <c r="P39" s="72"/>
      <c r="Q39" s="72"/>
      <c r="R39" s="72"/>
      <c r="T39" s="137"/>
      <c r="U39" s="137"/>
      <c r="V39" s="137"/>
      <c r="W39" s="137"/>
      <c r="X39" s="137"/>
      <c r="Y39" s="137"/>
      <c r="Z39" s="137"/>
      <c r="AA39" s="137"/>
    </row>
    <row r="40" spans="1:27" ht="15" customHeight="1" x14ac:dyDescent="0.25">
      <c r="J40" s="1"/>
      <c r="K40" s="76"/>
      <c r="L40" s="76"/>
      <c r="M40" s="76"/>
      <c r="N40" s="76"/>
      <c r="O40" s="76"/>
      <c r="P40" s="76"/>
      <c r="Q40" s="76"/>
      <c r="R40" s="76"/>
      <c r="S40" s="1"/>
      <c r="T40" s="138"/>
      <c r="U40" s="138"/>
      <c r="V40" s="138"/>
      <c r="W40" s="138"/>
      <c r="X40" s="138"/>
      <c r="Y40" s="138"/>
      <c r="Z40" s="138"/>
      <c r="AA40" s="138"/>
    </row>
    <row r="41" spans="1:27" ht="15" customHeight="1" x14ac:dyDescent="0.25">
      <c r="B41" s="133"/>
      <c r="C41" s="133"/>
      <c r="D41" s="133"/>
      <c r="E41" s="133"/>
      <c r="F41" s="76"/>
      <c r="G41" s="76"/>
      <c r="H41" s="76"/>
      <c r="I41" s="76"/>
      <c r="J41" s="1"/>
      <c r="K41" s="76"/>
      <c r="L41" s="76"/>
      <c r="M41" s="76"/>
      <c r="N41" s="76"/>
      <c r="O41" s="76"/>
      <c r="P41" s="76"/>
      <c r="Q41" s="76"/>
      <c r="R41" s="76"/>
      <c r="S41" s="1"/>
      <c r="T41" s="138"/>
      <c r="U41" s="138"/>
      <c r="V41" s="138"/>
      <c r="W41" s="138"/>
      <c r="X41" s="138"/>
      <c r="Y41" s="138"/>
      <c r="Z41" s="138"/>
      <c r="AA41" s="138"/>
    </row>
    <row r="42" spans="1:27" ht="15" customHeight="1" x14ac:dyDescent="0.25">
      <c r="B42" s="76"/>
      <c r="C42" s="76"/>
      <c r="D42" s="76"/>
      <c r="E42" s="76"/>
      <c r="F42" s="76"/>
      <c r="G42" s="76"/>
      <c r="H42" s="76"/>
      <c r="I42" s="76"/>
      <c r="J42" s="149" t="s">
        <v>229</v>
      </c>
      <c r="K42" s="149"/>
      <c r="L42" s="149"/>
      <c r="M42" s="149"/>
      <c r="N42" s="149"/>
      <c r="O42" s="149"/>
      <c r="P42" s="149"/>
      <c r="Q42" s="149"/>
      <c r="R42" s="149"/>
      <c r="S42" s="149"/>
    </row>
    <row r="43" spans="1:27" ht="17.25" customHeight="1" x14ac:dyDescent="0.25">
      <c r="B43" s="76"/>
      <c r="C43" s="76"/>
      <c r="D43" s="76"/>
      <c r="E43" s="76"/>
      <c r="F43" s="76"/>
      <c r="G43" s="76"/>
      <c r="H43" s="76"/>
      <c r="I43" s="76"/>
      <c r="J43" s="149"/>
      <c r="K43" s="149"/>
      <c r="L43" s="149"/>
      <c r="M43" s="149"/>
      <c r="N43" s="149"/>
      <c r="O43" s="149"/>
      <c r="P43" s="149"/>
      <c r="Q43" s="149"/>
      <c r="R43" s="149"/>
      <c r="S43" s="149"/>
    </row>
    <row r="44" spans="1:27" ht="15" customHeight="1" x14ac:dyDescent="0.25">
      <c r="B44" s="76"/>
      <c r="C44" s="76"/>
      <c r="D44" s="76"/>
      <c r="E44" s="76"/>
      <c r="F44" s="76"/>
      <c r="G44" s="76"/>
      <c r="H44" s="76"/>
      <c r="I44" s="76"/>
      <c r="J44" s="149"/>
      <c r="K44" s="149"/>
      <c r="L44" s="149"/>
      <c r="M44" s="149"/>
      <c r="N44" s="149"/>
      <c r="O44" s="149"/>
      <c r="P44" s="149"/>
      <c r="Q44" s="149"/>
      <c r="R44" s="149"/>
      <c r="S44" s="149"/>
    </row>
    <row r="45" spans="1:27" ht="18.75" customHeight="1" x14ac:dyDescent="0.25">
      <c r="B45" s="76"/>
      <c r="C45" s="76"/>
      <c r="D45" s="76"/>
      <c r="E45" s="76"/>
      <c r="F45" s="76"/>
      <c r="G45" s="76"/>
      <c r="H45" s="76"/>
      <c r="I45" s="76"/>
      <c r="J45" s="1"/>
      <c r="K45" s="76"/>
      <c r="L45" s="76"/>
      <c r="M45" s="76"/>
      <c r="N45" s="76"/>
      <c r="O45" s="76"/>
      <c r="P45" s="76"/>
      <c r="Q45" s="76"/>
      <c r="R45" s="76"/>
    </row>
    <row r="46" spans="1:27" ht="18.75" customHeight="1" x14ac:dyDescent="0.25">
      <c r="B46" s="76"/>
      <c r="C46" s="76"/>
      <c r="D46" s="76"/>
      <c r="E46" s="76"/>
      <c r="F46" s="76"/>
      <c r="G46" s="76"/>
      <c r="H46" s="76"/>
      <c r="I46" s="76"/>
      <c r="J46" s="1"/>
      <c r="K46" s="76"/>
      <c r="L46" s="76"/>
      <c r="M46" s="76"/>
      <c r="N46" s="76"/>
      <c r="O46" s="76"/>
      <c r="P46" s="76"/>
      <c r="Q46" s="76"/>
      <c r="R46" s="76"/>
    </row>
    <row r="47" spans="1:27" ht="15" customHeight="1" x14ac:dyDescent="0.25">
      <c r="A47" s="130"/>
      <c r="B47" s="149" t="s">
        <v>231</v>
      </c>
      <c r="C47" s="149"/>
      <c r="D47" s="149"/>
      <c r="E47" s="149"/>
      <c r="F47" s="149"/>
      <c r="G47" s="149"/>
      <c r="H47" s="149"/>
      <c r="I47" s="149"/>
      <c r="J47" s="130"/>
      <c r="K47" s="149" t="s">
        <v>202</v>
      </c>
      <c r="L47" s="149"/>
      <c r="M47" s="149"/>
      <c r="N47" s="149"/>
      <c r="O47" s="149"/>
      <c r="P47" s="149"/>
      <c r="Q47" s="149"/>
      <c r="R47" s="149"/>
      <c r="S47" s="130"/>
      <c r="T47" s="149" t="s">
        <v>216</v>
      </c>
      <c r="U47" s="149"/>
      <c r="V47" s="149"/>
      <c r="W47" s="149"/>
      <c r="X47" s="149"/>
      <c r="Y47" s="149"/>
      <c r="Z47" s="149"/>
      <c r="AA47" s="149"/>
    </row>
    <row r="48" spans="1:27" ht="15" customHeight="1" x14ac:dyDescent="0.25">
      <c r="B48" s="149"/>
      <c r="C48" s="149"/>
      <c r="D48" s="149"/>
      <c r="E48" s="149"/>
      <c r="F48" s="149"/>
      <c r="G48" s="149"/>
      <c r="H48" s="149"/>
      <c r="I48" s="149"/>
      <c r="K48" s="149"/>
      <c r="L48" s="149"/>
      <c r="M48" s="149"/>
      <c r="N48" s="149"/>
      <c r="O48" s="149"/>
      <c r="P48" s="149"/>
      <c r="Q48" s="149"/>
      <c r="R48" s="149"/>
      <c r="T48" s="149"/>
      <c r="U48" s="149"/>
      <c r="V48" s="149"/>
      <c r="W48" s="149"/>
      <c r="X48" s="149"/>
      <c r="Y48" s="149"/>
      <c r="Z48" s="149"/>
      <c r="AA48" s="149"/>
    </row>
    <row r="49" spans="2:27" ht="15" customHeight="1" x14ac:dyDescent="0.25">
      <c r="B49" s="149"/>
      <c r="C49" s="149"/>
      <c r="D49" s="149"/>
      <c r="E49" s="149"/>
      <c r="F49" s="149"/>
      <c r="G49" s="149"/>
      <c r="H49" s="149"/>
      <c r="I49" s="149"/>
      <c r="K49" s="149"/>
      <c r="L49" s="149"/>
      <c r="M49" s="149"/>
      <c r="N49" s="149"/>
      <c r="O49" s="149"/>
      <c r="P49" s="149"/>
      <c r="Q49" s="149"/>
      <c r="R49" s="149"/>
      <c r="T49" s="149"/>
      <c r="U49" s="149"/>
      <c r="V49" s="149"/>
      <c r="W49" s="149"/>
      <c r="X49" s="149"/>
      <c r="Y49" s="149"/>
      <c r="Z49" s="149"/>
      <c r="AA49" s="149"/>
    </row>
    <row r="50" spans="2:27" ht="15" customHeight="1" x14ac:dyDescent="0.25">
      <c r="B50" s="2"/>
      <c r="C50" s="2"/>
      <c r="D50" s="2"/>
      <c r="E50" s="2"/>
      <c r="F50" s="2"/>
      <c r="G50" s="2"/>
      <c r="H50" s="2"/>
      <c r="I50" s="2"/>
      <c r="K50" s="72"/>
      <c r="L50" s="72"/>
      <c r="M50" s="72"/>
      <c r="N50" s="72"/>
      <c r="O50" s="72"/>
      <c r="P50" s="72"/>
      <c r="Q50" s="72"/>
      <c r="R50" s="72"/>
      <c r="T50" s="194" t="s">
        <v>261</v>
      </c>
      <c r="U50" s="194"/>
      <c r="V50" s="194"/>
      <c r="W50" s="194"/>
      <c r="X50" s="194"/>
      <c r="Y50" s="194"/>
      <c r="Z50" s="194"/>
      <c r="AA50" s="194"/>
    </row>
    <row r="51" spans="2:27" ht="17.25" x14ac:dyDescent="0.3">
      <c r="B51" s="197" t="s">
        <v>36</v>
      </c>
      <c r="C51" s="197"/>
      <c r="D51" s="197"/>
      <c r="E51" s="197"/>
      <c r="F51" s="197"/>
      <c r="G51" s="197"/>
      <c r="H51" s="197"/>
      <c r="I51" s="197"/>
      <c r="K51" s="197" t="s">
        <v>36</v>
      </c>
      <c r="L51" s="197"/>
      <c r="M51" s="197"/>
      <c r="N51" s="197"/>
      <c r="O51" s="197"/>
      <c r="P51" s="197"/>
      <c r="Q51" s="197"/>
      <c r="R51" s="197"/>
      <c r="T51" s="194"/>
      <c r="U51" s="194"/>
      <c r="V51" s="194"/>
      <c r="W51" s="194"/>
      <c r="X51" s="194"/>
      <c r="Y51" s="194"/>
      <c r="Z51" s="194"/>
      <c r="AA51" s="194"/>
    </row>
    <row r="52" spans="2:27" ht="15" customHeight="1" x14ac:dyDescent="0.25">
      <c r="B52" s="2"/>
      <c r="C52" s="2"/>
      <c r="D52" s="2"/>
      <c r="E52" s="2"/>
      <c r="F52" s="2"/>
      <c r="G52" s="2"/>
      <c r="H52" s="2"/>
      <c r="I52" s="2"/>
      <c r="K52" s="2"/>
      <c r="L52" s="2"/>
      <c r="M52" s="2"/>
      <c r="N52" s="2"/>
      <c r="O52" s="2"/>
      <c r="P52" s="2"/>
      <c r="Q52" s="2"/>
      <c r="R52" s="2"/>
      <c r="T52" s="194"/>
      <c r="U52" s="194"/>
      <c r="V52" s="194"/>
      <c r="W52" s="194"/>
      <c r="X52" s="194"/>
      <c r="Y52" s="194"/>
      <c r="Z52" s="194"/>
      <c r="AA52" s="194"/>
    </row>
    <row r="53" spans="2:27" ht="15" customHeight="1" x14ac:dyDescent="0.25">
      <c r="B53" s="250" t="b">
        <v>0</v>
      </c>
      <c r="C53" s="192" t="s">
        <v>232</v>
      </c>
      <c r="D53" s="192"/>
      <c r="E53" s="192"/>
      <c r="F53" s="192"/>
      <c r="G53" s="192"/>
      <c r="H53" s="192"/>
      <c r="I53" s="192"/>
      <c r="K53" s="125" t="s">
        <v>96</v>
      </c>
      <c r="L53" s="192" t="s">
        <v>203</v>
      </c>
      <c r="M53" s="192"/>
      <c r="N53" s="192"/>
      <c r="O53" s="192"/>
      <c r="P53" s="192"/>
      <c r="Q53" s="192"/>
      <c r="R53" s="192"/>
      <c r="T53" s="194"/>
      <c r="U53" s="194"/>
      <c r="V53" s="194"/>
      <c r="W53" s="194"/>
      <c r="X53" s="194"/>
      <c r="Y53" s="194"/>
      <c r="Z53" s="194"/>
      <c r="AA53" s="194"/>
    </row>
    <row r="54" spans="2:27" ht="15" customHeight="1" x14ac:dyDescent="0.25">
      <c r="B54" s="250"/>
      <c r="C54" s="192"/>
      <c r="D54" s="192"/>
      <c r="E54" s="192"/>
      <c r="F54" s="192"/>
      <c r="G54" s="192"/>
      <c r="H54" s="192"/>
      <c r="I54" s="192"/>
      <c r="K54" s="77" t="b">
        <v>0</v>
      </c>
      <c r="L54" s="192"/>
      <c r="M54" s="192"/>
      <c r="N54" s="192"/>
      <c r="O54" s="192"/>
      <c r="P54" s="192"/>
      <c r="Q54" s="192"/>
      <c r="R54" s="192"/>
      <c r="T54" s="194"/>
      <c r="U54" s="194"/>
      <c r="V54" s="194"/>
      <c r="W54" s="194"/>
      <c r="X54" s="194"/>
      <c r="Y54" s="194"/>
      <c r="Z54" s="194"/>
      <c r="AA54" s="194"/>
    </row>
    <row r="55" spans="2:27" ht="17.25" customHeight="1" thickBot="1" x14ac:dyDescent="0.3">
      <c r="B55" s="2"/>
      <c r="C55" s="192"/>
      <c r="D55" s="192"/>
      <c r="E55" s="192"/>
      <c r="F55" s="192"/>
      <c r="G55" s="192"/>
      <c r="H55" s="192"/>
      <c r="I55" s="192"/>
      <c r="K55" s="2"/>
      <c r="L55" s="192"/>
      <c r="M55" s="192"/>
      <c r="N55" s="192"/>
      <c r="O55" s="192"/>
      <c r="P55" s="192"/>
      <c r="Q55" s="192"/>
      <c r="R55" s="192"/>
      <c r="T55" s="194"/>
      <c r="U55" s="194"/>
      <c r="V55" s="194"/>
      <c r="W55" s="194"/>
      <c r="X55" s="194"/>
      <c r="Y55" s="194"/>
      <c r="Z55" s="194"/>
      <c r="AA55" s="194"/>
    </row>
    <row r="56" spans="2:27" ht="15" customHeight="1" thickBot="1" x14ac:dyDescent="0.35">
      <c r="B56" s="2"/>
      <c r="C56" s="10" t="s">
        <v>228</v>
      </c>
      <c r="D56" s="2"/>
      <c r="E56" s="2"/>
      <c r="F56" s="2"/>
      <c r="G56" s="2"/>
      <c r="H56" s="242">
        <v>0</v>
      </c>
      <c r="I56" s="243"/>
      <c r="K56" s="141" t="s">
        <v>95</v>
      </c>
      <c r="L56" s="192" t="s">
        <v>204</v>
      </c>
      <c r="M56" s="192"/>
      <c r="N56" s="192"/>
      <c r="O56" s="192"/>
      <c r="P56" s="192"/>
      <c r="Q56" s="192"/>
      <c r="R56" s="192"/>
      <c r="T56" s="2"/>
      <c r="U56" s="2"/>
      <c r="V56" s="2"/>
      <c r="W56" s="2"/>
      <c r="X56" s="2"/>
      <c r="Y56" s="2"/>
      <c r="Z56" s="2"/>
      <c r="AA56" s="2"/>
    </row>
    <row r="57" spans="2:27" ht="15" customHeight="1" thickBot="1" x14ac:dyDescent="0.3">
      <c r="B57" s="2"/>
      <c r="C57" s="2"/>
      <c r="D57" s="2"/>
      <c r="E57" s="2"/>
      <c r="F57" s="2"/>
      <c r="G57" s="2"/>
      <c r="H57" s="2"/>
      <c r="I57" s="2"/>
      <c r="K57" s="77" t="b">
        <v>0</v>
      </c>
      <c r="L57" s="192"/>
      <c r="M57" s="192"/>
      <c r="N57" s="192"/>
      <c r="O57" s="192"/>
      <c r="P57" s="192"/>
      <c r="Q57" s="192"/>
      <c r="R57" s="192"/>
      <c r="T57" s="22"/>
      <c r="U57" s="22" t="s">
        <v>211</v>
      </c>
      <c r="V57" s="22"/>
      <c r="W57" s="22"/>
      <c r="X57" s="22"/>
      <c r="Y57" s="242">
        <v>0</v>
      </c>
      <c r="Z57" s="243"/>
      <c r="AA57" s="22"/>
    </row>
    <row r="58" spans="2:27" ht="15.75" customHeight="1" thickBot="1" x14ac:dyDescent="0.3">
      <c r="B58" s="187" t="s">
        <v>233</v>
      </c>
      <c r="C58" s="188"/>
      <c r="D58" s="188"/>
      <c r="E58" s="188"/>
      <c r="F58" s="188"/>
      <c r="G58" s="188"/>
      <c r="H58" s="9"/>
      <c r="I58" s="9"/>
      <c r="K58" s="2"/>
      <c r="L58" s="192"/>
      <c r="M58" s="192"/>
      <c r="N58" s="192"/>
      <c r="O58" s="192"/>
      <c r="P58" s="192"/>
      <c r="Q58" s="192"/>
      <c r="R58" s="192"/>
      <c r="T58" s="22"/>
      <c r="U58" s="22"/>
      <c r="V58" s="22"/>
      <c r="W58" s="22"/>
      <c r="X58" s="22"/>
      <c r="Y58" s="22"/>
      <c r="Z58" s="22"/>
      <c r="AA58" s="22"/>
    </row>
    <row r="59" spans="2:27" ht="15" customHeight="1" thickBot="1" x14ac:dyDescent="0.3">
      <c r="B59" s="190" t="s">
        <v>75</v>
      </c>
      <c r="C59" s="190"/>
      <c r="D59" s="190"/>
      <c r="E59" s="190"/>
      <c r="F59" s="190"/>
      <c r="G59" s="190"/>
      <c r="H59" s="226" t="str">
        <f>IF(H56&gt;0,H56,"")</f>
        <v/>
      </c>
      <c r="I59" s="226"/>
      <c r="K59" s="2"/>
      <c r="L59" s="192"/>
      <c r="M59" s="192"/>
      <c r="N59" s="192"/>
      <c r="O59" s="192"/>
      <c r="P59" s="192"/>
      <c r="Q59" s="192"/>
      <c r="R59" s="192"/>
      <c r="T59" s="2"/>
      <c r="U59" s="22" t="s">
        <v>215</v>
      </c>
      <c r="V59" s="22"/>
      <c r="W59" s="22"/>
      <c r="X59" s="22"/>
      <c r="Y59" s="242">
        <v>0</v>
      </c>
      <c r="Z59" s="243"/>
      <c r="AA59" s="22"/>
    </row>
    <row r="60" spans="2:27" ht="15" customHeight="1" thickBot="1" x14ac:dyDescent="0.3">
      <c r="B60" s="2"/>
      <c r="C60" s="2"/>
      <c r="D60" s="2"/>
      <c r="E60" s="2"/>
      <c r="F60" s="2"/>
      <c r="G60" s="2"/>
      <c r="H60" s="2"/>
      <c r="I60" s="2"/>
      <c r="K60" s="246" t="s">
        <v>205</v>
      </c>
      <c r="L60" s="246"/>
      <c r="M60" s="246"/>
      <c r="N60" s="246"/>
      <c r="O60" s="246"/>
      <c r="P60" s="246"/>
      <c r="Q60" s="246"/>
      <c r="R60" s="246"/>
      <c r="T60" s="2"/>
      <c r="U60" s="22"/>
      <c r="V60" s="22"/>
      <c r="W60" s="22"/>
      <c r="X60" s="22"/>
      <c r="Y60" s="22"/>
      <c r="Z60" s="22"/>
      <c r="AA60" s="2"/>
    </row>
    <row r="61" spans="2:27" ht="15" customHeight="1" thickBot="1" x14ac:dyDescent="0.35">
      <c r="B61" s="132"/>
      <c r="C61" s="132"/>
      <c r="D61" s="132"/>
      <c r="E61" s="132"/>
      <c r="F61" s="132"/>
      <c r="G61" s="132"/>
      <c r="H61" s="132"/>
      <c r="I61" s="132"/>
      <c r="K61" s="246"/>
      <c r="L61" s="246"/>
      <c r="M61" s="246"/>
      <c r="N61" s="246"/>
      <c r="O61" s="246"/>
      <c r="P61" s="246"/>
      <c r="Q61" s="246"/>
      <c r="R61" s="246"/>
      <c r="T61" s="22"/>
      <c r="U61" s="22" t="s">
        <v>214</v>
      </c>
      <c r="V61" s="22"/>
      <c r="W61" s="22"/>
      <c r="X61" s="22"/>
      <c r="Y61" s="242">
        <v>0</v>
      </c>
      <c r="Z61" s="243"/>
      <c r="AA61" s="22"/>
    </row>
    <row r="62" spans="2:27" ht="15.75" customHeight="1" thickBot="1" x14ac:dyDescent="0.35">
      <c r="B62" s="132"/>
      <c r="C62" s="132"/>
      <c r="D62" s="132"/>
      <c r="E62" s="132"/>
      <c r="F62" s="132"/>
      <c r="G62" s="132"/>
      <c r="H62" s="132"/>
      <c r="I62" s="132"/>
      <c r="K62" s="246"/>
      <c r="L62" s="246"/>
      <c r="M62" s="246"/>
      <c r="N62" s="246"/>
      <c r="O62" s="246"/>
      <c r="P62" s="246"/>
      <c r="Q62" s="246"/>
      <c r="R62" s="246"/>
      <c r="T62" s="22"/>
      <c r="U62" s="22"/>
      <c r="V62" s="22"/>
      <c r="W62" s="22"/>
      <c r="X62" s="22"/>
      <c r="Y62" s="22"/>
      <c r="Z62" s="22"/>
      <c r="AA62" s="22"/>
    </row>
    <row r="63" spans="2:27" ht="15" customHeight="1" thickBot="1" x14ac:dyDescent="0.35">
      <c r="B63" s="132"/>
      <c r="C63" s="132"/>
      <c r="D63" s="132"/>
      <c r="E63" s="132"/>
      <c r="F63" s="132"/>
      <c r="G63" s="132"/>
      <c r="H63" s="132"/>
      <c r="I63" s="132"/>
      <c r="K63" s="2"/>
      <c r="L63" s="2"/>
      <c r="M63" s="2"/>
      <c r="N63" s="2"/>
      <c r="O63" s="2"/>
      <c r="P63" s="2"/>
      <c r="Q63" s="2"/>
      <c r="R63" s="2"/>
      <c r="T63" s="22"/>
      <c r="U63" s="22" t="s">
        <v>213</v>
      </c>
      <c r="V63" s="22"/>
      <c r="W63" s="22"/>
      <c r="X63" s="22"/>
      <c r="Y63" s="242">
        <v>0</v>
      </c>
      <c r="Z63" s="243"/>
      <c r="AA63" s="22"/>
    </row>
    <row r="64" spans="2:27" ht="15" customHeight="1" x14ac:dyDescent="0.3">
      <c r="B64" s="132"/>
      <c r="C64" s="132"/>
      <c r="D64" s="132"/>
      <c r="E64" s="132"/>
      <c r="F64" s="132"/>
      <c r="G64" s="132"/>
      <c r="H64" s="132"/>
      <c r="I64" s="132"/>
      <c r="K64" s="187" t="s">
        <v>206</v>
      </c>
      <c r="L64" s="188"/>
      <c r="M64" s="188"/>
      <c r="N64" s="188"/>
      <c r="O64" s="188"/>
      <c r="P64" s="188"/>
      <c r="Q64" s="9"/>
      <c r="R64" s="9"/>
      <c r="T64" s="22"/>
      <c r="U64" s="2"/>
      <c r="V64" s="2"/>
      <c r="W64" s="2"/>
      <c r="X64" s="2"/>
      <c r="Y64" s="2"/>
      <c r="Z64" s="2"/>
      <c r="AA64" s="22"/>
    </row>
    <row r="65" spans="1:27" ht="15.75" customHeight="1" x14ac:dyDescent="0.3">
      <c r="B65" s="132"/>
      <c r="C65" s="132"/>
      <c r="D65" s="132"/>
      <c r="E65" s="132"/>
      <c r="F65" s="132"/>
      <c r="G65" s="132"/>
      <c r="H65" s="132"/>
      <c r="I65" s="132"/>
      <c r="K65" s="190" t="s">
        <v>75</v>
      </c>
      <c r="L65" s="190"/>
      <c r="M65" s="190"/>
      <c r="N65" s="190"/>
      <c r="O65" s="190"/>
      <c r="P65" s="190"/>
      <c r="Q65" s="226" t="str">
        <f>IF(K57=TRUE,2000000,IF(K54=TRUE,1000000,""))</f>
        <v/>
      </c>
      <c r="R65" s="226"/>
      <c r="T65" s="187" t="s">
        <v>217</v>
      </c>
      <c r="U65" s="188"/>
      <c r="V65" s="188"/>
      <c r="W65" s="188"/>
      <c r="X65" s="188"/>
      <c r="Y65" s="188"/>
      <c r="Z65" s="9"/>
      <c r="AA65" s="9"/>
    </row>
    <row r="66" spans="1:27" ht="15.75" customHeight="1" x14ac:dyDescent="0.3">
      <c r="B66" s="132"/>
      <c r="C66" s="132"/>
      <c r="D66" s="132"/>
      <c r="E66" s="132"/>
      <c r="F66" s="132"/>
      <c r="G66" s="132"/>
      <c r="H66" s="132"/>
      <c r="I66" s="132"/>
      <c r="K66" s="2"/>
      <c r="L66" s="2"/>
      <c r="M66" s="2"/>
      <c r="N66" s="2"/>
      <c r="O66" s="2"/>
      <c r="P66" s="2"/>
      <c r="Q66" s="2"/>
      <c r="R66" s="2"/>
      <c r="T66" s="244" t="s">
        <v>218</v>
      </c>
      <c r="U66" s="244"/>
      <c r="V66" s="244"/>
      <c r="W66" s="244"/>
      <c r="X66" s="244"/>
      <c r="Y66" s="244"/>
      <c r="Z66" s="244"/>
      <c r="AA66" s="244"/>
    </row>
    <row r="67" spans="1:27" ht="17.25" customHeight="1" x14ac:dyDescent="0.3">
      <c r="B67" s="132"/>
      <c r="C67" s="132"/>
      <c r="D67" s="132"/>
      <c r="E67" s="132"/>
      <c r="F67" s="132"/>
      <c r="G67" s="132"/>
      <c r="H67" s="132"/>
      <c r="I67" s="132"/>
      <c r="K67" s="2"/>
      <c r="L67" s="2"/>
      <c r="M67" s="2"/>
      <c r="N67" s="2"/>
      <c r="O67" s="2"/>
      <c r="P67" s="2"/>
      <c r="Q67" s="2"/>
      <c r="R67" s="2"/>
      <c r="T67" s="2"/>
      <c r="U67" s="2"/>
      <c r="V67" s="2"/>
      <c r="W67" s="2"/>
      <c r="X67" s="2"/>
      <c r="Y67" s="2"/>
      <c r="Z67" s="2"/>
      <c r="AA67" s="2"/>
    </row>
    <row r="68" spans="1:27" ht="15" customHeight="1" x14ac:dyDescent="0.25">
      <c r="B68" s="180" t="s">
        <v>241</v>
      </c>
      <c r="C68" s="180"/>
      <c r="D68" s="180"/>
      <c r="E68" s="180"/>
      <c r="F68" s="180"/>
      <c r="G68" s="180"/>
      <c r="H68" s="180"/>
      <c r="I68" s="180"/>
      <c r="K68" s="2"/>
      <c r="L68" s="2"/>
      <c r="M68" s="2"/>
      <c r="N68" s="2"/>
      <c r="O68" s="2"/>
      <c r="P68" s="2"/>
      <c r="Q68" s="2"/>
      <c r="R68" s="2"/>
      <c r="T68" s="180" t="s">
        <v>242</v>
      </c>
      <c r="U68" s="180"/>
      <c r="V68" s="180"/>
      <c r="W68" s="180"/>
      <c r="X68" s="180"/>
      <c r="Y68" s="180"/>
      <c r="Z68" s="180"/>
      <c r="AA68" s="180"/>
    </row>
    <row r="69" spans="1:27" ht="15" customHeight="1" x14ac:dyDescent="0.25">
      <c r="B69" s="2"/>
      <c r="C69" s="2"/>
      <c r="D69" s="2"/>
      <c r="E69" s="2"/>
      <c r="F69" s="2"/>
      <c r="G69" s="2"/>
      <c r="H69" s="2"/>
      <c r="I69" s="2"/>
      <c r="K69" s="2"/>
      <c r="L69" s="2"/>
      <c r="M69" s="2"/>
      <c r="N69" s="2"/>
      <c r="O69" s="2"/>
      <c r="P69" s="2"/>
      <c r="Q69" s="2"/>
      <c r="R69" s="2"/>
      <c r="T69" s="2"/>
      <c r="U69" s="2"/>
      <c r="V69" s="2"/>
      <c r="W69" s="2"/>
      <c r="X69" s="2"/>
      <c r="Y69" s="2"/>
      <c r="Z69" s="2"/>
      <c r="AA69" s="2"/>
    </row>
    <row r="70" spans="1:27" ht="15" customHeight="1" x14ac:dyDescent="0.25">
      <c r="A70" s="139"/>
      <c r="B70" s="139"/>
      <c r="C70" s="139"/>
      <c r="D70" s="139"/>
      <c r="E70" s="139"/>
      <c r="F70" s="139"/>
      <c r="G70" s="139"/>
      <c r="H70" s="139"/>
      <c r="I70" s="139"/>
      <c r="J70" s="139"/>
    </row>
    <row r="71" spans="1:27" x14ac:dyDescent="0.25">
      <c r="A71" s="139"/>
      <c r="B71" s="139"/>
      <c r="C71" s="139"/>
      <c r="D71" s="139"/>
      <c r="E71" s="139"/>
      <c r="F71" s="139"/>
      <c r="G71" s="139"/>
      <c r="H71" s="139"/>
      <c r="I71" s="139"/>
      <c r="J71" s="139"/>
    </row>
    <row r="72" spans="1:27" x14ac:dyDescent="0.25">
      <c r="A72" s="139"/>
      <c r="B72" s="139"/>
      <c r="C72" s="139"/>
      <c r="D72" s="139"/>
      <c r="E72" s="139"/>
      <c r="F72" s="139"/>
      <c r="G72" s="139"/>
      <c r="H72" s="139"/>
      <c r="I72" s="139"/>
      <c r="J72" s="139"/>
      <c r="K72" s="149" t="s">
        <v>208</v>
      </c>
      <c r="L72" s="149"/>
      <c r="M72" s="149"/>
      <c r="N72" s="149"/>
      <c r="O72" s="149"/>
      <c r="P72" s="149"/>
      <c r="Q72" s="149"/>
      <c r="R72" s="149"/>
    </row>
    <row r="73" spans="1:27" x14ac:dyDescent="0.25">
      <c r="K73" s="149"/>
      <c r="L73" s="149"/>
      <c r="M73" s="149"/>
      <c r="N73" s="149"/>
      <c r="O73" s="149"/>
      <c r="P73" s="149"/>
      <c r="Q73" s="149"/>
      <c r="R73" s="149"/>
    </row>
    <row r="74" spans="1:27" x14ac:dyDescent="0.25">
      <c r="K74" s="149"/>
      <c r="L74" s="149"/>
      <c r="M74" s="149"/>
      <c r="N74" s="149"/>
      <c r="O74" s="149"/>
      <c r="P74" s="149"/>
      <c r="Q74" s="149"/>
      <c r="R74" s="149"/>
    </row>
    <row r="75" spans="1:27" x14ac:dyDescent="0.25">
      <c r="K75" s="2"/>
      <c r="L75" s="2"/>
      <c r="M75" s="2"/>
      <c r="N75" s="2"/>
      <c r="O75" s="2"/>
      <c r="P75" s="2"/>
      <c r="Q75" s="2"/>
      <c r="R75" s="2"/>
    </row>
    <row r="76" spans="1:27" ht="15" customHeight="1" x14ac:dyDescent="0.25">
      <c r="K76" s="140" t="b">
        <v>0</v>
      </c>
      <c r="L76" s="208" t="s">
        <v>243</v>
      </c>
      <c r="M76" s="208"/>
      <c r="N76" s="208"/>
      <c r="O76" s="208"/>
      <c r="P76" s="208"/>
      <c r="Q76" s="208"/>
      <c r="R76" s="208"/>
    </row>
    <row r="77" spans="1:27" ht="15" customHeight="1" x14ac:dyDescent="0.25">
      <c r="K77" s="2"/>
      <c r="L77" s="2"/>
      <c r="M77" s="2"/>
      <c r="N77" s="2"/>
      <c r="O77" s="2"/>
      <c r="P77" s="2"/>
      <c r="Q77" s="2"/>
      <c r="R77" s="2"/>
    </row>
    <row r="78" spans="1:27" ht="15" customHeight="1" x14ac:dyDescent="0.3">
      <c r="K78" s="245" t="str">
        <f>IF(K76=TRUE,"The Additional Coverages section is completed","")</f>
        <v/>
      </c>
      <c r="L78" s="245"/>
      <c r="M78" s="245"/>
      <c r="N78" s="245"/>
      <c r="O78" s="245"/>
      <c r="P78" s="245"/>
      <c r="Q78" s="245"/>
      <c r="R78" s="245"/>
    </row>
    <row r="79" spans="1:27" ht="15" customHeight="1" x14ac:dyDescent="0.25">
      <c r="K79" s="2"/>
      <c r="L79" s="2"/>
      <c r="M79" s="2"/>
      <c r="N79" s="2"/>
      <c r="O79" s="2"/>
      <c r="P79" s="2"/>
      <c r="Q79" s="2"/>
      <c r="R79" s="2"/>
    </row>
    <row r="80" spans="1:27" ht="15" customHeight="1" x14ac:dyDescent="0.25">
      <c r="K80" s="195" t="s">
        <v>284</v>
      </c>
      <c r="L80" s="196"/>
      <c r="M80" s="196"/>
      <c r="N80" s="196"/>
      <c r="O80" s="196"/>
      <c r="P80" s="196"/>
      <c r="Q80" s="196"/>
      <c r="R80" s="196"/>
    </row>
    <row r="81" spans="2:18" ht="15" customHeight="1" x14ac:dyDescent="0.25">
      <c r="K81" s="196"/>
      <c r="L81" s="196"/>
      <c r="M81" s="196"/>
      <c r="N81" s="196"/>
      <c r="O81" s="196"/>
      <c r="P81" s="196"/>
      <c r="Q81" s="196"/>
      <c r="R81" s="196"/>
    </row>
    <row r="82" spans="2:18" ht="15" customHeight="1" x14ac:dyDescent="0.25">
      <c r="K82" s="196"/>
      <c r="L82" s="196"/>
      <c r="M82" s="196"/>
      <c r="N82" s="196"/>
      <c r="O82" s="196"/>
      <c r="P82" s="196"/>
      <c r="Q82" s="196"/>
      <c r="R82" s="196"/>
    </row>
    <row r="83" spans="2:18" ht="15.75" customHeight="1" x14ac:dyDescent="0.25">
      <c r="K83" s="196"/>
      <c r="L83" s="196"/>
      <c r="M83" s="196"/>
      <c r="N83" s="196"/>
      <c r="O83" s="196"/>
      <c r="P83" s="196"/>
      <c r="Q83" s="196"/>
      <c r="R83" s="196"/>
    </row>
    <row r="84" spans="2:18" ht="15" customHeight="1" x14ac:dyDescent="0.25">
      <c r="K84" s="196"/>
      <c r="L84" s="196"/>
      <c r="M84" s="196"/>
      <c r="N84" s="196"/>
      <c r="O84" s="196"/>
      <c r="P84" s="196"/>
      <c r="Q84" s="196"/>
      <c r="R84" s="196"/>
    </row>
    <row r="85" spans="2:18" ht="15" customHeight="1" x14ac:dyDescent="0.25">
      <c r="K85" s="196"/>
      <c r="L85" s="196"/>
      <c r="M85" s="196"/>
      <c r="N85" s="196"/>
      <c r="O85" s="196"/>
      <c r="P85" s="196"/>
      <c r="Q85" s="196"/>
      <c r="R85" s="196"/>
    </row>
    <row r="86" spans="2:18" ht="15.75" customHeight="1" x14ac:dyDescent="0.25"/>
    <row r="87" spans="2:18" ht="15" customHeight="1" x14ac:dyDescent="0.25"/>
    <row r="88" spans="2:18" ht="15" customHeight="1" x14ac:dyDescent="0.25">
      <c r="K88" s="1"/>
      <c r="L88" s="1"/>
      <c r="M88" s="1"/>
      <c r="N88" s="1"/>
      <c r="O88" s="1"/>
      <c r="P88" s="1"/>
      <c r="Q88" s="1"/>
      <c r="R88" s="1"/>
    </row>
    <row r="89" spans="2:18" x14ac:dyDescent="0.25">
      <c r="B89" s="1"/>
      <c r="C89" s="1"/>
      <c r="D89" s="1"/>
      <c r="E89" s="1"/>
      <c r="F89" s="1"/>
      <c r="G89" s="1"/>
      <c r="H89" s="1"/>
      <c r="I89" s="1"/>
    </row>
  </sheetData>
  <sheetProtection algorithmName="SHA-512" hashValue="O7zPDI7ZZt1pjFqdWrmLeDyUjisrX4jjRPv6HIQvo2IGPX9NCFRRmKnT2ETqIgJ87SHnvNyDdo1JEhnfZor9yg==" saltValue="iadJGGsYSQihavXAqGaPWA==" spinCount="100000" sheet="1" objects="1" scenarios="1" selectLockedCells="1"/>
  <mergeCells count="54">
    <mergeCell ref="K80:R85"/>
    <mergeCell ref="B1:C2"/>
    <mergeCell ref="E1:H2"/>
    <mergeCell ref="J1:L2"/>
    <mergeCell ref="B47:I49"/>
    <mergeCell ref="B51:I51"/>
    <mergeCell ref="N1:Q2"/>
    <mergeCell ref="K51:R51"/>
    <mergeCell ref="Q36:R36"/>
    <mergeCell ref="B68:I68"/>
    <mergeCell ref="C53:I55"/>
    <mergeCell ref="H56:I56"/>
    <mergeCell ref="B58:G58"/>
    <mergeCell ref="B53:B54"/>
    <mergeCell ref="B59:G59"/>
    <mergeCell ref="H59:I59"/>
    <mergeCell ref="B30:I30"/>
    <mergeCell ref="J42:S44"/>
    <mergeCell ref="B38:I38"/>
    <mergeCell ref="T21:AA23"/>
    <mergeCell ref="B21:I23"/>
    <mergeCell ref="B25:I28"/>
    <mergeCell ref="T25:AA25"/>
    <mergeCell ref="U27:AA29"/>
    <mergeCell ref="Z30:AA30"/>
    <mergeCell ref="T32:Y32"/>
    <mergeCell ref="K38:R38"/>
    <mergeCell ref="T38:AA38"/>
    <mergeCell ref="K25:R25"/>
    <mergeCell ref="K35:P35"/>
    <mergeCell ref="K36:P36"/>
    <mergeCell ref="S1:U2"/>
    <mergeCell ref="K47:R49"/>
    <mergeCell ref="K21:R23"/>
    <mergeCell ref="L76:R76"/>
    <mergeCell ref="K78:R78"/>
    <mergeCell ref="K72:R74"/>
    <mergeCell ref="T33:Y33"/>
    <mergeCell ref="Q65:R65"/>
    <mergeCell ref="K60:R62"/>
    <mergeCell ref="K64:P64"/>
    <mergeCell ref="K65:P65"/>
    <mergeCell ref="T68:AA68"/>
    <mergeCell ref="L53:R55"/>
    <mergeCell ref="L56:R59"/>
    <mergeCell ref="T47:AA49"/>
    <mergeCell ref="Z33:AA33"/>
    <mergeCell ref="T50:AA55"/>
    <mergeCell ref="Y63:Z63"/>
    <mergeCell ref="T65:Y65"/>
    <mergeCell ref="T66:AA66"/>
    <mergeCell ref="Y57:Z57"/>
    <mergeCell ref="Y59:Z59"/>
    <mergeCell ref="Y61:Z61"/>
  </mergeCells>
  <conditionalFormatting sqref="K78:R78">
    <cfRule type="containsText" dxfId="31" priority="1" operator="containsText" text="The">
      <formula>NOT(ISERROR(SEARCH("The",K78)))</formula>
    </cfRule>
  </conditionalFormatting>
  <pageMargins left="0.25" right="0.25" top="0.75" bottom="0.75" header="0.3" footer="0.3"/>
  <pageSetup paperSize="17"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52226" r:id="rId5" name="Check Box 2">
              <controlPr locked="0" defaultSize="0" autoFill="0" autoLine="0" autoPict="0">
                <anchor moveWithCells="1">
                  <from>
                    <xdr:col>10</xdr:col>
                    <xdr:colOff>114300</xdr:colOff>
                    <xdr:row>51</xdr:row>
                    <xdr:rowOff>180975</xdr:rowOff>
                  </from>
                  <to>
                    <xdr:col>10</xdr:col>
                    <xdr:colOff>381000</xdr:colOff>
                    <xdr:row>53</xdr:row>
                    <xdr:rowOff>38100</xdr:rowOff>
                  </to>
                </anchor>
              </controlPr>
            </control>
          </mc:Choice>
        </mc:AlternateContent>
        <mc:AlternateContent xmlns:mc="http://schemas.openxmlformats.org/markup-compatibility/2006">
          <mc:Choice Requires="x14">
            <control shapeId="52229" r:id="rId6" name="Check Box 5">
              <controlPr locked="0" defaultSize="0" autoFill="0" autoLine="0" autoPict="0">
                <anchor moveWithCells="1">
                  <from>
                    <xdr:col>10</xdr:col>
                    <xdr:colOff>114300</xdr:colOff>
                    <xdr:row>55</xdr:row>
                    <xdr:rowOff>19050</xdr:rowOff>
                  </from>
                  <to>
                    <xdr:col>10</xdr:col>
                    <xdr:colOff>400050</xdr:colOff>
                    <xdr:row>56</xdr:row>
                    <xdr:rowOff>28575</xdr:rowOff>
                  </to>
                </anchor>
              </controlPr>
            </control>
          </mc:Choice>
        </mc:AlternateContent>
        <mc:AlternateContent xmlns:mc="http://schemas.openxmlformats.org/markup-compatibility/2006">
          <mc:Choice Requires="x14">
            <control shapeId="52230" r:id="rId7" name="Check Box 6">
              <controlPr locked="0" defaultSize="0" autoFill="0" autoLine="0" autoPict="0">
                <anchor moveWithCells="1">
                  <from>
                    <xdr:col>10</xdr:col>
                    <xdr:colOff>190500</xdr:colOff>
                    <xdr:row>25</xdr:row>
                    <xdr:rowOff>180975</xdr:rowOff>
                  </from>
                  <to>
                    <xdr:col>10</xdr:col>
                    <xdr:colOff>476250</xdr:colOff>
                    <xdr:row>27</xdr:row>
                    <xdr:rowOff>19050</xdr:rowOff>
                  </to>
                </anchor>
              </controlPr>
            </control>
          </mc:Choice>
        </mc:AlternateContent>
        <mc:AlternateContent xmlns:mc="http://schemas.openxmlformats.org/markup-compatibility/2006">
          <mc:Choice Requires="x14">
            <control shapeId="52231" r:id="rId8" name="Check Box 7">
              <controlPr locked="0" defaultSize="0" autoFill="0" autoLine="0" autoPict="0">
                <anchor moveWithCells="1">
                  <from>
                    <xdr:col>10</xdr:col>
                    <xdr:colOff>180975</xdr:colOff>
                    <xdr:row>27</xdr:row>
                    <xdr:rowOff>180975</xdr:rowOff>
                  </from>
                  <to>
                    <xdr:col>10</xdr:col>
                    <xdr:colOff>419100</xdr:colOff>
                    <xdr:row>28</xdr:row>
                    <xdr:rowOff>180975</xdr:rowOff>
                  </to>
                </anchor>
              </controlPr>
            </control>
          </mc:Choice>
        </mc:AlternateContent>
        <mc:AlternateContent xmlns:mc="http://schemas.openxmlformats.org/markup-compatibility/2006">
          <mc:Choice Requires="x14">
            <control shapeId="52232" r:id="rId9" name="Check Box 8">
              <controlPr locked="0" defaultSize="0" autoFill="0" autoLine="0" autoPict="0">
                <anchor moveWithCells="1">
                  <from>
                    <xdr:col>10</xdr:col>
                    <xdr:colOff>180975</xdr:colOff>
                    <xdr:row>29</xdr:row>
                    <xdr:rowOff>180975</xdr:rowOff>
                  </from>
                  <to>
                    <xdr:col>10</xdr:col>
                    <xdr:colOff>400050</xdr:colOff>
                    <xdr:row>31</xdr:row>
                    <xdr:rowOff>0</xdr:rowOff>
                  </to>
                </anchor>
              </controlPr>
            </control>
          </mc:Choice>
        </mc:AlternateContent>
        <mc:AlternateContent xmlns:mc="http://schemas.openxmlformats.org/markup-compatibility/2006">
          <mc:Choice Requires="x14">
            <control shapeId="52233" r:id="rId10" name="Check Box 9">
              <controlPr locked="0" defaultSize="0" autoFill="0" autoLine="0" autoPict="0">
                <anchor moveWithCells="1">
                  <from>
                    <xdr:col>10</xdr:col>
                    <xdr:colOff>180975</xdr:colOff>
                    <xdr:row>31</xdr:row>
                    <xdr:rowOff>180975</xdr:rowOff>
                  </from>
                  <to>
                    <xdr:col>10</xdr:col>
                    <xdr:colOff>447675</xdr:colOff>
                    <xdr:row>32</xdr:row>
                    <xdr:rowOff>171450</xdr:rowOff>
                  </to>
                </anchor>
              </controlPr>
            </control>
          </mc:Choice>
        </mc:AlternateContent>
        <mc:AlternateContent xmlns:mc="http://schemas.openxmlformats.org/markup-compatibility/2006">
          <mc:Choice Requires="x14">
            <control shapeId="52241" r:id="rId11" name="Check Box 17">
              <controlPr locked="0" defaultSize="0" autoFill="0" autoLine="0" autoPict="0">
                <anchor moveWithCells="1">
                  <from>
                    <xdr:col>1</xdr:col>
                    <xdr:colOff>180975</xdr:colOff>
                    <xdr:row>52</xdr:row>
                    <xdr:rowOff>95250</xdr:rowOff>
                  </from>
                  <to>
                    <xdr:col>1</xdr:col>
                    <xdr:colOff>438150</xdr:colOff>
                    <xdr:row>53</xdr:row>
                    <xdr:rowOff>114300</xdr:rowOff>
                  </to>
                </anchor>
              </controlPr>
            </control>
          </mc:Choice>
        </mc:AlternateContent>
        <mc:AlternateContent xmlns:mc="http://schemas.openxmlformats.org/markup-compatibility/2006">
          <mc:Choice Requires="x14">
            <control shapeId="52257" r:id="rId12" name="Check Box 33">
              <controlPr locked="0" defaultSize="0" autoFill="0" autoLine="0" autoPict="0">
                <anchor moveWithCells="1">
                  <from>
                    <xdr:col>10</xdr:col>
                    <xdr:colOff>190500</xdr:colOff>
                    <xdr:row>75</xdr:row>
                    <xdr:rowOff>19050</xdr:rowOff>
                  </from>
                  <to>
                    <xdr:col>10</xdr:col>
                    <xdr:colOff>457200</xdr:colOff>
                    <xdr:row>76</xdr:row>
                    <xdr:rowOff>0</xdr:rowOff>
                  </to>
                </anchor>
              </controlPr>
            </control>
          </mc:Choice>
        </mc:AlternateContent>
        <mc:AlternateContent xmlns:mc="http://schemas.openxmlformats.org/markup-compatibility/2006">
          <mc:Choice Requires="x14">
            <control shapeId="52258" r:id="rId13" name="Check Box 34">
              <controlPr locked="0" defaultSize="0" autoFill="0" autoLine="0" autoPict="0">
                <anchor moveWithCells="1">
                  <from>
                    <xdr:col>19</xdr:col>
                    <xdr:colOff>190500</xdr:colOff>
                    <xdr:row>26</xdr:row>
                    <xdr:rowOff>114300</xdr:rowOff>
                  </from>
                  <to>
                    <xdr:col>19</xdr:col>
                    <xdr:colOff>438150</xdr:colOff>
                    <xdr:row>27</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130"/>
  <sheetViews>
    <sheetView showGridLines="0" showRowColHeaders="0" showRuler="0" view="pageLayout" zoomScale="160" zoomScaleNormal="160" zoomScalePageLayoutView="160" workbookViewId="0"/>
  </sheetViews>
  <sheetFormatPr defaultColWidth="9.28515625" defaultRowHeight="15" x14ac:dyDescent="0.25"/>
  <cols>
    <col min="1" max="1" width="2.7109375" style="46" customWidth="1"/>
    <col min="2" max="2" width="4.7109375" style="46" customWidth="1"/>
    <col min="3" max="3" width="9.28515625" style="46"/>
    <col min="4" max="5" width="4.7109375" style="46" customWidth="1"/>
    <col min="6" max="6" width="12.42578125" style="46" customWidth="1"/>
    <col min="7" max="7" width="12.28515625" style="46" customWidth="1"/>
    <col min="8" max="8" width="7.42578125" style="46" customWidth="1"/>
    <col min="9" max="9" width="8.42578125" style="46" customWidth="1"/>
    <col min="10" max="10" width="4.7109375" style="46" customWidth="1"/>
    <col min="11" max="11" width="8.7109375" style="46" customWidth="1"/>
    <col min="12" max="12" width="3.42578125" style="46" customWidth="1"/>
    <col min="13" max="13" width="18" style="46" customWidth="1"/>
    <col min="14" max="16384" width="9.28515625" style="46"/>
  </cols>
  <sheetData>
    <row r="1" spans="2:13" ht="11.25" customHeight="1" x14ac:dyDescent="0.25"/>
    <row r="2" spans="2:13" ht="21.75" thickBot="1" x14ac:dyDescent="0.3">
      <c r="B2" s="163" t="s">
        <v>133</v>
      </c>
      <c r="C2" s="163"/>
      <c r="D2" s="163"/>
      <c r="E2" s="163"/>
      <c r="F2" s="163"/>
      <c r="G2" s="163"/>
      <c r="H2" s="163"/>
      <c r="I2" s="163"/>
      <c r="J2" s="163"/>
      <c r="K2" s="163"/>
      <c r="L2" s="163"/>
      <c r="M2" s="163"/>
    </row>
    <row r="3" spans="2:13" ht="21" x14ac:dyDescent="0.25">
      <c r="B3" s="50"/>
      <c r="C3" s="50"/>
      <c r="D3" s="50"/>
      <c r="E3" s="50"/>
      <c r="F3" s="50"/>
      <c r="G3" s="50"/>
      <c r="H3" s="50"/>
      <c r="I3" s="50"/>
      <c r="J3" s="50"/>
      <c r="K3" s="50"/>
      <c r="L3" s="50"/>
    </row>
    <row r="4" spans="2:13" ht="21" x14ac:dyDescent="0.25">
      <c r="B4" s="164" t="s">
        <v>124</v>
      </c>
      <c r="C4" s="164"/>
      <c r="D4" s="164"/>
      <c r="E4" s="164"/>
      <c r="F4" s="164"/>
      <c r="G4" s="164"/>
      <c r="H4" s="164"/>
      <c r="I4" s="164"/>
      <c r="J4" s="164"/>
      <c r="K4" s="164"/>
      <c r="L4" s="164"/>
      <c r="M4" s="164"/>
    </row>
    <row r="5" spans="2:13" x14ac:dyDescent="0.25">
      <c r="B5" s="165" t="s">
        <v>207</v>
      </c>
      <c r="C5" s="165"/>
      <c r="D5" s="165"/>
      <c r="E5" s="165"/>
      <c r="F5" s="165"/>
      <c r="G5" s="165"/>
      <c r="H5" s="165"/>
      <c r="I5" s="165"/>
      <c r="J5" s="165"/>
      <c r="K5" s="165"/>
      <c r="L5" s="165"/>
      <c r="M5" s="165"/>
    </row>
    <row r="6" spans="2:13" x14ac:dyDescent="0.25">
      <c r="B6" s="267" t="s">
        <v>134</v>
      </c>
      <c r="C6" s="267"/>
      <c r="D6" s="267"/>
      <c r="E6" s="267"/>
      <c r="F6" s="267"/>
      <c r="G6" s="267"/>
      <c r="H6" s="267"/>
      <c r="I6" s="267"/>
      <c r="J6" s="267"/>
      <c r="K6" s="267"/>
      <c r="L6" s="267"/>
      <c r="M6" s="267"/>
    </row>
    <row r="7" spans="2:13" ht="7.5" customHeight="1" x14ac:dyDescent="0.25">
      <c r="B7" s="58"/>
      <c r="C7" s="58"/>
      <c r="D7" s="58"/>
      <c r="E7" s="58"/>
      <c r="F7" s="58"/>
      <c r="G7" s="58"/>
      <c r="H7" s="58"/>
      <c r="I7" s="58"/>
      <c r="J7" s="58"/>
      <c r="K7" s="58"/>
      <c r="L7" s="58"/>
    </row>
    <row r="8" spans="2:13" ht="15" customHeight="1" x14ac:dyDescent="0.25">
      <c r="B8" s="267" t="s">
        <v>289</v>
      </c>
      <c r="C8" s="267"/>
      <c r="D8" s="267"/>
      <c r="E8" s="267"/>
      <c r="F8" s="267"/>
      <c r="G8" s="267"/>
      <c r="H8" s="267"/>
      <c r="I8" s="267"/>
      <c r="J8" s="267"/>
      <c r="K8" s="267"/>
      <c r="L8" s="267"/>
      <c r="M8" s="267"/>
    </row>
    <row r="9" spans="2:13" ht="7.5" customHeight="1" x14ac:dyDescent="0.25">
      <c r="B9" s="58"/>
      <c r="C9" s="58"/>
      <c r="D9" s="58"/>
      <c r="E9" s="58"/>
      <c r="F9" s="58"/>
      <c r="G9" s="58"/>
      <c r="H9" s="58"/>
      <c r="I9" s="58"/>
      <c r="J9" s="58"/>
      <c r="K9" s="58"/>
      <c r="L9" s="58"/>
    </row>
    <row r="10" spans="2:13" ht="15.75" x14ac:dyDescent="0.25">
      <c r="B10" s="49" t="s">
        <v>73</v>
      </c>
      <c r="C10" s="58"/>
      <c r="D10" s="58"/>
      <c r="E10" s="58"/>
      <c r="F10" s="58"/>
      <c r="G10" s="58"/>
      <c r="H10" s="58"/>
      <c r="I10" s="58"/>
      <c r="J10" s="58"/>
      <c r="K10" s="58"/>
      <c r="L10" s="58"/>
    </row>
    <row r="11" spans="2:13" ht="15" customHeight="1" x14ac:dyDescent="0.25">
      <c r="B11" s="266" t="s">
        <v>72</v>
      </c>
      <c r="C11" s="266"/>
      <c r="D11" s="266"/>
      <c r="E11" s="266"/>
      <c r="F11" s="266"/>
      <c r="G11" s="266"/>
      <c r="H11" s="266"/>
      <c r="I11" s="266"/>
      <c r="J11" s="266"/>
      <c r="K11" s="266"/>
      <c r="L11" s="266"/>
      <c r="M11" s="266"/>
    </row>
    <row r="12" spans="2:13" x14ac:dyDescent="0.25">
      <c r="B12" s="266"/>
      <c r="C12" s="266"/>
      <c r="D12" s="266"/>
      <c r="E12" s="266"/>
      <c r="F12" s="266"/>
      <c r="G12" s="266"/>
      <c r="H12" s="266"/>
      <c r="I12" s="266"/>
      <c r="J12" s="266"/>
      <c r="K12" s="266"/>
      <c r="L12" s="266"/>
      <c r="M12" s="266"/>
    </row>
    <row r="13" spans="2:13" x14ac:dyDescent="0.25">
      <c r="B13" s="57"/>
      <c r="C13" s="57"/>
      <c r="D13" s="57"/>
      <c r="E13" s="57"/>
      <c r="F13" s="57"/>
      <c r="G13" s="57"/>
      <c r="H13" s="57"/>
      <c r="I13" s="57"/>
      <c r="J13" s="57"/>
      <c r="K13" s="57"/>
      <c r="L13" s="57"/>
      <c r="M13" s="57"/>
    </row>
    <row r="14" spans="2:13" ht="16.5" thickBot="1" x14ac:dyDescent="0.3">
      <c r="B14" s="49" t="s">
        <v>64</v>
      </c>
    </row>
    <row r="15" spans="2:13" ht="15.75" thickBot="1" x14ac:dyDescent="0.3">
      <c r="B15" s="48" t="str">
        <f>IF('Insurance Requirements (TC-EB) '!B19="Completed","X","")</f>
        <v/>
      </c>
      <c r="C15" s="47" t="s">
        <v>57</v>
      </c>
      <c r="E15" s="48" t="str">
        <f>IF('Insurance Requirements (TC-EB) '!B19="Completed","","X")</f>
        <v>X</v>
      </c>
      <c r="F15" s="47" t="s">
        <v>56</v>
      </c>
    </row>
    <row r="16" spans="2:13" x14ac:dyDescent="0.25">
      <c r="B16" s="46" t="s">
        <v>63</v>
      </c>
      <c r="J16" s="251" t="str">
        <f>'CGL Umbrella (TC-EB)'!G38</f>
        <v/>
      </c>
      <c r="K16" s="251"/>
      <c r="L16" s="46" t="s">
        <v>62</v>
      </c>
    </row>
    <row r="17" spans="2:13" x14ac:dyDescent="0.25">
      <c r="B17" s="46" t="s">
        <v>61</v>
      </c>
      <c r="G17" s="52" t="str">
        <f>'CGL Umbrella (TC-EB)'!G39</f>
        <v/>
      </c>
      <c r="H17" s="46" t="s">
        <v>58</v>
      </c>
    </row>
    <row r="19" spans="2:13" ht="16.5" thickBot="1" x14ac:dyDescent="0.3">
      <c r="B19" s="49" t="s">
        <v>130</v>
      </c>
    </row>
    <row r="20" spans="2:13" ht="15.75" thickBot="1" x14ac:dyDescent="0.3">
      <c r="B20" s="48" t="str">
        <f>IF('Insurance Requirements (TC-EB) '!B19="Completed","X","")</f>
        <v/>
      </c>
      <c r="C20" s="47" t="s">
        <v>57</v>
      </c>
      <c r="E20" s="48" t="str">
        <f>IF('Insurance Requirements (TC-EB) '!B19="Completed","","X")</f>
        <v>X</v>
      </c>
      <c r="F20" s="47" t="s">
        <v>56</v>
      </c>
    </row>
    <row r="21" spans="2:13" x14ac:dyDescent="0.25">
      <c r="B21" s="46" t="s">
        <v>65</v>
      </c>
      <c r="I21" s="251" t="str">
        <f>'CGL Umbrella (TC-EB)'!G42</f>
        <v/>
      </c>
      <c r="J21" s="251"/>
      <c r="K21" s="46" t="s">
        <v>58</v>
      </c>
    </row>
    <row r="23" spans="2:13" x14ac:dyDescent="0.25">
      <c r="B23" s="268" t="s">
        <v>197</v>
      </c>
      <c r="C23" s="268"/>
      <c r="D23" s="268"/>
      <c r="E23" s="268"/>
      <c r="F23" s="268"/>
      <c r="G23" s="268"/>
      <c r="H23" s="268"/>
      <c r="I23" s="268"/>
      <c r="J23" s="268"/>
      <c r="K23" s="268"/>
      <c r="L23" s="268"/>
      <c r="M23" s="268"/>
    </row>
    <row r="24" spans="2:13" x14ac:dyDescent="0.25">
      <c r="B24" s="268"/>
      <c r="C24" s="268"/>
      <c r="D24" s="268"/>
      <c r="E24" s="268"/>
      <c r="F24" s="268"/>
      <c r="G24" s="268"/>
      <c r="H24" s="268"/>
      <c r="I24" s="268"/>
      <c r="J24" s="268"/>
      <c r="K24" s="268"/>
      <c r="L24" s="268"/>
      <c r="M24" s="268"/>
    </row>
    <row r="26" spans="2:13" ht="16.5" thickBot="1" x14ac:dyDescent="0.3">
      <c r="B26" s="49" t="s">
        <v>60</v>
      </c>
    </row>
    <row r="27" spans="2:13" ht="15.75" thickBot="1" x14ac:dyDescent="0.3">
      <c r="B27" s="48" t="str">
        <f>IF('Insurance Requirements (TC-EB) '!G19="Completed","X","")</f>
        <v/>
      </c>
      <c r="C27" s="47" t="s">
        <v>57</v>
      </c>
      <c r="E27" s="48" t="str">
        <f>IF('Insurance Requirements (TC-EB) '!G19="Completed","","X")</f>
        <v>X</v>
      </c>
      <c r="F27" s="47" t="s">
        <v>56</v>
      </c>
    </row>
    <row r="28" spans="2:13" x14ac:dyDescent="0.25">
      <c r="B28" s="46" t="s">
        <v>59</v>
      </c>
      <c r="I28" s="251" t="str">
        <f>'Automobile (TC-EB)'!H34</f>
        <v/>
      </c>
      <c r="J28" s="251"/>
      <c r="K28" s="46" t="s">
        <v>58</v>
      </c>
    </row>
    <row r="29" spans="2:13" x14ac:dyDescent="0.25">
      <c r="B29" s="69"/>
      <c r="C29" s="69"/>
      <c r="D29" s="69"/>
      <c r="E29" s="69"/>
      <c r="F29" s="69"/>
      <c r="G29" s="69"/>
      <c r="H29" s="69"/>
      <c r="I29" s="69"/>
      <c r="J29" s="69"/>
      <c r="K29" s="69"/>
      <c r="L29" s="69"/>
      <c r="M29" s="69"/>
    </row>
    <row r="30" spans="2:13" ht="15.75" customHeight="1" x14ac:dyDescent="0.25">
      <c r="B30" s="269" t="s">
        <v>266</v>
      </c>
      <c r="C30" s="269"/>
      <c r="D30" s="269"/>
      <c r="E30" s="269"/>
      <c r="F30" s="269"/>
      <c r="G30" s="269"/>
      <c r="H30" s="269"/>
      <c r="I30" s="269"/>
      <c r="J30" s="269"/>
      <c r="K30" s="269"/>
      <c r="L30" s="269"/>
      <c r="M30" s="269"/>
    </row>
    <row r="31" spans="2:13" ht="16.5" customHeight="1" thickBot="1" x14ac:dyDescent="0.3">
      <c r="B31" s="269"/>
      <c r="C31" s="269"/>
      <c r="D31" s="269"/>
      <c r="E31" s="269"/>
      <c r="F31" s="269"/>
      <c r="G31" s="269"/>
      <c r="H31" s="269"/>
      <c r="I31" s="269"/>
      <c r="J31" s="269"/>
      <c r="K31" s="269"/>
      <c r="L31" s="269"/>
      <c r="M31" s="269"/>
    </row>
    <row r="32" spans="2:13" ht="15.75" thickBot="1" x14ac:dyDescent="0.3">
      <c r="B32" s="48" t="str">
        <f>IF('Automobile (TC-EB)'!K27=TRUE,"X","")</f>
        <v/>
      </c>
      <c r="C32" s="47" t="s">
        <v>57</v>
      </c>
      <c r="E32" s="48" t="str">
        <f>IF('Automobile (TC-EB)'!K27=TRUE,"","X")</f>
        <v>X</v>
      </c>
      <c r="F32" s="47" t="s">
        <v>56</v>
      </c>
      <c r="G32" s="65"/>
      <c r="H32" s="65"/>
      <c r="I32" s="65"/>
      <c r="J32" s="65"/>
      <c r="K32" s="65"/>
      <c r="L32" s="65"/>
      <c r="M32" s="65"/>
    </row>
    <row r="33" spans="2:13" x14ac:dyDescent="0.25">
      <c r="B33" s="68"/>
      <c r="C33" s="47"/>
      <c r="E33" s="68"/>
      <c r="F33" s="47"/>
      <c r="G33" s="65"/>
      <c r="H33" s="65"/>
      <c r="I33" s="65"/>
      <c r="J33" s="65"/>
      <c r="K33" s="65"/>
      <c r="L33" s="65"/>
      <c r="M33" s="65"/>
    </row>
    <row r="34" spans="2:13" ht="16.5" thickBot="1" x14ac:dyDescent="0.3">
      <c r="B34" s="49" t="s">
        <v>66</v>
      </c>
    </row>
    <row r="35" spans="2:13" ht="15.75" thickBot="1" x14ac:dyDescent="0.3">
      <c r="B35" s="48" t="str">
        <f>IF('Insurance Requirements (TC-EB) '!L19="Completed","X","")</f>
        <v/>
      </c>
      <c r="C35" s="47" t="s">
        <v>57</v>
      </c>
      <c r="E35" s="48" t="str">
        <f>IF('Insurance Requirements (TC-EB) '!L19="Completed","","X")</f>
        <v>X</v>
      </c>
      <c r="F35" s="47" t="s">
        <v>56</v>
      </c>
    </row>
    <row r="36" spans="2:13" x14ac:dyDescent="0.25">
      <c r="B36" s="46" t="s">
        <v>63</v>
      </c>
      <c r="J36" s="251" t="str">
        <f>'Pollution (TC-EB)'!Q35</f>
        <v/>
      </c>
      <c r="K36" s="251"/>
      <c r="L36" s="46" t="s">
        <v>62</v>
      </c>
    </row>
    <row r="37" spans="2:13" x14ac:dyDescent="0.25">
      <c r="B37" s="46" t="s">
        <v>61</v>
      </c>
      <c r="G37" s="52" t="str">
        <f>'Pollution (TC-EB)'!Q36</f>
        <v/>
      </c>
      <c r="H37" s="46" t="s">
        <v>58</v>
      </c>
    </row>
    <row r="38" spans="2:13" x14ac:dyDescent="0.25">
      <c r="B38" s="69"/>
      <c r="C38" s="69"/>
      <c r="D38" s="69"/>
      <c r="E38" s="69"/>
      <c r="F38" s="69"/>
      <c r="G38" s="69"/>
      <c r="H38" s="69"/>
      <c r="I38" s="69"/>
      <c r="J38" s="69"/>
      <c r="K38" s="69"/>
      <c r="L38" s="69"/>
      <c r="M38" s="69"/>
    </row>
    <row r="39" spans="2:13" ht="16.5" thickBot="1" x14ac:dyDescent="0.3">
      <c r="B39" s="49" t="s">
        <v>262</v>
      </c>
      <c r="G39" s="65"/>
      <c r="H39" s="65"/>
      <c r="I39" s="65"/>
      <c r="J39" s="65"/>
      <c r="K39" s="65"/>
      <c r="L39" s="65"/>
      <c r="M39" s="65"/>
    </row>
    <row r="40" spans="2:13" ht="15.75" thickBot="1" x14ac:dyDescent="0.3">
      <c r="B40" s="48" t="str">
        <f>IF('Pollution (TC-EB)'!K24=TRUE,"X","")</f>
        <v/>
      </c>
      <c r="C40" s="47" t="s">
        <v>57</v>
      </c>
      <c r="E40" s="48" t="str">
        <f>IF('Pollution (TC-EB)'!K24=TRUE,"","X")</f>
        <v>X</v>
      </c>
      <c r="F40" s="47" t="s">
        <v>56</v>
      </c>
      <c r="G40" s="65"/>
      <c r="H40" s="65"/>
      <c r="I40" s="65"/>
      <c r="J40" s="65"/>
      <c r="K40" s="65"/>
      <c r="L40" s="65"/>
      <c r="M40" s="65"/>
    </row>
    <row r="41" spans="2:13" ht="15" customHeight="1" x14ac:dyDescent="0.25">
      <c r="B41" s="65"/>
      <c r="C41" s="65"/>
      <c r="D41" s="65"/>
      <c r="E41" s="65"/>
      <c r="F41" s="65"/>
      <c r="G41" s="65"/>
      <c r="H41" s="65"/>
      <c r="I41" s="65"/>
      <c r="J41" s="65"/>
      <c r="K41" s="65"/>
      <c r="L41" s="65"/>
      <c r="M41" s="65"/>
    </row>
    <row r="42" spans="2:13" ht="16.5" thickBot="1" x14ac:dyDescent="0.3">
      <c r="B42" s="49" t="s">
        <v>263</v>
      </c>
      <c r="G42" s="65"/>
      <c r="H42" s="65"/>
      <c r="I42" s="65"/>
      <c r="J42" s="65"/>
      <c r="K42" s="65"/>
      <c r="L42" s="65"/>
      <c r="M42" s="65"/>
    </row>
    <row r="43" spans="2:13" ht="15.75" thickBot="1" x14ac:dyDescent="0.3">
      <c r="B43" s="48" t="str">
        <f>IF('Pollution (TC-EB)'!K26=TRUE,"X","")</f>
        <v/>
      </c>
      <c r="C43" s="47" t="s">
        <v>57</v>
      </c>
      <c r="E43" s="48" t="str">
        <f>IF('Pollution (TC-EB)'!K26=TRUE,"","X")</f>
        <v>X</v>
      </c>
      <c r="F43" s="47" t="s">
        <v>56</v>
      </c>
      <c r="G43" s="65"/>
      <c r="H43" s="65"/>
      <c r="I43" s="65"/>
      <c r="J43" s="65"/>
      <c r="K43" s="65"/>
      <c r="L43" s="65"/>
      <c r="M43" s="65"/>
    </row>
    <row r="44" spans="2:13" x14ac:dyDescent="0.25">
      <c r="B44" s="65"/>
      <c r="C44" s="65"/>
      <c r="D44" s="65"/>
      <c r="E44" s="65"/>
      <c r="F44" s="65"/>
      <c r="G44" s="65"/>
      <c r="H44" s="65"/>
      <c r="I44" s="65"/>
      <c r="J44" s="65"/>
      <c r="K44" s="65"/>
      <c r="L44" s="65"/>
      <c r="M44" s="65"/>
    </row>
    <row r="45" spans="2:13" x14ac:dyDescent="0.25">
      <c r="B45" s="148"/>
      <c r="C45" s="148"/>
      <c r="D45" s="148"/>
      <c r="E45" s="148"/>
      <c r="F45" s="148"/>
      <c r="G45" s="148"/>
      <c r="H45" s="148"/>
      <c r="I45" s="148"/>
      <c r="J45" s="148"/>
      <c r="K45" s="148"/>
      <c r="L45" s="148"/>
      <c r="M45" s="148"/>
    </row>
    <row r="46" spans="2:13" ht="16.5" thickBot="1" x14ac:dyDescent="0.3">
      <c r="B46" s="49" t="s">
        <v>67</v>
      </c>
    </row>
    <row r="47" spans="2:13" ht="15.75" thickBot="1" x14ac:dyDescent="0.3">
      <c r="B47" s="48" t="str">
        <f>IF('Builder''s Risk (TC-EB)'!K38=TRUE,"X",IF('Builder''s Risk (TC-EB)'!T24=TRUE,"X",IF('Builder''s Risk (TC-EB)'!T30=TRUE,"X","")))</f>
        <v/>
      </c>
      <c r="C47" s="47" t="s">
        <v>57</v>
      </c>
      <c r="E47" s="48" t="str">
        <f>IF(B47="X","","X")</f>
        <v>X</v>
      </c>
      <c r="F47" s="47" t="s">
        <v>56</v>
      </c>
    </row>
    <row r="48" spans="2:13" x14ac:dyDescent="0.25">
      <c r="B48" s="46" t="s">
        <v>65</v>
      </c>
      <c r="I48" s="251" t="str">
        <f>'Builder''s Risk (TC-EB)'!P46</f>
        <v/>
      </c>
      <c r="J48" s="251"/>
      <c r="K48" s="46" t="s">
        <v>58</v>
      </c>
    </row>
    <row r="49" spans="2:13" x14ac:dyDescent="0.25">
      <c r="I49" s="134"/>
      <c r="J49" s="134"/>
    </row>
    <row r="50" spans="2:13" ht="16.5" thickBot="1" x14ac:dyDescent="0.3">
      <c r="B50" s="49" t="s">
        <v>272</v>
      </c>
      <c r="G50" s="65"/>
      <c r="H50" s="65"/>
      <c r="I50" s="65"/>
      <c r="J50" s="65"/>
      <c r="K50" s="65"/>
      <c r="L50" s="65"/>
      <c r="M50" s="65"/>
    </row>
    <row r="51" spans="2:13" ht="15.75" thickBot="1" x14ac:dyDescent="0.3">
      <c r="B51" s="48" t="str">
        <f>IF('Builder''s Risk (TC-EB)'!K33=TRUE,"X","")</f>
        <v/>
      </c>
      <c r="C51" s="47" t="s">
        <v>57</v>
      </c>
      <c r="E51" s="48" t="str">
        <f>IF('Builder''s Risk (TC-EB)'!K33=TRUE,"","X")</f>
        <v>X</v>
      </c>
      <c r="F51" s="47" t="s">
        <v>56</v>
      </c>
      <c r="G51" s="65"/>
      <c r="H51" s="65"/>
      <c r="I51" s="65"/>
      <c r="J51" s="65"/>
      <c r="K51" s="65"/>
      <c r="L51" s="65"/>
      <c r="M51" s="65"/>
    </row>
    <row r="52" spans="2:13" x14ac:dyDescent="0.25">
      <c r="I52" s="134"/>
      <c r="J52" s="134"/>
    </row>
    <row r="53" spans="2:13" ht="16.5" thickBot="1" x14ac:dyDescent="0.3">
      <c r="B53" s="49" t="s">
        <v>91</v>
      </c>
      <c r="C53" s="55"/>
      <c r="D53" s="55"/>
      <c r="E53" s="55"/>
      <c r="F53" s="55"/>
      <c r="G53" s="55"/>
      <c r="H53" s="55"/>
      <c r="I53" s="55"/>
      <c r="J53" s="55"/>
      <c r="K53" s="55"/>
      <c r="L53" s="55"/>
      <c r="M53" s="55"/>
    </row>
    <row r="54" spans="2:13" ht="15.75" thickBot="1" x14ac:dyDescent="0.3">
      <c r="B54" s="48" t="str">
        <f>IF('Builder''s Risk (TC-EB)'!B37=TRUE,"X","")</f>
        <v/>
      </c>
      <c r="C54" s="47" t="s">
        <v>57</v>
      </c>
      <c r="E54" s="48" t="str">
        <f>IF('Builder''s Risk (TC-EB)'!B37=TRUE,"","X")</f>
        <v>X</v>
      </c>
      <c r="F54" s="47" t="s">
        <v>56</v>
      </c>
      <c r="G54" s="55"/>
      <c r="H54" s="55"/>
      <c r="I54" s="55"/>
      <c r="J54" s="55"/>
      <c r="K54" s="55"/>
      <c r="L54" s="55"/>
      <c r="M54" s="55"/>
    </row>
    <row r="55" spans="2:13" x14ac:dyDescent="0.25">
      <c r="B55" s="46" t="s">
        <v>65</v>
      </c>
      <c r="C55" s="55"/>
      <c r="D55" s="55"/>
      <c r="E55" s="55"/>
      <c r="F55" s="55"/>
      <c r="G55" s="55"/>
      <c r="H55" s="55"/>
      <c r="I55" s="251" t="str">
        <f>'Builder''s Risk (TC-EB)'!H42</f>
        <v/>
      </c>
      <c r="J55" s="251"/>
      <c r="K55" s="46" t="s">
        <v>58</v>
      </c>
      <c r="L55" s="55"/>
      <c r="M55" s="55"/>
    </row>
    <row r="56" spans="2:13" x14ac:dyDescent="0.25">
      <c r="B56" s="264" t="str">
        <f>IF('Insurance Requirements (TC-EB) '!Q19="Completed","","Builders Risk or Installation Floater coverage is recommended on this type of contract.")</f>
        <v>Builders Risk or Installation Floater coverage is recommended on this type of contract.</v>
      </c>
      <c r="C56" s="264"/>
      <c r="D56" s="264"/>
      <c r="E56" s="264"/>
      <c r="F56" s="264"/>
      <c r="G56" s="264"/>
      <c r="H56" s="264"/>
      <c r="I56" s="264"/>
      <c r="J56" s="264"/>
      <c r="K56" s="264"/>
      <c r="L56" s="264"/>
      <c r="M56" s="264"/>
    </row>
    <row r="57" spans="2:13" ht="16.5" thickBot="1" x14ac:dyDescent="0.3">
      <c r="B57" s="49" t="s">
        <v>132</v>
      </c>
    </row>
    <row r="58" spans="2:13" ht="15.75" thickBot="1" x14ac:dyDescent="0.3">
      <c r="B58" s="48" t="str">
        <f>IF('Insurance Requirements (TC-EB) '!V19="Completed","X","")</f>
        <v/>
      </c>
      <c r="C58" s="47" t="s">
        <v>57</v>
      </c>
      <c r="E58" s="48" t="str">
        <f>IF('Insurance Requirements (TC-EB) '!V19="Completed","","X")</f>
        <v>X</v>
      </c>
      <c r="F58" s="47" t="s">
        <v>56</v>
      </c>
    </row>
    <row r="59" spans="2:13" x14ac:dyDescent="0.25">
      <c r="B59" s="46" t="s">
        <v>63</v>
      </c>
      <c r="J59" s="251" t="str">
        <f>'Professional (TC-EB)'!$H$29</f>
        <v/>
      </c>
      <c r="K59" s="251"/>
      <c r="L59" s="46" t="s">
        <v>68</v>
      </c>
    </row>
    <row r="60" spans="2:13" x14ac:dyDescent="0.25">
      <c r="B60" s="46" t="s">
        <v>61</v>
      </c>
      <c r="G60" s="52" t="str">
        <f>'Professional (TC-EB)'!$H$30</f>
        <v/>
      </c>
      <c r="H60" s="46" t="s">
        <v>58</v>
      </c>
    </row>
    <row r="61" spans="2:13" ht="15" customHeight="1" x14ac:dyDescent="0.25"/>
    <row r="62" spans="2:13" ht="15" customHeight="1" x14ac:dyDescent="0.25">
      <c r="B62" s="265" t="s">
        <v>212</v>
      </c>
      <c r="C62" s="265"/>
      <c r="D62" s="265"/>
      <c r="E62" s="265"/>
      <c r="F62" s="265"/>
      <c r="G62" s="265"/>
      <c r="H62" s="265"/>
      <c r="I62" s="265"/>
      <c r="J62" s="265"/>
      <c r="K62" s="265"/>
      <c r="L62" s="265"/>
      <c r="M62" s="265"/>
    </row>
    <row r="63" spans="2:13" ht="15" customHeight="1" x14ac:dyDescent="0.25">
      <c r="B63" s="265"/>
      <c r="C63" s="265"/>
      <c r="D63" s="265"/>
      <c r="E63" s="265"/>
      <c r="F63" s="265"/>
      <c r="G63" s="265"/>
      <c r="H63" s="265"/>
      <c r="I63" s="265"/>
      <c r="J63" s="265"/>
      <c r="K63" s="265"/>
      <c r="L63" s="265"/>
      <c r="M63" s="265"/>
    </row>
    <row r="64" spans="2:13" ht="15" customHeight="1" x14ac:dyDescent="0.25"/>
    <row r="65" spans="2:13" ht="15" customHeight="1" thickBot="1" x14ac:dyDescent="0.3">
      <c r="B65" s="49" t="s">
        <v>254</v>
      </c>
      <c r="C65" s="69"/>
      <c r="D65" s="69"/>
      <c r="E65" s="69"/>
      <c r="F65" s="69"/>
      <c r="G65" s="69"/>
      <c r="H65" s="69"/>
      <c r="I65" s="69"/>
      <c r="J65" s="69"/>
      <c r="K65" s="69"/>
    </row>
    <row r="66" spans="2:13" ht="15" customHeight="1" thickBot="1" x14ac:dyDescent="0.3">
      <c r="B66" s="48" t="str">
        <f>IF('Additional Coverages (TC-EB)'!Q36=2000000,"X",IF('Additional Coverages (TC-EB)'!Q36=10000000,"X",IF('Additional Coverages (TC-EB)'!Q36=25000000,"X","")))</f>
        <v/>
      </c>
      <c r="C66" s="47" t="s">
        <v>57</v>
      </c>
      <c r="E66" s="48" t="str">
        <f>IF(B66="X","","X")</f>
        <v>X</v>
      </c>
      <c r="F66" s="47" t="s">
        <v>56</v>
      </c>
      <c r="G66" s="69"/>
      <c r="H66" s="69"/>
      <c r="I66" s="69"/>
      <c r="J66" s="69"/>
      <c r="K66" s="69"/>
    </row>
    <row r="67" spans="2:13" ht="15" customHeight="1" x14ac:dyDescent="0.25">
      <c r="B67" s="46" t="s">
        <v>59</v>
      </c>
      <c r="I67" s="251" t="str">
        <f>'Additional Coverages (TC-EB)'!Q36</f>
        <v/>
      </c>
      <c r="J67" s="251"/>
      <c r="K67" s="46" t="s">
        <v>58</v>
      </c>
    </row>
    <row r="68" spans="2:13" ht="15" customHeight="1" x14ac:dyDescent="0.25"/>
    <row r="69" spans="2:13" ht="15" customHeight="1" thickBot="1" x14ac:dyDescent="0.3">
      <c r="B69" s="49" t="s">
        <v>255</v>
      </c>
      <c r="C69" s="69"/>
      <c r="D69" s="69"/>
      <c r="E69" s="69"/>
      <c r="F69" s="69"/>
      <c r="G69" s="69"/>
      <c r="H69" s="69"/>
      <c r="I69" s="69"/>
      <c r="J69" s="69"/>
      <c r="K69" s="69"/>
    </row>
    <row r="70" spans="2:13" ht="15" customHeight="1" thickBot="1" x14ac:dyDescent="0.3">
      <c r="B70" s="48" t="str">
        <f>IF('Additional Coverages (TC-EB)'!T27=TRUE,"X","")</f>
        <v/>
      </c>
      <c r="C70" s="47" t="s">
        <v>57</v>
      </c>
      <c r="E70" s="48" t="str">
        <f>IF(B70="X","","X")</f>
        <v>X</v>
      </c>
      <c r="F70" s="47" t="s">
        <v>56</v>
      </c>
      <c r="G70" s="69"/>
      <c r="H70" s="69"/>
      <c r="I70" s="69"/>
      <c r="J70" s="69"/>
      <c r="K70" s="69"/>
    </row>
    <row r="71" spans="2:13" ht="15" customHeight="1" x14ac:dyDescent="0.25">
      <c r="B71" s="46" t="s">
        <v>59</v>
      </c>
      <c r="I71" s="251" t="str">
        <f>IF('Additional Coverages (TC-EB)'!Z30&gt;0,'Additional Coverages (TC-EB)'!Z30,"")</f>
        <v/>
      </c>
      <c r="J71" s="251"/>
      <c r="K71" s="46" t="s">
        <v>58</v>
      </c>
    </row>
    <row r="72" spans="2:13" ht="15" customHeight="1" x14ac:dyDescent="0.25">
      <c r="I72" s="134"/>
      <c r="J72" s="134"/>
    </row>
    <row r="73" spans="2:13" ht="15" customHeight="1" thickBot="1" x14ac:dyDescent="0.3">
      <c r="B73" s="49" t="s">
        <v>244</v>
      </c>
      <c r="C73" s="69"/>
      <c r="D73" s="69"/>
      <c r="E73" s="69"/>
      <c r="F73" s="69"/>
      <c r="G73" s="69"/>
      <c r="H73" s="69"/>
      <c r="I73" s="69"/>
      <c r="J73" s="69"/>
      <c r="K73" s="69"/>
    </row>
    <row r="74" spans="2:13" ht="15" customHeight="1" thickBot="1" x14ac:dyDescent="0.3">
      <c r="B74" s="48" t="str">
        <f>IF('Additional Coverages (TC-EB)'!B53=TRUE,"X","")</f>
        <v/>
      </c>
      <c r="C74" s="47" t="s">
        <v>57</v>
      </c>
      <c r="E74" s="48" t="str">
        <f>IF(B74="X","","X")</f>
        <v>X</v>
      </c>
      <c r="F74" s="47" t="s">
        <v>56</v>
      </c>
      <c r="G74" s="69"/>
      <c r="H74" s="69"/>
      <c r="I74" s="69"/>
      <c r="J74" s="69"/>
      <c r="K74" s="69"/>
    </row>
    <row r="75" spans="2:13" ht="15" customHeight="1" x14ac:dyDescent="0.25">
      <c r="B75" s="46" t="s">
        <v>59</v>
      </c>
      <c r="I75" s="251" t="str">
        <f>IF('Additional Coverages (TC-EB)'!H56&gt;0,'Additional Coverages (TC-EB)'!H56,"")</f>
        <v/>
      </c>
      <c r="J75" s="251"/>
      <c r="K75" s="46" t="s">
        <v>58</v>
      </c>
    </row>
    <row r="76" spans="2:13" ht="15" customHeight="1" x14ac:dyDescent="0.25"/>
    <row r="77" spans="2:13" ht="16.5" thickBot="1" x14ac:dyDescent="0.3">
      <c r="B77" s="49" t="s">
        <v>256</v>
      </c>
      <c r="C77" s="69"/>
      <c r="D77" s="69"/>
      <c r="E77" s="69"/>
      <c r="F77" s="69"/>
      <c r="G77" s="69"/>
      <c r="H77" s="69"/>
      <c r="I77" s="69"/>
      <c r="J77" s="69"/>
      <c r="K77" s="69"/>
      <c r="L77" s="69"/>
      <c r="M77" s="69"/>
    </row>
    <row r="78" spans="2:13" ht="15.75" thickBot="1" x14ac:dyDescent="0.3">
      <c r="B78" s="48" t="str">
        <f>IF('Additional Coverages (TC-EB)'!Q65=1000000,"X",IF('Additional Coverages (TC-EB)'!Q65=2000000,"X",""))</f>
        <v/>
      </c>
      <c r="C78" s="47" t="s">
        <v>57</v>
      </c>
      <c r="E78" s="48" t="str">
        <f>IF(B78="X","","X")</f>
        <v>X</v>
      </c>
      <c r="F78" s="47" t="s">
        <v>56</v>
      </c>
      <c r="G78" s="69"/>
      <c r="H78" s="69"/>
      <c r="I78" s="69"/>
      <c r="J78" s="69"/>
      <c r="K78" s="69"/>
      <c r="L78" s="69"/>
      <c r="M78" s="69"/>
    </row>
    <row r="79" spans="2:13" x14ac:dyDescent="0.25">
      <c r="B79" s="46" t="s">
        <v>59</v>
      </c>
      <c r="I79" s="251" t="str">
        <f>'Additional Coverages (TC-EB)'!Q65</f>
        <v/>
      </c>
      <c r="J79" s="251"/>
      <c r="K79" s="46" t="s">
        <v>58</v>
      </c>
      <c r="L79" s="69"/>
      <c r="M79" s="69"/>
    </row>
    <row r="80" spans="2:13" ht="15" customHeight="1" x14ac:dyDescent="0.25"/>
    <row r="81" spans="2:11" ht="15" customHeight="1" thickBot="1" x14ac:dyDescent="0.3">
      <c r="B81" s="49" t="s">
        <v>257</v>
      </c>
      <c r="C81" s="69"/>
      <c r="D81" s="69"/>
      <c r="E81" s="69"/>
      <c r="F81" s="69"/>
      <c r="G81" s="69"/>
      <c r="H81" s="69"/>
      <c r="I81" s="69"/>
      <c r="J81" s="69"/>
      <c r="K81" s="69"/>
    </row>
    <row r="82" spans="2:11" ht="15" customHeight="1" thickBot="1" x14ac:dyDescent="0.3">
      <c r="B82" s="48" t="str">
        <f>IF('Additional Coverages (TC-EB)'!Y57&gt;0,"X","")</f>
        <v/>
      </c>
      <c r="C82" s="47" t="s">
        <v>57</v>
      </c>
      <c r="E82" s="48" t="str">
        <f>IF(B82="X","","X")</f>
        <v>X</v>
      </c>
      <c r="F82" s="47" t="s">
        <v>56</v>
      </c>
      <c r="G82" s="69"/>
      <c r="H82" s="69"/>
      <c r="I82" s="69"/>
      <c r="J82" s="69"/>
      <c r="K82" s="69"/>
    </row>
    <row r="83" spans="2:11" ht="15" customHeight="1" x14ac:dyDescent="0.25">
      <c r="B83" s="46" t="s">
        <v>59</v>
      </c>
      <c r="I83" s="251" t="str">
        <f>IF('Additional Coverages (TC-EB)'!Y57&gt;0,'Additional Coverages (TC-EB)'!Y57,"")</f>
        <v/>
      </c>
      <c r="J83" s="251"/>
      <c r="K83" s="46" t="s">
        <v>58</v>
      </c>
    </row>
    <row r="84" spans="2:11" ht="15" customHeight="1" x14ac:dyDescent="0.25"/>
    <row r="85" spans="2:11" ht="15" customHeight="1" thickBot="1" x14ac:dyDescent="0.3">
      <c r="B85" s="49" t="s">
        <v>258</v>
      </c>
      <c r="C85" s="69"/>
      <c r="D85" s="69"/>
      <c r="E85" s="69"/>
      <c r="F85" s="69"/>
      <c r="G85" s="69"/>
      <c r="H85" s="69"/>
      <c r="I85" s="69"/>
      <c r="J85" s="69"/>
      <c r="K85" s="69"/>
    </row>
    <row r="86" spans="2:11" ht="15" customHeight="1" thickBot="1" x14ac:dyDescent="0.3">
      <c r="B86" s="48" t="str">
        <f>IF('Additional Coverages (TC-EB)'!Y59&gt;0,"X","")</f>
        <v/>
      </c>
      <c r="C86" s="47" t="s">
        <v>57</v>
      </c>
      <c r="E86" s="48" t="str">
        <f>IF(B86="X","","X")</f>
        <v>X</v>
      </c>
      <c r="F86" s="47" t="s">
        <v>56</v>
      </c>
      <c r="G86" s="69"/>
      <c r="H86" s="69"/>
      <c r="I86" s="69"/>
      <c r="J86" s="69"/>
      <c r="K86" s="69"/>
    </row>
    <row r="87" spans="2:11" ht="15" customHeight="1" x14ac:dyDescent="0.25">
      <c r="B87" s="46" t="s">
        <v>59</v>
      </c>
      <c r="I87" s="251" t="str">
        <f>IF('Additional Coverages (TC-EB)'!Y59&gt;0,'Additional Coverages (TC-EB)'!Y59,"")</f>
        <v/>
      </c>
      <c r="J87" s="251"/>
      <c r="K87" s="46" t="s">
        <v>58</v>
      </c>
    </row>
    <row r="88" spans="2:11" ht="15" customHeight="1" x14ac:dyDescent="0.25"/>
    <row r="89" spans="2:11" ht="15" customHeight="1" thickBot="1" x14ac:dyDescent="0.3">
      <c r="B89" s="49" t="s">
        <v>259</v>
      </c>
      <c r="C89" s="69"/>
      <c r="D89" s="69"/>
      <c r="E89" s="69"/>
      <c r="F89" s="69"/>
      <c r="G89" s="69"/>
      <c r="H89" s="69"/>
      <c r="I89" s="69"/>
      <c r="J89" s="69"/>
      <c r="K89" s="69"/>
    </row>
    <row r="90" spans="2:11" ht="15" customHeight="1" thickBot="1" x14ac:dyDescent="0.3">
      <c r="B90" s="48" t="str">
        <f>IF('Additional Coverages (TC-EB)'!Y61&gt;0,"X","")</f>
        <v/>
      </c>
      <c r="C90" s="47" t="s">
        <v>57</v>
      </c>
      <c r="E90" s="48" t="str">
        <f>IF(B90="X","","X")</f>
        <v>X</v>
      </c>
      <c r="F90" s="47" t="s">
        <v>56</v>
      </c>
      <c r="G90" s="69"/>
      <c r="H90" s="69"/>
      <c r="I90" s="69"/>
      <c r="J90" s="69"/>
      <c r="K90" s="69"/>
    </row>
    <row r="91" spans="2:11" ht="15" customHeight="1" x14ac:dyDescent="0.25">
      <c r="B91" s="46" t="s">
        <v>59</v>
      </c>
      <c r="I91" s="251" t="str">
        <f>IF('Additional Coverages (TC-EB)'!Y61&gt;0,'Additional Coverages (TC-EB)'!Y61,"")</f>
        <v/>
      </c>
      <c r="J91" s="251"/>
      <c r="K91" s="46" t="s">
        <v>58</v>
      </c>
    </row>
    <row r="92" spans="2:11" ht="15" customHeight="1" x14ac:dyDescent="0.25">
      <c r="I92" s="134"/>
      <c r="J92" s="134"/>
    </row>
    <row r="93" spans="2:11" ht="15" customHeight="1" thickBot="1" x14ac:dyDescent="0.3">
      <c r="B93" s="49" t="s">
        <v>260</v>
      </c>
      <c r="C93" s="69"/>
      <c r="D93" s="69"/>
      <c r="E93" s="69"/>
      <c r="F93" s="69"/>
      <c r="G93" s="69"/>
      <c r="H93" s="69"/>
      <c r="I93" s="69"/>
      <c r="J93" s="69"/>
      <c r="K93" s="69"/>
    </row>
    <row r="94" spans="2:11" ht="15" customHeight="1" thickBot="1" x14ac:dyDescent="0.3">
      <c r="B94" s="48" t="str">
        <f>IF('Additional Coverages (TC-EB)'!Y63&gt;0,"X","")</f>
        <v/>
      </c>
      <c r="C94" s="47" t="s">
        <v>57</v>
      </c>
      <c r="E94" s="48" t="str">
        <f>IF(B94="X","","X")</f>
        <v>X</v>
      </c>
      <c r="F94" s="47" t="s">
        <v>56</v>
      </c>
      <c r="G94" s="69"/>
      <c r="H94" s="69"/>
      <c r="I94" s="69"/>
      <c r="J94" s="69"/>
      <c r="K94" s="69"/>
    </row>
    <row r="95" spans="2:11" ht="15" customHeight="1" x14ac:dyDescent="0.25">
      <c r="B95" s="46" t="s">
        <v>59</v>
      </c>
      <c r="I95" s="251" t="str">
        <f>IF('Additional Coverages (TC-EB)'!Y63&gt;0,'Additional Coverages (TC-EB)'!Y63,"")</f>
        <v/>
      </c>
      <c r="J95" s="251"/>
      <c r="K95" s="46" t="s">
        <v>58</v>
      </c>
    </row>
    <row r="96" spans="2:11" ht="15" customHeight="1" x14ac:dyDescent="0.25"/>
    <row r="97" spans="2:9" ht="15" customHeight="1" x14ac:dyDescent="0.25"/>
    <row r="98" spans="2:9" ht="15.75" x14ac:dyDescent="0.25">
      <c r="B98" s="49" t="s">
        <v>70</v>
      </c>
      <c r="C98" s="49"/>
    </row>
    <row r="99" spans="2:9" ht="10.5" customHeight="1" x14ac:dyDescent="0.25"/>
    <row r="100" spans="2:9" ht="12.75" customHeight="1" thickBot="1" x14ac:dyDescent="0.3">
      <c r="B100" s="263" t="s">
        <v>23</v>
      </c>
      <c r="C100" s="256"/>
      <c r="D100" s="256"/>
      <c r="E100" s="256"/>
      <c r="F100" s="256"/>
      <c r="G100" s="256"/>
      <c r="H100" s="256"/>
      <c r="I100" s="256"/>
    </row>
    <row r="101" spans="2:9" ht="12.75" customHeight="1" thickBot="1" x14ac:dyDescent="0.3">
      <c r="B101" s="70" t="str">
        <f>IF('Scope of Work (TC-EB)'!K21=TRUE,"✔","")</f>
        <v/>
      </c>
      <c r="C101" s="259" t="s">
        <v>23</v>
      </c>
      <c r="D101" s="260"/>
      <c r="E101" s="260"/>
      <c r="F101" s="260"/>
      <c r="G101" s="260"/>
      <c r="H101" s="260"/>
      <c r="I101" s="260"/>
    </row>
    <row r="102" spans="2:9" ht="12.75" customHeight="1" thickBot="1" x14ac:dyDescent="0.3">
      <c r="B102" s="70" t="str">
        <f>IF('Scope of Work (TC-EB)'!K22=TRUE,"✔","")</f>
        <v/>
      </c>
      <c r="C102" s="257" t="s">
        <v>74</v>
      </c>
      <c r="D102" s="258"/>
      <c r="E102" s="258"/>
      <c r="F102" s="258"/>
      <c r="G102" s="258"/>
      <c r="H102" s="258"/>
      <c r="I102" s="258"/>
    </row>
    <row r="103" spans="2:9" ht="12.75" customHeight="1" thickBot="1" x14ac:dyDescent="0.3">
      <c r="B103" s="255" t="s">
        <v>25</v>
      </c>
      <c r="C103" s="256"/>
      <c r="D103" s="256"/>
      <c r="E103" s="256"/>
      <c r="F103" s="256"/>
      <c r="G103" s="256"/>
      <c r="H103" s="256"/>
      <c r="I103" s="256"/>
    </row>
    <row r="104" spans="2:9" ht="12.75" customHeight="1" thickBot="1" x14ac:dyDescent="0.3">
      <c r="B104" s="70" t="str">
        <f>IF('Scope of Work (TC-EB)'!K24=TRUE,"✔","")</f>
        <v/>
      </c>
      <c r="C104" s="259" t="s">
        <v>28</v>
      </c>
      <c r="D104" s="260"/>
      <c r="E104" s="260"/>
      <c r="F104" s="260"/>
      <c r="G104" s="260"/>
      <c r="H104" s="260"/>
      <c r="I104" s="260"/>
    </row>
    <row r="105" spans="2:9" ht="12.75" customHeight="1" thickBot="1" x14ac:dyDescent="0.3">
      <c r="B105" s="70" t="str">
        <f>IF('Scope of Work (TC-EB)'!K25=TRUE,"✔","")</f>
        <v/>
      </c>
      <c r="C105" s="253" t="s">
        <v>7</v>
      </c>
      <c r="D105" s="254"/>
      <c r="E105" s="254"/>
      <c r="F105" s="254"/>
      <c r="G105" s="254"/>
      <c r="H105" s="254"/>
      <c r="I105" s="254"/>
    </row>
    <row r="106" spans="2:9" ht="12.75" customHeight="1" thickBot="1" x14ac:dyDescent="0.3">
      <c r="B106" s="70" t="str">
        <f>IF('Scope of Work (TC-EB)'!K26=TRUE,"✔","")</f>
        <v/>
      </c>
      <c r="C106" s="253" t="s">
        <v>8</v>
      </c>
      <c r="D106" s="254"/>
      <c r="E106" s="254"/>
      <c r="F106" s="254"/>
      <c r="G106" s="254"/>
      <c r="H106" s="254"/>
      <c r="I106" s="254"/>
    </row>
    <row r="107" spans="2:9" ht="12.75" customHeight="1" thickBot="1" x14ac:dyDescent="0.3">
      <c r="B107" s="70" t="str">
        <f>IF('Scope of Work (TC-EB)'!K27=TRUE,"✔","")</f>
        <v/>
      </c>
      <c r="C107" s="253" t="s">
        <v>9</v>
      </c>
      <c r="D107" s="254"/>
      <c r="E107" s="254"/>
      <c r="F107" s="254"/>
      <c r="G107" s="254"/>
      <c r="H107" s="254"/>
      <c r="I107" s="254"/>
    </row>
    <row r="108" spans="2:9" ht="12.75" customHeight="1" thickBot="1" x14ac:dyDescent="0.3">
      <c r="B108" s="70" t="str">
        <f>IF('Scope of Work (TC-EB)'!K28=TRUE,"✔","")</f>
        <v/>
      </c>
      <c r="C108" s="253" t="s">
        <v>10</v>
      </c>
      <c r="D108" s="254"/>
      <c r="E108" s="254"/>
      <c r="F108" s="254"/>
      <c r="G108" s="254"/>
      <c r="H108" s="254"/>
      <c r="I108" s="254"/>
    </row>
    <row r="109" spans="2:9" ht="12.75" customHeight="1" thickBot="1" x14ac:dyDescent="0.3">
      <c r="B109" s="70" t="str">
        <f>IF('Scope of Work (TC-EB)'!K29=TRUE,"✔","")</f>
        <v/>
      </c>
      <c r="C109" s="253" t="s">
        <v>11</v>
      </c>
      <c r="D109" s="254"/>
      <c r="E109" s="254"/>
      <c r="F109" s="254"/>
      <c r="G109" s="254"/>
      <c r="H109" s="254"/>
      <c r="I109" s="254"/>
    </row>
    <row r="110" spans="2:9" ht="12.75" customHeight="1" thickBot="1" x14ac:dyDescent="0.3">
      <c r="B110" s="70" t="str">
        <f>IF('Scope of Work (TC-EB)'!K30=TRUE,"✔","")</f>
        <v/>
      </c>
      <c r="C110" s="253" t="s">
        <v>12</v>
      </c>
      <c r="D110" s="254"/>
      <c r="E110" s="254"/>
      <c r="F110" s="254"/>
      <c r="G110" s="254"/>
      <c r="H110" s="254"/>
      <c r="I110" s="254"/>
    </row>
    <row r="111" spans="2:9" ht="12.75" customHeight="1" thickBot="1" x14ac:dyDescent="0.3">
      <c r="B111" s="70" t="str">
        <f>IF('Scope of Work (TC-EB)'!K31=TRUE,"✔","")</f>
        <v/>
      </c>
      <c r="C111" s="257" t="s">
        <v>13</v>
      </c>
      <c r="D111" s="258"/>
      <c r="E111" s="258"/>
      <c r="F111" s="258"/>
      <c r="G111" s="258"/>
      <c r="H111" s="258"/>
      <c r="I111" s="258"/>
    </row>
    <row r="112" spans="2:9" ht="12.75" customHeight="1" thickBot="1" x14ac:dyDescent="0.3">
      <c r="B112" s="255" t="s">
        <v>26</v>
      </c>
      <c r="C112" s="256"/>
      <c r="D112" s="256"/>
      <c r="E112" s="256"/>
      <c r="F112" s="256"/>
      <c r="G112" s="256"/>
      <c r="H112" s="256"/>
      <c r="I112" s="256"/>
    </row>
    <row r="113" spans="2:10" ht="12.75" customHeight="1" thickBot="1" x14ac:dyDescent="0.3">
      <c r="B113" s="70" t="str">
        <f>IF('Scope of Work (TC-EB)'!K33=TRUE,"✔","")</f>
        <v/>
      </c>
      <c r="C113" s="259" t="s">
        <v>14</v>
      </c>
      <c r="D113" s="260"/>
      <c r="E113" s="260"/>
      <c r="F113" s="260"/>
      <c r="G113" s="260"/>
      <c r="H113" s="260"/>
      <c r="I113" s="260"/>
    </row>
    <row r="114" spans="2:10" ht="12.75" customHeight="1" thickBot="1" x14ac:dyDescent="0.3">
      <c r="B114" s="70" t="str">
        <f>IF('Scope of Work (TC-EB)'!K34=TRUE,"✔","")</f>
        <v/>
      </c>
      <c r="C114" s="253" t="s">
        <v>15</v>
      </c>
      <c r="D114" s="254"/>
      <c r="E114" s="254"/>
      <c r="F114" s="254"/>
      <c r="G114" s="254"/>
      <c r="H114" s="254"/>
      <c r="I114" s="254"/>
    </row>
    <row r="115" spans="2:10" ht="12.75" customHeight="1" thickBot="1" x14ac:dyDescent="0.3">
      <c r="B115" s="70" t="str">
        <f>IF('Scope of Work (TC-EB)'!K35=TRUE,"✔","")</f>
        <v/>
      </c>
      <c r="C115" s="253" t="s">
        <v>16</v>
      </c>
      <c r="D115" s="254"/>
      <c r="E115" s="254"/>
      <c r="F115" s="254"/>
      <c r="G115" s="254"/>
      <c r="H115" s="254"/>
      <c r="I115" s="254"/>
    </row>
    <row r="116" spans="2:10" ht="12.75" customHeight="1" thickBot="1" x14ac:dyDescent="0.3">
      <c r="B116" s="70" t="str">
        <f>IF('Scope of Work (TC-EB)'!K36=TRUE,"✔","")</f>
        <v/>
      </c>
      <c r="C116" s="253" t="s">
        <v>17</v>
      </c>
      <c r="D116" s="254"/>
      <c r="E116" s="254"/>
      <c r="F116" s="254"/>
      <c r="G116" s="254"/>
      <c r="H116" s="254"/>
      <c r="I116" s="254"/>
    </row>
    <row r="117" spans="2:10" ht="12.75" customHeight="1" thickBot="1" x14ac:dyDescent="0.3">
      <c r="B117" s="70" t="str">
        <f>IF('Scope of Work (TC-EB)'!K37=TRUE,"✔","")</f>
        <v/>
      </c>
      <c r="C117" s="253" t="s">
        <v>18</v>
      </c>
      <c r="D117" s="254"/>
      <c r="E117" s="254"/>
      <c r="F117" s="254"/>
      <c r="G117" s="254"/>
      <c r="H117" s="254"/>
      <c r="I117" s="254"/>
    </row>
    <row r="118" spans="2:10" ht="12.75" customHeight="1" thickBot="1" x14ac:dyDescent="0.3">
      <c r="B118" s="70" t="str">
        <f>IF('Scope of Work (TC-EB)'!K38=TRUE,"✔","")</f>
        <v/>
      </c>
      <c r="C118" s="253" t="s">
        <v>19</v>
      </c>
      <c r="D118" s="254"/>
      <c r="E118" s="254"/>
      <c r="F118" s="254"/>
      <c r="G118" s="254"/>
      <c r="H118" s="254"/>
      <c r="I118" s="254"/>
    </row>
    <row r="119" spans="2:10" ht="12.75" customHeight="1" thickBot="1" x14ac:dyDescent="0.3">
      <c r="B119" s="70" t="str">
        <f>IF('Scope of Work (TC-EB)'!K39=TRUE,"✔","")</f>
        <v/>
      </c>
      <c r="C119" s="253" t="s">
        <v>20</v>
      </c>
      <c r="D119" s="254"/>
      <c r="E119" s="254"/>
      <c r="F119" s="254"/>
      <c r="G119" s="254"/>
      <c r="H119" s="254"/>
      <c r="I119" s="254"/>
    </row>
    <row r="120" spans="2:10" ht="12.75" customHeight="1" thickBot="1" x14ac:dyDescent="0.3">
      <c r="B120" s="70" t="str">
        <f>IF('Scope of Work (TC-EB)'!K40=TRUE,"✔","")</f>
        <v/>
      </c>
      <c r="C120" s="253" t="s">
        <v>21</v>
      </c>
      <c r="D120" s="254"/>
      <c r="E120" s="254"/>
      <c r="F120" s="254"/>
      <c r="G120" s="254"/>
      <c r="H120" s="254"/>
      <c r="I120" s="254"/>
    </row>
    <row r="121" spans="2:10" ht="12.75" customHeight="1" thickBot="1" x14ac:dyDescent="0.3">
      <c r="B121" s="70" t="str">
        <f>IF('Scope of Work (TC-EB)'!K41=TRUE,"✔","")</f>
        <v/>
      </c>
      <c r="C121" s="257" t="s">
        <v>22</v>
      </c>
      <c r="D121" s="258"/>
      <c r="E121" s="258"/>
      <c r="F121" s="258"/>
      <c r="G121" s="258"/>
      <c r="H121" s="258"/>
      <c r="I121" s="258"/>
    </row>
    <row r="122" spans="2:10" ht="12.75" customHeight="1" thickBot="1" x14ac:dyDescent="0.3">
      <c r="B122" s="255" t="s">
        <v>27</v>
      </c>
      <c r="C122" s="256"/>
      <c r="D122" s="256"/>
      <c r="E122" s="256"/>
      <c r="F122" s="256"/>
      <c r="G122" s="256"/>
      <c r="H122" s="256"/>
      <c r="I122" s="256"/>
    </row>
    <row r="123" spans="2:10" ht="12.75" customHeight="1" thickBot="1" x14ac:dyDescent="0.3">
      <c r="B123" s="70" t="str">
        <f>IF('Scope of Work (TC-EB)'!K43=TRUE,"✔","")</f>
        <v/>
      </c>
      <c r="C123" s="261" t="s">
        <v>24</v>
      </c>
      <c r="D123" s="262"/>
      <c r="E123" s="262"/>
      <c r="F123" s="262"/>
      <c r="G123" s="262"/>
      <c r="H123" s="262"/>
      <c r="I123" s="262"/>
    </row>
    <row r="124" spans="2:10" ht="10.5" customHeight="1" x14ac:dyDescent="0.25"/>
    <row r="125" spans="2:10" ht="10.5" customHeight="1" x14ac:dyDescent="0.25"/>
    <row r="126" spans="2:10" ht="10.5" customHeight="1" x14ac:dyDescent="0.25"/>
    <row r="127" spans="2:10" ht="10.5" customHeight="1" x14ac:dyDescent="0.25"/>
    <row r="128" spans="2:10" ht="12.75" customHeight="1" x14ac:dyDescent="0.25">
      <c r="F128" s="252" t="s">
        <v>290</v>
      </c>
      <c r="G128" s="252"/>
      <c r="H128" s="252"/>
      <c r="I128" s="252"/>
      <c r="J128" s="252"/>
    </row>
    <row r="129" spans="6:10" ht="12.75" customHeight="1" x14ac:dyDescent="0.25">
      <c r="F129" s="252"/>
      <c r="G129" s="252"/>
      <c r="H129" s="252"/>
      <c r="I129" s="252"/>
      <c r="J129" s="252"/>
    </row>
    <row r="130" spans="6:10" ht="12.75" customHeight="1" x14ac:dyDescent="0.25">
      <c r="F130" s="252"/>
      <c r="G130" s="252"/>
      <c r="H130" s="252"/>
      <c r="I130" s="252"/>
      <c r="J130" s="252"/>
    </row>
  </sheetData>
  <sheetProtection algorithmName="SHA-512" hashValue="r2MNL0hc6Fd5yT4YZ3u59n9TYnKu3/P0nereQ4GQVtOdGx6JAq6Rav0NlzTd8LhYR99eNT0Q2TtgBjj7VW7Y4w==" saltValue="wwv8tX0rqBa8yOtAYcDFnA==" spinCount="100000" sheet="1" objects="1" scenarios="1" selectLockedCells="1" selectUnlockedCells="1"/>
  <mergeCells count="50">
    <mergeCell ref="I55:J55"/>
    <mergeCell ref="I28:J28"/>
    <mergeCell ref="J36:K36"/>
    <mergeCell ref="B2:M2"/>
    <mergeCell ref="B4:M4"/>
    <mergeCell ref="J16:K16"/>
    <mergeCell ref="I21:J21"/>
    <mergeCell ref="B11:M12"/>
    <mergeCell ref="B5:M5"/>
    <mergeCell ref="B6:M6"/>
    <mergeCell ref="B23:M24"/>
    <mergeCell ref="B30:M31"/>
    <mergeCell ref="B8:M8"/>
    <mergeCell ref="J59:K59"/>
    <mergeCell ref="C101:I101"/>
    <mergeCell ref="C104:I104"/>
    <mergeCell ref="C105:I105"/>
    <mergeCell ref="I48:J48"/>
    <mergeCell ref="C102:I102"/>
    <mergeCell ref="B100:I100"/>
    <mergeCell ref="B103:I103"/>
    <mergeCell ref="B56:M56"/>
    <mergeCell ref="B62:M63"/>
    <mergeCell ref="I79:J79"/>
    <mergeCell ref="I67:J67"/>
    <mergeCell ref="I75:J75"/>
    <mergeCell ref="I71:J71"/>
    <mergeCell ref="I83:J83"/>
    <mergeCell ref="I87:J87"/>
    <mergeCell ref="C106:I106"/>
    <mergeCell ref="C107:I107"/>
    <mergeCell ref="C108:I108"/>
    <mergeCell ref="C109:I109"/>
    <mergeCell ref="C110:I110"/>
    <mergeCell ref="I91:J91"/>
    <mergeCell ref="I95:J95"/>
    <mergeCell ref="F128:J130"/>
    <mergeCell ref="C114:I114"/>
    <mergeCell ref="C115:I115"/>
    <mergeCell ref="C116:I116"/>
    <mergeCell ref="C117:I117"/>
    <mergeCell ref="C118:I118"/>
    <mergeCell ref="C119:I119"/>
    <mergeCell ref="B122:I122"/>
    <mergeCell ref="C111:I111"/>
    <mergeCell ref="C113:I113"/>
    <mergeCell ref="C120:I120"/>
    <mergeCell ref="C121:I121"/>
    <mergeCell ref="C123:I123"/>
    <mergeCell ref="B112:I112"/>
  </mergeCells>
  <conditionalFormatting sqref="G32:M33 B29:M29">
    <cfRule type="containsText" dxfId="30" priority="15" operator="containsText" text="Verify">
      <formula>NOT(ISERROR(SEARCH("Verify",B29)))</formula>
    </cfRule>
  </conditionalFormatting>
  <conditionalFormatting sqref="B38:M38 C53:M53 G54:M54 C55:H55 L55:M55 B41:M41 G39:M40 B44:M45">
    <cfRule type="containsText" dxfId="29" priority="14" operator="containsText" text="Verify">
      <formula>NOT(ISERROR(SEARCH("Verify",B38)))</formula>
    </cfRule>
  </conditionalFormatting>
  <conditionalFormatting sqref="G42:M43">
    <cfRule type="containsText" dxfId="28" priority="12" operator="containsText" text="Verify">
      <formula>NOT(ISERROR(SEARCH("Verify",G42)))</formula>
    </cfRule>
  </conditionalFormatting>
  <conditionalFormatting sqref="G50:M51">
    <cfRule type="containsText" dxfId="27" priority="11" operator="containsText" text="Endorsement">
      <formula>NOT(ISERROR(SEARCH("Endorsement",G50)))</formula>
    </cfRule>
  </conditionalFormatting>
  <conditionalFormatting sqref="C77:M77 L79:M79 G78:M78">
    <cfRule type="containsText" dxfId="26" priority="10" operator="containsText" text="Verify">
      <formula>NOT(ISERROR(SEARCH("Verify",C77)))</formula>
    </cfRule>
  </conditionalFormatting>
  <conditionalFormatting sqref="B56:M56">
    <cfRule type="containsText" dxfId="25" priority="8" operator="containsText" text="Builders">
      <formula>NOT(ISERROR(SEARCH("Builders",B56)))</formula>
    </cfRule>
  </conditionalFormatting>
  <conditionalFormatting sqref="C65:K65 G66:K66">
    <cfRule type="containsText" dxfId="24" priority="7" operator="containsText" text="Verify">
      <formula>NOT(ISERROR(SEARCH("Verify",C65)))</formula>
    </cfRule>
  </conditionalFormatting>
  <conditionalFormatting sqref="C73:K73 G74:K74">
    <cfRule type="containsText" dxfId="23" priority="6" operator="containsText" text="Verify">
      <formula>NOT(ISERROR(SEARCH("Verify",C73)))</formula>
    </cfRule>
  </conditionalFormatting>
  <conditionalFormatting sqref="C69:K69 G70:K70">
    <cfRule type="containsText" dxfId="22" priority="5" operator="containsText" text="Verify">
      <formula>NOT(ISERROR(SEARCH("Verify",C69)))</formula>
    </cfRule>
  </conditionalFormatting>
  <conditionalFormatting sqref="C81:K81 G82:K82">
    <cfRule type="containsText" dxfId="21" priority="4" operator="containsText" text="Verify">
      <formula>NOT(ISERROR(SEARCH("Verify",C81)))</formula>
    </cfRule>
  </conditionalFormatting>
  <conditionalFormatting sqref="C85:K85 G86:K86">
    <cfRule type="containsText" dxfId="20" priority="3" operator="containsText" text="Verify">
      <formula>NOT(ISERROR(SEARCH("Verify",C85)))</formula>
    </cfRule>
  </conditionalFormatting>
  <conditionalFormatting sqref="C89:K89 G90:K90">
    <cfRule type="containsText" dxfId="19" priority="2" operator="containsText" text="Verify">
      <formula>NOT(ISERROR(SEARCH("Verify",C89)))</formula>
    </cfRule>
  </conditionalFormatting>
  <conditionalFormatting sqref="C93:K93 G94:K94">
    <cfRule type="containsText" dxfId="18" priority="1" operator="containsText" text="Verify">
      <formula>NOT(ISERROR(SEARCH("Verify",C93)))</formula>
    </cfRule>
  </conditionalFormatting>
  <pageMargins left="0.25" right="0.25" top="0.75" bottom="0.75" header="0.3" footer="0.3"/>
  <pageSetup orientation="portrait" r:id="rId1"/>
  <headerFooter>
    <oddHeader>&amp;C&amp;G</oddHeader>
    <oddFooter>&amp;C&amp;D&amp;R&amp;P of &amp;N</oddFooter>
  </headerFooter>
  <drawing r:id="rId2"/>
  <legacyDrawing r:id="rId3"/>
  <legacyDrawingHF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B43"/>
  <sheetViews>
    <sheetView showGridLines="0" showRowColHeaders="0" topLeftCell="A7" zoomScaleNormal="100" workbookViewId="0">
      <selection activeCell="K21" sqref="K21"/>
    </sheetView>
  </sheetViews>
  <sheetFormatPr defaultRowHeight="15" x14ac:dyDescent="0.25"/>
  <cols>
    <col min="1" max="1" width="4.28515625" customWidth="1"/>
    <col min="2" max="27" width="7.7109375" customWidth="1"/>
    <col min="28" max="28" width="4.28515625" customWidth="1"/>
  </cols>
  <sheetData>
    <row r="1" spans="1:28" ht="15" customHeight="1" x14ac:dyDescent="0.25">
      <c r="A1" s="9"/>
      <c r="B1" s="167" t="s">
        <v>2</v>
      </c>
      <c r="C1" s="167"/>
      <c r="D1" s="9"/>
      <c r="E1" s="167" t="s">
        <v>0</v>
      </c>
      <c r="F1" s="167"/>
      <c r="G1" s="167"/>
      <c r="H1" s="167"/>
      <c r="I1" s="9"/>
      <c r="J1" s="168" t="s">
        <v>1</v>
      </c>
      <c r="K1" s="168"/>
      <c r="L1" s="168"/>
      <c r="M1" s="9"/>
      <c r="N1" s="167" t="s">
        <v>135</v>
      </c>
      <c r="O1" s="167"/>
      <c r="P1" s="167"/>
      <c r="Q1" s="167"/>
      <c r="R1" s="9"/>
      <c r="S1" s="167" t="s">
        <v>3</v>
      </c>
      <c r="T1" s="167"/>
      <c r="U1" s="167"/>
      <c r="V1" s="9"/>
      <c r="W1" s="9"/>
      <c r="X1" s="9"/>
      <c r="Y1" s="9"/>
      <c r="Z1" s="9"/>
      <c r="AA1" s="9"/>
      <c r="AB1" s="9"/>
    </row>
    <row r="2" spans="1:28" ht="15" customHeight="1" x14ac:dyDescent="0.25">
      <c r="A2" s="9"/>
      <c r="B2" s="167"/>
      <c r="C2" s="167"/>
      <c r="D2" s="9"/>
      <c r="E2" s="167"/>
      <c r="F2" s="167"/>
      <c r="G2" s="167"/>
      <c r="H2" s="167"/>
      <c r="I2" s="9"/>
      <c r="J2" s="168"/>
      <c r="K2" s="168"/>
      <c r="L2" s="168"/>
      <c r="M2" s="9"/>
      <c r="N2" s="167"/>
      <c r="O2" s="167"/>
      <c r="P2" s="167"/>
      <c r="Q2" s="167"/>
      <c r="R2" s="9"/>
      <c r="S2" s="167"/>
      <c r="T2" s="167"/>
      <c r="U2" s="167"/>
      <c r="V2" s="9"/>
      <c r="W2" s="9"/>
      <c r="X2" s="9"/>
      <c r="Y2" s="9"/>
      <c r="Z2" s="9"/>
      <c r="AA2" s="9"/>
      <c r="AB2" s="9"/>
    </row>
    <row r="9" spans="1:28" x14ac:dyDescent="0.25">
      <c r="J9" s="169"/>
      <c r="K9" s="169"/>
      <c r="L9" s="169"/>
      <c r="M9" s="169"/>
      <c r="N9" s="169"/>
      <c r="O9" s="169"/>
      <c r="P9" s="169"/>
      <c r="Q9" s="169"/>
    </row>
    <row r="10" spans="1:28" x14ac:dyDescent="0.25">
      <c r="J10" s="169"/>
      <c r="K10" s="169"/>
      <c r="L10" s="169"/>
      <c r="M10" s="169"/>
      <c r="N10" s="169"/>
      <c r="O10" s="169"/>
      <c r="P10" s="169"/>
      <c r="Q10" s="169"/>
    </row>
    <row r="11" spans="1:28" ht="15" customHeight="1" x14ac:dyDescent="0.25">
      <c r="J11" s="176"/>
      <c r="K11" s="176"/>
      <c r="L11" s="176"/>
      <c r="M11" s="176"/>
      <c r="N11" s="176"/>
      <c r="O11" s="176"/>
      <c r="P11" s="176"/>
      <c r="Q11" s="176"/>
    </row>
    <row r="12" spans="1:28" ht="15" customHeight="1" x14ac:dyDescent="0.25">
      <c r="J12" s="176"/>
      <c r="K12" s="176"/>
      <c r="L12" s="176"/>
      <c r="M12" s="176"/>
      <c r="N12" s="176"/>
      <c r="O12" s="176"/>
      <c r="P12" s="176"/>
      <c r="Q12" s="176"/>
    </row>
    <row r="13" spans="1:28" x14ac:dyDescent="0.25">
      <c r="J13" s="177"/>
      <c r="K13" s="177"/>
      <c r="L13" s="177"/>
      <c r="M13" s="177"/>
    </row>
    <row r="14" spans="1:28" x14ac:dyDescent="0.25">
      <c r="J14" s="177"/>
      <c r="K14" s="177"/>
      <c r="L14" s="177"/>
      <c r="M14" s="177"/>
    </row>
    <row r="19" spans="2:27" ht="20.25" customHeight="1" x14ac:dyDescent="0.25">
      <c r="U19" s="8"/>
    </row>
    <row r="20" spans="2:27" ht="17.25" customHeight="1" x14ac:dyDescent="0.3">
      <c r="B20" s="149" t="s">
        <v>87</v>
      </c>
      <c r="C20" s="149"/>
      <c r="D20" s="149"/>
      <c r="E20" s="149"/>
      <c r="F20" s="149"/>
      <c r="G20" s="149"/>
      <c r="H20" s="149"/>
      <c r="I20" s="149"/>
      <c r="K20" s="5" t="s">
        <v>23</v>
      </c>
      <c r="L20" s="54"/>
      <c r="M20" s="54"/>
      <c r="N20" s="54"/>
      <c r="O20" s="54"/>
      <c r="P20" s="54"/>
      <c r="Q20" s="54"/>
      <c r="R20" s="54"/>
      <c r="T20" s="53" t="s">
        <v>29</v>
      </c>
      <c r="U20" s="54"/>
      <c r="V20" s="54"/>
      <c r="W20" s="54"/>
      <c r="X20" s="54"/>
      <c r="Y20" s="54"/>
      <c r="Z20" s="54"/>
      <c r="AA20" s="54"/>
    </row>
    <row r="21" spans="2:27" ht="15" customHeight="1" x14ac:dyDescent="0.3">
      <c r="B21" s="149"/>
      <c r="C21" s="149"/>
      <c r="D21" s="149"/>
      <c r="E21" s="149"/>
      <c r="F21" s="149"/>
      <c r="G21" s="149"/>
      <c r="H21" s="149"/>
      <c r="I21" s="149"/>
      <c r="K21" s="82" t="b">
        <v>0</v>
      </c>
      <c r="L21" s="170" t="s">
        <v>23</v>
      </c>
      <c r="M21" s="170"/>
      <c r="N21" s="170"/>
      <c r="O21" s="170"/>
      <c r="P21" s="170"/>
      <c r="Q21" s="170"/>
      <c r="R21" s="170"/>
      <c r="T21" s="178"/>
      <c r="U21" s="178"/>
      <c r="V21" s="178"/>
      <c r="W21" s="178"/>
      <c r="X21" s="178"/>
      <c r="Y21" s="178"/>
      <c r="Z21" s="178"/>
      <c r="AA21" s="178"/>
    </row>
    <row r="22" spans="2:27" ht="15" customHeight="1" x14ac:dyDescent="0.3">
      <c r="B22" s="149"/>
      <c r="C22" s="149"/>
      <c r="D22" s="149"/>
      <c r="E22" s="149"/>
      <c r="F22" s="149"/>
      <c r="G22" s="149"/>
      <c r="H22" s="149"/>
      <c r="I22" s="149"/>
      <c r="K22" s="82" t="b">
        <v>0</v>
      </c>
      <c r="L22" s="170" t="s">
        <v>74</v>
      </c>
      <c r="M22" s="170"/>
      <c r="N22" s="170"/>
      <c r="O22" s="170"/>
      <c r="P22" s="170"/>
      <c r="Q22" s="170"/>
      <c r="R22" s="170"/>
      <c r="T22" s="178"/>
      <c r="U22" s="178"/>
      <c r="V22" s="178"/>
      <c r="W22" s="178"/>
      <c r="X22" s="178"/>
      <c r="Y22" s="178"/>
      <c r="Z22" s="178"/>
      <c r="AA22" s="178"/>
    </row>
    <row r="23" spans="2:27" ht="15" customHeight="1" x14ac:dyDescent="0.3">
      <c r="J23" s="4"/>
      <c r="K23" s="5" t="s">
        <v>25</v>
      </c>
      <c r="L23" s="7"/>
      <c r="M23" s="6"/>
      <c r="N23" s="6"/>
      <c r="O23" s="6"/>
      <c r="P23" s="6"/>
      <c r="Q23" s="6"/>
      <c r="R23" s="6"/>
      <c r="T23" s="178"/>
      <c r="U23" s="178"/>
      <c r="V23" s="178"/>
      <c r="W23" s="178"/>
      <c r="X23" s="178"/>
      <c r="Y23" s="178"/>
      <c r="Z23" s="178"/>
      <c r="AA23" s="178"/>
    </row>
    <row r="24" spans="2:27" ht="15" customHeight="1" x14ac:dyDescent="0.3">
      <c r="J24" s="4"/>
      <c r="K24" s="82" t="b">
        <v>0</v>
      </c>
      <c r="L24" s="171" t="s">
        <v>88</v>
      </c>
      <c r="M24" s="171"/>
      <c r="N24" s="171"/>
      <c r="O24" s="171"/>
      <c r="P24" s="171"/>
      <c r="Q24" s="171"/>
      <c r="R24" s="171"/>
      <c r="T24" s="178"/>
      <c r="U24" s="178"/>
      <c r="V24" s="178"/>
      <c r="W24" s="178"/>
      <c r="X24" s="178"/>
      <c r="Y24" s="178"/>
      <c r="Z24" s="178"/>
      <c r="AA24" s="178"/>
    </row>
    <row r="25" spans="2:27" ht="15" customHeight="1" x14ac:dyDescent="0.3">
      <c r="J25" s="4"/>
      <c r="K25" s="77" t="b">
        <v>0</v>
      </c>
      <c r="L25" s="173" t="s">
        <v>7</v>
      </c>
      <c r="M25" s="173"/>
      <c r="N25" s="173"/>
      <c r="O25" s="173"/>
      <c r="P25" s="173"/>
      <c r="Q25" s="173"/>
      <c r="R25" s="173"/>
      <c r="T25" s="178"/>
      <c r="U25" s="178"/>
      <c r="V25" s="178"/>
      <c r="W25" s="178"/>
      <c r="X25" s="178"/>
      <c r="Y25" s="178"/>
      <c r="Z25" s="178"/>
      <c r="AA25" s="178"/>
    </row>
    <row r="26" spans="2:27" ht="15" customHeight="1" x14ac:dyDescent="0.3">
      <c r="K26" s="77" t="b">
        <v>0</v>
      </c>
      <c r="L26" s="172" t="s">
        <v>8</v>
      </c>
      <c r="M26" s="172"/>
      <c r="N26" s="172"/>
      <c r="O26" s="172"/>
      <c r="P26" s="172"/>
      <c r="Q26" s="172"/>
      <c r="R26" s="172"/>
      <c r="T26" s="178"/>
      <c r="U26" s="178"/>
      <c r="V26" s="178"/>
      <c r="W26" s="178"/>
      <c r="X26" s="178"/>
      <c r="Y26" s="178"/>
      <c r="Z26" s="178"/>
      <c r="AA26" s="178"/>
    </row>
    <row r="27" spans="2:27" ht="17.25" x14ac:dyDescent="0.3">
      <c r="K27" s="77" t="b">
        <v>0</v>
      </c>
      <c r="L27" s="172" t="s">
        <v>9</v>
      </c>
      <c r="M27" s="172"/>
      <c r="N27" s="172"/>
      <c r="O27" s="172"/>
      <c r="P27" s="172"/>
      <c r="Q27" s="172"/>
      <c r="R27" s="172"/>
      <c r="T27" s="178"/>
      <c r="U27" s="178"/>
      <c r="V27" s="178"/>
      <c r="W27" s="178"/>
      <c r="X27" s="178"/>
      <c r="Y27" s="178"/>
      <c r="Z27" s="178"/>
      <c r="AA27" s="178"/>
    </row>
    <row r="28" spans="2:27" ht="17.25" x14ac:dyDescent="0.3">
      <c r="K28" s="77" t="b">
        <v>0</v>
      </c>
      <c r="L28" s="172" t="s">
        <v>10</v>
      </c>
      <c r="M28" s="172"/>
      <c r="N28" s="172"/>
      <c r="O28" s="172"/>
      <c r="P28" s="172"/>
      <c r="Q28" s="172"/>
      <c r="R28" s="172"/>
      <c r="T28" s="178"/>
      <c r="U28" s="178"/>
      <c r="V28" s="178"/>
      <c r="W28" s="178"/>
      <c r="X28" s="178"/>
      <c r="Y28" s="178"/>
      <c r="Z28" s="178"/>
      <c r="AA28" s="178"/>
    </row>
    <row r="29" spans="2:27" ht="17.25" x14ac:dyDescent="0.3">
      <c r="K29" s="77" t="b">
        <v>0</v>
      </c>
      <c r="L29" s="172" t="s">
        <v>11</v>
      </c>
      <c r="M29" s="172"/>
      <c r="N29" s="172"/>
      <c r="O29" s="172"/>
      <c r="P29" s="172"/>
      <c r="Q29" s="172"/>
      <c r="R29" s="172"/>
      <c r="T29" s="178"/>
      <c r="U29" s="178"/>
      <c r="V29" s="178"/>
      <c r="W29" s="178"/>
      <c r="X29" s="178"/>
      <c r="Y29" s="178"/>
      <c r="Z29" s="178"/>
      <c r="AA29" s="178"/>
    </row>
    <row r="30" spans="2:27" ht="17.25" x14ac:dyDescent="0.3">
      <c r="K30" s="77" t="b">
        <v>0</v>
      </c>
      <c r="L30" s="172" t="s">
        <v>12</v>
      </c>
      <c r="M30" s="172"/>
      <c r="N30" s="172"/>
      <c r="O30" s="172"/>
      <c r="P30" s="172"/>
      <c r="Q30" s="172"/>
      <c r="R30" s="172"/>
      <c r="T30" s="178"/>
      <c r="U30" s="178"/>
      <c r="V30" s="178"/>
      <c r="W30" s="178"/>
      <c r="X30" s="178"/>
      <c r="Y30" s="178"/>
      <c r="Z30" s="178"/>
      <c r="AA30" s="178"/>
    </row>
    <row r="31" spans="2:27" ht="17.25" x14ac:dyDescent="0.3">
      <c r="K31" s="77" t="b">
        <v>0</v>
      </c>
      <c r="L31" s="173" t="s">
        <v>90</v>
      </c>
      <c r="M31" s="173"/>
      <c r="N31" s="173"/>
      <c r="O31" s="173"/>
      <c r="P31" s="173"/>
      <c r="Q31" s="173"/>
      <c r="R31" s="173"/>
      <c r="T31" s="178"/>
      <c r="U31" s="178"/>
      <c r="V31" s="178"/>
      <c r="W31" s="178"/>
      <c r="X31" s="178"/>
      <c r="Y31" s="178"/>
      <c r="Z31" s="178"/>
      <c r="AA31" s="178"/>
    </row>
    <row r="32" spans="2:27" ht="17.25" x14ac:dyDescent="0.3">
      <c r="K32" s="5" t="s">
        <v>26</v>
      </c>
      <c r="L32" s="7"/>
      <c r="M32" s="6"/>
      <c r="N32" s="6"/>
      <c r="O32" s="6"/>
      <c r="P32" s="6"/>
      <c r="Q32" s="6"/>
      <c r="R32" s="6"/>
      <c r="T32" s="178"/>
      <c r="U32" s="178"/>
      <c r="V32" s="178"/>
      <c r="W32" s="178"/>
      <c r="X32" s="178"/>
      <c r="Y32" s="178"/>
      <c r="Z32" s="178"/>
      <c r="AA32" s="178"/>
    </row>
    <row r="33" spans="11:27" ht="17.25" x14ac:dyDescent="0.3">
      <c r="K33" s="77" t="b">
        <v>0</v>
      </c>
      <c r="L33" s="171" t="s">
        <v>89</v>
      </c>
      <c r="M33" s="171"/>
      <c r="N33" s="171"/>
      <c r="O33" s="171"/>
      <c r="P33" s="171"/>
      <c r="Q33" s="171"/>
      <c r="R33" s="171"/>
      <c r="T33" s="178"/>
      <c r="U33" s="178"/>
      <c r="V33" s="178"/>
      <c r="W33" s="178"/>
      <c r="X33" s="178"/>
      <c r="Y33" s="178"/>
      <c r="Z33" s="178"/>
      <c r="AA33" s="178"/>
    </row>
    <row r="34" spans="11:27" ht="17.25" x14ac:dyDescent="0.3">
      <c r="K34" s="77" t="b">
        <v>0</v>
      </c>
      <c r="L34" s="173" t="s">
        <v>15</v>
      </c>
      <c r="M34" s="173"/>
      <c r="N34" s="173"/>
      <c r="O34" s="173"/>
      <c r="P34" s="173"/>
      <c r="Q34" s="173"/>
      <c r="R34" s="173"/>
      <c r="T34" s="178"/>
      <c r="U34" s="178"/>
      <c r="V34" s="178"/>
      <c r="W34" s="178"/>
      <c r="X34" s="178"/>
      <c r="Y34" s="178"/>
      <c r="Z34" s="178"/>
      <c r="AA34" s="178"/>
    </row>
    <row r="35" spans="11:27" ht="17.25" x14ac:dyDescent="0.3">
      <c r="K35" s="77" t="b">
        <v>0</v>
      </c>
      <c r="L35" s="172" t="s">
        <v>16</v>
      </c>
      <c r="M35" s="172"/>
      <c r="N35" s="172"/>
      <c r="O35" s="172"/>
      <c r="P35" s="172"/>
      <c r="Q35" s="172"/>
      <c r="R35" s="172"/>
      <c r="T35" s="178"/>
      <c r="U35" s="178"/>
      <c r="V35" s="178"/>
      <c r="W35" s="178"/>
      <c r="X35" s="178"/>
      <c r="Y35" s="178"/>
      <c r="Z35" s="178"/>
      <c r="AA35" s="178"/>
    </row>
    <row r="36" spans="11:27" ht="17.25" x14ac:dyDescent="0.3">
      <c r="K36" s="77" t="b">
        <v>0</v>
      </c>
      <c r="L36" s="172" t="s">
        <v>17</v>
      </c>
      <c r="M36" s="172"/>
      <c r="N36" s="172"/>
      <c r="O36" s="172"/>
      <c r="P36" s="172"/>
      <c r="Q36" s="172"/>
      <c r="R36" s="172"/>
      <c r="T36" s="178"/>
      <c r="U36" s="178"/>
      <c r="V36" s="178"/>
      <c r="W36" s="178"/>
      <c r="X36" s="178"/>
      <c r="Y36" s="178"/>
      <c r="Z36" s="178"/>
      <c r="AA36" s="178"/>
    </row>
    <row r="37" spans="11:27" ht="17.25" x14ac:dyDescent="0.3">
      <c r="K37" s="77" t="b">
        <v>0</v>
      </c>
      <c r="L37" s="172" t="s">
        <v>18</v>
      </c>
      <c r="M37" s="172"/>
      <c r="N37" s="172"/>
      <c r="O37" s="172"/>
      <c r="P37" s="172"/>
      <c r="Q37" s="172"/>
      <c r="R37" s="172"/>
      <c r="T37" s="178"/>
      <c r="U37" s="178"/>
      <c r="V37" s="178"/>
      <c r="W37" s="178"/>
      <c r="X37" s="178"/>
      <c r="Y37" s="178"/>
      <c r="Z37" s="178"/>
      <c r="AA37" s="178"/>
    </row>
    <row r="38" spans="11:27" ht="17.25" x14ac:dyDescent="0.3">
      <c r="K38" s="77" t="b">
        <v>0</v>
      </c>
      <c r="L38" s="172" t="s">
        <v>19</v>
      </c>
      <c r="M38" s="172"/>
      <c r="N38" s="172"/>
      <c r="O38" s="172"/>
      <c r="P38" s="172"/>
      <c r="Q38" s="172"/>
      <c r="R38" s="172"/>
      <c r="T38" s="174" t="s">
        <v>285</v>
      </c>
      <c r="U38" s="175"/>
      <c r="V38" s="175"/>
      <c r="W38" s="175"/>
      <c r="X38" s="175"/>
      <c r="Y38" s="175"/>
      <c r="Z38" s="175"/>
      <c r="AA38" s="175"/>
    </row>
    <row r="39" spans="11:27" ht="17.25" x14ac:dyDescent="0.3">
      <c r="K39" s="77" t="b">
        <v>0</v>
      </c>
      <c r="L39" s="172" t="s">
        <v>20</v>
      </c>
      <c r="M39" s="172"/>
      <c r="N39" s="172"/>
      <c r="O39" s="172"/>
      <c r="P39" s="172"/>
      <c r="Q39" s="172"/>
      <c r="R39" s="172"/>
      <c r="T39" s="175"/>
      <c r="U39" s="175"/>
      <c r="V39" s="175"/>
      <c r="W39" s="175"/>
      <c r="X39" s="175"/>
      <c r="Y39" s="175"/>
      <c r="Z39" s="175"/>
      <c r="AA39" s="175"/>
    </row>
    <row r="40" spans="11:27" ht="17.25" customHeight="1" x14ac:dyDescent="0.3">
      <c r="K40" s="77" t="b">
        <v>0</v>
      </c>
      <c r="L40" s="172" t="s">
        <v>21</v>
      </c>
      <c r="M40" s="172"/>
      <c r="N40" s="172"/>
      <c r="O40" s="172"/>
      <c r="P40" s="172"/>
      <c r="Q40" s="172"/>
      <c r="R40" s="172"/>
      <c r="T40" s="175"/>
      <c r="U40" s="175"/>
      <c r="V40" s="175"/>
      <c r="W40" s="175"/>
      <c r="X40" s="175"/>
      <c r="Y40" s="175"/>
      <c r="Z40" s="175"/>
      <c r="AA40" s="175"/>
    </row>
    <row r="41" spans="11:27" ht="17.25" customHeight="1" x14ac:dyDescent="0.3">
      <c r="K41" s="77" t="b">
        <v>0</v>
      </c>
      <c r="L41" s="172" t="s">
        <v>22</v>
      </c>
      <c r="M41" s="172"/>
      <c r="N41" s="172"/>
      <c r="O41" s="172"/>
      <c r="P41" s="172"/>
      <c r="Q41" s="172"/>
      <c r="R41" s="172"/>
      <c r="T41" s="175"/>
      <c r="U41" s="175"/>
      <c r="V41" s="175"/>
      <c r="W41" s="175"/>
      <c r="X41" s="175"/>
      <c r="Y41" s="175"/>
      <c r="Z41" s="175"/>
      <c r="AA41" s="175"/>
    </row>
    <row r="42" spans="11:27" ht="17.25" customHeight="1" x14ac:dyDescent="0.3">
      <c r="K42" s="5" t="s">
        <v>27</v>
      </c>
      <c r="L42" s="7"/>
      <c r="M42" s="6"/>
      <c r="N42" s="6"/>
      <c r="O42" s="6"/>
      <c r="P42" s="6"/>
      <c r="Q42" s="6"/>
      <c r="R42" s="6"/>
      <c r="T42" s="175"/>
      <c r="U42" s="175"/>
      <c r="V42" s="175"/>
      <c r="W42" s="175"/>
      <c r="X42" s="175"/>
      <c r="Y42" s="175"/>
      <c r="Z42" s="175"/>
      <c r="AA42" s="175"/>
    </row>
    <row r="43" spans="11:27" ht="15" customHeight="1" x14ac:dyDescent="0.3">
      <c r="K43" s="77" t="b">
        <v>0</v>
      </c>
      <c r="L43" s="179" t="s">
        <v>24</v>
      </c>
      <c r="M43" s="179"/>
      <c r="N43" s="179"/>
      <c r="O43" s="179"/>
      <c r="P43" s="179"/>
      <c r="Q43" s="179"/>
      <c r="R43" s="179"/>
      <c r="T43" s="175"/>
      <c r="U43" s="175"/>
      <c r="V43" s="175"/>
      <c r="W43" s="175"/>
      <c r="X43" s="175"/>
      <c r="Y43" s="175"/>
      <c r="Z43" s="175"/>
      <c r="AA43" s="175"/>
    </row>
  </sheetData>
  <sheetProtection algorithmName="SHA-512" hashValue="0722DH/AKW5hCbRz7dhsZg1EH/Q/M9O60s3I5+e3zP+bupSb4A3454cELle7lWJyY/+quuTkE0Obbdk6HlDdFg==" saltValue="yA9uvOCG0a8iM6/zVjYsWA==" spinCount="100000" sheet="1" objects="1" scenarios="1" selectLockedCells="1"/>
  <mergeCells count="31">
    <mergeCell ref="S1:U2"/>
    <mergeCell ref="J9:Q10"/>
    <mergeCell ref="L25:R25"/>
    <mergeCell ref="L27:R27"/>
    <mergeCell ref="L28:R28"/>
    <mergeCell ref="J13:M14"/>
    <mergeCell ref="L24:R24"/>
    <mergeCell ref="L26:R26"/>
    <mergeCell ref="T21:AA37"/>
    <mergeCell ref="L29:R29"/>
    <mergeCell ref="L30:R30"/>
    <mergeCell ref="L31:R31"/>
    <mergeCell ref="L33:R33"/>
    <mergeCell ref="L34:R34"/>
    <mergeCell ref="B20:I22"/>
    <mergeCell ref="B1:C2"/>
    <mergeCell ref="E1:H2"/>
    <mergeCell ref="J1:L2"/>
    <mergeCell ref="N1:Q2"/>
    <mergeCell ref="J11:Q12"/>
    <mergeCell ref="L21:R21"/>
    <mergeCell ref="L22:R22"/>
    <mergeCell ref="T38:AA43"/>
    <mergeCell ref="L43:R43"/>
    <mergeCell ref="L41:R41"/>
    <mergeCell ref="L35:R35"/>
    <mergeCell ref="L40:R40"/>
    <mergeCell ref="L36:R36"/>
    <mergeCell ref="L37:R37"/>
    <mergeCell ref="L38:R38"/>
    <mergeCell ref="L39:R39"/>
  </mergeCells>
  <pageMargins left="0.25" right="0.25" top="0.75" bottom="0.75" header="0.3" footer="0.3"/>
  <pageSetup paperSize="17"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3093" r:id="rId5" name="Check Box 21">
              <controlPr locked="0" defaultSize="0" autoFill="0" autoLine="0" autoPict="0">
                <anchor moveWithCells="1">
                  <from>
                    <xdr:col>10</xdr:col>
                    <xdr:colOff>190500</xdr:colOff>
                    <xdr:row>19</xdr:row>
                    <xdr:rowOff>209550</xdr:rowOff>
                  </from>
                  <to>
                    <xdr:col>11</xdr:col>
                    <xdr:colOff>57150</xdr:colOff>
                    <xdr:row>21</xdr:row>
                    <xdr:rowOff>19050</xdr:rowOff>
                  </to>
                </anchor>
              </controlPr>
            </control>
          </mc:Choice>
        </mc:AlternateContent>
        <mc:AlternateContent xmlns:mc="http://schemas.openxmlformats.org/markup-compatibility/2006">
          <mc:Choice Requires="x14">
            <control shapeId="3094" r:id="rId6" name="Check Box 22">
              <controlPr locked="0" defaultSize="0" autoFill="0" autoLine="0" autoPict="0">
                <anchor moveWithCells="1">
                  <from>
                    <xdr:col>10</xdr:col>
                    <xdr:colOff>209550</xdr:colOff>
                    <xdr:row>22</xdr:row>
                    <xdr:rowOff>180975</xdr:rowOff>
                  </from>
                  <to>
                    <xdr:col>11</xdr:col>
                    <xdr:colOff>19050</xdr:colOff>
                    <xdr:row>24</xdr:row>
                    <xdr:rowOff>19050</xdr:rowOff>
                  </to>
                </anchor>
              </controlPr>
            </control>
          </mc:Choice>
        </mc:AlternateContent>
        <mc:AlternateContent xmlns:mc="http://schemas.openxmlformats.org/markup-compatibility/2006">
          <mc:Choice Requires="x14">
            <control shapeId="3095" r:id="rId7" name="Check Box 23">
              <controlPr locked="0" defaultSize="0" autoFill="0" autoLine="0" autoPict="0">
                <anchor moveWithCells="1">
                  <from>
                    <xdr:col>10</xdr:col>
                    <xdr:colOff>209550</xdr:colOff>
                    <xdr:row>24</xdr:row>
                    <xdr:rowOff>0</xdr:rowOff>
                  </from>
                  <to>
                    <xdr:col>11</xdr:col>
                    <xdr:colOff>95250</xdr:colOff>
                    <xdr:row>25</xdr:row>
                    <xdr:rowOff>19050</xdr:rowOff>
                  </to>
                </anchor>
              </controlPr>
            </control>
          </mc:Choice>
        </mc:AlternateContent>
        <mc:AlternateContent xmlns:mc="http://schemas.openxmlformats.org/markup-compatibility/2006">
          <mc:Choice Requires="x14">
            <control shapeId="3096" r:id="rId8" name="Check Box 24">
              <controlPr locked="0" defaultSize="0" autoFill="0" autoLine="0" autoPict="0">
                <anchor moveWithCells="1">
                  <from>
                    <xdr:col>10</xdr:col>
                    <xdr:colOff>209550</xdr:colOff>
                    <xdr:row>24</xdr:row>
                    <xdr:rowOff>209550</xdr:rowOff>
                  </from>
                  <to>
                    <xdr:col>10</xdr:col>
                    <xdr:colOff>495300</xdr:colOff>
                    <xdr:row>26</xdr:row>
                    <xdr:rowOff>28575</xdr:rowOff>
                  </to>
                </anchor>
              </controlPr>
            </control>
          </mc:Choice>
        </mc:AlternateContent>
        <mc:AlternateContent xmlns:mc="http://schemas.openxmlformats.org/markup-compatibility/2006">
          <mc:Choice Requires="x14">
            <control shapeId="3097" r:id="rId9" name="Check Box 25">
              <controlPr locked="0" defaultSize="0" autoFill="0" autoLine="0" autoPict="0">
                <anchor moveWithCells="1">
                  <from>
                    <xdr:col>10</xdr:col>
                    <xdr:colOff>209550</xdr:colOff>
                    <xdr:row>25</xdr:row>
                    <xdr:rowOff>219075</xdr:rowOff>
                  </from>
                  <to>
                    <xdr:col>11</xdr:col>
                    <xdr:colOff>28575</xdr:colOff>
                    <xdr:row>26</xdr:row>
                    <xdr:rowOff>209550</xdr:rowOff>
                  </to>
                </anchor>
              </controlPr>
            </control>
          </mc:Choice>
        </mc:AlternateContent>
        <mc:AlternateContent xmlns:mc="http://schemas.openxmlformats.org/markup-compatibility/2006">
          <mc:Choice Requires="x14">
            <control shapeId="3098" r:id="rId10" name="Check Box 26">
              <controlPr locked="0" defaultSize="0" autoFill="0" autoLine="0" autoPict="0">
                <anchor moveWithCells="1">
                  <from>
                    <xdr:col>10</xdr:col>
                    <xdr:colOff>209550</xdr:colOff>
                    <xdr:row>26</xdr:row>
                    <xdr:rowOff>209550</xdr:rowOff>
                  </from>
                  <to>
                    <xdr:col>10</xdr:col>
                    <xdr:colOff>485775</xdr:colOff>
                    <xdr:row>27</xdr:row>
                    <xdr:rowOff>209550</xdr:rowOff>
                  </to>
                </anchor>
              </controlPr>
            </control>
          </mc:Choice>
        </mc:AlternateContent>
        <mc:AlternateContent xmlns:mc="http://schemas.openxmlformats.org/markup-compatibility/2006">
          <mc:Choice Requires="x14">
            <control shapeId="3099" r:id="rId11" name="Check Box 27">
              <controlPr locked="0" defaultSize="0" autoFill="0" autoLine="0" autoPict="0">
                <anchor moveWithCells="1">
                  <from>
                    <xdr:col>10</xdr:col>
                    <xdr:colOff>209550</xdr:colOff>
                    <xdr:row>27</xdr:row>
                    <xdr:rowOff>209550</xdr:rowOff>
                  </from>
                  <to>
                    <xdr:col>10</xdr:col>
                    <xdr:colOff>485775</xdr:colOff>
                    <xdr:row>28</xdr:row>
                    <xdr:rowOff>209550</xdr:rowOff>
                  </to>
                </anchor>
              </controlPr>
            </control>
          </mc:Choice>
        </mc:AlternateContent>
        <mc:AlternateContent xmlns:mc="http://schemas.openxmlformats.org/markup-compatibility/2006">
          <mc:Choice Requires="x14">
            <control shapeId="3100" r:id="rId12" name="Check Box 28">
              <controlPr locked="0" defaultSize="0" autoFill="0" autoLine="0" autoPict="0">
                <anchor moveWithCells="1">
                  <from>
                    <xdr:col>10</xdr:col>
                    <xdr:colOff>190500</xdr:colOff>
                    <xdr:row>28</xdr:row>
                    <xdr:rowOff>209550</xdr:rowOff>
                  </from>
                  <to>
                    <xdr:col>10</xdr:col>
                    <xdr:colOff>476250</xdr:colOff>
                    <xdr:row>29</xdr:row>
                    <xdr:rowOff>209550</xdr:rowOff>
                  </to>
                </anchor>
              </controlPr>
            </control>
          </mc:Choice>
        </mc:AlternateContent>
        <mc:AlternateContent xmlns:mc="http://schemas.openxmlformats.org/markup-compatibility/2006">
          <mc:Choice Requires="x14">
            <control shapeId="3101" r:id="rId13" name="Check Box 29">
              <controlPr locked="0" defaultSize="0" autoFill="0" autoLine="0" autoPict="0">
                <anchor moveWithCells="1">
                  <from>
                    <xdr:col>10</xdr:col>
                    <xdr:colOff>190500</xdr:colOff>
                    <xdr:row>29</xdr:row>
                    <xdr:rowOff>209550</xdr:rowOff>
                  </from>
                  <to>
                    <xdr:col>10</xdr:col>
                    <xdr:colOff>476250</xdr:colOff>
                    <xdr:row>30</xdr:row>
                    <xdr:rowOff>209550</xdr:rowOff>
                  </to>
                </anchor>
              </controlPr>
            </control>
          </mc:Choice>
        </mc:AlternateContent>
        <mc:AlternateContent xmlns:mc="http://schemas.openxmlformats.org/markup-compatibility/2006">
          <mc:Choice Requires="x14">
            <control shapeId="3102" r:id="rId14" name="Check Box 30">
              <controlPr locked="0" defaultSize="0" autoFill="0" autoLine="0" autoPict="0">
                <anchor moveWithCells="1">
                  <from>
                    <xdr:col>10</xdr:col>
                    <xdr:colOff>209550</xdr:colOff>
                    <xdr:row>32</xdr:row>
                    <xdr:rowOff>0</xdr:rowOff>
                  </from>
                  <to>
                    <xdr:col>10</xdr:col>
                    <xdr:colOff>476250</xdr:colOff>
                    <xdr:row>32</xdr:row>
                    <xdr:rowOff>209550</xdr:rowOff>
                  </to>
                </anchor>
              </controlPr>
            </control>
          </mc:Choice>
        </mc:AlternateContent>
        <mc:AlternateContent xmlns:mc="http://schemas.openxmlformats.org/markup-compatibility/2006">
          <mc:Choice Requires="x14">
            <control shapeId="3103" r:id="rId15" name="Check Box 31">
              <controlPr locked="0" defaultSize="0" autoFill="0" autoLine="0" autoPict="0">
                <anchor moveWithCells="1">
                  <from>
                    <xdr:col>10</xdr:col>
                    <xdr:colOff>209550</xdr:colOff>
                    <xdr:row>32</xdr:row>
                    <xdr:rowOff>209550</xdr:rowOff>
                  </from>
                  <to>
                    <xdr:col>10</xdr:col>
                    <xdr:colOff>476250</xdr:colOff>
                    <xdr:row>33</xdr:row>
                    <xdr:rowOff>209550</xdr:rowOff>
                  </to>
                </anchor>
              </controlPr>
            </control>
          </mc:Choice>
        </mc:AlternateContent>
        <mc:AlternateContent xmlns:mc="http://schemas.openxmlformats.org/markup-compatibility/2006">
          <mc:Choice Requires="x14">
            <control shapeId="3104" r:id="rId16" name="Check Box 32">
              <controlPr locked="0" defaultSize="0" autoFill="0" autoLine="0" autoPict="0">
                <anchor moveWithCells="1">
                  <from>
                    <xdr:col>10</xdr:col>
                    <xdr:colOff>209550</xdr:colOff>
                    <xdr:row>33</xdr:row>
                    <xdr:rowOff>209550</xdr:rowOff>
                  </from>
                  <to>
                    <xdr:col>10</xdr:col>
                    <xdr:colOff>457200</xdr:colOff>
                    <xdr:row>34</xdr:row>
                    <xdr:rowOff>209550</xdr:rowOff>
                  </to>
                </anchor>
              </controlPr>
            </control>
          </mc:Choice>
        </mc:AlternateContent>
        <mc:AlternateContent xmlns:mc="http://schemas.openxmlformats.org/markup-compatibility/2006">
          <mc:Choice Requires="x14">
            <control shapeId="3105" r:id="rId17" name="Check Box 33">
              <controlPr locked="0" defaultSize="0" autoFill="0" autoLine="0" autoPict="0">
                <anchor moveWithCells="1">
                  <from>
                    <xdr:col>10</xdr:col>
                    <xdr:colOff>209550</xdr:colOff>
                    <xdr:row>34</xdr:row>
                    <xdr:rowOff>219075</xdr:rowOff>
                  </from>
                  <to>
                    <xdr:col>10</xdr:col>
                    <xdr:colOff>447675</xdr:colOff>
                    <xdr:row>36</xdr:row>
                    <xdr:rowOff>0</xdr:rowOff>
                  </to>
                </anchor>
              </controlPr>
            </control>
          </mc:Choice>
        </mc:AlternateContent>
        <mc:AlternateContent xmlns:mc="http://schemas.openxmlformats.org/markup-compatibility/2006">
          <mc:Choice Requires="x14">
            <control shapeId="3106" r:id="rId18" name="Check Box 34">
              <controlPr locked="0" defaultSize="0" autoFill="0" autoLine="0" autoPict="0">
                <anchor moveWithCells="1">
                  <from>
                    <xdr:col>10</xdr:col>
                    <xdr:colOff>209550</xdr:colOff>
                    <xdr:row>35</xdr:row>
                    <xdr:rowOff>209550</xdr:rowOff>
                  </from>
                  <to>
                    <xdr:col>10</xdr:col>
                    <xdr:colOff>457200</xdr:colOff>
                    <xdr:row>36</xdr:row>
                    <xdr:rowOff>209550</xdr:rowOff>
                  </to>
                </anchor>
              </controlPr>
            </control>
          </mc:Choice>
        </mc:AlternateContent>
        <mc:AlternateContent xmlns:mc="http://schemas.openxmlformats.org/markup-compatibility/2006">
          <mc:Choice Requires="x14">
            <control shapeId="3107" r:id="rId19" name="Check Box 35">
              <controlPr locked="0" defaultSize="0" autoFill="0" autoLine="0" autoPict="0">
                <anchor moveWithCells="1">
                  <from>
                    <xdr:col>10</xdr:col>
                    <xdr:colOff>190500</xdr:colOff>
                    <xdr:row>36</xdr:row>
                    <xdr:rowOff>209550</xdr:rowOff>
                  </from>
                  <to>
                    <xdr:col>10</xdr:col>
                    <xdr:colOff>485775</xdr:colOff>
                    <xdr:row>37</xdr:row>
                    <xdr:rowOff>209550</xdr:rowOff>
                  </to>
                </anchor>
              </controlPr>
            </control>
          </mc:Choice>
        </mc:AlternateContent>
        <mc:AlternateContent xmlns:mc="http://schemas.openxmlformats.org/markup-compatibility/2006">
          <mc:Choice Requires="x14">
            <control shapeId="3108" r:id="rId20" name="Check Box 36">
              <controlPr locked="0" defaultSize="0" autoFill="0" autoLine="0" autoPict="0">
                <anchor moveWithCells="1">
                  <from>
                    <xdr:col>10</xdr:col>
                    <xdr:colOff>190500</xdr:colOff>
                    <xdr:row>37</xdr:row>
                    <xdr:rowOff>209550</xdr:rowOff>
                  </from>
                  <to>
                    <xdr:col>10</xdr:col>
                    <xdr:colOff>438150</xdr:colOff>
                    <xdr:row>38</xdr:row>
                    <xdr:rowOff>209550</xdr:rowOff>
                  </to>
                </anchor>
              </controlPr>
            </control>
          </mc:Choice>
        </mc:AlternateContent>
        <mc:AlternateContent xmlns:mc="http://schemas.openxmlformats.org/markup-compatibility/2006">
          <mc:Choice Requires="x14">
            <control shapeId="3109" r:id="rId21" name="Check Box 37">
              <controlPr locked="0" defaultSize="0" autoFill="0" autoLine="0" autoPict="0">
                <anchor moveWithCells="1">
                  <from>
                    <xdr:col>10</xdr:col>
                    <xdr:colOff>190500</xdr:colOff>
                    <xdr:row>38</xdr:row>
                    <xdr:rowOff>209550</xdr:rowOff>
                  </from>
                  <to>
                    <xdr:col>10</xdr:col>
                    <xdr:colOff>457200</xdr:colOff>
                    <xdr:row>39</xdr:row>
                    <xdr:rowOff>209550</xdr:rowOff>
                  </to>
                </anchor>
              </controlPr>
            </control>
          </mc:Choice>
        </mc:AlternateContent>
        <mc:AlternateContent xmlns:mc="http://schemas.openxmlformats.org/markup-compatibility/2006">
          <mc:Choice Requires="x14">
            <control shapeId="3110" r:id="rId22" name="Check Box 38">
              <controlPr locked="0" defaultSize="0" autoFill="0" autoLine="0" autoPict="0">
                <anchor moveWithCells="1">
                  <from>
                    <xdr:col>10</xdr:col>
                    <xdr:colOff>190500</xdr:colOff>
                    <xdr:row>39</xdr:row>
                    <xdr:rowOff>209550</xdr:rowOff>
                  </from>
                  <to>
                    <xdr:col>10</xdr:col>
                    <xdr:colOff>485775</xdr:colOff>
                    <xdr:row>40</xdr:row>
                    <xdr:rowOff>209550</xdr:rowOff>
                  </to>
                </anchor>
              </controlPr>
            </control>
          </mc:Choice>
        </mc:AlternateContent>
        <mc:AlternateContent xmlns:mc="http://schemas.openxmlformats.org/markup-compatibility/2006">
          <mc:Choice Requires="x14">
            <control shapeId="3111" r:id="rId23" name="Check Box 39">
              <controlPr locked="0" defaultSize="0" autoFill="0" autoLine="0" autoPict="0">
                <anchor moveWithCells="1">
                  <from>
                    <xdr:col>10</xdr:col>
                    <xdr:colOff>180975</xdr:colOff>
                    <xdr:row>42</xdr:row>
                    <xdr:rowOff>0</xdr:rowOff>
                  </from>
                  <to>
                    <xdr:col>10</xdr:col>
                    <xdr:colOff>438150</xdr:colOff>
                    <xdr:row>43</xdr:row>
                    <xdr:rowOff>19050</xdr:rowOff>
                  </to>
                </anchor>
              </controlPr>
            </control>
          </mc:Choice>
        </mc:AlternateContent>
        <mc:AlternateContent xmlns:mc="http://schemas.openxmlformats.org/markup-compatibility/2006">
          <mc:Choice Requires="x14">
            <control shapeId="3117" r:id="rId24" name="Check Box 45">
              <controlPr locked="0" defaultSize="0" autoFill="0" autoLine="0" autoPict="0">
                <anchor moveWithCells="1">
                  <from>
                    <xdr:col>10</xdr:col>
                    <xdr:colOff>190500</xdr:colOff>
                    <xdr:row>20</xdr:row>
                    <xdr:rowOff>171450</xdr:rowOff>
                  </from>
                  <to>
                    <xdr:col>10</xdr:col>
                    <xdr:colOff>457200</xdr:colOff>
                    <xdr:row>22</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E46"/>
  <sheetViews>
    <sheetView showGridLines="0" showRowColHeaders="0" zoomScaleNormal="100" workbookViewId="0">
      <selection activeCell="AF7" sqref="AF7"/>
    </sheetView>
  </sheetViews>
  <sheetFormatPr defaultRowHeight="15" x14ac:dyDescent="0.25"/>
  <cols>
    <col min="1" max="1" width="1.7109375" customWidth="1"/>
    <col min="2" max="5" width="7.5703125" customWidth="1"/>
    <col min="6" max="6" width="4.7109375" customWidth="1"/>
    <col min="7" max="10" width="7.5703125" customWidth="1"/>
    <col min="11" max="11" width="4.7109375" customWidth="1"/>
    <col min="12" max="15" width="7.5703125" customWidth="1"/>
    <col min="16" max="16" width="4.7109375" customWidth="1"/>
    <col min="17" max="20" width="7.5703125" customWidth="1"/>
    <col min="21" max="21" width="4.7109375" customWidth="1"/>
    <col min="22" max="25" width="7.5703125" customWidth="1"/>
    <col min="26" max="26" width="4.7109375" customWidth="1"/>
    <col min="27" max="30" width="7.5703125" customWidth="1"/>
    <col min="31" max="31" width="1.7109375" customWidth="1"/>
  </cols>
  <sheetData>
    <row r="1" spans="1:31" ht="15" customHeight="1" x14ac:dyDescent="0.25">
      <c r="A1" s="9"/>
      <c r="B1" s="167" t="s">
        <v>2</v>
      </c>
      <c r="C1" s="167"/>
      <c r="D1" s="167"/>
      <c r="E1" s="167" t="s">
        <v>0</v>
      </c>
      <c r="F1" s="167"/>
      <c r="G1" s="167"/>
      <c r="H1" s="167"/>
      <c r="I1" s="167"/>
      <c r="J1" s="9"/>
      <c r="K1" s="167" t="s">
        <v>1</v>
      </c>
      <c r="L1" s="167"/>
      <c r="M1" s="167"/>
      <c r="N1" s="9"/>
      <c r="O1" s="168" t="s">
        <v>135</v>
      </c>
      <c r="P1" s="168"/>
      <c r="Q1" s="168"/>
      <c r="R1" s="168"/>
      <c r="S1" s="168"/>
      <c r="T1" s="9"/>
      <c r="U1" s="167" t="s">
        <v>3</v>
      </c>
      <c r="V1" s="167"/>
      <c r="W1" s="167"/>
      <c r="X1" s="167"/>
      <c r="Y1" s="9"/>
      <c r="Z1" s="9"/>
      <c r="AA1" s="9"/>
      <c r="AB1" s="9"/>
      <c r="AC1" s="9"/>
      <c r="AD1" s="9"/>
      <c r="AE1" s="9"/>
    </row>
    <row r="2" spans="1:31" ht="15" customHeight="1" x14ac:dyDescent="0.25">
      <c r="A2" s="9"/>
      <c r="B2" s="167"/>
      <c r="C2" s="167"/>
      <c r="D2" s="167"/>
      <c r="E2" s="167"/>
      <c r="F2" s="167"/>
      <c r="G2" s="167"/>
      <c r="H2" s="167"/>
      <c r="I2" s="167"/>
      <c r="J2" s="9"/>
      <c r="K2" s="167"/>
      <c r="L2" s="167"/>
      <c r="M2" s="167"/>
      <c r="N2" s="9"/>
      <c r="O2" s="168"/>
      <c r="P2" s="168"/>
      <c r="Q2" s="168"/>
      <c r="R2" s="168"/>
      <c r="S2" s="168"/>
      <c r="T2" s="9"/>
      <c r="U2" s="167"/>
      <c r="V2" s="167"/>
      <c r="W2" s="167"/>
      <c r="X2" s="167"/>
      <c r="Y2" s="9"/>
      <c r="Z2" s="9"/>
      <c r="AA2" s="9"/>
      <c r="AB2" s="9"/>
      <c r="AC2" s="9"/>
      <c r="AD2" s="9"/>
      <c r="AE2" s="9"/>
    </row>
    <row r="9" spans="1:31" ht="15" customHeight="1" x14ac:dyDescent="0.25">
      <c r="J9" s="61"/>
      <c r="K9" s="61"/>
      <c r="L9" s="61"/>
      <c r="M9" s="61"/>
      <c r="N9" s="61"/>
      <c r="O9" s="61"/>
      <c r="P9" s="61"/>
      <c r="Q9" s="61"/>
    </row>
    <row r="10" spans="1:31" ht="15" customHeight="1" x14ac:dyDescent="0.25">
      <c r="J10" s="60"/>
      <c r="K10" s="61"/>
      <c r="L10" s="61"/>
      <c r="M10" s="61"/>
      <c r="N10" s="61"/>
      <c r="O10" s="61"/>
      <c r="P10" s="61"/>
      <c r="Q10" s="61"/>
    </row>
    <row r="11" spans="1:31" ht="15" customHeight="1" x14ac:dyDescent="0.25">
      <c r="J11" s="62"/>
      <c r="K11" s="62"/>
      <c r="L11" s="62"/>
      <c r="M11" s="62"/>
      <c r="N11" s="62"/>
      <c r="O11" s="62"/>
      <c r="P11" s="62"/>
      <c r="Q11" s="62"/>
    </row>
    <row r="12" spans="1:31" ht="15" customHeight="1" x14ac:dyDescent="0.25">
      <c r="J12" s="62"/>
      <c r="K12" s="62"/>
      <c r="L12" s="62"/>
      <c r="M12" s="62"/>
      <c r="N12" s="62"/>
      <c r="O12" s="62"/>
      <c r="P12" s="62"/>
      <c r="Q12" s="62"/>
    </row>
    <row r="13" spans="1:31" ht="15" customHeight="1" x14ac:dyDescent="0.45">
      <c r="J13" s="63"/>
      <c r="K13" s="63"/>
      <c r="L13" s="63"/>
      <c r="M13" s="63"/>
      <c r="N13" s="63"/>
    </row>
    <row r="14" spans="1:31" ht="15" customHeight="1" x14ac:dyDescent="0.45">
      <c r="J14" s="63"/>
      <c r="K14" s="63"/>
      <c r="L14" s="63"/>
      <c r="M14" s="63"/>
      <c r="N14" s="63"/>
    </row>
    <row r="19" spans="2:30" x14ac:dyDescent="0.25">
      <c r="B19" s="181" t="str">
        <f>IF('CGL Umbrella (TC-NB)'!B27=TRUE,"Completed",IF('CGL Umbrella (TC-NB)'!B29=TRUE,"Completed",IF('CGL Umbrella (TC-NB)'!B31=TRUE,"Completed","")))</f>
        <v/>
      </c>
      <c r="C19" s="181"/>
      <c r="D19" s="181"/>
      <c r="E19" s="181"/>
      <c r="G19" s="181" t="str">
        <f>IF('Automobile (TC-NB)'!B27=TRUE,"Completed",IF('Automobile (TC-NB)'!B29=TRUE,"Completed",IF('Automobile (TC-NB)'!B31=TRUE,"Completed","")))</f>
        <v/>
      </c>
      <c r="H19" s="181"/>
      <c r="I19" s="181"/>
      <c r="J19" s="181"/>
      <c r="L19" s="181" t="str">
        <f>IF('Pollution (TC-NB)'!Q35=10000000,"Completed",IF('Pollution (TC-NB)'!Q35=2000000,"Completed",IF('Pollution (TC-NB)'!Q35=5000000,"Completed",IF('Pollution (TC-NB)'!Q35=1000000,"Completed",""))))</f>
        <v/>
      </c>
      <c r="M19" s="181"/>
      <c r="N19" s="181"/>
      <c r="O19" s="181"/>
      <c r="Q19" s="181" t="str">
        <f>IF('Builder''s Risk (TC-NB)'!B29=TRUE,"Completed","")</f>
        <v/>
      </c>
      <c r="R19" s="181"/>
      <c r="S19" s="181"/>
      <c r="T19" s="181"/>
      <c r="V19" s="181" t="str">
        <f>IF('Professional (TC-NB)'!B25=TRUE,"Completed","")</f>
        <v/>
      </c>
      <c r="W19" s="181"/>
      <c r="X19" s="181"/>
      <c r="Y19" s="181"/>
      <c r="AA19" s="181" t="str">
        <f>IF('Additional Coverages (TC-NB)'!K76=TRUE,"Completed","")</f>
        <v/>
      </c>
      <c r="AB19" s="181"/>
      <c r="AC19" s="181"/>
      <c r="AD19" s="181"/>
    </row>
    <row r="20" spans="2:30" x14ac:dyDescent="0.25">
      <c r="B20" s="181"/>
      <c r="C20" s="181"/>
      <c r="D20" s="181"/>
      <c r="E20" s="181"/>
      <c r="G20" s="181"/>
      <c r="H20" s="181"/>
      <c r="I20" s="181"/>
      <c r="J20" s="181"/>
      <c r="L20" s="181"/>
      <c r="M20" s="181"/>
      <c r="N20" s="181"/>
      <c r="O20" s="181"/>
      <c r="Q20" s="181"/>
      <c r="R20" s="181"/>
      <c r="S20" s="181"/>
      <c r="T20" s="181"/>
      <c r="V20" s="181"/>
      <c r="W20" s="181"/>
      <c r="X20" s="181"/>
      <c r="Y20" s="181"/>
      <c r="AA20" s="181"/>
      <c r="AB20" s="181"/>
      <c r="AC20" s="181"/>
      <c r="AD20" s="181"/>
    </row>
    <row r="21" spans="2:30" x14ac:dyDescent="0.25">
      <c r="B21" s="184" t="s">
        <v>92</v>
      </c>
      <c r="C21" s="184"/>
      <c r="D21" s="184"/>
      <c r="E21" s="184"/>
      <c r="G21" s="149" t="s">
        <v>30</v>
      </c>
      <c r="H21" s="149"/>
      <c r="I21" s="149"/>
      <c r="J21" s="149"/>
      <c r="L21" s="149" t="s">
        <v>45</v>
      </c>
      <c r="M21" s="149"/>
      <c r="N21" s="149"/>
      <c r="O21" s="149"/>
      <c r="Q21" s="149" t="s">
        <v>31</v>
      </c>
      <c r="R21" s="149"/>
      <c r="S21" s="149"/>
      <c r="T21" s="149"/>
      <c r="V21" s="149" t="s">
        <v>46</v>
      </c>
      <c r="W21" s="149"/>
      <c r="X21" s="149"/>
      <c r="Y21" s="149"/>
      <c r="AA21" s="149" t="s">
        <v>208</v>
      </c>
      <c r="AB21" s="149"/>
      <c r="AC21" s="149"/>
      <c r="AD21" s="149"/>
    </row>
    <row r="22" spans="2:30" x14ac:dyDescent="0.25">
      <c r="B22" s="184"/>
      <c r="C22" s="184"/>
      <c r="D22" s="184"/>
      <c r="E22" s="184"/>
      <c r="G22" s="149"/>
      <c r="H22" s="149"/>
      <c r="I22" s="149"/>
      <c r="J22" s="149"/>
      <c r="L22" s="149"/>
      <c r="M22" s="149"/>
      <c r="N22" s="149"/>
      <c r="O22" s="149"/>
      <c r="Q22" s="149"/>
      <c r="R22" s="149"/>
      <c r="S22" s="149"/>
      <c r="T22" s="149"/>
      <c r="V22" s="149"/>
      <c r="W22" s="149"/>
      <c r="X22" s="149"/>
      <c r="Y22" s="149"/>
      <c r="AA22" s="149"/>
      <c r="AB22" s="149"/>
      <c r="AC22" s="149"/>
      <c r="AD22" s="149"/>
    </row>
    <row r="23" spans="2:30" x14ac:dyDescent="0.25">
      <c r="B23" s="184"/>
      <c r="C23" s="184"/>
      <c r="D23" s="184"/>
      <c r="E23" s="184"/>
      <c r="G23" s="149"/>
      <c r="H23" s="149"/>
      <c r="I23" s="149"/>
      <c r="J23" s="149"/>
      <c r="L23" s="149"/>
      <c r="M23" s="149"/>
      <c r="N23" s="149"/>
      <c r="O23" s="149"/>
      <c r="Q23" s="149"/>
      <c r="R23" s="149"/>
      <c r="S23" s="149"/>
      <c r="T23" s="149"/>
      <c r="V23" s="149"/>
      <c r="W23" s="149"/>
      <c r="X23" s="149"/>
      <c r="Y23" s="149"/>
      <c r="AA23" s="149"/>
      <c r="AB23" s="149"/>
      <c r="AC23" s="149"/>
      <c r="AD23" s="149"/>
    </row>
    <row r="24" spans="2:30" x14ac:dyDescent="0.25">
      <c r="B24" s="150" t="s">
        <v>286</v>
      </c>
      <c r="C24" s="151"/>
      <c r="D24" s="151"/>
      <c r="E24" s="151"/>
      <c r="G24" s="150" t="s">
        <v>278</v>
      </c>
      <c r="H24" s="151"/>
      <c r="I24" s="151"/>
      <c r="J24" s="151"/>
      <c r="L24" s="150" t="s">
        <v>279</v>
      </c>
      <c r="M24" s="151"/>
      <c r="N24" s="151"/>
      <c r="O24" s="151"/>
      <c r="Q24" s="185" t="s">
        <v>287</v>
      </c>
      <c r="R24" s="186"/>
      <c r="S24" s="186"/>
      <c r="T24" s="186"/>
      <c r="V24" s="150" t="s">
        <v>288</v>
      </c>
      <c r="W24" s="151"/>
      <c r="X24" s="151"/>
      <c r="Y24" s="151"/>
      <c r="AA24" s="150" t="s">
        <v>283</v>
      </c>
      <c r="AB24" s="151"/>
      <c r="AC24" s="151"/>
      <c r="AD24" s="151"/>
    </row>
    <row r="25" spans="2:30" x14ac:dyDescent="0.25">
      <c r="B25" s="151"/>
      <c r="C25" s="151"/>
      <c r="D25" s="151"/>
      <c r="E25" s="151"/>
      <c r="G25" s="151"/>
      <c r="H25" s="151"/>
      <c r="I25" s="151"/>
      <c r="J25" s="151"/>
      <c r="L25" s="151"/>
      <c r="M25" s="151"/>
      <c r="N25" s="151"/>
      <c r="O25" s="151"/>
      <c r="Q25" s="186"/>
      <c r="R25" s="186"/>
      <c r="S25" s="186"/>
      <c r="T25" s="186"/>
      <c r="V25" s="151"/>
      <c r="W25" s="151"/>
      <c r="X25" s="151"/>
      <c r="Y25" s="151"/>
      <c r="AA25" s="151"/>
      <c r="AB25" s="151"/>
      <c r="AC25" s="151"/>
      <c r="AD25" s="151"/>
    </row>
    <row r="26" spans="2:30" x14ac:dyDescent="0.25">
      <c r="B26" s="151"/>
      <c r="C26" s="151"/>
      <c r="D26" s="151"/>
      <c r="E26" s="151"/>
      <c r="G26" s="151"/>
      <c r="H26" s="151"/>
      <c r="I26" s="151"/>
      <c r="J26" s="151"/>
      <c r="L26" s="151"/>
      <c r="M26" s="151"/>
      <c r="N26" s="151"/>
      <c r="O26" s="151"/>
      <c r="Q26" s="186"/>
      <c r="R26" s="186"/>
      <c r="S26" s="186"/>
      <c r="T26" s="186"/>
      <c r="V26" s="151"/>
      <c r="W26" s="151"/>
      <c r="X26" s="151"/>
      <c r="Y26" s="151"/>
      <c r="AA26" s="151"/>
      <c r="AB26" s="151"/>
      <c r="AC26" s="151"/>
      <c r="AD26" s="151"/>
    </row>
    <row r="27" spans="2:30" x14ac:dyDescent="0.25">
      <c r="B27" s="151"/>
      <c r="C27" s="151"/>
      <c r="D27" s="151"/>
      <c r="E27" s="151"/>
      <c r="G27" s="151"/>
      <c r="H27" s="151"/>
      <c r="I27" s="151"/>
      <c r="J27" s="151"/>
      <c r="L27" s="151"/>
      <c r="M27" s="151"/>
      <c r="N27" s="151"/>
      <c r="O27" s="151"/>
      <c r="Q27" s="186"/>
      <c r="R27" s="186"/>
      <c r="S27" s="186"/>
      <c r="T27" s="186"/>
      <c r="V27" s="151"/>
      <c r="W27" s="151"/>
      <c r="X27" s="151"/>
      <c r="Y27" s="151"/>
      <c r="AA27" s="151"/>
      <c r="AB27" s="151"/>
      <c r="AC27" s="151"/>
      <c r="AD27" s="151"/>
    </row>
    <row r="28" spans="2:30" x14ac:dyDescent="0.25">
      <c r="B28" s="151"/>
      <c r="C28" s="151"/>
      <c r="D28" s="151"/>
      <c r="E28" s="151"/>
      <c r="G28" s="151"/>
      <c r="H28" s="151"/>
      <c r="I28" s="151"/>
      <c r="J28" s="151"/>
      <c r="L28" s="151"/>
      <c r="M28" s="151"/>
      <c r="N28" s="151"/>
      <c r="O28" s="151"/>
      <c r="Q28" s="186"/>
      <c r="R28" s="186"/>
      <c r="S28" s="186"/>
      <c r="T28" s="186"/>
      <c r="V28" s="151"/>
      <c r="W28" s="151"/>
      <c r="X28" s="151"/>
      <c r="Y28" s="151"/>
      <c r="AA28" s="151"/>
      <c r="AB28" s="151"/>
      <c r="AC28" s="151"/>
      <c r="AD28" s="151"/>
    </row>
    <row r="29" spans="2:30" x14ac:dyDescent="0.25">
      <c r="B29" s="151"/>
      <c r="C29" s="151"/>
      <c r="D29" s="151"/>
      <c r="E29" s="151"/>
      <c r="G29" s="151"/>
      <c r="H29" s="151"/>
      <c r="I29" s="151"/>
      <c r="J29" s="151"/>
      <c r="L29" s="151"/>
      <c r="M29" s="151"/>
      <c r="N29" s="151"/>
      <c r="O29" s="151"/>
      <c r="Q29" s="186"/>
      <c r="R29" s="186"/>
      <c r="S29" s="186"/>
      <c r="T29" s="186"/>
      <c r="V29" s="151"/>
      <c r="W29" s="151"/>
      <c r="X29" s="151"/>
      <c r="Y29" s="151"/>
      <c r="AA29" s="151"/>
      <c r="AB29" s="151"/>
      <c r="AC29" s="151"/>
      <c r="AD29" s="151"/>
    </row>
    <row r="30" spans="2:30" x14ac:dyDescent="0.25">
      <c r="B30" s="151"/>
      <c r="C30" s="151"/>
      <c r="D30" s="151"/>
      <c r="E30" s="151"/>
      <c r="G30" s="151"/>
      <c r="H30" s="151"/>
      <c r="I30" s="151"/>
      <c r="J30" s="151"/>
      <c r="L30" s="151"/>
      <c r="M30" s="151"/>
      <c r="N30" s="151"/>
      <c r="O30" s="151"/>
      <c r="Q30" s="186"/>
      <c r="R30" s="186"/>
      <c r="S30" s="186"/>
      <c r="T30" s="186"/>
      <c r="V30" s="151"/>
      <c r="W30" s="151"/>
      <c r="X30" s="151"/>
      <c r="Y30" s="151"/>
      <c r="AA30" s="151"/>
      <c r="AB30" s="151"/>
      <c r="AC30" s="151"/>
      <c r="AD30" s="151"/>
    </row>
    <row r="31" spans="2:30" x14ac:dyDescent="0.25">
      <c r="B31" s="151"/>
      <c r="C31" s="151"/>
      <c r="D31" s="151"/>
      <c r="E31" s="151"/>
      <c r="G31" s="151"/>
      <c r="H31" s="151"/>
      <c r="I31" s="151"/>
      <c r="J31" s="151"/>
      <c r="L31" s="151"/>
      <c r="M31" s="151"/>
      <c r="N31" s="151"/>
      <c r="O31" s="151"/>
      <c r="Q31" s="186"/>
      <c r="R31" s="186"/>
      <c r="S31" s="186"/>
      <c r="T31" s="186"/>
      <c r="V31" s="151"/>
      <c r="W31" s="151"/>
      <c r="X31" s="151"/>
      <c r="Y31" s="151"/>
      <c r="AA31" s="151"/>
      <c r="AB31" s="151"/>
      <c r="AC31" s="151"/>
      <c r="AD31" s="151"/>
    </row>
    <row r="32" spans="2:30" x14ac:dyDescent="0.25">
      <c r="B32" s="151"/>
      <c r="C32" s="151"/>
      <c r="D32" s="151"/>
      <c r="E32" s="151"/>
      <c r="G32" s="151"/>
      <c r="H32" s="151"/>
      <c r="I32" s="151"/>
      <c r="J32" s="151"/>
      <c r="L32" s="151"/>
      <c r="M32" s="151"/>
      <c r="N32" s="151"/>
      <c r="O32" s="151"/>
      <c r="Q32" s="186"/>
      <c r="R32" s="186"/>
      <c r="S32" s="186"/>
      <c r="T32" s="186"/>
      <c r="V32" s="151"/>
      <c r="W32" s="151"/>
      <c r="X32" s="151"/>
      <c r="Y32" s="151"/>
      <c r="AA32" s="151"/>
      <c r="AB32" s="151"/>
      <c r="AC32" s="151"/>
      <c r="AD32" s="151"/>
    </row>
    <row r="33" spans="2:30" x14ac:dyDescent="0.25">
      <c r="B33" s="151"/>
      <c r="C33" s="151"/>
      <c r="D33" s="151"/>
      <c r="E33" s="151"/>
      <c r="G33" s="151"/>
      <c r="H33" s="151"/>
      <c r="I33" s="151"/>
      <c r="J33" s="151"/>
      <c r="L33" s="151"/>
      <c r="M33" s="151"/>
      <c r="N33" s="151"/>
      <c r="O33" s="151"/>
      <c r="Q33" s="186"/>
      <c r="R33" s="186"/>
      <c r="S33" s="186"/>
      <c r="T33" s="186"/>
      <c r="V33" s="151"/>
      <c r="W33" s="151"/>
      <c r="X33" s="151"/>
      <c r="Y33" s="151"/>
      <c r="AA33" s="151"/>
      <c r="AB33" s="151"/>
      <c r="AC33" s="151"/>
      <c r="AD33" s="151"/>
    </row>
    <row r="34" spans="2:30" x14ac:dyDescent="0.25">
      <c r="B34" s="151"/>
      <c r="C34" s="151"/>
      <c r="D34" s="151"/>
      <c r="E34" s="151"/>
      <c r="G34" s="151"/>
      <c r="H34" s="151"/>
      <c r="I34" s="151"/>
      <c r="J34" s="151"/>
      <c r="L34" s="151"/>
      <c r="M34" s="151"/>
      <c r="N34" s="151"/>
      <c r="O34" s="151"/>
      <c r="Q34" s="186"/>
      <c r="R34" s="186"/>
      <c r="S34" s="186"/>
      <c r="T34" s="186"/>
      <c r="V34" s="151"/>
      <c r="W34" s="151"/>
      <c r="X34" s="151"/>
      <c r="Y34" s="151"/>
      <c r="AA34" s="151"/>
      <c r="AB34" s="151"/>
      <c r="AC34" s="151"/>
      <c r="AD34" s="151"/>
    </row>
    <row r="35" spans="2:30" x14ac:dyDescent="0.25">
      <c r="B35" s="151"/>
      <c r="C35" s="151"/>
      <c r="D35" s="151"/>
      <c r="E35" s="151"/>
      <c r="G35" s="151"/>
      <c r="H35" s="151"/>
      <c r="I35" s="151"/>
      <c r="J35" s="151"/>
      <c r="L35" s="151"/>
      <c r="M35" s="151"/>
      <c r="N35" s="151"/>
      <c r="O35" s="151"/>
      <c r="Q35" s="186"/>
      <c r="R35" s="186"/>
      <c r="S35" s="186"/>
      <c r="T35" s="186"/>
      <c r="V35" s="151"/>
      <c r="W35" s="151"/>
      <c r="X35" s="151"/>
      <c r="Y35" s="151"/>
      <c r="AA35" s="151"/>
      <c r="AB35" s="151"/>
      <c r="AC35" s="151"/>
      <c r="AD35" s="151"/>
    </row>
    <row r="36" spans="2:30" x14ac:dyDescent="0.25">
      <c r="B36" s="151"/>
      <c r="C36" s="151"/>
      <c r="D36" s="151"/>
      <c r="E36" s="151"/>
      <c r="G36" s="151"/>
      <c r="H36" s="151"/>
      <c r="I36" s="151"/>
      <c r="J36" s="151"/>
      <c r="L36" s="151"/>
      <c r="M36" s="151"/>
      <c r="N36" s="151"/>
      <c r="O36" s="151"/>
      <c r="Q36" s="186"/>
      <c r="R36" s="186"/>
      <c r="S36" s="186"/>
      <c r="T36" s="186"/>
      <c r="V36" s="151"/>
      <c r="W36" s="151"/>
      <c r="X36" s="151"/>
      <c r="Y36" s="151"/>
      <c r="AA36" s="151"/>
      <c r="AB36" s="151"/>
      <c r="AC36" s="151"/>
      <c r="AD36" s="151"/>
    </row>
    <row r="37" spans="2:30" x14ac:dyDescent="0.25">
      <c r="B37" s="151"/>
      <c r="C37" s="151"/>
      <c r="D37" s="151"/>
      <c r="E37" s="151"/>
      <c r="G37" s="151"/>
      <c r="H37" s="151"/>
      <c r="I37" s="151"/>
      <c r="J37" s="151"/>
      <c r="L37" s="151"/>
      <c r="M37" s="151"/>
      <c r="N37" s="151"/>
      <c r="O37" s="151"/>
      <c r="Q37" s="186"/>
      <c r="R37" s="186"/>
      <c r="S37" s="186"/>
      <c r="T37" s="186"/>
      <c r="V37" s="151"/>
      <c r="W37" s="151"/>
      <c r="X37" s="151"/>
      <c r="Y37" s="151"/>
      <c r="AA37" s="151"/>
      <c r="AB37" s="151"/>
      <c r="AC37" s="151"/>
      <c r="AD37" s="151"/>
    </row>
    <row r="38" spans="2:30" x14ac:dyDescent="0.25">
      <c r="B38" s="151"/>
      <c r="C38" s="151"/>
      <c r="D38" s="151"/>
      <c r="E38" s="151"/>
      <c r="G38" s="151"/>
      <c r="H38" s="151"/>
      <c r="I38" s="151"/>
      <c r="J38" s="151"/>
      <c r="L38" s="151"/>
      <c r="M38" s="151"/>
      <c r="N38" s="151"/>
      <c r="O38" s="151"/>
      <c r="Q38" s="186"/>
      <c r="R38" s="186"/>
      <c r="S38" s="186"/>
      <c r="T38" s="186"/>
      <c r="V38" s="151"/>
      <c r="W38" s="151"/>
      <c r="X38" s="151"/>
      <c r="Y38" s="151"/>
      <c r="AA38" s="151"/>
      <c r="AB38" s="151"/>
      <c r="AC38" s="151"/>
      <c r="AD38" s="151"/>
    </row>
    <row r="39" spans="2:30" x14ac:dyDescent="0.25">
      <c r="B39" s="151"/>
      <c r="C39" s="151"/>
      <c r="D39" s="151"/>
      <c r="E39" s="151"/>
      <c r="G39" s="151"/>
      <c r="H39" s="151"/>
      <c r="I39" s="151"/>
      <c r="J39" s="151"/>
      <c r="L39" s="151"/>
      <c r="M39" s="151"/>
      <c r="N39" s="151"/>
      <c r="O39" s="151"/>
      <c r="Q39" s="186"/>
      <c r="R39" s="186"/>
      <c r="S39" s="186"/>
      <c r="T39" s="186"/>
      <c r="V39" s="151"/>
      <c r="W39" s="151"/>
      <c r="X39" s="151"/>
      <c r="Y39" s="151"/>
      <c r="AA39" s="151"/>
      <c r="AB39" s="151"/>
      <c r="AC39" s="151"/>
      <c r="AD39" s="151"/>
    </row>
    <row r="40" spans="2:30" x14ac:dyDescent="0.25">
      <c r="B40" s="151"/>
      <c r="C40" s="151"/>
      <c r="D40" s="151"/>
      <c r="E40" s="151"/>
      <c r="G40" s="151"/>
      <c r="H40" s="151"/>
      <c r="I40" s="151"/>
      <c r="J40" s="151"/>
      <c r="L40" s="151"/>
      <c r="M40" s="151"/>
      <c r="N40" s="151"/>
      <c r="O40" s="151"/>
      <c r="Q40" s="186"/>
      <c r="R40" s="186"/>
      <c r="S40" s="186"/>
      <c r="T40" s="186"/>
      <c r="V40" s="151"/>
      <c r="W40" s="151"/>
      <c r="X40" s="151"/>
      <c r="Y40" s="151"/>
      <c r="AA40" s="151"/>
      <c r="AB40" s="151"/>
      <c r="AC40" s="151"/>
      <c r="AD40" s="151"/>
    </row>
    <row r="41" spans="2:30" x14ac:dyDescent="0.25">
      <c r="B41" s="151"/>
      <c r="C41" s="151"/>
      <c r="D41" s="151"/>
      <c r="E41" s="151"/>
      <c r="G41" s="151"/>
      <c r="H41" s="151"/>
      <c r="I41" s="151"/>
      <c r="J41" s="151"/>
      <c r="L41" s="151"/>
      <c r="M41" s="151"/>
      <c r="N41" s="151"/>
      <c r="O41" s="151"/>
      <c r="Q41" s="186"/>
      <c r="R41" s="186"/>
      <c r="S41" s="186"/>
      <c r="T41" s="186"/>
      <c r="V41" s="151"/>
      <c r="W41" s="151"/>
      <c r="X41" s="151"/>
      <c r="Y41" s="151"/>
      <c r="AA41" s="151"/>
      <c r="AB41" s="151"/>
      <c r="AC41" s="151"/>
      <c r="AD41" s="151"/>
    </row>
    <row r="42" spans="2:30" x14ac:dyDescent="0.25">
      <c r="B42" s="151"/>
      <c r="C42" s="151"/>
      <c r="D42" s="151"/>
      <c r="E42" s="151"/>
      <c r="G42" s="151"/>
      <c r="H42" s="151"/>
      <c r="I42" s="151"/>
      <c r="J42" s="151"/>
      <c r="L42" s="151"/>
      <c r="M42" s="151"/>
      <c r="N42" s="151"/>
      <c r="O42" s="151"/>
      <c r="Q42" s="186"/>
      <c r="R42" s="186"/>
      <c r="S42" s="186"/>
      <c r="T42" s="186"/>
      <c r="V42" s="151"/>
      <c r="W42" s="151"/>
      <c r="X42" s="151"/>
      <c r="Y42" s="151"/>
      <c r="AA42" s="151"/>
      <c r="AB42" s="151"/>
      <c r="AC42" s="151"/>
      <c r="AD42" s="151"/>
    </row>
    <row r="43" spans="2:30" x14ac:dyDescent="0.25">
      <c r="B43" s="151"/>
      <c r="C43" s="151"/>
      <c r="D43" s="151"/>
      <c r="E43" s="151"/>
      <c r="G43" s="151"/>
      <c r="H43" s="151"/>
      <c r="I43" s="151"/>
      <c r="J43" s="151"/>
      <c r="L43" s="72"/>
      <c r="M43" s="72"/>
      <c r="N43" s="72"/>
      <c r="O43" s="72"/>
      <c r="Q43" s="186"/>
      <c r="R43" s="186"/>
      <c r="S43" s="186"/>
      <c r="T43" s="186"/>
      <c r="V43" s="151"/>
      <c r="W43" s="151"/>
      <c r="X43" s="151"/>
      <c r="Y43" s="151"/>
      <c r="AA43" s="151"/>
      <c r="AB43" s="151"/>
      <c r="AC43" s="151"/>
      <c r="AD43" s="151"/>
    </row>
    <row r="44" spans="2:30" x14ac:dyDescent="0.25">
      <c r="B44" s="180" t="s">
        <v>93</v>
      </c>
      <c r="C44" s="180"/>
      <c r="D44" s="180"/>
      <c r="E44" s="180"/>
      <c r="G44" s="180" t="s">
        <v>93</v>
      </c>
      <c r="H44" s="180"/>
      <c r="I44" s="180"/>
      <c r="J44" s="180"/>
      <c r="L44" s="180" t="s">
        <v>93</v>
      </c>
      <c r="M44" s="180"/>
      <c r="N44" s="180"/>
      <c r="O44" s="180"/>
      <c r="Q44" s="180" t="s">
        <v>93</v>
      </c>
      <c r="R44" s="180"/>
      <c r="S44" s="180"/>
      <c r="T44" s="180"/>
      <c r="V44" s="180" t="s">
        <v>93</v>
      </c>
      <c r="W44" s="180"/>
      <c r="X44" s="180"/>
      <c r="Y44" s="180"/>
      <c r="AA44" s="180" t="s">
        <v>93</v>
      </c>
      <c r="AB44" s="180"/>
      <c r="AC44" s="180"/>
      <c r="AD44" s="180"/>
    </row>
    <row r="45" spans="2:30" x14ac:dyDescent="0.25">
      <c r="B45" s="180"/>
      <c r="C45" s="180"/>
      <c r="D45" s="180"/>
      <c r="E45" s="180"/>
      <c r="G45" s="180"/>
      <c r="H45" s="180"/>
      <c r="I45" s="180"/>
      <c r="J45" s="180"/>
      <c r="L45" s="180"/>
      <c r="M45" s="180"/>
      <c r="N45" s="180"/>
      <c r="O45" s="180"/>
      <c r="Q45" s="180"/>
      <c r="R45" s="180"/>
      <c r="S45" s="180"/>
      <c r="T45" s="180"/>
      <c r="V45" s="180"/>
      <c r="W45" s="180"/>
      <c r="X45" s="180"/>
      <c r="Y45" s="180"/>
      <c r="AA45" s="180"/>
      <c r="AB45" s="180"/>
      <c r="AC45" s="180"/>
      <c r="AD45" s="180"/>
    </row>
    <row r="46" spans="2:30" x14ac:dyDescent="0.25">
      <c r="B46" s="2"/>
      <c r="C46" s="2"/>
      <c r="D46" s="2"/>
      <c r="E46" s="2"/>
      <c r="G46" s="2"/>
      <c r="H46" s="2"/>
      <c r="I46" s="2"/>
      <c r="J46" s="2"/>
      <c r="L46" s="72"/>
      <c r="M46" s="72"/>
      <c r="N46" s="72"/>
      <c r="O46" s="72"/>
      <c r="Q46" s="2"/>
      <c r="R46" s="2"/>
      <c r="S46" s="2"/>
      <c r="T46" s="2"/>
      <c r="V46" s="2"/>
      <c r="W46" s="2"/>
      <c r="X46" s="2"/>
      <c r="Y46" s="2"/>
      <c r="AA46" s="2"/>
      <c r="AB46" s="2"/>
      <c r="AC46" s="2"/>
      <c r="AD46" s="2"/>
    </row>
  </sheetData>
  <sheetProtection algorithmName="SHA-512" hashValue="MyQ46T9gV7dZQugaDa6o0/7xlMcXRIm6+sf/gIt+GoThFFJF8t+l6b+fvqmQqKoBddOidhwTfBerTsrxiqfuZA==" saltValue="VhrHYJnu8CZaz4Br4C6iFQ==" spinCount="100000" sheet="1" objects="1" scenarios="1" selectLockedCells="1" selectUnlockedCells="1"/>
  <mergeCells count="29">
    <mergeCell ref="U1:X2"/>
    <mergeCell ref="B19:E20"/>
    <mergeCell ref="G19:J20"/>
    <mergeCell ref="V19:Y20"/>
    <mergeCell ref="B1:D2"/>
    <mergeCell ref="E1:I2"/>
    <mergeCell ref="O1:S2"/>
    <mergeCell ref="K1:M2"/>
    <mergeCell ref="Q19:T20"/>
    <mergeCell ref="AA19:AD20"/>
    <mergeCell ref="AA21:AD23"/>
    <mergeCell ref="L19:O20"/>
    <mergeCell ref="AA44:AD45"/>
    <mergeCell ref="AA24:AD43"/>
    <mergeCell ref="B21:E23"/>
    <mergeCell ref="G21:J23"/>
    <mergeCell ref="L21:O23"/>
    <mergeCell ref="Q21:T23"/>
    <mergeCell ref="V44:Y45"/>
    <mergeCell ref="V21:Y23"/>
    <mergeCell ref="B44:E45"/>
    <mergeCell ref="G44:J45"/>
    <mergeCell ref="L44:O45"/>
    <mergeCell ref="Q44:T45"/>
    <mergeCell ref="L24:O42"/>
    <mergeCell ref="B24:E43"/>
    <mergeCell ref="G24:J43"/>
    <mergeCell ref="Q24:T43"/>
    <mergeCell ref="V24:Y43"/>
  </mergeCells>
  <conditionalFormatting sqref="B19:E20">
    <cfRule type="containsText" dxfId="17" priority="6" operator="containsText" text="Completed">
      <formula>NOT(ISERROR(SEARCH("Completed",B19)))</formula>
    </cfRule>
  </conditionalFormatting>
  <conditionalFormatting sqref="G19:J20">
    <cfRule type="containsText" dxfId="16" priority="5" operator="containsText" text="Completed">
      <formula>NOT(ISERROR(SEARCH("Completed",G19)))</formula>
    </cfRule>
  </conditionalFormatting>
  <conditionalFormatting sqref="L19:O20">
    <cfRule type="containsText" dxfId="15" priority="4" operator="containsText" text="Completed">
      <formula>NOT(ISERROR(SEARCH("Completed",L19)))</formula>
    </cfRule>
  </conditionalFormatting>
  <conditionalFormatting sqref="Q19:T20">
    <cfRule type="containsText" dxfId="14" priority="3" operator="containsText" text="Completed">
      <formula>NOT(ISERROR(SEARCH("Completed",Q19)))</formula>
    </cfRule>
  </conditionalFormatting>
  <conditionalFormatting sqref="V19:Y20">
    <cfRule type="containsText" dxfId="13" priority="2" operator="containsText" text="Completed">
      <formula>NOT(ISERROR(SEARCH("Completed",V19)))</formula>
    </cfRule>
  </conditionalFormatting>
  <conditionalFormatting sqref="AA19:AD20">
    <cfRule type="containsText" dxfId="12" priority="1" operator="containsText" text="Completed">
      <formula>NOT(ISERROR(SEARCH("Completed",AA19)))</formula>
    </cfRule>
  </conditionalFormatting>
  <pageMargins left="0.25" right="0.25" top="0.75" bottom="0.75" header="0.3" footer="0.3"/>
  <pageSetup paperSize="17" orientation="landscape" r:id="rId1"/>
  <drawing r:id="rId2"/>
  <legacyDrawing r:id="rId3"/>
  <picture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45"/>
  <sheetViews>
    <sheetView showGridLines="0" showRowColHeaders="0" topLeftCell="A7" zoomScaleNormal="100" workbookViewId="0"/>
  </sheetViews>
  <sheetFormatPr defaultRowHeight="15" x14ac:dyDescent="0.25"/>
  <cols>
    <col min="1" max="1" width="4.28515625" customWidth="1"/>
    <col min="2" max="27" width="7.7109375" customWidth="1"/>
    <col min="28" max="28" width="4.28515625" customWidth="1"/>
  </cols>
  <sheetData>
    <row r="1" spans="1:30" ht="15" customHeight="1" x14ac:dyDescent="0.25">
      <c r="A1" s="9"/>
      <c r="B1" s="167" t="s">
        <v>2</v>
      </c>
      <c r="C1" s="167"/>
      <c r="D1" s="9"/>
      <c r="E1" s="167" t="s">
        <v>0</v>
      </c>
      <c r="F1" s="167"/>
      <c r="G1" s="167"/>
      <c r="H1" s="167"/>
      <c r="I1" s="9"/>
      <c r="J1" s="167" t="s">
        <v>1</v>
      </c>
      <c r="K1" s="167"/>
      <c r="L1" s="167"/>
      <c r="M1" s="9"/>
      <c r="N1" s="168" t="s">
        <v>135</v>
      </c>
      <c r="O1" s="168"/>
      <c r="P1" s="168"/>
      <c r="Q1" s="168"/>
      <c r="R1" s="9"/>
      <c r="S1" s="167" t="s">
        <v>3</v>
      </c>
      <c r="T1" s="167"/>
      <c r="U1" s="167"/>
      <c r="V1" s="9"/>
      <c r="W1" s="9"/>
      <c r="X1" s="9"/>
      <c r="Y1" s="9"/>
      <c r="Z1" s="9"/>
      <c r="AA1" s="9"/>
      <c r="AB1" s="9"/>
      <c r="AC1" s="1"/>
      <c r="AD1" s="1"/>
    </row>
    <row r="2" spans="1:30" ht="15" customHeight="1" x14ac:dyDescent="0.25">
      <c r="A2" s="9"/>
      <c r="B2" s="167"/>
      <c r="C2" s="167"/>
      <c r="D2" s="9"/>
      <c r="E2" s="167"/>
      <c r="F2" s="167"/>
      <c r="G2" s="167"/>
      <c r="H2" s="167"/>
      <c r="I2" s="9"/>
      <c r="J2" s="167"/>
      <c r="K2" s="167"/>
      <c r="L2" s="167"/>
      <c r="M2" s="9"/>
      <c r="N2" s="168"/>
      <c r="O2" s="168"/>
      <c r="P2" s="168"/>
      <c r="Q2" s="168"/>
      <c r="R2" s="9"/>
      <c r="S2" s="167"/>
      <c r="T2" s="167"/>
      <c r="U2" s="167"/>
      <c r="V2" s="9"/>
      <c r="W2" s="9"/>
      <c r="X2" s="9"/>
      <c r="Y2" s="9"/>
      <c r="Z2" s="9"/>
      <c r="AA2" s="9"/>
      <c r="AB2" s="9"/>
      <c r="AC2" s="1"/>
      <c r="AD2" s="1"/>
    </row>
    <row r="9" spans="1:30" ht="15" customHeight="1" x14ac:dyDescent="0.25">
      <c r="J9" s="61"/>
      <c r="K9" s="61"/>
      <c r="L9" s="61"/>
      <c r="M9" s="61"/>
      <c r="N9" s="61"/>
      <c r="O9" s="61"/>
      <c r="P9" s="61"/>
      <c r="Q9" s="61"/>
    </row>
    <row r="10" spans="1:30" ht="15" customHeight="1" x14ac:dyDescent="0.25">
      <c r="J10" s="61"/>
      <c r="K10" s="61"/>
      <c r="L10" s="61"/>
      <c r="M10" s="61"/>
      <c r="N10" s="61"/>
      <c r="O10" s="61"/>
      <c r="P10" s="61"/>
      <c r="Q10" s="61"/>
    </row>
    <row r="11" spans="1:30" ht="15" customHeight="1" x14ac:dyDescent="0.25">
      <c r="J11" s="62"/>
      <c r="K11" s="62"/>
      <c r="L11" s="62"/>
      <c r="M11" s="62"/>
      <c r="N11" s="62"/>
      <c r="O11" s="62"/>
      <c r="P11" s="62"/>
      <c r="Q11" s="62"/>
    </row>
    <row r="12" spans="1:30" ht="15" customHeight="1" x14ac:dyDescent="0.25">
      <c r="J12" s="62"/>
      <c r="K12" s="62"/>
      <c r="L12" s="62"/>
      <c r="M12" s="62"/>
      <c r="N12" s="62"/>
      <c r="O12" s="62"/>
      <c r="P12" s="62"/>
      <c r="Q12" s="62"/>
    </row>
    <row r="13" spans="1:30" ht="15" customHeight="1" x14ac:dyDescent="0.45">
      <c r="J13" s="63"/>
      <c r="K13" s="63"/>
      <c r="L13" s="63"/>
      <c r="M13" s="63"/>
      <c r="N13" s="63"/>
    </row>
    <row r="14" spans="1:30" ht="15" customHeight="1" x14ac:dyDescent="0.45">
      <c r="J14" s="63"/>
      <c r="K14" s="63"/>
      <c r="L14" s="63"/>
      <c r="M14" s="63"/>
      <c r="N14" s="63"/>
    </row>
    <row r="19" spans="2:27" ht="15" customHeight="1" x14ac:dyDescent="0.25"/>
    <row r="20" spans="2:27" ht="15" customHeight="1" x14ac:dyDescent="0.25"/>
    <row r="21" spans="2:27" ht="15" customHeight="1" x14ac:dyDescent="0.25">
      <c r="B21" s="149" t="s">
        <v>131</v>
      </c>
      <c r="C21" s="149"/>
      <c r="D21" s="149"/>
      <c r="E21" s="149"/>
      <c r="F21" s="149"/>
      <c r="G21" s="149"/>
      <c r="H21" s="149"/>
      <c r="I21" s="149"/>
      <c r="K21" s="149" t="s">
        <v>29</v>
      </c>
      <c r="L21" s="149"/>
      <c r="M21" s="149"/>
      <c r="N21" s="149"/>
      <c r="O21" s="149"/>
      <c r="P21" s="149"/>
      <c r="Q21" s="149"/>
      <c r="R21" s="149"/>
      <c r="T21" s="149" t="s">
        <v>35</v>
      </c>
      <c r="U21" s="149"/>
      <c r="V21" s="149"/>
      <c r="W21" s="149"/>
      <c r="X21" s="149"/>
      <c r="Y21" s="149"/>
      <c r="Z21" s="149"/>
      <c r="AA21" s="149"/>
    </row>
    <row r="22" spans="2:27" ht="15" customHeight="1" x14ac:dyDescent="0.25">
      <c r="B22" s="149"/>
      <c r="C22" s="149"/>
      <c r="D22" s="149"/>
      <c r="E22" s="149"/>
      <c r="F22" s="149"/>
      <c r="G22" s="149"/>
      <c r="H22" s="149"/>
      <c r="I22" s="149"/>
      <c r="K22" s="149"/>
      <c r="L22" s="149"/>
      <c r="M22" s="149"/>
      <c r="N22" s="149"/>
      <c r="O22" s="149"/>
      <c r="P22" s="149"/>
      <c r="Q22" s="149"/>
      <c r="R22" s="149"/>
      <c r="T22" s="149"/>
      <c r="U22" s="149"/>
      <c r="V22" s="149"/>
      <c r="W22" s="149"/>
      <c r="X22" s="149"/>
      <c r="Y22" s="149"/>
      <c r="Z22" s="149"/>
      <c r="AA22" s="149"/>
    </row>
    <row r="23" spans="2:27" ht="15" customHeight="1" x14ac:dyDescent="0.25">
      <c r="B23" s="149"/>
      <c r="C23" s="149"/>
      <c r="D23" s="149"/>
      <c r="E23" s="149"/>
      <c r="F23" s="149"/>
      <c r="G23" s="149"/>
      <c r="H23" s="149"/>
      <c r="I23" s="149"/>
      <c r="K23" s="149"/>
      <c r="L23" s="149"/>
      <c r="M23" s="149"/>
      <c r="N23" s="149"/>
      <c r="O23" s="149"/>
      <c r="P23" s="149"/>
      <c r="Q23" s="149"/>
      <c r="R23" s="149"/>
      <c r="T23" s="149"/>
      <c r="U23" s="149"/>
      <c r="V23" s="149"/>
      <c r="W23" s="149"/>
      <c r="X23" s="149"/>
      <c r="Y23" s="149"/>
      <c r="Z23" s="149"/>
      <c r="AA23" s="149"/>
    </row>
    <row r="24" spans="2:27" ht="15" customHeight="1" x14ac:dyDescent="0.25">
      <c r="B24" s="2"/>
      <c r="C24" s="2"/>
      <c r="D24" s="2"/>
      <c r="E24" s="2"/>
      <c r="F24" s="2"/>
      <c r="G24" s="2"/>
      <c r="H24" s="2"/>
      <c r="I24" s="2"/>
      <c r="K24" s="2"/>
      <c r="L24" s="2"/>
      <c r="M24" s="2"/>
      <c r="N24" s="2"/>
      <c r="O24" s="2"/>
      <c r="P24" s="2"/>
      <c r="Q24" s="2"/>
      <c r="R24" s="2"/>
      <c r="T24" s="2"/>
      <c r="U24" s="2"/>
      <c r="V24" s="2"/>
      <c r="W24" s="2"/>
      <c r="X24" s="2"/>
      <c r="Y24" s="2"/>
      <c r="Z24" s="2"/>
      <c r="AA24" s="2"/>
    </row>
    <row r="25" spans="2:27" ht="15" customHeight="1" x14ac:dyDescent="0.3">
      <c r="B25" s="197" t="s">
        <v>32</v>
      </c>
      <c r="C25" s="197"/>
      <c r="D25" s="197"/>
      <c r="E25" s="197"/>
      <c r="F25" s="197"/>
      <c r="G25" s="197"/>
      <c r="H25" s="197"/>
      <c r="I25" s="197"/>
      <c r="K25" s="194" t="s">
        <v>198</v>
      </c>
      <c r="L25" s="194"/>
      <c r="M25" s="194"/>
      <c r="N25" s="194"/>
      <c r="O25" s="194"/>
      <c r="P25" s="194"/>
      <c r="Q25" s="194"/>
      <c r="R25" s="194"/>
      <c r="T25" s="73" t="s">
        <v>96</v>
      </c>
      <c r="U25" s="10" t="s">
        <v>94</v>
      </c>
      <c r="V25" s="2"/>
      <c r="W25" s="2"/>
      <c r="X25" s="2"/>
      <c r="Y25" s="2"/>
      <c r="Z25" s="2"/>
      <c r="AA25" s="2"/>
    </row>
    <row r="26" spans="2:27" ht="15" customHeight="1" x14ac:dyDescent="0.25">
      <c r="B26" s="2"/>
      <c r="C26" s="2"/>
      <c r="D26" s="2"/>
      <c r="E26" s="2"/>
      <c r="F26" s="2"/>
      <c r="G26" s="2"/>
      <c r="H26" s="2"/>
      <c r="I26" s="2"/>
      <c r="K26" s="194"/>
      <c r="L26" s="194"/>
      <c r="M26" s="194"/>
      <c r="N26" s="194"/>
      <c r="O26" s="194"/>
      <c r="P26" s="194"/>
      <c r="Q26" s="194"/>
      <c r="R26" s="194"/>
      <c r="T26" s="2"/>
      <c r="U26" s="2"/>
      <c r="V26" s="2"/>
      <c r="W26" s="2"/>
      <c r="X26" s="2"/>
      <c r="Y26" s="2"/>
      <c r="Z26" s="2"/>
      <c r="AA26" s="2"/>
    </row>
    <row r="27" spans="2:27" ht="15" customHeight="1" x14ac:dyDescent="0.3">
      <c r="B27" s="77" t="b">
        <v>0</v>
      </c>
      <c r="C27" s="10" t="s">
        <v>33</v>
      </c>
      <c r="D27" s="2"/>
      <c r="E27" s="2"/>
      <c r="F27" s="2"/>
      <c r="G27" s="2"/>
      <c r="H27" s="2"/>
      <c r="I27" s="2"/>
      <c r="K27" s="194"/>
      <c r="L27" s="194"/>
      <c r="M27" s="194"/>
      <c r="N27" s="194"/>
      <c r="O27" s="194"/>
      <c r="P27" s="194"/>
      <c r="Q27" s="194"/>
      <c r="R27" s="194"/>
      <c r="T27" s="193" t="s">
        <v>95</v>
      </c>
      <c r="U27" s="192" t="s">
        <v>98</v>
      </c>
      <c r="V27" s="192"/>
      <c r="W27" s="192"/>
      <c r="X27" s="192"/>
      <c r="Y27" s="192"/>
      <c r="Z27" s="192"/>
      <c r="AA27" s="192"/>
    </row>
    <row r="28" spans="2:27" ht="15" customHeight="1" x14ac:dyDescent="0.25">
      <c r="B28" s="2"/>
      <c r="C28" s="2"/>
      <c r="D28" s="2"/>
      <c r="E28" s="2"/>
      <c r="F28" s="2"/>
      <c r="G28" s="2"/>
      <c r="H28" s="2"/>
      <c r="I28" s="2"/>
      <c r="K28" s="194"/>
      <c r="L28" s="194"/>
      <c r="M28" s="194"/>
      <c r="N28" s="194"/>
      <c r="O28" s="194"/>
      <c r="P28" s="194"/>
      <c r="Q28" s="194"/>
      <c r="R28" s="194"/>
      <c r="T28" s="193"/>
      <c r="U28" s="192"/>
      <c r="V28" s="192"/>
      <c r="W28" s="192"/>
      <c r="X28" s="192"/>
      <c r="Y28" s="192"/>
      <c r="Z28" s="192"/>
      <c r="AA28" s="192"/>
    </row>
    <row r="29" spans="2:27" ht="15" customHeight="1" x14ac:dyDescent="0.3">
      <c r="B29" s="77" t="b">
        <v>0</v>
      </c>
      <c r="C29" s="198" t="s">
        <v>34</v>
      </c>
      <c r="D29" s="199"/>
      <c r="E29" s="199"/>
      <c r="F29" s="199"/>
      <c r="G29" s="199"/>
      <c r="H29" s="199"/>
      <c r="I29" s="199"/>
      <c r="K29" s="194"/>
      <c r="L29" s="194"/>
      <c r="M29" s="194"/>
      <c r="N29" s="194"/>
      <c r="O29" s="194"/>
      <c r="P29" s="194"/>
      <c r="Q29" s="194"/>
      <c r="R29" s="194"/>
      <c r="T29" s="193"/>
      <c r="U29" s="192"/>
      <c r="V29" s="192"/>
      <c r="W29" s="192"/>
      <c r="X29" s="192"/>
      <c r="Y29" s="192"/>
      <c r="Z29" s="192"/>
      <c r="AA29" s="192"/>
    </row>
    <row r="30" spans="2:27" ht="15" customHeight="1" x14ac:dyDescent="0.25">
      <c r="B30" s="2"/>
      <c r="C30" s="2"/>
      <c r="D30" s="2"/>
      <c r="E30" s="2"/>
      <c r="F30" s="2"/>
      <c r="G30" s="2"/>
      <c r="H30" s="2"/>
      <c r="I30" s="2"/>
      <c r="K30" s="194" t="s">
        <v>199</v>
      </c>
      <c r="L30" s="194"/>
      <c r="M30" s="194"/>
      <c r="N30" s="194"/>
      <c r="O30" s="194"/>
      <c r="P30" s="194"/>
      <c r="Q30" s="194"/>
      <c r="R30" s="194"/>
      <c r="T30" s="193" t="s">
        <v>97</v>
      </c>
      <c r="U30" s="192" t="s">
        <v>100</v>
      </c>
      <c r="V30" s="192"/>
      <c r="W30" s="192"/>
      <c r="X30" s="192"/>
      <c r="Y30" s="192"/>
      <c r="Z30" s="192"/>
      <c r="AA30" s="192"/>
    </row>
    <row r="31" spans="2:27" ht="15" customHeight="1" x14ac:dyDescent="0.25">
      <c r="B31" s="77" t="b">
        <v>0</v>
      </c>
      <c r="C31" s="189" t="s">
        <v>145</v>
      </c>
      <c r="D31" s="189"/>
      <c r="E31" s="189"/>
      <c r="F31" s="189"/>
      <c r="G31" s="189"/>
      <c r="H31" s="189"/>
      <c r="I31" s="189"/>
      <c r="K31" s="194"/>
      <c r="L31" s="194"/>
      <c r="M31" s="194"/>
      <c r="N31" s="194"/>
      <c r="O31" s="194"/>
      <c r="P31" s="194"/>
      <c r="Q31" s="194"/>
      <c r="R31" s="194"/>
      <c r="T31" s="193"/>
      <c r="U31" s="192"/>
      <c r="V31" s="192"/>
      <c r="W31" s="192"/>
      <c r="X31" s="192"/>
      <c r="Y31" s="192"/>
      <c r="Z31" s="192"/>
      <c r="AA31" s="192"/>
    </row>
    <row r="32" spans="2:27" ht="15" customHeight="1" x14ac:dyDescent="0.25">
      <c r="B32" s="2"/>
      <c r="C32" s="189"/>
      <c r="D32" s="189"/>
      <c r="E32" s="189"/>
      <c r="F32" s="189"/>
      <c r="G32" s="189"/>
      <c r="H32" s="189"/>
      <c r="I32" s="189"/>
      <c r="K32" s="194"/>
      <c r="L32" s="194"/>
      <c r="M32" s="194"/>
      <c r="N32" s="194"/>
      <c r="O32" s="194"/>
      <c r="P32" s="194"/>
      <c r="Q32" s="194"/>
      <c r="R32" s="194"/>
      <c r="T32" s="193"/>
      <c r="U32" s="192"/>
      <c r="V32" s="192"/>
      <c r="W32" s="192"/>
      <c r="X32" s="192"/>
      <c r="Y32" s="192"/>
      <c r="Z32" s="192"/>
      <c r="AA32" s="192"/>
    </row>
    <row r="33" spans="2:27" ht="15" customHeight="1" x14ac:dyDescent="0.25">
      <c r="B33" s="2"/>
      <c r="C33" s="189"/>
      <c r="D33" s="189"/>
      <c r="E33" s="189"/>
      <c r="F33" s="189"/>
      <c r="G33" s="189"/>
      <c r="H33" s="189"/>
      <c r="I33" s="189"/>
      <c r="K33" s="194"/>
      <c r="L33" s="194"/>
      <c r="M33" s="194"/>
      <c r="N33" s="194"/>
      <c r="O33" s="194"/>
      <c r="P33" s="194"/>
      <c r="Q33" s="194"/>
      <c r="R33" s="194"/>
      <c r="T33" s="193" t="s">
        <v>99</v>
      </c>
      <c r="U33" s="192" t="s">
        <v>102</v>
      </c>
      <c r="V33" s="192"/>
      <c r="W33" s="192"/>
      <c r="X33" s="192"/>
      <c r="Y33" s="192"/>
      <c r="Z33" s="192"/>
      <c r="AA33" s="192"/>
    </row>
    <row r="34" spans="2:27" ht="15" customHeight="1" x14ac:dyDescent="0.3">
      <c r="B34" s="2"/>
      <c r="C34" s="21" t="s">
        <v>142</v>
      </c>
      <c r="D34" s="21" t="s">
        <v>143</v>
      </c>
      <c r="E34" s="2"/>
      <c r="F34" s="2"/>
      <c r="G34" s="2"/>
      <c r="H34" s="2"/>
      <c r="I34" s="2"/>
      <c r="K34" s="194"/>
      <c r="L34" s="194"/>
      <c r="M34" s="194"/>
      <c r="N34" s="194"/>
      <c r="O34" s="194"/>
      <c r="P34" s="194"/>
      <c r="Q34" s="194"/>
      <c r="R34" s="194"/>
      <c r="T34" s="193"/>
      <c r="U34" s="192"/>
      <c r="V34" s="192"/>
      <c r="W34" s="192"/>
      <c r="X34" s="192"/>
      <c r="Y34" s="192"/>
      <c r="Z34" s="192"/>
      <c r="AA34" s="192"/>
    </row>
    <row r="35" spans="2:27" ht="15" customHeight="1" x14ac:dyDescent="0.3">
      <c r="B35" s="2"/>
      <c r="C35" s="21"/>
      <c r="D35" s="21" t="s">
        <v>144</v>
      </c>
      <c r="E35" s="2"/>
      <c r="F35" s="2"/>
      <c r="G35" s="2"/>
      <c r="H35" s="2"/>
      <c r="I35" s="2"/>
      <c r="K35" s="194"/>
      <c r="L35" s="194"/>
      <c r="M35" s="194"/>
      <c r="N35" s="194"/>
      <c r="O35" s="194"/>
      <c r="P35" s="194"/>
      <c r="Q35" s="194"/>
      <c r="R35" s="194"/>
      <c r="T35" s="193"/>
      <c r="U35" s="192"/>
      <c r="V35" s="192"/>
      <c r="W35" s="192"/>
      <c r="X35" s="192"/>
      <c r="Y35" s="192"/>
      <c r="Z35" s="192"/>
      <c r="AA35" s="192"/>
    </row>
    <row r="36" spans="2:27" ht="15" customHeight="1" x14ac:dyDescent="0.25">
      <c r="B36" s="2"/>
      <c r="C36" s="2"/>
      <c r="D36" s="2"/>
      <c r="E36" s="2"/>
      <c r="F36" s="2"/>
      <c r="G36" s="2"/>
      <c r="H36" s="2"/>
      <c r="I36" s="2"/>
      <c r="K36" s="194"/>
      <c r="L36" s="194"/>
      <c r="M36" s="194"/>
      <c r="N36" s="194"/>
      <c r="O36" s="194"/>
      <c r="P36" s="194"/>
      <c r="Q36" s="194"/>
      <c r="R36" s="194"/>
      <c r="T36" s="193"/>
      <c r="U36" s="192"/>
      <c r="V36" s="192"/>
      <c r="W36" s="192"/>
      <c r="X36" s="192"/>
      <c r="Y36" s="192"/>
      <c r="Z36" s="192"/>
      <c r="AA36" s="192"/>
    </row>
    <row r="37" spans="2:27" ht="15.75" customHeight="1" x14ac:dyDescent="0.25">
      <c r="B37" s="187" t="s">
        <v>37</v>
      </c>
      <c r="C37" s="188"/>
      <c r="D37" s="188"/>
      <c r="E37" s="188"/>
      <c r="F37" s="188"/>
      <c r="G37" s="188"/>
      <c r="H37" s="13"/>
      <c r="I37" s="13"/>
      <c r="K37" s="194"/>
      <c r="L37" s="194"/>
      <c r="M37" s="194"/>
      <c r="N37" s="194"/>
      <c r="O37" s="194"/>
      <c r="P37" s="194"/>
      <c r="Q37" s="194"/>
      <c r="R37" s="194"/>
      <c r="T37" s="2"/>
      <c r="U37" s="2"/>
      <c r="V37" s="2"/>
      <c r="W37" s="2"/>
      <c r="X37" s="2"/>
      <c r="Y37" s="2"/>
      <c r="Z37" s="2"/>
      <c r="AA37" s="2"/>
    </row>
    <row r="38" spans="2:27" ht="15" customHeight="1" x14ac:dyDescent="0.25">
      <c r="B38" s="190" t="s">
        <v>38</v>
      </c>
      <c r="C38" s="190"/>
      <c r="D38" s="190"/>
      <c r="E38" s="190"/>
      <c r="F38" s="190"/>
      <c r="G38" s="190"/>
      <c r="H38" s="191" t="str">
        <f>IF(B31=TRUE,1000000,IF(B29=TRUE,1000000,IF(B27=TRUE,1000000,"")))</f>
        <v/>
      </c>
      <c r="I38" s="191"/>
      <c r="K38" s="194"/>
      <c r="L38" s="194"/>
      <c r="M38" s="194"/>
      <c r="N38" s="194"/>
      <c r="O38" s="194"/>
      <c r="P38" s="194"/>
      <c r="Q38" s="194"/>
      <c r="R38" s="194"/>
      <c r="T38" s="2"/>
      <c r="U38" s="2"/>
      <c r="V38" s="2"/>
      <c r="W38" s="2"/>
      <c r="X38" s="2"/>
      <c r="Y38" s="2"/>
      <c r="Z38" s="2"/>
      <c r="AA38" s="2"/>
    </row>
    <row r="39" spans="2:27" ht="15.75" customHeight="1" x14ac:dyDescent="0.25">
      <c r="B39" s="190" t="s">
        <v>39</v>
      </c>
      <c r="C39" s="190"/>
      <c r="D39" s="190"/>
      <c r="E39" s="190"/>
      <c r="F39" s="190"/>
      <c r="G39" s="190"/>
      <c r="H39" s="191" t="str">
        <f>IF(B31=TRUE,2000000,IF(B29=TRUE,2000000,IF(B27=TRUE,2000000,"")))</f>
        <v/>
      </c>
      <c r="I39" s="191"/>
      <c r="K39" s="194" t="s">
        <v>197</v>
      </c>
      <c r="L39" s="194"/>
      <c r="M39" s="194"/>
      <c r="N39" s="194"/>
      <c r="O39" s="194"/>
      <c r="P39" s="194"/>
      <c r="Q39" s="194"/>
      <c r="R39" s="194"/>
      <c r="T39" s="195" t="s">
        <v>284</v>
      </c>
      <c r="U39" s="196"/>
      <c r="V39" s="196"/>
      <c r="W39" s="196"/>
      <c r="X39" s="196"/>
      <c r="Y39" s="196"/>
      <c r="Z39" s="196"/>
      <c r="AA39" s="196"/>
    </row>
    <row r="40" spans="2:27" ht="15" customHeight="1" x14ac:dyDescent="0.25">
      <c r="B40" s="14"/>
      <c r="C40" s="14"/>
      <c r="D40" s="14"/>
      <c r="E40" s="14"/>
      <c r="F40" s="14"/>
      <c r="G40" s="14"/>
      <c r="H40" s="12"/>
      <c r="I40" s="12"/>
      <c r="K40" s="194"/>
      <c r="L40" s="194"/>
      <c r="M40" s="194"/>
      <c r="N40" s="194"/>
      <c r="O40" s="194"/>
      <c r="P40" s="194"/>
      <c r="Q40" s="194"/>
      <c r="R40" s="194"/>
      <c r="T40" s="196"/>
      <c r="U40" s="196"/>
      <c r="V40" s="196"/>
      <c r="W40" s="196"/>
      <c r="X40" s="196"/>
      <c r="Y40" s="196"/>
      <c r="Z40" s="196"/>
      <c r="AA40" s="196"/>
    </row>
    <row r="41" spans="2:27" ht="15.75" customHeight="1" x14ac:dyDescent="0.25">
      <c r="B41" s="187" t="s">
        <v>129</v>
      </c>
      <c r="C41" s="188"/>
      <c r="D41" s="188"/>
      <c r="E41" s="188"/>
      <c r="F41" s="188"/>
      <c r="G41" s="188"/>
      <c r="H41" s="9"/>
      <c r="I41" s="9"/>
      <c r="K41" s="194"/>
      <c r="L41" s="194"/>
      <c r="M41" s="194"/>
      <c r="N41" s="194"/>
      <c r="O41" s="194"/>
      <c r="P41" s="194"/>
      <c r="Q41" s="194"/>
      <c r="R41" s="194"/>
      <c r="T41" s="196"/>
      <c r="U41" s="196"/>
      <c r="V41" s="196"/>
      <c r="W41" s="196"/>
      <c r="X41" s="196"/>
      <c r="Y41" s="196"/>
      <c r="Z41" s="196"/>
      <c r="AA41" s="196"/>
    </row>
    <row r="42" spans="2:27" ht="15" customHeight="1" x14ac:dyDescent="0.25">
      <c r="B42" s="190" t="s">
        <v>40</v>
      </c>
      <c r="C42" s="190"/>
      <c r="D42" s="190"/>
      <c r="E42" s="190"/>
      <c r="F42" s="190"/>
      <c r="G42" s="191" t="str">
        <f>IF(B31=TRUE,20000000,IF(B29=TRUE,10000000,IF(B27=TRUE,5000000,"")))</f>
        <v/>
      </c>
      <c r="H42" s="191"/>
      <c r="I42" s="191"/>
      <c r="K42" s="194"/>
      <c r="L42" s="194"/>
      <c r="M42" s="194"/>
      <c r="N42" s="194"/>
      <c r="O42" s="194"/>
      <c r="P42" s="194"/>
      <c r="Q42" s="194"/>
      <c r="R42" s="194"/>
      <c r="T42" s="196"/>
      <c r="U42" s="196"/>
      <c r="V42" s="196"/>
      <c r="W42" s="196"/>
      <c r="X42" s="196"/>
      <c r="Y42" s="196"/>
      <c r="Z42" s="196"/>
      <c r="AA42" s="196"/>
    </row>
    <row r="43" spans="2:27" ht="15.75" customHeight="1" x14ac:dyDescent="0.25">
      <c r="B43" s="2"/>
      <c r="C43" s="2"/>
      <c r="D43" s="2"/>
      <c r="E43" s="2"/>
      <c r="F43" s="2"/>
      <c r="G43" s="2"/>
      <c r="H43" s="2"/>
      <c r="I43" s="2"/>
      <c r="K43" s="194"/>
      <c r="L43" s="194"/>
      <c r="M43" s="194"/>
      <c r="N43" s="194"/>
      <c r="O43" s="194"/>
      <c r="P43" s="194"/>
      <c r="Q43" s="194"/>
      <c r="R43" s="194"/>
      <c r="T43" s="196"/>
      <c r="U43" s="196"/>
      <c r="V43" s="196"/>
      <c r="W43" s="196"/>
      <c r="X43" s="196"/>
      <c r="Y43" s="196"/>
      <c r="Z43" s="196"/>
      <c r="AA43" s="196"/>
    </row>
    <row r="44" spans="2:27" ht="15" customHeight="1" x14ac:dyDescent="0.25">
      <c r="B44" s="2"/>
      <c r="C44" s="2"/>
      <c r="D44" s="2"/>
      <c r="E44" s="2"/>
      <c r="F44" s="2"/>
      <c r="G44" s="2"/>
      <c r="H44" s="2"/>
      <c r="I44" s="2"/>
      <c r="K44" s="194"/>
      <c r="L44" s="194"/>
      <c r="M44" s="194"/>
      <c r="N44" s="194"/>
      <c r="O44" s="194"/>
      <c r="P44" s="194"/>
      <c r="Q44" s="194"/>
      <c r="R44" s="194"/>
      <c r="T44" s="196"/>
      <c r="U44" s="196"/>
      <c r="V44" s="196"/>
      <c r="W44" s="196"/>
      <c r="X44" s="196"/>
      <c r="Y44" s="196"/>
      <c r="Z44" s="196"/>
      <c r="AA44" s="196"/>
    </row>
    <row r="45" spans="2:27" x14ac:dyDescent="0.25">
      <c r="J45" s="1"/>
      <c r="K45" s="1"/>
      <c r="L45" s="1"/>
      <c r="M45" s="1"/>
      <c r="N45" s="1"/>
      <c r="O45" s="1"/>
      <c r="P45" s="1"/>
      <c r="Q45" s="1"/>
      <c r="R45" s="1"/>
      <c r="T45" s="74"/>
      <c r="U45" s="74"/>
      <c r="V45" s="74"/>
      <c r="W45" s="74"/>
      <c r="X45" s="74"/>
      <c r="Y45" s="74"/>
      <c r="Z45" s="74"/>
      <c r="AA45" s="74"/>
    </row>
  </sheetData>
  <sheetProtection algorithmName="SHA-512" hashValue="MJSX/DkXz8ryCUNGLW1jCHCtB7hFKnRU92HoevCuFCnIP9BAnzI18gz42ItJxkDw1y6Lc7f/QhVDI+Hc+/Ej8Q==" saltValue="Iv+BUC39+9afztzpbqljrw==" spinCount="100000" sheet="1" objects="1" scenarios="1" selectLockedCells="1" selectUnlockedCells="1"/>
  <mergeCells count="29">
    <mergeCell ref="S1:U2"/>
    <mergeCell ref="B21:I23"/>
    <mergeCell ref="B25:I25"/>
    <mergeCell ref="B1:C2"/>
    <mergeCell ref="E1:H2"/>
    <mergeCell ref="J1:L2"/>
    <mergeCell ref="N1:Q2"/>
    <mergeCell ref="K21:R23"/>
    <mergeCell ref="T21:AA23"/>
    <mergeCell ref="K25:R29"/>
    <mergeCell ref="T27:T29"/>
    <mergeCell ref="U27:AA29"/>
    <mergeCell ref="C29:I29"/>
    <mergeCell ref="T30:T32"/>
    <mergeCell ref="T33:T36"/>
    <mergeCell ref="U33:AA36"/>
    <mergeCell ref="U30:AA32"/>
    <mergeCell ref="B39:G39"/>
    <mergeCell ref="H38:I38"/>
    <mergeCell ref="H39:I39"/>
    <mergeCell ref="C31:I33"/>
    <mergeCell ref="K30:R38"/>
    <mergeCell ref="T39:AA44"/>
    <mergeCell ref="B41:G41"/>
    <mergeCell ref="B42:F42"/>
    <mergeCell ref="G42:I42"/>
    <mergeCell ref="K39:R44"/>
    <mergeCell ref="B37:G37"/>
    <mergeCell ref="B38:G38"/>
  </mergeCells>
  <pageMargins left="0.25" right="0.25" top="0.75" bottom="0.75" header="0.3" footer="0.3"/>
  <pageSetup paperSize="17"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7169" r:id="rId5" name="Check Box 1">
              <controlPr locked="0" defaultSize="0" autoFill="0" autoLine="0" autoPict="0">
                <anchor moveWithCells="1">
                  <from>
                    <xdr:col>1</xdr:col>
                    <xdr:colOff>219075</xdr:colOff>
                    <xdr:row>25</xdr:row>
                    <xdr:rowOff>180975</xdr:rowOff>
                  </from>
                  <to>
                    <xdr:col>2</xdr:col>
                    <xdr:colOff>0</xdr:colOff>
                    <xdr:row>27</xdr:row>
                    <xdr:rowOff>19050</xdr:rowOff>
                  </to>
                </anchor>
              </controlPr>
            </control>
          </mc:Choice>
        </mc:AlternateContent>
        <mc:AlternateContent xmlns:mc="http://schemas.openxmlformats.org/markup-compatibility/2006">
          <mc:Choice Requires="x14">
            <control shapeId="7170" r:id="rId6" name="Check Box 2">
              <controlPr locked="0" defaultSize="0" autoFill="0" autoLine="0" autoPict="0">
                <anchor moveWithCells="1">
                  <from>
                    <xdr:col>1</xdr:col>
                    <xdr:colOff>219075</xdr:colOff>
                    <xdr:row>28</xdr:row>
                    <xdr:rowOff>19050</xdr:rowOff>
                  </from>
                  <to>
                    <xdr:col>1</xdr:col>
                    <xdr:colOff>476250</xdr:colOff>
                    <xdr:row>29</xdr:row>
                    <xdr:rowOff>28575</xdr:rowOff>
                  </to>
                </anchor>
              </controlPr>
            </control>
          </mc:Choice>
        </mc:AlternateContent>
        <mc:AlternateContent xmlns:mc="http://schemas.openxmlformats.org/markup-compatibility/2006">
          <mc:Choice Requires="x14">
            <control shapeId="7171" r:id="rId7" name="Check Box 3">
              <controlPr locked="0" defaultSize="0" autoFill="0" autoLine="0" autoPict="0">
                <anchor moveWithCells="1">
                  <from>
                    <xdr:col>1</xdr:col>
                    <xdr:colOff>209550</xdr:colOff>
                    <xdr:row>30</xdr:row>
                    <xdr:rowOff>95250</xdr:rowOff>
                  </from>
                  <to>
                    <xdr:col>2</xdr:col>
                    <xdr:colOff>0</xdr:colOff>
                    <xdr:row>31</xdr:row>
                    <xdr:rowOff>133350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45"/>
  <sheetViews>
    <sheetView showGridLines="0" showRowColHeaders="0" zoomScaleNormal="100" workbookViewId="0"/>
  </sheetViews>
  <sheetFormatPr defaultRowHeight="15" x14ac:dyDescent="0.25"/>
  <cols>
    <col min="1" max="1" width="4.28515625" customWidth="1"/>
    <col min="2" max="27" width="7.7109375" customWidth="1"/>
    <col min="28" max="28" width="4.28515625" customWidth="1"/>
  </cols>
  <sheetData>
    <row r="1" spans="1:30" ht="15" customHeight="1" x14ac:dyDescent="0.25">
      <c r="A1" s="9"/>
      <c r="B1" s="167" t="s">
        <v>2</v>
      </c>
      <c r="C1" s="167"/>
      <c r="D1" s="9"/>
      <c r="E1" s="167" t="s">
        <v>0</v>
      </c>
      <c r="F1" s="167"/>
      <c r="G1" s="167"/>
      <c r="H1" s="167"/>
      <c r="I1" s="9"/>
      <c r="J1" s="167" t="s">
        <v>1</v>
      </c>
      <c r="K1" s="167"/>
      <c r="L1" s="167"/>
      <c r="M1" s="9"/>
      <c r="N1" s="168" t="s">
        <v>135</v>
      </c>
      <c r="O1" s="168"/>
      <c r="P1" s="168"/>
      <c r="Q1" s="168"/>
      <c r="R1" s="9"/>
      <c r="S1" s="167" t="s">
        <v>3</v>
      </c>
      <c r="T1" s="167"/>
      <c r="U1" s="167"/>
      <c r="V1" s="9"/>
      <c r="W1" s="9"/>
      <c r="X1" s="9"/>
      <c r="Y1" s="9"/>
      <c r="Z1" s="9"/>
      <c r="AA1" s="9"/>
      <c r="AB1" s="9"/>
      <c r="AC1" s="1"/>
      <c r="AD1" s="1"/>
    </row>
    <row r="2" spans="1:30" ht="15" customHeight="1" x14ac:dyDescent="0.25">
      <c r="A2" s="9"/>
      <c r="B2" s="167"/>
      <c r="C2" s="167"/>
      <c r="D2" s="9"/>
      <c r="E2" s="167"/>
      <c r="F2" s="167"/>
      <c r="G2" s="167"/>
      <c r="H2" s="167"/>
      <c r="I2" s="9"/>
      <c r="J2" s="167"/>
      <c r="K2" s="167"/>
      <c r="L2" s="167"/>
      <c r="M2" s="9"/>
      <c r="N2" s="168"/>
      <c r="O2" s="168"/>
      <c r="P2" s="168"/>
      <c r="Q2" s="168"/>
      <c r="R2" s="9"/>
      <c r="S2" s="167"/>
      <c r="T2" s="167"/>
      <c r="U2" s="167"/>
      <c r="V2" s="9"/>
      <c r="W2" s="9"/>
      <c r="X2" s="9"/>
      <c r="Y2" s="9"/>
      <c r="Z2" s="9"/>
      <c r="AA2" s="9"/>
      <c r="AB2" s="9"/>
      <c r="AC2" s="1"/>
      <c r="AD2" s="1"/>
    </row>
    <row r="9" spans="1:30" ht="15" customHeight="1" x14ac:dyDescent="0.25">
      <c r="J9" s="61"/>
      <c r="K9" s="61"/>
      <c r="L9" s="61"/>
      <c r="M9" s="61"/>
      <c r="N9" s="61"/>
      <c r="O9" s="61"/>
      <c r="P9" s="61"/>
      <c r="Q9" s="61"/>
    </row>
    <row r="10" spans="1:30" ht="15" customHeight="1" x14ac:dyDescent="0.25">
      <c r="J10" s="61"/>
      <c r="K10" s="61"/>
      <c r="L10" s="61"/>
      <c r="M10" s="61"/>
      <c r="N10" s="61"/>
      <c r="O10" s="61"/>
      <c r="P10" s="61"/>
      <c r="Q10" s="61"/>
    </row>
    <row r="11" spans="1:30" ht="15" customHeight="1" x14ac:dyDescent="0.25">
      <c r="J11" s="62"/>
      <c r="K11" s="62"/>
      <c r="L11" s="62"/>
      <c r="M11" s="62"/>
      <c r="N11" s="62"/>
      <c r="O11" s="62"/>
      <c r="P11" s="62"/>
      <c r="Q11" s="62"/>
    </row>
    <row r="12" spans="1:30" ht="15" customHeight="1" x14ac:dyDescent="0.25">
      <c r="J12" s="62"/>
      <c r="K12" s="62"/>
      <c r="L12" s="62"/>
      <c r="M12" s="62"/>
      <c r="N12" s="62"/>
      <c r="O12" s="62"/>
      <c r="P12" s="62"/>
      <c r="Q12" s="62"/>
    </row>
    <row r="13" spans="1:30" ht="15" customHeight="1" x14ac:dyDescent="0.45">
      <c r="J13" s="63"/>
      <c r="K13" s="63"/>
      <c r="L13" s="63"/>
      <c r="M13" s="63"/>
      <c r="N13" s="63"/>
    </row>
    <row r="14" spans="1:30" ht="15" customHeight="1" x14ac:dyDescent="0.45">
      <c r="J14" s="63"/>
      <c r="K14" s="63"/>
      <c r="L14" s="63"/>
      <c r="M14" s="63"/>
      <c r="N14" s="63"/>
    </row>
    <row r="21" spans="2:27" ht="15" customHeight="1" x14ac:dyDescent="0.25">
      <c r="B21" s="149" t="s">
        <v>30</v>
      </c>
      <c r="C21" s="149"/>
      <c r="D21" s="149"/>
      <c r="E21" s="149"/>
      <c r="F21" s="149"/>
      <c r="G21" s="149"/>
      <c r="H21" s="149"/>
      <c r="I21" s="149"/>
      <c r="K21" s="149" t="s">
        <v>237</v>
      </c>
      <c r="L21" s="149"/>
      <c r="M21" s="149"/>
      <c r="N21" s="149"/>
      <c r="O21" s="149"/>
      <c r="P21" s="149"/>
      <c r="Q21" s="149"/>
      <c r="R21" s="149"/>
      <c r="T21" s="149" t="s">
        <v>160</v>
      </c>
      <c r="U21" s="149"/>
      <c r="V21" s="149"/>
      <c r="W21" s="149"/>
      <c r="X21" s="149"/>
      <c r="Y21" s="149"/>
      <c r="Z21" s="149"/>
      <c r="AA21" s="149"/>
    </row>
    <row r="22" spans="2:27" ht="15" customHeight="1" x14ac:dyDescent="0.25">
      <c r="B22" s="149"/>
      <c r="C22" s="149"/>
      <c r="D22" s="149"/>
      <c r="E22" s="149"/>
      <c r="F22" s="149"/>
      <c r="G22" s="149"/>
      <c r="H22" s="149"/>
      <c r="I22" s="149"/>
      <c r="K22" s="149"/>
      <c r="L22" s="149"/>
      <c r="M22" s="149"/>
      <c r="N22" s="149"/>
      <c r="O22" s="149"/>
      <c r="P22" s="149"/>
      <c r="Q22" s="149"/>
      <c r="R22" s="149"/>
      <c r="T22" s="149"/>
      <c r="U22" s="149"/>
      <c r="V22" s="149"/>
      <c r="W22" s="149"/>
      <c r="X22" s="149"/>
      <c r="Y22" s="149"/>
      <c r="Z22" s="149"/>
      <c r="AA22" s="149"/>
    </row>
    <row r="23" spans="2:27" ht="15" customHeight="1" x14ac:dyDescent="0.25">
      <c r="B23" s="149"/>
      <c r="C23" s="149"/>
      <c r="D23" s="149"/>
      <c r="E23" s="149"/>
      <c r="F23" s="149"/>
      <c r="G23" s="149"/>
      <c r="H23" s="149"/>
      <c r="I23" s="149"/>
      <c r="K23" s="149"/>
      <c r="L23" s="149"/>
      <c r="M23" s="149"/>
      <c r="N23" s="149"/>
      <c r="O23" s="149"/>
      <c r="P23" s="149"/>
      <c r="Q23" s="149"/>
      <c r="R23" s="149"/>
      <c r="T23" s="149"/>
      <c r="U23" s="149"/>
      <c r="V23" s="149"/>
      <c r="W23" s="149"/>
      <c r="X23" s="149"/>
      <c r="Y23" s="149"/>
      <c r="Z23" s="149"/>
      <c r="AA23" s="149"/>
    </row>
    <row r="24" spans="2:27" x14ac:dyDescent="0.25">
      <c r="B24" s="2"/>
      <c r="C24" s="2"/>
      <c r="D24" s="2"/>
      <c r="E24" s="2"/>
      <c r="F24" s="2"/>
      <c r="G24" s="2"/>
      <c r="H24" s="2"/>
      <c r="I24" s="2"/>
      <c r="K24" s="2"/>
      <c r="L24" s="2"/>
      <c r="M24" s="2"/>
      <c r="N24" s="2"/>
      <c r="O24" s="2"/>
      <c r="P24" s="2"/>
      <c r="Q24" s="2"/>
      <c r="R24" s="2"/>
      <c r="T24" s="2"/>
      <c r="U24" s="2"/>
      <c r="V24" s="2"/>
      <c r="W24" s="2"/>
      <c r="X24" s="2"/>
      <c r="Y24" s="2"/>
      <c r="Z24" s="2"/>
      <c r="AA24" s="2"/>
    </row>
    <row r="25" spans="2:27" ht="17.25" x14ac:dyDescent="0.3">
      <c r="B25" s="197" t="s">
        <v>36</v>
      </c>
      <c r="C25" s="197"/>
      <c r="D25" s="197"/>
      <c r="E25" s="197"/>
      <c r="F25" s="197"/>
      <c r="G25" s="197"/>
      <c r="H25" s="197"/>
      <c r="I25" s="197"/>
      <c r="K25" s="197" t="s">
        <v>36</v>
      </c>
      <c r="L25" s="197"/>
      <c r="M25" s="197"/>
      <c r="N25" s="197"/>
      <c r="O25" s="197"/>
      <c r="P25" s="197"/>
      <c r="Q25" s="197"/>
      <c r="R25" s="197"/>
      <c r="T25" s="194" t="s">
        <v>201</v>
      </c>
      <c r="U25" s="194"/>
      <c r="V25" s="194"/>
      <c r="W25" s="194"/>
      <c r="X25" s="194"/>
      <c r="Y25" s="194"/>
      <c r="Z25" s="194"/>
      <c r="AA25" s="194"/>
    </row>
    <row r="26" spans="2:27" x14ac:dyDescent="0.25">
      <c r="B26" s="2"/>
      <c r="C26" s="2"/>
      <c r="D26" s="2"/>
      <c r="E26" s="2"/>
      <c r="F26" s="2"/>
      <c r="G26" s="2"/>
      <c r="H26" s="2"/>
      <c r="I26" s="2"/>
      <c r="K26" s="2"/>
      <c r="L26" s="2"/>
      <c r="M26" s="2"/>
      <c r="N26" s="2"/>
      <c r="O26" s="2"/>
      <c r="P26" s="2"/>
      <c r="Q26" s="2"/>
      <c r="R26" s="2"/>
      <c r="T26" s="194"/>
      <c r="U26" s="194"/>
      <c r="V26" s="194"/>
      <c r="W26" s="194"/>
      <c r="X26" s="194"/>
      <c r="Y26" s="194"/>
      <c r="Z26" s="194"/>
      <c r="AA26" s="194"/>
    </row>
    <row r="27" spans="2:27" ht="17.25" x14ac:dyDescent="0.3">
      <c r="B27" s="77" t="b">
        <v>0</v>
      </c>
      <c r="C27" s="10" t="s">
        <v>47</v>
      </c>
      <c r="D27" s="2"/>
      <c r="E27" s="2"/>
      <c r="F27" s="2"/>
      <c r="G27" s="2"/>
      <c r="H27" s="2"/>
      <c r="I27" s="2"/>
      <c r="K27" s="77" t="b">
        <v>0</v>
      </c>
      <c r="L27" s="202" t="s">
        <v>238</v>
      </c>
      <c r="M27" s="202"/>
      <c r="N27" s="202"/>
      <c r="O27" s="202"/>
      <c r="P27" s="202"/>
      <c r="Q27" s="202"/>
      <c r="R27" s="202"/>
      <c r="T27" s="194"/>
      <c r="U27" s="194"/>
      <c r="V27" s="194"/>
      <c r="W27" s="194"/>
      <c r="X27" s="194"/>
      <c r="Y27" s="194"/>
      <c r="Z27" s="194"/>
      <c r="AA27" s="194"/>
    </row>
    <row r="28" spans="2:27" ht="15.75" customHeight="1" x14ac:dyDescent="0.25">
      <c r="B28" s="2"/>
      <c r="C28" s="2"/>
      <c r="D28" s="2"/>
      <c r="E28" s="2"/>
      <c r="F28" s="2"/>
      <c r="G28" s="2"/>
      <c r="H28" s="2"/>
      <c r="I28" s="2"/>
      <c r="K28" s="131"/>
      <c r="L28" s="131"/>
      <c r="M28" s="131"/>
      <c r="N28" s="131"/>
      <c r="O28" s="131"/>
      <c r="P28" s="131"/>
      <c r="Q28" s="131"/>
      <c r="R28" s="131"/>
      <c r="T28" s="194"/>
      <c r="U28" s="194"/>
      <c r="V28" s="194"/>
      <c r="W28" s="194"/>
      <c r="X28" s="194"/>
      <c r="Y28" s="194"/>
      <c r="Z28" s="194"/>
      <c r="AA28" s="194"/>
    </row>
    <row r="29" spans="2:27" ht="18.75" x14ac:dyDescent="0.3">
      <c r="B29" s="77" t="b">
        <v>0</v>
      </c>
      <c r="C29" s="10" t="s">
        <v>48</v>
      </c>
      <c r="D29" s="2"/>
      <c r="E29" s="2"/>
      <c r="F29" s="2"/>
      <c r="G29" s="2"/>
      <c r="H29" s="2"/>
      <c r="I29" s="2"/>
      <c r="K29" s="187" t="s">
        <v>86</v>
      </c>
      <c r="L29" s="188"/>
      <c r="M29" s="188"/>
      <c r="N29" s="188"/>
      <c r="O29" s="188"/>
      <c r="P29" s="188"/>
      <c r="Q29" s="13"/>
      <c r="R29" s="13"/>
      <c r="T29" s="72"/>
      <c r="U29" s="72"/>
      <c r="V29" s="72"/>
      <c r="W29" s="72"/>
      <c r="X29" s="72"/>
      <c r="Y29" s="72"/>
      <c r="Z29" s="72"/>
      <c r="AA29" s="72"/>
    </row>
    <row r="30" spans="2:27" ht="17.25" customHeight="1" x14ac:dyDescent="0.25">
      <c r="B30" s="2"/>
      <c r="C30" s="2"/>
      <c r="D30" s="2"/>
      <c r="E30" s="2"/>
      <c r="F30" s="2"/>
      <c r="G30" s="2"/>
      <c r="H30" s="2"/>
      <c r="I30" s="2"/>
      <c r="K30" s="190" t="s">
        <v>249</v>
      </c>
      <c r="L30" s="190"/>
      <c r="M30" s="190"/>
      <c r="N30" s="190"/>
      <c r="O30" s="190"/>
      <c r="P30" s="190"/>
      <c r="Q30" s="191" t="str">
        <f>IF(K27=TRUE,"Required","")</f>
        <v/>
      </c>
      <c r="R30" s="191"/>
      <c r="T30" s="72"/>
      <c r="U30" s="72"/>
      <c r="V30" s="72"/>
      <c r="W30" s="72"/>
      <c r="X30" s="72"/>
      <c r="Y30" s="72"/>
      <c r="Z30" s="72"/>
      <c r="AA30" s="72"/>
    </row>
    <row r="31" spans="2:27" ht="17.25" x14ac:dyDescent="0.3">
      <c r="B31" s="77" t="b">
        <v>0</v>
      </c>
      <c r="C31" s="198" t="s">
        <v>49</v>
      </c>
      <c r="D31" s="199"/>
      <c r="E31" s="199"/>
      <c r="F31" s="199"/>
      <c r="G31" s="199"/>
      <c r="H31" s="199"/>
      <c r="I31" s="199"/>
      <c r="K31" s="190"/>
      <c r="L31" s="190"/>
      <c r="M31" s="190"/>
      <c r="N31" s="190"/>
      <c r="O31" s="190"/>
      <c r="P31" s="190"/>
      <c r="Q31" s="191"/>
      <c r="R31" s="191"/>
      <c r="T31" s="72"/>
      <c r="U31" s="72"/>
      <c r="V31" s="72"/>
      <c r="W31" s="72"/>
      <c r="X31" s="72"/>
      <c r="Y31" s="72"/>
      <c r="Z31" s="72"/>
      <c r="AA31" s="72"/>
    </row>
    <row r="32" spans="2:27" ht="15" customHeight="1" x14ac:dyDescent="0.25">
      <c r="B32" s="2"/>
      <c r="C32" s="2"/>
      <c r="D32" s="2"/>
      <c r="E32" s="2"/>
      <c r="F32" s="2"/>
      <c r="G32" s="2"/>
      <c r="H32" s="2"/>
      <c r="I32" s="2"/>
      <c r="K32" s="2"/>
      <c r="L32" s="2"/>
      <c r="M32" s="2"/>
      <c r="N32" s="2"/>
      <c r="O32" s="2"/>
      <c r="P32" s="2"/>
      <c r="Q32" s="2"/>
      <c r="R32" s="2"/>
      <c r="T32" s="72"/>
      <c r="U32" s="72"/>
      <c r="V32" s="72"/>
      <c r="W32" s="72"/>
      <c r="X32" s="72"/>
      <c r="Y32" s="72"/>
      <c r="Z32" s="72"/>
      <c r="AA32" s="72"/>
    </row>
    <row r="33" spans="2:27" ht="15.75" customHeight="1" x14ac:dyDescent="0.25">
      <c r="B33" s="187" t="s">
        <v>41</v>
      </c>
      <c r="C33" s="188"/>
      <c r="D33" s="188"/>
      <c r="E33" s="188"/>
      <c r="F33" s="188"/>
      <c r="G33" s="188"/>
      <c r="H33" s="13"/>
      <c r="I33" s="13"/>
      <c r="K33" s="24"/>
      <c r="L33" s="24"/>
      <c r="M33" s="24"/>
      <c r="N33" s="24"/>
      <c r="O33" s="24"/>
      <c r="P33" s="24"/>
      <c r="Q33" s="24"/>
      <c r="R33" s="24"/>
      <c r="T33" s="72"/>
      <c r="U33" s="72"/>
      <c r="V33" s="72"/>
      <c r="W33" s="72"/>
      <c r="X33" s="72"/>
      <c r="Y33" s="72"/>
      <c r="Z33" s="72"/>
      <c r="AA33" s="72"/>
    </row>
    <row r="34" spans="2:27" ht="18.75" x14ac:dyDescent="0.25">
      <c r="B34" s="190" t="s">
        <v>75</v>
      </c>
      <c r="C34" s="190"/>
      <c r="D34" s="190"/>
      <c r="E34" s="190"/>
      <c r="F34" s="190"/>
      <c r="G34" s="190"/>
      <c r="H34" s="191" t="str">
        <f>IF(B31=TRUE,1000000,IF(B29=TRUE,1000000,IF(B27=TRUE,1000000,"")))</f>
        <v/>
      </c>
      <c r="I34" s="191"/>
      <c r="K34" s="24"/>
      <c r="L34" s="24"/>
      <c r="M34" s="24"/>
      <c r="N34" s="24"/>
      <c r="O34" s="24"/>
      <c r="P34" s="24"/>
      <c r="Q34" s="24"/>
      <c r="R34" s="24"/>
      <c r="T34" s="72"/>
      <c r="U34" s="72"/>
      <c r="V34" s="72"/>
      <c r="W34" s="72"/>
      <c r="X34" s="72"/>
      <c r="Y34" s="72"/>
      <c r="Z34" s="72"/>
      <c r="AA34" s="72"/>
    </row>
    <row r="35" spans="2:27" ht="15.75" customHeight="1" x14ac:dyDescent="0.25">
      <c r="B35" s="2"/>
      <c r="C35" s="2"/>
      <c r="D35" s="2"/>
      <c r="E35" s="2"/>
      <c r="F35" s="2"/>
      <c r="G35" s="2"/>
      <c r="H35" s="2"/>
      <c r="I35" s="2"/>
      <c r="K35" s="25"/>
      <c r="L35" s="25"/>
      <c r="M35" s="25"/>
      <c r="N35" s="25"/>
      <c r="O35" s="25"/>
      <c r="P35" s="25"/>
      <c r="Q35" s="25"/>
      <c r="R35" s="25"/>
      <c r="T35" s="72"/>
      <c r="U35" s="72"/>
      <c r="V35" s="72"/>
      <c r="W35" s="72"/>
      <c r="X35" s="72"/>
      <c r="Y35" s="72"/>
      <c r="Z35" s="72"/>
      <c r="AA35" s="72"/>
    </row>
    <row r="36" spans="2:27" ht="15.75" customHeight="1" x14ac:dyDescent="0.25">
      <c r="B36" s="2"/>
      <c r="C36" s="2"/>
      <c r="D36" s="2"/>
      <c r="E36" s="2"/>
      <c r="F36" s="2"/>
      <c r="G36" s="2"/>
      <c r="H36" s="2"/>
      <c r="I36" s="2"/>
      <c r="K36" s="25"/>
      <c r="L36" s="25"/>
      <c r="M36" s="25"/>
      <c r="N36" s="25"/>
      <c r="O36" s="25"/>
      <c r="P36" s="25"/>
      <c r="Q36" s="25"/>
      <c r="R36" s="25"/>
      <c r="T36" s="72"/>
      <c r="U36" s="72"/>
      <c r="V36" s="72"/>
      <c r="W36" s="72"/>
      <c r="X36" s="72"/>
      <c r="Y36" s="72"/>
      <c r="Z36" s="72"/>
      <c r="AA36" s="72"/>
    </row>
    <row r="37" spans="2:27" ht="15" customHeight="1" x14ac:dyDescent="0.25">
      <c r="B37" s="201" t="s">
        <v>186</v>
      </c>
      <c r="C37" s="201"/>
      <c r="D37" s="201"/>
      <c r="E37" s="201"/>
      <c r="F37" s="201"/>
      <c r="G37" s="201"/>
      <c r="H37" s="201"/>
      <c r="I37" s="201"/>
      <c r="K37" s="25"/>
      <c r="L37" s="25"/>
      <c r="M37" s="25"/>
      <c r="N37" s="25"/>
      <c r="O37" s="25"/>
      <c r="P37" s="25"/>
      <c r="Q37" s="25"/>
      <c r="R37" s="25"/>
      <c r="T37" s="72"/>
      <c r="U37" s="72"/>
      <c r="V37" s="72"/>
      <c r="W37" s="72"/>
      <c r="X37" s="72"/>
      <c r="Y37" s="72"/>
      <c r="Z37" s="72"/>
      <c r="AA37" s="72"/>
    </row>
    <row r="38" spans="2:27" ht="16.5" customHeight="1" x14ac:dyDescent="0.25">
      <c r="B38" s="201"/>
      <c r="C38" s="201"/>
      <c r="D38" s="201"/>
      <c r="E38" s="201"/>
      <c r="F38" s="201"/>
      <c r="G38" s="201"/>
      <c r="H38" s="201"/>
      <c r="I38" s="201"/>
      <c r="K38" s="25"/>
      <c r="L38" s="25"/>
      <c r="M38" s="25"/>
      <c r="N38" s="25"/>
      <c r="O38" s="25"/>
      <c r="P38" s="25"/>
      <c r="Q38" s="25"/>
      <c r="R38" s="25"/>
      <c r="T38" s="72"/>
      <c r="U38" s="72"/>
      <c r="V38" s="72"/>
      <c r="W38" s="72"/>
      <c r="X38" s="72"/>
      <c r="Y38" s="72"/>
      <c r="Z38" s="72"/>
      <c r="AA38" s="72"/>
    </row>
    <row r="39" spans="2:27" ht="15" customHeight="1" x14ac:dyDescent="0.25">
      <c r="B39" s="201"/>
      <c r="C39" s="201"/>
      <c r="D39" s="201"/>
      <c r="E39" s="201"/>
      <c r="F39" s="201"/>
      <c r="G39" s="201"/>
      <c r="H39" s="201"/>
      <c r="I39" s="201"/>
      <c r="K39" s="25"/>
      <c r="L39" s="25"/>
      <c r="M39" s="25"/>
      <c r="N39" s="25"/>
      <c r="O39" s="25"/>
      <c r="P39" s="25"/>
      <c r="Q39" s="25"/>
      <c r="R39" s="25"/>
      <c r="T39" s="2"/>
      <c r="U39" s="2"/>
      <c r="V39" s="2"/>
      <c r="W39" s="2"/>
      <c r="X39" s="2"/>
      <c r="Y39" s="2"/>
      <c r="Z39" s="2"/>
      <c r="AA39" s="2"/>
    </row>
    <row r="40" spans="2:27" ht="15" customHeight="1" x14ac:dyDescent="0.25">
      <c r="B40" s="201"/>
      <c r="C40" s="201"/>
      <c r="D40" s="201"/>
      <c r="E40" s="201"/>
      <c r="F40" s="201"/>
      <c r="G40" s="201"/>
      <c r="H40" s="201"/>
      <c r="I40" s="201"/>
      <c r="K40" s="25"/>
      <c r="L40" s="25"/>
      <c r="M40" s="25"/>
      <c r="N40" s="25"/>
      <c r="O40" s="25"/>
      <c r="P40" s="25"/>
      <c r="Q40" s="25"/>
      <c r="R40" s="25"/>
      <c r="T40" s="195" t="s">
        <v>284</v>
      </c>
      <c r="U40" s="196"/>
      <c r="V40" s="196"/>
      <c r="W40" s="196"/>
      <c r="X40" s="196"/>
      <c r="Y40" s="196"/>
      <c r="Z40" s="196"/>
      <c r="AA40" s="196"/>
    </row>
    <row r="41" spans="2:27" ht="15" customHeight="1" x14ac:dyDescent="0.25">
      <c r="B41" s="201"/>
      <c r="C41" s="201"/>
      <c r="D41" s="201"/>
      <c r="E41" s="201"/>
      <c r="F41" s="201"/>
      <c r="G41" s="201"/>
      <c r="H41" s="201"/>
      <c r="I41" s="201"/>
      <c r="K41" s="25"/>
      <c r="L41" s="25"/>
      <c r="M41" s="25"/>
      <c r="N41" s="25"/>
      <c r="O41" s="25"/>
      <c r="P41" s="25"/>
      <c r="Q41" s="25"/>
      <c r="R41" s="25"/>
      <c r="T41" s="196"/>
      <c r="U41" s="196"/>
      <c r="V41" s="196"/>
      <c r="W41" s="196"/>
      <c r="X41" s="196"/>
      <c r="Y41" s="196"/>
      <c r="Z41" s="196"/>
      <c r="AA41" s="196"/>
    </row>
    <row r="42" spans="2:27" ht="15" customHeight="1" x14ac:dyDescent="0.25">
      <c r="B42" s="201"/>
      <c r="C42" s="201"/>
      <c r="D42" s="201"/>
      <c r="E42" s="201"/>
      <c r="F42" s="201"/>
      <c r="G42" s="201"/>
      <c r="H42" s="201"/>
      <c r="I42" s="201"/>
      <c r="K42" s="2"/>
      <c r="L42" s="2"/>
      <c r="M42" s="2"/>
      <c r="N42" s="2"/>
      <c r="O42" s="2"/>
      <c r="P42" s="2"/>
      <c r="Q42" s="2"/>
      <c r="R42" s="2"/>
      <c r="T42" s="196"/>
      <c r="U42" s="196"/>
      <c r="V42" s="196"/>
      <c r="W42" s="196"/>
      <c r="X42" s="196"/>
      <c r="Y42" s="196"/>
      <c r="Z42" s="196"/>
      <c r="AA42" s="196"/>
    </row>
    <row r="43" spans="2:27" ht="15" customHeight="1" x14ac:dyDescent="0.25">
      <c r="B43" s="201"/>
      <c r="C43" s="201"/>
      <c r="D43" s="201"/>
      <c r="E43" s="201"/>
      <c r="F43" s="201"/>
      <c r="G43" s="201"/>
      <c r="H43" s="201"/>
      <c r="I43" s="201"/>
      <c r="K43" s="2"/>
      <c r="L43" s="2"/>
      <c r="M43" s="2"/>
      <c r="N43" s="2"/>
      <c r="O43" s="2"/>
      <c r="P43" s="2"/>
      <c r="Q43" s="2"/>
      <c r="R43" s="2"/>
      <c r="T43" s="196"/>
      <c r="U43" s="196"/>
      <c r="V43" s="196"/>
      <c r="W43" s="196"/>
      <c r="X43" s="196"/>
      <c r="Y43" s="196"/>
      <c r="Z43" s="196"/>
      <c r="AA43" s="196"/>
    </row>
    <row r="44" spans="2:27" ht="15" customHeight="1" x14ac:dyDescent="0.25">
      <c r="B44" s="2"/>
      <c r="C44" s="2"/>
      <c r="D44" s="2"/>
      <c r="E44" s="2"/>
      <c r="F44" s="2"/>
      <c r="G44" s="2"/>
      <c r="H44" s="2"/>
      <c r="I44" s="2"/>
      <c r="K44" s="2"/>
      <c r="L44" s="2"/>
      <c r="M44" s="2"/>
      <c r="N44" s="2"/>
      <c r="O44" s="2"/>
      <c r="P44" s="2"/>
      <c r="Q44" s="2"/>
      <c r="R44" s="2"/>
      <c r="T44" s="196"/>
      <c r="U44" s="196"/>
      <c r="V44" s="196"/>
      <c r="W44" s="196"/>
      <c r="X44" s="196"/>
      <c r="Y44" s="196"/>
      <c r="Z44" s="196"/>
      <c r="AA44" s="196"/>
    </row>
    <row r="45" spans="2:27" ht="15" customHeight="1" x14ac:dyDescent="0.25">
      <c r="B45" s="2"/>
      <c r="C45" s="2"/>
      <c r="D45" s="2"/>
      <c r="E45" s="2"/>
      <c r="F45" s="2"/>
      <c r="G45" s="2"/>
      <c r="H45" s="2"/>
      <c r="I45" s="2"/>
      <c r="K45" s="2"/>
      <c r="L45" s="2"/>
      <c r="M45" s="2"/>
      <c r="N45" s="2"/>
      <c r="O45" s="2"/>
      <c r="P45" s="2"/>
      <c r="Q45" s="2"/>
      <c r="R45" s="2"/>
      <c r="T45" s="196"/>
      <c r="U45" s="196"/>
      <c r="V45" s="196"/>
      <c r="W45" s="196"/>
      <c r="X45" s="196"/>
      <c r="Y45" s="196"/>
      <c r="Z45" s="196"/>
      <c r="AA45" s="196"/>
    </row>
  </sheetData>
  <sheetProtection algorithmName="SHA-512" hashValue="GtQ2xQ8eCR5z5PYeFieXToet8PSTrgPbENXcDHt52p+RbuFdIsnT889SWCnPKtDh15+E23RG2SeFh5nljs/Jdg==" saltValue="8iqV3b+f87yGHrcHA5YhsA==" spinCount="100000" sheet="1" objects="1" scenarios="1" selectLockedCells="1" selectUnlockedCells="1"/>
  <mergeCells count="21">
    <mergeCell ref="B37:I43"/>
    <mergeCell ref="T40:AA45"/>
    <mergeCell ref="S1:U2"/>
    <mergeCell ref="B21:I23"/>
    <mergeCell ref="K21:R23"/>
    <mergeCell ref="T21:AA23"/>
    <mergeCell ref="B1:C2"/>
    <mergeCell ref="E1:H2"/>
    <mergeCell ref="J1:L2"/>
    <mergeCell ref="N1:Q2"/>
    <mergeCell ref="T25:AA28"/>
    <mergeCell ref="B25:I25"/>
    <mergeCell ref="B33:G33"/>
    <mergeCell ref="B34:G34"/>
    <mergeCell ref="H34:I34"/>
    <mergeCell ref="K25:R25"/>
    <mergeCell ref="L27:R27"/>
    <mergeCell ref="C31:I31"/>
    <mergeCell ref="Q30:R31"/>
    <mergeCell ref="K29:P29"/>
    <mergeCell ref="K30:P31"/>
  </mergeCells>
  <conditionalFormatting sqref="K35">
    <cfRule type="containsText" dxfId="11" priority="1" operator="containsText" text="verify">
      <formula>NOT(ISERROR(SEARCH("verify",K35)))</formula>
    </cfRule>
  </conditionalFormatting>
  <pageMargins left="0.25" right="0.25" top="0.75" bottom="0.75" header="0.3" footer="0.3"/>
  <pageSetup paperSize="17"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0241" r:id="rId5" name="Check Box 1">
              <controlPr locked="0" defaultSize="0" autoFill="0" autoLine="0" autoPict="0">
                <anchor moveWithCells="1">
                  <from>
                    <xdr:col>1</xdr:col>
                    <xdr:colOff>219075</xdr:colOff>
                    <xdr:row>25</xdr:row>
                    <xdr:rowOff>180975</xdr:rowOff>
                  </from>
                  <to>
                    <xdr:col>2</xdr:col>
                    <xdr:colOff>0</xdr:colOff>
                    <xdr:row>26</xdr:row>
                    <xdr:rowOff>209550</xdr:rowOff>
                  </to>
                </anchor>
              </controlPr>
            </control>
          </mc:Choice>
        </mc:AlternateContent>
        <mc:AlternateContent xmlns:mc="http://schemas.openxmlformats.org/markup-compatibility/2006">
          <mc:Choice Requires="x14">
            <control shapeId="10242" r:id="rId6" name="Check Box 2">
              <controlPr locked="0" defaultSize="0" autoFill="0" autoLine="0" autoPict="0">
                <anchor moveWithCells="1">
                  <from>
                    <xdr:col>1</xdr:col>
                    <xdr:colOff>219075</xdr:colOff>
                    <xdr:row>28</xdr:row>
                    <xdr:rowOff>19050</xdr:rowOff>
                  </from>
                  <to>
                    <xdr:col>1</xdr:col>
                    <xdr:colOff>476250</xdr:colOff>
                    <xdr:row>28</xdr:row>
                    <xdr:rowOff>219075</xdr:rowOff>
                  </to>
                </anchor>
              </controlPr>
            </control>
          </mc:Choice>
        </mc:AlternateContent>
        <mc:AlternateContent xmlns:mc="http://schemas.openxmlformats.org/markup-compatibility/2006">
          <mc:Choice Requires="x14">
            <control shapeId="10243" r:id="rId7" name="Check Box 3">
              <controlPr locked="0" defaultSize="0" autoFill="0" autoLine="0" autoPict="0">
                <anchor moveWithCells="1">
                  <from>
                    <xdr:col>1</xdr:col>
                    <xdr:colOff>209550</xdr:colOff>
                    <xdr:row>29</xdr:row>
                    <xdr:rowOff>190500</xdr:rowOff>
                  </from>
                  <to>
                    <xdr:col>2</xdr:col>
                    <xdr:colOff>0</xdr:colOff>
                    <xdr:row>30</xdr:row>
                    <xdr:rowOff>190500</xdr:rowOff>
                  </to>
                </anchor>
              </controlPr>
            </control>
          </mc:Choice>
        </mc:AlternateContent>
        <mc:AlternateContent xmlns:mc="http://schemas.openxmlformats.org/markup-compatibility/2006">
          <mc:Choice Requires="x14">
            <control shapeId="10246" r:id="rId8" name="Check Box 6">
              <controlPr locked="0" defaultSize="0" autoFill="0" autoLine="0" autoPict="0">
                <anchor moveWithCells="1">
                  <from>
                    <xdr:col>10</xdr:col>
                    <xdr:colOff>209550</xdr:colOff>
                    <xdr:row>26</xdr:row>
                    <xdr:rowOff>19050</xdr:rowOff>
                  </from>
                  <to>
                    <xdr:col>10</xdr:col>
                    <xdr:colOff>485775</xdr:colOff>
                    <xdr:row>27</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6"/>
  <sheetViews>
    <sheetView showGridLines="0" showRowColHeaders="0" zoomScaleNormal="100" workbookViewId="0">
      <selection activeCell="B18" sqref="B18"/>
    </sheetView>
  </sheetViews>
  <sheetFormatPr defaultRowHeight="15" x14ac:dyDescent="0.25"/>
  <cols>
    <col min="1" max="1" width="4.28515625" customWidth="1"/>
    <col min="2" max="3" width="3.7109375" customWidth="1"/>
    <col min="4" max="8" width="7.7109375" customWidth="1"/>
    <col min="9" max="9" width="15.7109375" customWidth="1"/>
    <col min="10" max="10" width="7.7109375" customWidth="1"/>
    <col min="11" max="12" width="3.7109375" customWidth="1"/>
    <col min="13" max="17" width="7.7109375" customWidth="1"/>
    <col min="18" max="18" width="15.7109375" customWidth="1"/>
    <col min="19" max="19" width="7.7109375" customWidth="1"/>
    <col min="20" max="20" width="3.7109375" customWidth="1"/>
    <col min="21" max="26" width="7.7109375" customWidth="1"/>
    <col min="27" max="27" width="11.7109375" customWidth="1"/>
    <col min="28" max="28" width="4.28515625" customWidth="1"/>
  </cols>
  <sheetData>
    <row r="1" spans="1:30" ht="15" customHeight="1" x14ac:dyDescent="0.25">
      <c r="A1" s="1"/>
      <c r="B1" s="206"/>
      <c r="C1" s="206"/>
      <c r="D1" s="1"/>
      <c r="E1" s="206"/>
      <c r="F1" s="206"/>
      <c r="G1" s="206"/>
      <c r="H1" s="206"/>
      <c r="I1" s="207"/>
      <c r="J1" s="207"/>
      <c r="K1" s="207"/>
      <c r="L1" s="207"/>
      <c r="M1" s="1"/>
      <c r="N1" s="206"/>
      <c r="O1" s="206"/>
      <c r="P1" s="206"/>
      <c r="Q1" s="206"/>
      <c r="R1" s="1"/>
      <c r="S1" s="203"/>
      <c r="T1" s="203"/>
      <c r="U1" s="203"/>
      <c r="V1" s="203"/>
      <c r="W1" s="1"/>
      <c r="X1" s="1"/>
      <c r="Y1" s="1"/>
      <c r="Z1" s="1"/>
      <c r="AA1" s="1"/>
      <c r="AB1" s="1"/>
      <c r="AC1" s="1"/>
      <c r="AD1" s="1"/>
    </row>
    <row r="2" spans="1:30" ht="15" customHeight="1" x14ac:dyDescent="0.25">
      <c r="A2" s="1"/>
      <c r="B2" s="206"/>
      <c r="C2" s="206"/>
      <c r="D2" s="1"/>
      <c r="E2" s="206"/>
      <c r="F2" s="206"/>
      <c r="G2" s="206"/>
      <c r="H2" s="206"/>
      <c r="I2" s="207"/>
      <c r="J2" s="207"/>
      <c r="K2" s="207"/>
      <c r="L2" s="207"/>
      <c r="M2" s="1"/>
      <c r="N2" s="206"/>
      <c r="O2" s="206"/>
      <c r="P2" s="206"/>
      <c r="Q2" s="206"/>
      <c r="R2" s="1"/>
      <c r="S2" s="203"/>
      <c r="T2" s="203"/>
      <c r="U2" s="203"/>
      <c r="V2" s="203"/>
      <c r="W2" s="1"/>
      <c r="X2" s="1"/>
      <c r="Y2" s="1"/>
      <c r="Z2" s="1"/>
      <c r="AA2" s="1"/>
      <c r="AB2" s="1"/>
      <c r="AC2" s="1"/>
      <c r="AD2" s="1"/>
    </row>
    <row r="9" spans="1:30" ht="15" customHeight="1" x14ac:dyDescent="0.25">
      <c r="J9" s="61"/>
      <c r="K9" s="61"/>
      <c r="L9" s="61"/>
      <c r="M9" s="61"/>
      <c r="N9" s="61"/>
      <c r="O9" s="61"/>
      <c r="P9" s="61"/>
      <c r="Q9" s="61"/>
    </row>
    <row r="10" spans="1:30" ht="15" customHeight="1" x14ac:dyDescent="0.25">
      <c r="J10" s="61"/>
      <c r="K10" s="61"/>
      <c r="L10" s="61"/>
      <c r="M10" s="61"/>
      <c r="N10" s="61"/>
      <c r="O10" s="61"/>
      <c r="P10" s="61"/>
      <c r="Q10" s="61"/>
    </row>
    <row r="11" spans="1:30" ht="15" customHeight="1" x14ac:dyDescent="0.25">
      <c r="J11" s="62"/>
      <c r="K11" s="62"/>
      <c r="L11" s="62"/>
      <c r="M11" s="62"/>
      <c r="N11" s="62"/>
      <c r="O11" s="62"/>
      <c r="P11" s="62"/>
      <c r="Q11" s="62"/>
      <c r="R11" s="62"/>
    </row>
    <row r="12" spans="1:30" ht="15" customHeight="1" x14ac:dyDescent="0.25">
      <c r="J12" s="62"/>
      <c r="K12" s="62"/>
      <c r="L12" s="62"/>
      <c r="M12" s="62"/>
      <c r="N12" s="62"/>
      <c r="O12" s="62"/>
      <c r="P12" s="62"/>
      <c r="Q12" s="62"/>
      <c r="R12" s="62"/>
    </row>
    <row r="13" spans="1:30" ht="15" customHeight="1" x14ac:dyDescent="0.45">
      <c r="J13" s="63"/>
      <c r="K13" s="63"/>
      <c r="L13" s="63"/>
      <c r="M13" s="63"/>
      <c r="N13" s="63"/>
    </row>
    <row r="14" spans="1:30" ht="15" customHeight="1" x14ac:dyDescent="0.45">
      <c r="J14" s="63"/>
      <c r="K14" s="63"/>
      <c r="L14" s="63"/>
      <c r="M14" s="63"/>
      <c r="N14" s="63"/>
    </row>
    <row r="19" spans="2:27" ht="13.5" customHeight="1" x14ac:dyDescent="0.25"/>
    <row r="20" spans="2:27" ht="15" customHeight="1" x14ac:dyDescent="0.3">
      <c r="B20" s="149" t="s">
        <v>291</v>
      </c>
      <c r="C20" s="149"/>
      <c r="D20" s="149"/>
      <c r="E20" s="149"/>
      <c r="F20" s="149"/>
      <c r="G20" s="149"/>
      <c r="H20" s="149"/>
      <c r="I20" s="149"/>
      <c r="K20" s="197" t="s">
        <v>147</v>
      </c>
      <c r="L20" s="197"/>
      <c r="M20" s="197"/>
      <c r="N20" s="197"/>
      <c r="O20" s="197"/>
      <c r="P20" s="197"/>
      <c r="Q20" s="197"/>
      <c r="R20" s="197"/>
      <c r="T20" s="149" t="s">
        <v>35</v>
      </c>
      <c r="U20" s="149"/>
      <c r="V20" s="149"/>
      <c r="W20" s="149"/>
      <c r="X20" s="149"/>
      <c r="Y20" s="149"/>
      <c r="Z20" s="149"/>
      <c r="AA20" s="149"/>
    </row>
    <row r="21" spans="2:27" ht="15" customHeight="1" x14ac:dyDescent="0.25">
      <c r="B21" s="149"/>
      <c r="C21" s="149"/>
      <c r="D21" s="149"/>
      <c r="E21" s="149"/>
      <c r="F21" s="149"/>
      <c r="G21" s="149"/>
      <c r="H21" s="149"/>
      <c r="I21" s="149"/>
      <c r="K21" s="2"/>
      <c r="L21" s="2"/>
      <c r="M21" s="2"/>
      <c r="N21" s="2"/>
      <c r="O21" s="2"/>
      <c r="P21" s="2"/>
      <c r="Q21" s="2"/>
      <c r="R21" s="2"/>
      <c r="T21" s="149"/>
      <c r="U21" s="149"/>
      <c r="V21" s="149"/>
      <c r="W21" s="149"/>
      <c r="X21" s="149"/>
      <c r="Y21" s="149"/>
      <c r="Z21" s="149"/>
      <c r="AA21" s="149"/>
    </row>
    <row r="22" spans="2:27" ht="15" customHeight="1" x14ac:dyDescent="0.3">
      <c r="B22" s="149"/>
      <c r="C22" s="149"/>
      <c r="D22" s="149"/>
      <c r="E22" s="149"/>
      <c r="F22" s="149"/>
      <c r="G22" s="149"/>
      <c r="H22" s="149"/>
      <c r="I22" s="149"/>
      <c r="K22" s="197" t="s">
        <v>36</v>
      </c>
      <c r="L22" s="197"/>
      <c r="M22" s="197"/>
      <c r="N22" s="197"/>
      <c r="O22" s="197"/>
      <c r="P22" s="197"/>
      <c r="Q22" s="197"/>
      <c r="R22" s="197"/>
      <c r="T22" s="149"/>
      <c r="U22" s="149"/>
      <c r="V22" s="149"/>
      <c r="W22" s="149"/>
      <c r="X22" s="149"/>
      <c r="Y22" s="149"/>
      <c r="Z22" s="149"/>
      <c r="AA22" s="149"/>
    </row>
    <row r="23" spans="2:27" ht="15" customHeight="1" x14ac:dyDescent="0.25">
      <c r="B23" s="2"/>
      <c r="C23" s="2"/>
      <c r="D23" s="2"/>
      <c r="E23" s="2"/>
      <c r="F23" s="2"/>
      <c r="G23" s="2"/>
      <c r="H23" s="2"/>
      <c r="I23" s="2"/>
      <c r="K23" s="2"/>
      <c r="L23" s="2"/>
      <c r="M23" s="2"/>
      <c r="N23" s="2"/>
      <c r="O23" s="2"/>
      <c r="P23" s="2"/>
      <c r="Q23" s="2"/>
      <c r="R23" s="2"/>
      <c r="T23" s="19"/>
      <c r="U23" s="19"/>
      <c r="V23" s="19"/>
      <c r="W23" s="19"/>
      <c r="X23" s="19"/>
      <c r="Y23" s="19"/>
      <c r="Z23" s="19"/>
      <c r="AA23" s="19"/>
    </row>
    <row r="24" spans="2:27" ht="15" customHeight="1" x14ac:dyDescent="0.3">
      <c r="B24" s="209" t="s">
        <v>148</v>
      </c>
      <c r="C24" s="209"/>
      <c r="D24" s="209"/>
      <c r="E24" s="209"/>
      <c r="F24" s="209"/>
      <c r="G24" s="209"/>
      <c r="H24" s="209"/>
      <c r="I24" s="209"/>
      <c r="K24" s="77" t="b">
        <v>0</v>
      </c>
      <c r="L24" s="210" t="s">
        <v>82</v>
      </c>
      <c r="M24" s="210"/>
      <c r="N24" s="210"/>
      <c r="O24" s="210"/>
      <c r="P24" s="210"/>
      <c r="Q24" s="210"/>
      <c r="R24" s="210"/>
      <c r="T24" s="2"/>
      <c r="U24" s="211" t="s">
        <v>252</v>
      </c>
      <c r="V24" s="211"/>
      <c r="W24" s="211"/>
      <c r="X24" s="211"/>
      <c r="Y24" s="211"/>
      <c r="Z24" s="211"/>
      <c r="AA24" s="211"/>
    </row>
    <row r="25" spans="2:27" ht="15" customHeight="1" x14ac:dyDescent="0.25">
      <c r="B25" s="2"/>
      <c r="C25" s="2"/>
      <c r="D25" s="2"/>
      <c r="E25" s="2"/>
      <c r="F25" s="2"/>
      <c r="G25" s="2"/>
      <c r="H25" s="2"/>
      <c r="I25" s="2"/>
      <c r="K25" s="78"/>
      <c r="L25" s="2"/>
      <c r="M25" s="2"/>
      <c r="N25" s="2"/>
      <c r="O25" s="2"/>
      <c r="P25" s="2"/>
      <c r="Q25" s="2"/>
      <c r="R25" s="2"/>
      <c r="T25" s="2"/>
      <c r="U25" s="211"/>
      <c r="V25" s="211"/>
      <c r="W25" s="211"/>
      <c r="X25" s="211"/>
      <c r="Y25" s="211"/>
      <c r="Z25" s="211"/>
      <c r="AA25" s="211"/>
    </row>
    <row r="26" spans="2:27" ht="15" customHeight="1" x14ac:dyDescent="0.3">
      <c r="B26" s="11"/>
      <c r="C26" s="210" t="s">
        <v>149</v>
      </c>
      <c r="D26" s="210"/>
      <c r="E26" s="210"/>
      <c r="F26" s="210"/>
      <c r="G26" s="210"/>
      <c r="H26" s="210"/>
      <c r="I26" s="210"/>
      <c r="K26" s="77" t="b">
        <v>0</v>
      </c>
      <c r="L26" s="210" t="s">
        <v>219</v>
      </c>
      <c r="M26" s="210"/>
      <c r="N26" s="210"/>
      <c r="O26" s="210"/>
      <c r="P26" s="210"/>
      <c r="Q26" s="210"/>
      <c r="R26" s="210"/>
      <c r="T26" s="2"/>
      <c r="U26" s="211"/>
      <c r="V26" s="211"/>
      <c r="W26" s="211"/>
      <c r="X26" s="211"/>
      <c r="Y26" s="211"/>
      <c r="Z26" s="211"/>
      <c r="AA26" s="211"/>
    </row>
    <row r="27" spans="2:27" ht="15" customHeight="1" x14ac:dyDescent="0.3">
      <c r="B27" s="2"/>
      <c r="C27" s="77" t="b">
        <v>0</v>
      </c>
      <c r="D27" s="210" t="s">
        <v>150</v>
      </c>
      <c r="E27" s="210"/>
      <c r="F27" s="210"/>
      <c r="G27" s="210"/>
      <c r="H27" s="210"/>
      <c r="I27" s="210"/>
      <c r="K27" s="2"/>
      <c r="L27" s="2"/>
      <c r="M27" s="2"/>
      <c r="N27" s="2"/>
      <c r="O27" s="2"/>
      <c r="P27" s="2"/>
      <c r="Q27" s="2"/>
      <c r="R27" s="2"/>
      <c r="T27" s="2"/>
      <c r="U27" s="211"/>
      <c r="V27" s="211"/>
      <c r="W27" s="211"/>
      <c r="X27" s="211"/>
      <c r="Y27" s="211"/>
      <c r="Z27" s="211"/>
      <c r="AA27" s="211"/>
    </row>
    <row r="28" spans="2:27" ht="15.75" customHeight="1" x14ac:dyDescent="0.25">
      <c r="B28" s="11" t="b">
        <v>1</v>
      </c>
      <c r="C28" s="77" t="b">
        <v>0</v>
      </c>
      <c r="D28" s="208" t="s">
        <v>151</v>
      </c>
      <c r="E28" s="208"/>
      <c r="F28" s="208"/>
      <c r="G28" s="208"/>
      <c r="H28" s="208"/>
      <c r="I28" s="208"/>
      <c r="K28" s="187" t="s">
        <v>83</v>
      </c>
      <c r="L28" s="187"/>
      <c r="M28" s="187"/>
      <c r="N28" s="187"/>
      <c r="O28" s="187"/>
      <c r="P28" s="187"/>
      <c r="Q28" s="187"/>
      <c r="R28" s="187"/>
      <c r="T28" s="2"/>
      <c r="U28" s="211"/>
      <c r="V28" s="211"/>
      <c r="W28" s="211"/>
      <c r="X28" s="211"/>
      <c r="Y28" s="211"/>
      <c r="Z28" s="211"/>
      <c r="AA28" s="211"/>
    </row>
    <row r="29" spans="2:27" ht="15" customHeight="1" x14ac:dyDescent="0.3">
      <c r="B29" s="2"/>
      <c r="C29" s="77" t="b">
        <v>0</v>
      </c>
      <c r="D29" s="208" t="s">
        <v>152</v>
      </c>
      <c r="E29" s="208"/>
      <c r="F29" s="208"/>
      <c r="G29" s="208"/>
      <c r="H29" s="208"/>
      <c r="I29" s="208"/>
      <c r="K29" s="190" t="s">
        <v>84</v>
      </c>
      <c r="L29" s="190"/>
      <c r="M29" s="190"/>
      <c r="N29" s="190"/>
      <c r="O29" s="190"/>
      <c r="P29" s="190"/>
      <c r="Q29" s="212" t="str">
        <f>IF(K24=TRUE,"Required","")</f>
        <v/>
      </c>
      <c r="R29" s="212"/>
      <c r="T29" s="2"/>
      <c r="U29" s="211"/>
      <c r="V29" s="211"/>
      <c r="W29" s="211"/>
      <c r="X29" s="211"/>
      <c r="Y29" s="211"/>
      <c r="Z29" s="211"/>
      <c r="AA29" s="211"/>
    </row>
    <row r="30" spans="2:27" ht="15" customHeight="1" x14ac:dyDescent="0.3">
      <c r="B30" s="213" t="str">
        <f>IF(C29=TRUE,"Contact DAS Risk Management for guidance",IF(C28=TRUE,"Contact DAS Risk Management for guidance",IF(C27=TRUE,"Continue through next steps","")))</f>
        <v/>
      </c>
      <c r="C30" s="213"/>
      <c r="D30" s="213"/>
      <c r="E30" s="213"/>
      <c r="F30" s="213"/>
      <c r="G30" s="213"/>
      <c r="H30" s="213"/>
      <c r="I30" s="213"/>
      <c r="K30" s="190" t="s">
        <v>85</v>
      </c>
      <c r="L30" s="190"/>
      <c r="M30" s="190"/>
      <c r="N30" s="190"/>
      <c r="O30" s="190"/>
      <c r="P30" s="190"/>
      <c r="Q30" s="212" t="str">
        <f>IF(K26=TRUE,"Required","")</f>
        <v/>
      </c>
      <c r="R30" s="212"/>
      <c r="T30" s="2"/>
      <c r="U30" s="211"/>
      <c r="V30" s="211"/>
      <c r="W30" s="211"/>
      <c r="X30" s="211"/>
      <c r="Y30" s="211"/>
      <c r="Z30" s="211"/>
      <c r="AA30" s="211"/>
    </row>
    <row r="31" spans="2:27" ht="15" customHeight="1" x14ac:dyDescent="0.3">
      <c r="B31" s="2"/>
      <c r="C31" s="2"/>
      <c r="D31" s="2"/>
      <c r="E31" s="2"/>
      <c r="F31" s="2"/>
      <c r="G31" s="2"/>
      <c r="H31" s="2"/>
      <c r="I31" s="2"/>
      <c r="K31" s="144"/>
      <c r="L31" s="144"/>
      <c r="M31" s="144"/>
      <c r="N31" s="144"/>
      <c r="O31" s="144"/>
      <c r="P31" s="144"/>
      <c r="Q31" s="145"/>
      <c r="R31" s="145"/>
      <c r="T31" s="2"/>
      <c r="U31" s="2"/>
      <c r="V31" s="90"/>
      <c r="W31" s="90"/>
      <c r="X31" s="90"/>
      <c r="Y31" s="90"/>
      <c r="Z31" s="90"/>
      <c r="AA31" s="90"/>
    </row>
    <row r="32" spans="2:27" ht="15" customHeight="1" x14ac:dyDescent="0.3">
      <c r="B32" s="197" t="s">
        <v>42</v>
      </c>
      <c r="C32" s="197"/>
      <c r="D32" s="197"/>
      <c r="E32" s="197"/>
      <c r="F32" s="197"/>
      <c r="G32" s="197"/>
      <c r="H32" s="197"/>
      <c r="I32" s="197"/>
      <c r="K32" s="2"/>
      <c r="L32" s="2"/>
      <c r="M32" s="2"/>
      <c r="N32" s="2"/>
      <c r="O32" s="2"/>
      <c r="P32" s="2"/>
      <c r="Q32" s="2"/>
      <c r="R32" s="2"/>
      <c r="T32" s="2"/>
      <c r="U32" s="214" t="s">
        <v>153</v>
      </c>
      <c r="V32" s="214"/>
      <c r="W32" s="214"/>
      <c r="X32" s="214"/>
      <c r="Y32" s="214"/>
      <c r="Z32" s="214"/>
      <c r="AA32" s="214"/>
    </row>
    <row r="33" spans="2:27" ht="15" customHeight="1" x14ac:dyDescent="0.3">
      <c r="B33" s="15"/>
      <c r="C33" s="15"/>
      <c r="D33" s="15"/>
      <c r="E33" s="15"/>
      <c r="F33" s="15"/>
      <c r="G33" s="15"/>
      <c r="H33" s="15"/>
      <c r="I33" s="15"/>
      <c r="K33" s="2"/>
      <c r="L33" s="2"/>
      <c r="M33" s="2"/>
      <c r="N33" s="2"/>
      <c r="O33" s="2"/>
      <c r="P33" s="2"/>
      <c r="Q33" s="2"/>
      <c r="R33" s="2"/>
      <c r="T33" s="2"/>
      <c r="U33" s="214"/>
      <c r="V33" s="214"/>
      <c r="W33" s="214"/>
      <c r="X33" s="214"/>
      <c r="Y33" s="214"/>
      <c r="Z33" s="214"/>
      <c r="AA33" s="214"/>
    </row>
    <row r="34" spans="2:27" ht="15.75" customHeight="1" x14ac:dyDescent="0.25">
      <c r="B34" s="79" t="b">
        <v>0</v>
      </c>
      <c r="C34" s="215" t="s">
        <v>43</v>
      </c>
      <c r="D34" s="215"/>
      <c r="E34" s="215"/>
      <c r="F34" s="215"/>
      <c r="G34" s="215"/>
      <c r="H34" s="215"/>
      <c r="I34" s="215"/>
      <c r="K34" s="187" t="s">
        <v>44</v>
      </c>
      <c r="L34" s="187"/>
      <c r="M34" s="187"/>
      <c r="N34" s="187"/>
      <c r="O34" s="187"/>
      <c r="P34" s="187"/>
      <c r="Q34" s="187"/>
      <c r="R34" s="187"/>
      <c r="T34" s="2"/>
      <c r="U34" s="214"/>
      <c r="V34" s="214"/>
      <c r="W34" s="214"/>
      <c r="X34" s="214"/>
      <c r="Y34" s="214"/>
      <c r="Z34" s="214"/>
      <c r="AA34" s="214"/>
    </row>
    <row r="35" spans="2:27" ht="15" customHeight="1" x14ac:dyDescent="0.25">
      <c r="B35" s="80"/>
      <c r="C35" s="16"/>
      <c r="D35" s="16"/>
      <c r="E35" s="16"/>
      <c r="F35" s="16"/>
      <c r="G35" s="16"/>
      <c r="H35" s="17"/>
      <c r="I35" s="17"/>
      <c r="K35" s="216" t="s">
        <v>78</v>
      </c>
      <c r="L35" s="216"/>
      <c r="M35" s="216"/>
      <c r="N35" s="216"/>
      <c r="O35" s="216"/>
      <c r="P35" s="216"/>
      <c r="Q35" s="217" t="str">
        <f>IF(AND(C42=TRUE,B44=TRUE),10000000,IF(C42=TRUE,5000000,IF(AND(C41=TRUE,B44=TRUE),5000000,IF(C41=TRUE,2000000,IF(AND(B34=TRUE,B36=TRUE,B44=TRUE),2000000,IF(AND(B34=TRUE,B44=TRUE),2000000,IF(AND(B38=TRUE,B44=TRUE),2000000,IF(AND(B36=TRUE,B44=TRUE),2000000,IF(B34=TRUE,1000000,IF(B36=TRUE,1000000,IF(B38=TRUE,1000000,"")))))))))))</f>
        <v/>
      </c>
      <c r="R35" s="217"/>
      <c r="T35" s="2"/>
      <c r="U35" s="214"/>
      <c r="V35" s="214"/>
      <c r="W35" s="214"/>
      <c r="X35" s="214"/>
      <c r="Y35" s="214"/>
      <c r="Z35" s="214"/>
      <c r="AA35" s="214"/>
    </row>
    <row r="36" spans="2:27" ht="15" customHeight="1" x14ac:dyDescent="0.25">
      <c r="B36" s="79" t="b">
        <v>0</v>
      </c>
      <c r="C36" s="204" t="s">
        <v>76</v>
      </c>
      <c r="D36" s="204"/>
      <c r="E36" s="204"/>
      <c r="F36" s="204"/>
      <c r="G36" s="204"/>
      <c r="H36" s="204"/>
      <c r="I36" s="204"/>
      <c r="K36" s="190" t="s">
        <v>79</v>
      </c>
      <c r="L36" s="190"/>
      <c r="M36" s="190"/>
      <c r="N36" s="190"/>
      <c r="O36" s="190"/>
      <c r="P36" s="190"/>
      <c r="Q36" s="217" t="str">
        <f>IF(Q35&gt;0,Q35,"")</f>
        <v/>
      </c>
      <c r="R36" s="217"/>
      <c r="T36" s="2"/>
      <c r="U36" s="214"/>
      <c r="V36" s="214"/>
      <c r="W36" s="214"/>
      <c r="X36" s="214"/>
      <c r="Y36" s="214"/>
      <c r="Z36" s="214"/>
      <c r="AA36" s="214"/>
    </row>
    <row r="37" spans="2:27" ht="15" customHeight="1" x14ac:dyDescent="0.25">
      <c r="B37" s="2"/>
      <c r="C37" s="2"/>
      <c r="D37" s="2"/>
      <c r="E37" s="2"/>
      <c r="F37" s="2"/>
      <c r="G37" s="2"/>
      <c r="H37" s="2"/>
      <c r="I37" s="2"/>
      <c r="K37" s="2"/>
      <c r="L37" s="2"/>
      <c r="M37" s="2"/>
      <c r="N37" s="2"/>
      <c r="O37" s="2"/>
      <c r="P37" s="2"/>
      <c r="Q37" s="2"/>
      <c r="R37" s="2"/>
      <c r="T37" s="2"/>
      <c r="U37" s="214"/>
      <c r="V37" s="214"/>
      <c r="W37" s="214"/>
      <c r="X37" s="214"/>
      <c r="Y37" s="214"/>
      <c r="Z37" s="214"/>
      <c r="AA37" s="214"/>
    </row>
    <row r="38" spans="2:27" ht="15" customHeight="1" x14ac:dyDescent="0.3">
      <c r="B38" s="77" t="b">
        <v>0</v>
      </c>
      <c r="C38" s="202" t="s">
        <v>154</v>
      </c>
      <c r="D38" s="202"/>
      <c r="E38" s="202"/>
      <c r="F38" s="202"/>
      <c r="G38" s="202"/>
      <c r="H38" s="202"/>
      <c r="I38" s="202"/>
      <c r="K38" s="25"/>
      <c r="L38" s="25"/>
      <c r="M38" s="25"/>
      <c r="N38" s="25"/>
      <c r="O38" s="25"/>
      <c r="P38" s="25"/>
      <c r="Q38" s="25"/>
      <c r="R38" s="25"/>
      <c r="T38" s="2"/>
      <c r="U38" s="2"/>
      <c r="V38" s="2"/>
      <c r="W38" s="2"/>
      <c r="X38" s="2"/>
      <c r="Y38" s="2"/>
      <c r="Z38" s="2"/>
      <c r="AA38" s="2"/>
    </row>
    <row r="39" spans="2:27" ht="15" customHeight="1" x14ac:dyDescent="0.25">
      <c r="B39" s="2"/>
      <c r="C39" s="2"/>
      <c r="D39" s="2"/>
      <c r="E39" s="2"/>
      <c r="F39" s="2"/>
      <c r="G39" s="2"/>
      <c r="H39" s="2"/>
      <c r="I39" s="2"/>
      <c r="K39" s="25"/>
      <c r="L39" s="25"/>
      <c r="M39" s="25"/>
      <c r="N39" s="25"/>
      <c r="O39" s="25"/>
      <c r="P39" s="25"/>
      <c r="Q39" s="25"/>
      <c r="R39" s="25"/>
      <c r="T39" s="2"/>
      <c r="U39" s="2"/>
      <c r="V39" s="2"/>
      <c r="W39" s="2"/>
      <c r="X39" s="2"/>
      <c r="Y39" s="2"/>
      <c r="Z39" s="2"/>
      <c r="AA39" s="2"/>
    </row>
    <row r="40" spans="2:27" ht="15" customHeight="1" x14ac:dyDescent="0.25">
      <c r="B40" s="79"/>
      <c r="C40" s="204" t="s">
        <v>155</v>
      </c>
      <c r="D40" s="204"/>
      <c r="E40" s="204"/>
      <c r="F40" s="204"/>
      <c r="G40" s="204"/>
      <c r="H40" s="204"/>
      <c r="I40" s="204"/>
      <c r="K40" s="25"/>
      <c r="L40" s="25"/>
      <c r="M40" s="25"/>
      <c r="N40" s="25"/>
      <c r="O40" s="25"/>
      <c r="P40" s="25"/>
      <c r="Q40" s="25"/>
      <c r="R40" s="25"/>
      <c r="T40" s="56"/>
      <c r="U40" s="56"/>
      <c r="V40" s="56"/>
      <c r="W40" s="56"/>
      <c r="X40" s="56"/>
      <c r="Y40" s="56"/>
      <c r="Z40" s="56"/>
      <c r="AA40" s="56"/>
    </row>
    <row r="41" spans="2:27" ht="15" customHeight="1" x14ac:dyDescent="0.25">
      <c r="B41" s="91"/>
      <c r="C41" s="83" t="b">
        <v>0</v>
      </c>
      <c r="D41" s="204" t="s">
        <v>156</v>
      </c>
      <c r="E41" s="204"/>
      <c r="F41" s="204"/>
      <c r="G41" s="204"/>
      <c r="H41" s="204"/>
      <c r="I41" s="204"/>
      <c r="K41" s="25"/>
      <c r="L41" s="25"/>
      <c r="M41" s="25"/>
      <c r="N41" s="25"/>
      <c r="O41" s="25"/>
      <c r="P41" s="25"/>
      <c r="Q41" s="25"/>
      <c r="R41" s="25"/>
      <c r="T41" s="195" t="s">
        <v>284</v>
      </c>
      <c r="U41" s="196"/>
      <c r="V41" s="196"/>
      <c r="W41" s="196"/>
      <c r="X41" s="196"/>
      <c r="Y41" s="196"/>
      <c r="Z41" s="196"/>
      <c r="AA41" s="196"/>
    </row>
    <row r="42" spans="2:27" ht="15" customHeight="1" x14ac:dyDescent="0.25">
      <c r="B42" s="81"/>
      <c r="C42" s="77" t="b">
        <v>0</v>
      </c>
      <c r="D42" s="205" t="s">
        <v>157</v>
      </c>
      <c r="E42" s="199"/>
      <c r="F42" s="199"/>
      <c r="G42" s="199"/>
      <c r="H42" s="199"/>
      <c r="I42" s="199"/>
      <c r="K42" s="25"/>
      <c r="L42" s="25"/>
      <c r="M42" s="25"/>
      <c r="N42" s="25"/>
      <c r="O42" s="25"/>
      <c r="P42" s="25"/>
      <c r="Q42" s="25"/>
      <c r="R42" s="25"/>
      <c r="T42" s="196"/>
      <c r="U42" s="196"/>
      <c r="V42" s="196"/>
      <c r="W42" s="196"/>
      <c r="X42" s="196"/>
      <c r="Y42" s="196"/>
      <c r="Z42" s="196"/>
      <c r="AA42" s="196"/>
    </row>
    <row r="43" spans="2:27" ht="15" customHeight="1" x14ac:dyDescent="0.25">
      <c r="B43" s="81"/>
      <c r="C43" s="2"/>
      <c r="D43" s="2"/>
      <c r="E43" s="2"/>
      <c r="F43" s="2"/>
      <c r="G43" s="2"/>
      <c r="H43" s="2"/>
      <c r="I43" s="2"/>
      <c r="K43" s="2"/>
      <c r="L43" s="2"/>
      <c r="M43" s="2"/>
      <c r="N43" s="2"/>
      <c r="O43" s="2"/>
      <c r="P43" s="2"/>
      <c r="Q43" s="2"/>
      <c r="R43" s="2"/>
      <c r="T43" s="196"/>
      <c r="U43" s="196"/>
      <c r="V43" s="196"/>
      <c r="W43" s="196"/>
      <c r="X43" s="196"/>
      <c r="Y43" s="196"/>
      <c r="Z43" s="196"/>
      <c r="AA43" s="196"/>
    </row>
    <row r="44" spans="2:27" ht="15" customHeight="1" x14ac:dyDescent="0.25">
      <c r="B44" s="218" t="b">
        <v>0</v>
      </c>
      <c r="C44" s="219" t="s">
        <v>158</v>
      </c>
      <c r="D44" s="219"/>
      <c r="E44" s="219"/>
      <c r="F44" s="219"/>
      <c r="G44" s="219"/>
      <c r="H44" s="219"/>
      <c r="I44" s="219"/>
      <c r="K44" s="2"/>
      <c r="L44" s="2"/>
      <c r="M44" s="2"/>
      <c r="N44" s="2"/>
      <c r="O44" s="2"/>
      <c r="P44" s="2"/>
      <c r="Q44" s="2"/>
      <c r="R44" s="2"/>
      <c r="T44" s="196"/>
      <c r="U44" s="196"/>
      <c r="V44" s="196"/>
      <c r="W44" s="196"/>
      <c r="X44" s="196"/>
      <c r="Y44" s="196"/>
      <c r="Z44" s="196"/>
      <c r="AA44" s="196"/>
    </row>
    <row r="45" spans="2:27" ht="15" customHeight="1" x14ac:dyDescent="0.25">
      <c r="B45" s="218"/>
      <c r="C45" s="219"/>
      <c r="D45" s="219"/>
      <c r="E45" s="219"/>
      <c r="F45" s="219"/>
      <c r="G45" s="219"/>
      <c r="H45" s="219"/>
      <c r="I45" s="219"/>
      <c r="K45" s="2"/>
      <c r="L45" s="2"/>
      <c r="M45" s="2"/>
      <c r="N45" s="2"/>
      <c r="O45" s="2"/>
      <c r="P45" s="2"/>
      <c r="Q45" s="2"/>
      <c r="R45" s="2"/>
      <c r="T45" s="196"/>
      <c r="U45" s="196"/>
      <c r="V45" s="196"/>
      <c r="W45" s="196"/>
      <c r="X45" s="196"/>
      <c r="Y45" s="196"/>
      <c r="Z45" s="196"/>
      <c r="AA45" s="196"/>
    </row>
    <row r="46" spans="2:27" x14ac:dyDescent="0.25">
      <c r="B46" s="2"/>
      <c r="C46" s="219"/>
      <c r="D46" s="219"/>
      <c r="E46" s="219"/>
      <c r="F46" s="219"/>
      <c r="G46" s="219"/>
      <c r="H46" s="219"/>
      <c r="I46" s="219"/>
      <c r="K46" s="220"/>
      <c r="L46" s="220"/>
      <c r="M46" s="2"/>
      <c r="N46" s="2"/>
      <c r="O46" s="2"/>
      <c r="P46" s="2"/>
      <c r="Q46" s="2"/>
      <c r="R46" s="2"/>
      <c r="T46" s="196"/>
      <c r="U46" s="196"/>
      <c r="V46" s="196"/>
      <c r="W46" s="196"/>
      <c r="X46" s="196"/>
      <c r="Y46" s="196"/>
      <c r="Z46" s="196"/>
      <c r="AA46" s="196"/>
    </row>
  </sheetData>
  <sheetProtection algorithmName="SHA-512" hashValue="4QA1jixPUj0/uzdC4nkI6Jrr0l3FxZCx5fyAWoivMjqLOrlOrNviMFoWghQjU3AuGzkHpTuY+bccsnSw+KQhmw==" saltValue="WPK4WqhgCv9fWQEF5clwcA==" spinCount="100000" sheet="1" objects="1" scenarios="1" selectLockedCells="1" selectUnlockedCells="1"/>
  <mergeCells count="40">
    <mergeCell ref="T41:AA46"/>
    <mergeCell ref="D42:I42"/>
    <mergeCell ref="B44:B45"/>
    <mergeCell ref="C44:I46"/>
    <mergeCell ref="K46:L46"/>
    <mergeCell ref="D41:I41"/>
    <mergeCell ref="C38:I38"/>
    <mergeCell ref="C40:I40"/>
    <mergeCell ref="K29:P29"/>
    <mergeCell ref="Q29:R29"/>
    <mergeCell ref="B32:I32"/>
    <mergeCell ref="U32:AA37"/>
    <mergeCell ref="C34:I34"/>
    <mergeCell ref="K34:R34"/>
    <mergeCell ref="K35:P35"/>
    <mergeCell ref="Q35:R35"/>
    <mergeCell ref="C36:I36"/>
    <mergeCell ref="K36:P36"/>
    <mergeCell ref="Q36:R36"/>
    <mergeCell ref="B20:I22"/>
    <mergeCell ref="K20:R20"/>
    <mergeCell ref="T20:AA22"/>
    <mergeCell ref="K22:R22"/>
    <mergeCell ref="B24:I24"/>
    <mergeCell ref="L24:R24"/>
    <mergeCell ref="U24:AA30"/>
    <mergeCell ref="C26:I26"/>
    <mergeCell ref="D28:I28"/>
    <mergeCell ref="D29:I29"/>
    <mergeCell ref="B30:I30"/>
    <mergeCell ref="K30:P30"/>
    <mergeCell ref="Q30:R30"/>
    <mergeCell ref="L26:R26"/>
    <mergeCell ref="D27:I27"/>
    <mergeCell ref="K28:R28"/>
    <mergeCell ref="B1:C2"/>
    <mergeCell ref="E1:H2"/>
    <mergeCell ref="I1:L2"/>
    <mergeCell ref="N1:Q2"/>
    <mergeCell ref="S1:V2"/>
  </mergeCells>
  <conditionalFormatting sqref="B30">
    <cfRule type="containsText" dxfId="10" priority="2" operator="containsText" text="Contact">
      <formula>NOT(ISERROR(SEARCH("Contact",B30)))</formula>
    </cfRule>
    <cfRule type="containsText" dxfId="9" priority="3" operator="containsText" text="Continue">
      <formula>NOT(ISERROR(SEARCH("Continue",B30)))</formula>
    </cfRule>
  </conditionalFormatting>
  <conditionalFormatting sqref="K38">
    <cfRule type="containsText" dxfId="8" priority="1" operator="containsText" text="verify">
      <formula>NOT(ISERROR(SEARCH("verify",K38)))</formula>
    </cfRule>
  </conditionalFormatting>
  <pageMargins left="0.25" right="0.25" top="0.75" bottom="0.75" header="0.3" footer="0.3"/>
  <pageSetup paperSize="17"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48145" r:id="rId5" name="Check Box 17">
              <controlPr locked="0" defaultSize="0" autoFill="0" autoLine="0" autoPict="0">
                <anchor moveWithCells="1">
                  <from>
                    <xdr:col>2</xdr:col>
                    <xdr:colOff>57150</xdr:colOff>
                    <xdr:row>25</xdr:row>
                    <xdr:rowOff>171450</xdr:rowOff>
                  </from>
                  <to>
                    <xdr:col>3</xdr:col>
                    <xdr:colOff>114300</xdr:colOff>
                    <xdr:row>27</xdr:row>
                    <xdr:rowOff>19050</xdr:rowOff>
                  </to>
                </anchor>
              </controlPr>
            </control>
          </mc:Choice>
        </mc:AlternateContent>
        <mc:AlternateContent xmlns:mc="http://schemas.openxmlformats.org/markup-compatibility/2006">
          <mc:Choice Requires="x14">
            <control shapeId="48146" r:id="rId6" name="Check Box 18">
              <controlPr locked="0" defaultSize="0" autoFill="0" autoLine="0" autoPict="0">
                <anchor moveWithCells="1">
                  <from>
                    <xdr:col>2</xdr:col>
                    <xdr:colOff>57150</xdr:colOff>
                    <xdr:row>26</xdr:row>
                    <xdr:rowOff>180975</xdr:rowOff>
                  </from>
                  <to>
                    <xdr:col>3</xdr:col>
                    <xdr:colOff>95250</xdr:colOff>
                    <xdr:row>28</xdr:row>
                    <xdr:rowOff>19050</xdr:rowOff>
                  </to>
                </anchor>
              </controlPr>
            </control>
          </mc:Choice>
        </mc:AlternateContent>
        <mc:AlternateContent xmlns:mc="http://schemas.openxmlformats.org/markup-compatibility/2006">
          <mc:Choice Requires="x14">
            <control shapeId="48147" r:id="rId7" name="Check Box 19">
              <controlPr locked="0" defaultSize="0" autoFill="0" autoLine="0" autoPict="0">
                <anchor moveWithCells="1">
                  <from>
                    <xdr:col>1</xdr:col>
                    <xdr:colOff>57150</xdr:colOff>
                    <xdr:row>32</xdr:row>
                    <xdr:rowOff>180975</xdr:rowOff>
                  </from>
                  <to>
                    <xdr:col>2</xdr:col>
                    <xdr:colOff>104775</xdr:colOff>
                    <xdr:row>34</xdr:row>
                    <xdr:rowOff>19050</xdr:rowOff>
                  </to>
                </anchor>
              </controlPr>
            </control>
          </mc:Choice>
        </mc:AlternateContent>
        <mc:AlternateContent xmlns:mc="http://schemas.openxmlformats.org/markup-compatibility/2006">
          <mc:Choice Requires="x14">
            <control shapeId="48148" r:id="rId8" name="Check Box 20">
              <controlPr locked="0" defaultSize="0" autoFill="0" autoLine="0" autoPict="0">
                <anchor moveWithCells="1">
                  <from>
                    <xdr:col>1</xdr:col>
                    <xdr:colOff>57150</xdr:colOff>
                    <xdr:row>34</xdr:row>
                    <xdr:rowOff>180975</xdr:rowOff>
                  </from>
                  <to>
                    <xdr:col>2</xdr:col>
                    <xdr:colOff>57150</xdr:colOff>
                    <xdr:row>36</xdr:row>
                    <xdr:rowOff>19050</xdr:rowOff>
                  </to>
                </anchor>
              </controlPr>
            </control>
          </mc:Choice>
        </mc:AlternateContent>
        <mc:AlternateContent xmlns:mc="http://schemas.openxmlformats.org/markup-compatibility/2006">
          <mc:Choice Requires="x14">
            <control shapeId="48149" r:id="rId9" name="Check Box 21">
              <controlPr locked="0" defaultSize="0" autoFill="0" autoLine="0" autoPict="0">
                <anchor moveWithCells="1">
                  <from>
                    <xdr:col>2</xdr:col>
                    <xdr:colOff>38100</xdr:colOff>
                    <xdr:row>39</xdr:row>
                    <xdr:rowOff>180975</xdr:rowOff>
                  </from>
                  <to>
                    <xdr:col>3</xdr:col>
                    <xdr:colOff>95250</xdr:colOff>
                    <xdr:row>41</xdr:row>
                    <xdr:rowOff>19050</xdr:rowOff>
                  </to>
                </anchor>
              </controlPr>
            </control>
          </mc:Choice>
        </mc:AlternateContent>
        <mc:AlternateContent xmlns:mc="http://schemas.openxmlformats.org/markup-compatibility/2006">
          <mc:Choice Requires="x14">
            <control shapeId="48150" r:id="rId10" name="Check Box 22">
              <controlPr locked="0" defaultSize="0" autoFill="0" autoLine="0" autoPict="0">
                <anchor moveWithCells="1">
                  <from>
                    <xdr:col>2</xdr:col>
                    <xdr:colOff>38100</xdr:colOff>
                    <xdr:row>41</xdr:row>
                    <xdr:rowOff>19050</xdr:rowOff>
                  </from>
                  <to>
                    <xdr:col>3</xdr:col>
                    <xdr:colOff>38100</xdr:colOff>
                    <xdr:row>42</xdr:row>
                    <xdr:rowOff>19050</xdr:rowOff>
                  </to>
                </anchor>
              </controlPr>
            </control>
          </mc:Choice>
        </mc:AlternateContent>
        <mc:AlternateContent xmlns:mc="http://schemas.openxmlformats.org/markup-compatibility/2006">
          <mc:Choice Requires="x14">
            <control shapeId="48151" r:id="rId11" name="Check Box 23">
              <controlPr locked="0" defaultSize="0" autoFill="0" autoLine="0" autoPict="0">
                <anchor moveWithCells="1">
                  <from>
                    <xdr:col>1</xdr:col>
                    <xdr:colOff>38100</xdr:colOff>
                    <xdr:row>43</xdr:row>
                    <xdr:rowOff>19050</xdr:rowOff>
                  </from>
                  <to>
                    <xdr:col>2</xdr:col>
                    <xdr:colOff>57150</xdr:colOff>
                    <xdr:row>44</xdr:row>
                    <xdr:rowOff>28575</xdr:rowOff>
                  </to>
                </anchor>
              </controlPr>
            </control>
          </mc:Choice>
        </mc:AlternateContent>
        <mc:AlternateContent xmlns:mc="http://schemas.openxmlformats.org/markup-compatibility/2006">
          <mc:Choice Requires="x14">
            <control shapeId="48152" r:id="rId12" name="Check Box 24">
              <controlPr locked="0" defaultSize="0" autoFill="0" autoLine="0" autoPict="0">
                <anchor moveWithCells="1">
                  <from>
                    <xdr:col>1</xdr:col>
                    <xdr:colOff>57150</xdr:colOff>
                    <xdr:row>36</xdr:row>
                    <xdr:rowOff>171450</xdr:rowOff>
                  </from>
                  <to>
                    <xdr:col>2</xdr:col>
                    <xdr:colOff>95250</xdr:colOff>
                    <xdr:row>38</xdr:row>
                    <xdr:rowOff>0</xdr:rowOff>
                  </to>
                </anchor>
              </controlPr>
            </control>
          </mc:Choice>
        </mc:AlternateContent>
        <mc:AlternateContent xmlns:mc="http://schemas.openxmlformats.org/markup-compatibility/2006">
          <mc:Choice Requires="x14">
            <control shapeId="48153" r:id="rId13" name="Check Box 25">
              <controlPr locked="0" defaultSize="0" autoFill="0" autoLine="0" autoPict="0">
                <anchor moveWithCells="1">
                  <from>
                    <xdr:col>10</xdr:col>
                    <xdr:colOff>57150</xdr:colOff>
                    <xdr:row>22</xdr:row>
                    <xdr:rowOff>171450</xdr:rowOff>
                  </from>
                  <to>
                    <xdr:col>11</xdr:col>
                    <xdr:colOff>76200</xdr:colOff>
                    <xdr:row>24</xdr:row>
                    <xdr:rowOff>0</xdr:rowOff>
                  </to>
                </anchor>
              </controlPr>
            </control>
          </mc:Choice>
        </mc:AlternateContent>
        <mc:AlternateContent xmlns:mc="http://schemas.openxmlformats.org/markup-compatibility/2006">
          <mc:Choice Requires="x14">
            <control shapeId="48154" r:id="rId14" name="Check Box 26">
              <controlPr locked="0" defaultSize="0" autoFill="0" autoLine="0" autoPict="0">
                <anchor moveWithCells="1">
                  <from>
                    <xdr:col>10</xdr:col>
                    <xdr:colOff>57150</xdr:colOff>
                    <xdr:row>24</xdr:row>
                    <xdr:rowOff>171450</xdr:rowOff>
                  </from>
                  <to>
                    <xdr:col>11</xdr:col>
                    <xdr:colOff>114300</xdr:colOff>
                    <xdr:row>25</xdr:row>
                    <xdr:rowOff>180975</xdr:rowOff>
                  </to>
                </anchor>
              </controlPr>
            </control>
          </mc:Choice>
        </mc:AlternateContent>
        <mc:AlternateContent xmlns:mc="http://schemas.openxmlformats.org/markup-compatibility/2006">
          <mc:Choice Requires="x14">
            <control shapeId="48155" r:id="rId15" name="Check Box 27">
              <controlPr locked="0" defaultSize="0" autoFill="0" autoLine="0" autoPict="0">
                <anchor moveWithCells="1">
                  <from>
                    <xdr:col>2</xdr:col>
                    <xdr:colOff>57150</xdr:colOff>
                    <xdr:row>27</xdr:row>
                    <xdr:rowOff>180975</xdr:rowOff>
                  </from>
                  <to>
                    <xdr:col>3</xdr:col>
                    <xdr:colOff>76200</xdr:colOff>
                    <xdr:row>29</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46"/>
  <sheetViews>
    <sheetView showGridLines="0" showRowColHeaders="0" zoomScaleNormal="100" workbookViewId="0">
      <selection activeCell="H32" sqref="H32:I32"/>
    </sheetView>
  </sheetViews>
  <sheetFormatPr defaultRowHeight="15" x14ac:dyDescent="0.25"/>
  <cols>
    <col min="1" max="1" width="4.28515625" customWidth="1"/>
    <col min="2" max="27" width="7.7109375" customWidth="1"/>
    <col min="28" max="28" width="4.28515625" customWidth="1"/>
  </cols>
  <sheetData>
    <row r="1" spans="1:30" ht="15" customHeight="1" x14ac:dyDescent="0.25">
      <c r="A1" s="9"/>
      <c r="B1" s="167" t="s">
        <v>2</v>
      </c>
      <c r="C1" s="167"/>
      <c r="D1" s="9"/>
      <c r="E1" s="167" t="s">
        <v>0</v>
      </c>
      <c r="F1" s="167"/>
      <c r="G1" s="167"/>
      <c r="H1" s="167"/>
      <c r="I1" s="9"/>
      <c r="J1" s="167" t="s">
        <v>1</v>
      </c>
      <c r="K1" s="167"/>
      <c r="L1" s="167"/>
      <c r="M1" s="9"/>
      <c r="N1" s="168" t="s">
        <v>135</v>
      </c>
      <c r="O1" s="168"/>
      <c r="P1" s="168"/>
      <c r="Q1" s="168"/>
      <c r="R1" s="9"/>
      <c r="S1" s="167" t="s">
        <v>3</v>
      </c>
      <c r="T1" s="167"/>
      <c r="U1" s="167"/>
      <c r="V1" s="9"/>
      <c r="W1" s="9"/>
      <c r="X1" s="9"/>
      <c r="Y1" s="9"/>
      <c r="Z1" s="9"/>
      <c r="AA1" s="9"/>
      <c r="AB1" s="9"/>
      <c r="AC1" s="1"/>
      <c r="AD1" s="1"/>
    </row>
    <row r="2" spans="1:30" ht="15" customHeight="1" x14ac:dyDescent="0.25">
      <c r="A2" s="9"/>
      <c r="B2" s="167"/>
      <c r="C2" s="167"/>
      <c r="D2" s="9"/>
      <c r="E2" s="167"/>
      <c r="F2" s="167"/>
      <c r="G2" s="167"/>
      <c r="H2" s="167"/>
      <c r="I2" s="9"/>
      <c r="J2" s="167"/>
      <c r="K2" s="167"/>
      <c r="L2" s="167"/>
      <c r="M2" s="9"/>
      <c r="N2" s="168"/>
      <c r="O2" s="168"/>
      <c r="P2" s="168"/>
      <c r="Q2" s="168"/>
      <c r="R2" s="9"/>
      <c r="S2" s="167"/>
      <c r="T2" s="167"/>
      <c r="U2" s="167"/>
      <c r="V2" s="9"/>
      <c r="W2" s="9"/>
      <c r="X2" s="9"/>
      <c r="Y2" s="9"/>
      <c r="Z2" s="9"/>
      <c r="AA2" s="9"/>
      <c r="AB2" s="9"/>
      <c r="AC2" s="1"/>
      <c r="AD2" s="1"/>
    </row>
    <row r="9" spans="1:30" ht="15" customHeight="1" x14ac:dyDescent="0.25">
      <c r="J9" s="61"/>
      <c r="K9" s="61"/>
      <c r="L9" s="61"/>
      <c r="M9" s="61"/>
      <c r="N9" s="61"/>
      <c r="O9" s="61"/>
      <c r="P9" s="61"/>
      <c r="Q9" s="61"/>
    </row>
    <row r="10" spans="1:30" ht="15" customHeight="1" x14ac:dyDescent="0.25">
      <c r="J10" s="61"/>
      <c r="K10" s="61"/>
      <c r="L10" s="61"/>
      <c r="M10" s="61"/>
      <c r="N10" s="61"/>
      <c r="O10" s="61"/>
      <c r="P10" s="61"/>
      <c r="Q10" s="61"/>
    </row>
    <row r="11" spans="1:30" ht="15" customHeight="1" x14ac:dyDescent="0.25">
      <c r="J11" s="62"/>
      <c r="K11" s="62"/>
      <c r="L11" s="62"/>
      <c r="M11" s="62"/>
      <c r="N11" s="62"/>
      <c r="O11" s="62"/>
      <c r="P11" s="62"/>
      <c r="Q11" s="62"/>
      <c r="R11" s="62"/>
    </row>
    <row r="12" spans="1:30" ht="15" customHeight="1" x14ac:dyDescent="0.25">
      <c r="J12" s="62"/>
      <c r="K12" s="62"/>
      <c r="L12" s="62"/>
      <c r="M12" s="62"/>
      <c r="N12" s="62"/>
      <c r="O12" s="62"/>
      <c r="P12" s="62"/>
      <c r="Q12" s="62"/>
      <c r="R12" s="62"/>
    </row>
    <row r="13" spans="1:30" ht="15" customHeight="1" x14ac:dyDescent="0.45">
      <c r="J13" s="63"/>
      <c r="K13" s="63"/>
      <c r="L13" s="63"/>
      <c r="M13" s="63"/>
      <c r="N13" s="63"/>
    </row>
    <row r="14" spans="1:30" ht="15" customHeight="1" x14ac:dyDescent="0.45">
      <c r="J14" s="63"/>
      <c r="K14" s="63"/>
      <c r="L14" s="63"/>
      <c r="M14" s="63"/>
      <c r="N14" s="63"/>
    </row>
    <row r="19" spans="2:36" ht="18" customHeight="1" x14ac:dyDescent="0.25"/>
    <row r="20" spans="2:36" ht="15" customHeight="1" x14ac:dyDescent="0.25">
      <c r="B20" s="149" t="s">
        <v>121</v>
      </c>
      <c r="C20" s="149"/>
      <c r="D20" s="149"/>
      <c r="E20" s="149"/>
      <c r="F20" s="149"/>
      <c r="G20" s="149"/>
      <c r="H20" s="149"/>
      <c r="I20" s="149"/>
      <c r="K20" s="167" t="s">
        <v>104</v>
      </c>
      <c r="L20" s="167"/>
      <c r="M20" s="167"/>
      <c r="N20" s="167"/>
      <c r="O20" s="167"/>
      <c r="P20" s="167"/>
      <c r="Q20" s="167"/>
      <c r="R20" s="167"/>
      <c r="T20" s="149" t="s">
        <v>114</v>
      </c>
      <c r="U20" s="149"/>
      <c r="V20" s="149"/>
      <c r="W20" s="149"/>
      <c r="X20" s="149"/>
      <c r="Y20" s="149"/>
      <c r="Z20" s="149"/>
      <c r="AA20" s="149"/>
    </row>
    <row r="21" spans="2:36" ht="15" customHeight="1" x14ac:dyDescent="0.25">
      <c r="B21" s="149"/>
      <c r="C21" s="149"/>
      <c r="D21" s="149"/>
      <c r="E21" s="149"/>
      <c r="F21" s="149"/>
      <c r="G21" s="149"/>
      <c r="H21" s="149"/>
      <c r="I21" s="149"/>
      <c r="K21" s="167"/>
      <c r="L21" s="167"/>
      <c r="M21" s="167"/>
      <c r="N21" s="167"/>
      <c r="O21" s="167"/>
      <c r="P21" s="167"/>
      <c r="Q21" s="167"/>
      <c r="R21" s="167"/>
      <c r="T21" s="149"/>
      <c r="U21" s="149"/>
      <c r="V21" s="149"/>
      <c r="W21" s="149"/>
      <c r="X21" s="149"/>
      <c r="Y21" s="149"/>
      <c r="Z21" s="149"/>
      <c r="AA21" s="149"/>
    </row>
    <row r="22" spans="2:36" ht="15" customHeight="1" x14ac:dyDescent="0.25">
      <c r="B22" s="149"/>
      <c r="C22" s="149"/>
      <c r="D22" s="149"/>
      <c r="E22" s="149"/>
      <c r="F22" s="149"/>
      <c r="G22" s="149"/>
      <c r="H22" s="149"/>
      <c r="I22" s="149"/>
      <c r="K22" s="167"/>
      <c r="L22" s="167"/>
      <c r="M22" s="167"/>
      <c r="N22" s="167"/>
      <c r="O22" s="167"/>
      <c r="P22" s="167"/>
      <c r="Q22" s="167"/>
      <c r="R22" s="167"/>
      <c r="T22" s="149"/>
      <c r="U22" s="149"/>
      <c r="V22" s="149"/>
      <c r="W22" s="149"/>
      <c r="X22" s="149"/>
      <c r="Y22" s="149"/>
      <c r="Z22" s="149"/>
      <c r="AA22" s="149"/>
    </row>
    <row r="23" spans="2:36" ht="15" customHeight="1" x14ac:dyDescent="0.25">
      <c r="B23" s="59"/>
      <c r="C23" s="59"/>
      <c r="D23" s="59"/>
      <c r="E23" s="59"/>
      <c r="F23" s="59"/>
      <c r="G23" s="59"/>
      <c r="H23" s="59"/>
      <c r="I23" s="59"/>
      <c r="K23" s="2"/>
      <c r="L23" s="22"/>
      <c r="M23" s="273"/>
      <c r="N23" s="273"/>
      <c r="O23" s="273"/>
      <c r="P23" s="273"/>
      <c r="Q23" s="239"/>
      <c r="R23" s="239"/>
      <c r="T23" s="224" t="s">
        <v>115</v>
      </c>
      <c r="U23" s="224"/>
      <c r="V23" s="224"/>
      <c r="W23" s="224"/>
      <c r="X23" s="224"/>
      <c r="Y23" s="224"/>
      <c r="Z23" s="224"/>
      <c r="AA23" s="224"/>
      <c r="AC23" s="67"/>
      <c r="AD23" s="67"/>
      <c r="AE23" s="67"/>
      <c r="AF23" s="67"/>
      <c r="AG23" s="67"/>
      <c r="AH23" s="67"/>
      <c r="AI23" s="67"/>
      <c r="AJ23" s="67"/>
    </row>
    <row r="24" spans="2:36" ht="15" customHeight="1" x14ac:dyDescent="0.3">
      <c r="B24" s="209" t="s">
        <v>140</v>
      </c>
      <c r="C24" s="209"/>
      <c r="D24" s="209"/>
      <c r="E24" s="209"/>
      <c r="F24" s="209"/>
      <c r="G24" s="209"/>
      <c r="H24" s="209"/>
      <c r="I24" s="209"/>
      <c r="K24" s="26" t="s">
        <v>105</v>
      </c>
      <c r="L24" s="2"/>
      <c r="M24" s="2"/>
      <c r="N24" s="2"/>
      <c r="O24" s="2"/>
      <c r="P24" s="2"/>
      <c r="Q24" s="2"/>
      <c r="R24" s="2"/>
      <c r="T24" s="224"/>
      <c r="U24" s="224"/>
      <c r="V24" s="224"/>
      <c r="W24" s="224"/>
      <c r="X24" s="224"/>
      <c r="Y24" s="224"/>
      <c r="Z24" s="224"/>
      <c r="AA24" s="224"/>
      <c r="AC24" s="1"/>
      <c r="AD24" s="1"/>
      <c r="AE24" s="1"/>
      <c r="AF24" s="1"/>
      <c r="AG24" s="1"/>
      <c r="AH24" s="1"/>
      <c r="AI24" s="1"/>
      <c r="AJ24" s="1"/>
    </row>
    <row r="25" spans="2:36" ht="15" customHeight="1" x14ac:dyDescent="0.3">
      <c r="B25" s="2"/>
      <c r="C25" s="2"/>
      <c r="D25" s="2"/>
      <c r="E25" s="2"/>
      <c r="F25" s="2"/>
      <c r="G25" s="2"/>
      <c r="H25" s="2"/>
      <c r="I25" s="2"/>
      <c r="K25" s="11"/>
      <c r="L25" s="2"/>
      <c r="M25" s="2"/>
      <c r="N25" s="21"/>
      <c r="O25" s="21"/>
      <c r="P25" s="21"/>
      <c r="Q25" s="21"/>
      <c r="R25" s="21"/>
      <c r="T25" s="225" t="s">
        <v>116</v>
      </c>
      <c r="U25" s="225"/>
      <c r="V25" s="225"/>
      <c r="W25" s="225"/>
      <c r="X25" s="225"/>
      <c r="Y25" s="225"/>
      <c r="Z25" s="225"/>
      <c r="AA25" s="225"/>
    </row>
    <row r="26" spans="2:36" ht="15" customHeight="1" x14ac:dyDescent="0.3">
      <c r="B26" s="272" t="s">
        <v>253</v>
      </c>
      <c r="C26" s="272"/>
      <c r="D26" s="272"/>
      <c r="E26" s="272"/>
      <c r="F26" s="272"/>
      <c r="G26" s="272"/>
      <c r="H26" s="272"/>
      <c r="I26" s="272"/>
      <c r="K26" s="2"/>
      <c r="L26" s="10" t="s">
        <v>106</v>
      </c>
      <c r="M26" s="2"/>
      <c r="N26" s="2"/>
      <c r="O26" s="2"/>
      <c r="P26" s="2"/>
      <c r="Q26" s="2"/>
      <c r="R26" s="2"/>
      <c r="T26" s="225"/>
      <c r="U26" s="225"/>
      <c r="V26" s="225"/>
      <c r="W26" s="225"/>
      <c r="X26" s="225"/>
      <c r="Y26" s="225"/>
      <c r="Z26" s="225"/>
      <c r="AA26" s="225"/>
    </row>
    <row r="27" spans="2:36" ht="15" customHeight="1" x14ac:dyDescent="0.3">
      <c r="B27" s="272"/>
      <c r="C27" s="272"/>
      <c r="D27" s="272"/>
      <c r="E27" s="272"/>
      <c r="F27" s="272"/>
      <c r="G27" s="272"/>
      <c r="H27" s="272"/>
      <c r="I27" s="272"/>
      <c r="K27" s="75" t="s">
        <v>109</v>
      </c>
      <c r="L27" s="210" t="s">
        <v>110</v>
      </c>
      <c r="M27" s="210"/>
      <c r="N27" s="210"/>
      <c r="O27" s="210"/>
      <c r="P27" s="210"/>
      <c r="Q27" s="210"/>
      <c r="R27" s="210"/>
      <c r="T27" s="225"/>
      <c r="U27" s="225"/>
      <c r="V27" s="225"/>
      <c r="W27" s="225"/>
      <c r="X27" s="225"/>
      <c r="Y27" s="225"/>
      <c r="Z27" s="225"/>
      <c r="AA27" s="225"/>
    </row>
    <row r="28" spans="2:36" ht="15" customHeight="1" x14ac:dyDescent="0.25">
      <c r="B28" s="272"/>
      <c r="C28" s="272"/>
      <c r="D28" s="272"/>
      <c r="E28" s="272"/>
      <c r="F28" s="272"/>
      <c r="G28" s="272"/>
      <c r="H28" s="272"/>
      <c r="I28" s="272"/>
      <c r="K28" s="270" t="s">
        <v>109</v>
      </c>
      <c r="L28" s="192" t="s">
        <v>246</v>
      </c>
      <c r="M28" s="192"/>
      <c r="N28" s="192"/>
      <c r="O28" s="192"/>
      <c r="P28" s="192"/>
      <c r="Q28" s="192"/>
      <c r="R28" s="192"/>
      <c r="T28" s="225"/>
      <c r="U28" s="225"/>
      <c r="V28" s="225"/>
      <c r="W28" s="225"/>
      <c r="X28" s="225"/>
      <c r="Y28" s="225"/>
      <c r="Z28" s="225"/>
      <c r="AA28" s="225"/>
    </row>
    <row r="29" spans="2:36" ht="15" customHeight="1" x14ac:dyDescent="0.25">
      <c r="B29" s="218" t="b">
        <v>0</v>
      </c>
      <c r="C29" s="214" t="s">
        <v>50</v>
      </c>
      <c r="D29" s="214"/>
      <c r="E29" s="214"/>
      <c r="F29" s="214"/>
      <c r="G29" s="214"/>
      <c r="H29" s="214"/>
      <c r="I29" s="214"/>
      <c r="K29" s="270"/>
      <c r="L29" s="192"/>
      <c r="M29" s="192"/>
      <c r="N29" s="192"/>
      <c r="O29" s="192"/>
      <c r="P29" s="192"/>
      <c r="Q29" s="192"/>
      <c r="R29" s="192"/>
      <c r="T29" s="224" t="s">
        <v>117</v>
      </c>
      <c r="U29" s="224"/>
      <c r="V29" s="224"/>
      <c r="W29" s="224"/>
      <c r="X29" s="224"/>
      <c r="Y29" s="224"/>
      <c r="Z29" s="224"/>
      <c r="AA29" s="224"/>
    </row>
    <row r="30" spans="2:36" ht="15" customHeight="1" x14ac:dyDescent="0.25">
      <c r="B30" s="218"/>
      <c r="C30" s="214"/>
      <c r="D30" s="214"/>
      <c r="E30" s="214"/>
      <c r="F30" s="214"/>
      <c r="G30" s="214"/>
      <c r="H30" s="214"/>
      <c r="I30" s="214"/>
      <c r="K30" s="2"/>
      <c r="L30" s="192"/>
      <c r="M30" s="192"/>
      <c r="N30" s="192"/>
      <c r="O30" s="192"/>
      <c r="P30" s="192"/>
      <c r="Q30" s="192"/>
      <c r="R30" s="192"/>
      <c r="T30" s="224"/>
      <c r="U30" s="224"/>
      <c r="V30" s="224"/>
      <c r="W30" s="224"/>
      <c r="X30" s="224"/>
      <c r="Y30" s="224"/>
      <c r="Z30" s="224"/>
      <c r="AA30" s="224"/>
    </row>
    <row r="31" spans="2:36" ht="15.75" customHeight="1" thickBot="1" x14ac:dyDescent="0.35">
      <c r="B31" s="2"/>
      <c r="C31" s="2"/>
      <c r="D31" s="2"/>
      <c r="E31" s="2"/>
      <c r="F31" s="2"/>
      <c r="G31" s="2"/>
      <c r="H31" s="2"/>
      <c r="I31" s="2"/>
      <c r="K31" s="24"/>
      <c r="L31" s="20" t="s">
        <v>107</v>
      </c>
      <c r="M31" s="25"/>
      <c r="N31" s="25"/>
      <c r="O31" s="25"/>
      <c r="P31" s="25"/>
      <c r="Q31" s="12"/>
      <c r="R31" s="12"/>
      <c r="T31" s="225" t="s">
        <v>118</v>
      </c>
      <c r="U31" s="225"/>
      <c r="V31" s="225"/>
      <c r="W31" s="225"/>
      <c r="X31" s="225"/>
      <c r="Y31" s="225"/>
      <c r="Z31" s="225"/>
      <c r="AA31" s="225"/>
    </row>
    <row r="32" spans="2:36" ht="15" customHeight="1" thickBot="1" x14ac:dyDescent="0.35">
      <c r="B32" s="2"/>
      <c r="C32" s="224" t="s">
        <v>52</v>
      </c>
      <c r="D32" s="224"/>
      <c r="E32" s="224"/>
      <c r="F32" s="224"/>
      <c r="G32" s="227"/>
      <c r="H32" s="222">
        <v>0</v>
      </c>
      <c r="I32" s="223"/>
      <c r="K32" s="75" t="s">
        <v>109</v>
      </c>
      <c r="L32" s="202" t="s">
        <v>247</v>
      </c>
      <c r="M32" s="202"/>
      <c r="N32" s="202"/>
      <c r="O32" s="202"/>
      <c r="P32" s="202"/>
      <c r="Q32" s="202"/>
      <c r="R32" s="202"/>
      <c r="T32" s="225"/>
      <c r="U32" s="225"/>
      <c r="V32" s="225"/>
      <c r="W32" s="225"/>
      <c r="X32" s="225"/>
      <c r="Y32" s="225"/>
      <c r="Z32" s="225"/>
      <c r="AA32" s="225"/>
    </row>
    <row r="33" spans="2:27" ht="15" customHeight="1" x14ac:dyDescent="0.25">
      <c r="B33" s="35"/>
      <c r="C33" s="35"/>
      <c r="D33" s="35"/>
      <c r="E33" s="35"/>
      <c r="F33" s="35"/>
      <c r="G33" s="35"/>
      <c r="H33" s="35"/>
      <c r="I33" s="35"/>
      <c r="K33" s="2"/>
      <c r="L33" s="2"/>
      <c r="M33" s="2"/>
      <c r="N33" s="2"/>
      <c r="O33" s="2"/>
      <c r="P33" s="2"/>
      <c r="Q33" s="2"/>
      <c r="R33" s="2"/>
      <c r="T33" s="225"/>
      <c r="U33" s="225"/>
      <c r="V33" s="225"/>
      <c r="W33" s="225"/>
      <c r="X33" s="225"/>
      <c r="Y33" s="225"/>
      <c r="Z33" s="225"/>
      <c r="AA33" s="225"/>
    </row>
    <row r="34" spans="2:27" ht="16.5" customHeight="1" x14ac:dyDescent="0.25">
      <c r="B34" s="187" t="s">
        <v>51</v>
      </c>
      <c r="C34" s="187"/>
      <c r="D34" s="187"/>
      <c r="E34" s="187"/>
      <c r="F34" s="187"/>
      <c r="G34" s="187"/>
      <c r="H34" s="187"/>
      <c r="I34" s="187"/>
      <c r="K34" s="27" t="s">
        <v>108</v>
      </c>
      <c r="L34" s="2"/>
      <c r="M34" s="2"/>
      <c r="N34" s="2"/>
      <c r="O34" s="2"/>
      <c r="P34" s="2"/>
      <c r="Q34" s="2"/>
      <c r="R34" s="2"/>
      <c r="T34" s="225"/>
      <c r="U34" s="225"/>
      <c r="V34" s="225"/>
      <c r="W34" s="225"/>
      <c r="X34" s="225"/>
      <c r="Y34" s="225"/>
      <c r="Z34" s="225"/>
      <c r="AA34" s="225"/>
    </row>
    <row r="35" spans="2:27" ht="15.75" customHeight="1" x14ac:dyDescent="0.25">
      <c r="B35" s="190" t="s">
        <v>125</v>
      </c>
      <c r="C35" s="190"/>
      <c r="D35" s="190"/>
      <c r="E35" s="190"/>
      <c r="F35" s="190"/>
      <c r="G35" s="191" t="str">
        <f>IF(H32&gt;19999999,"Contact DAS RM",IF(H32&gt;0,H32,""))</f>
        <v/>
      </c>
      <c r="H35" s="191"/>
      <c r="I35" s="191"/>
      <c r="K35" s="2"/>
      <c r="L35" s="2"/>
      <c r="M35" s="2"/>
      <c r="N35" s="2"/>
      <c r="O35" s="2"/>
      <c r="P35" s="2"/>
      <c r="Q35" s="2"/>
      <c r="R35" s="2"/>
      <c r="T35" s="225"/>
      <c r="U35" s="225"/>
      <c r="V35" s="225"/>
      <c r="W35" s="225"/>
      <c r="X35" s="225"/>
      <c r="Y35" s="225"/>
      <c r="Z35" s="225"/>
      <c r="AA35" s="225"/>
    </row>
    <row r="36" spans="2:27" ht="15" customHeight="1" x14ac:dyDescent="0.25">
      <c r="B36" s="2"/>
      <c r="C36" s="2"/>
      <c r="D36" s="142"/>
      <c r="E36" s="142"/>
      <c r="F36" s="142"/>
      <c r="G36" s="142"/>
      <c r="H36" s="142"/>
      <c r="I36" s="142"/>
      <c r="K36" s="270" t="s">
        <v>109</v>
      </c>
      <c r="L36" s="192" t="s">
        <v>111</v>
      </c>
      <c r="M36" s="192"/>
      <c r="N36" s="192"/>
      <c r="O36" s="192"/>
      <c r="P36" s="192"/>
      <c r="Q36" s="192"/>
      <c r="R36" s="192"/>
      <c r="T36" s="224" t="s">
        <v>119</v>
      </c>
      <c r="U36" s="224"/>
      <c r="V36" s="224"/>
      <c r="W36" s="224"/>
      <c r="X36" s="224"/>
      <c r="Y36" s="224"/>
      <c r="Z36" s="224"/>
      <c r="AA36" s="224"/>
    </row>
    <row r="37" spans="2:27" ht="15" customHeight="1" x14ac:dyDescent="0.3">
      <c r="B37" s="232" t="s">
        <v>267</v>
      </c>
      <c r="C37" s="232"/>
      <c r="D37" s="232"/>
      <c r="E37" s="232"/>
      <c r="F37" s="232"/>
      <c r="G37" s="232"/>
      <c r="H37" s="232"/>
      <c r="I37" s="232"/>
      <c r="K37" s="270"/>
      <c r="L37" s="192"/>
      <c r="M37" s="192"/>
      <c r="N37" s="192"/>
      <c r="O37" s="192"/>
      <c r="P37" s="192"/>
      <c r="Q37" s="192"/>
      <c r="R37" s="192"/>
      <c r="T37" s="224"/>
      <c r="U37" s="224"/>
      <c r="V37" s="224"/>
      <c r="W37" s="224"/>
      <c r="X37" s="224"/>
      <c r="Y37" s="224"/>
      <c r="Z37" s="224"/>
      <c r="AA37" s="224"/>
    </row>
    <row r="38" spans="2:27" ht="15" customHeight="1" x14ac:dyDescent="0.25">
      <c r="B38" s="271" t="s">
        <v>136</v>
      </c>
      <c r="C38" s="271"/>
      <c r="D38" s="271"/>
      <c r="E38" s="271"/>
      <c r="F38" s="271"/>
      <c r="G38" s="271"/>
      <c r="H38" s="271"/>
      <c r="I38" s="271"/>
      <c r="K38" s="2"/>
      <c r="L38" s="192"/>
      <c r="M38" s="192"/>
      <c r="N38" s="192"/>
      <c r="O38" s="192"/>
      <c r="P38" s="192"/>
      <c r="Q38" s="192"/>
      <c r="R38" s="192"/>
      <c r="T38" s="225" t="s">
        <v>120</v>
      </c>
      <c r="U38" s="225"/>
      <c r="V38" s="225"/>
      <c r="W38" s="225"/>
      <c r="X38" s="225"/>
      <c r="Y38" s="225"/>
      <c r="Z38" s="225"/>
      <c r="AA38" s="225"/>
    </row>
    <row r="39" spans="2:27" ht="15" customHeight="1" x14ac:dyDescent="0.25">
      <c r="B39" s="271"/>
      <c r="C39" s="271"/>
      <c r="D39" s="271"/>
      <c r="E39" s="271"/>
      <c r="F39" s="271"/>
      <c r="G39" s="271"/>
      <c r="H39" s="271"/>
      <c r="I39" s="271"/>
      <c r="K39" s="2"/>
      <c r="L39" s="192"/>
      <c r="M39" s="192"/>
      <c r="N39" s="192"/>
      <c r="O39" s="192"/>
      <c r="P39" s="192"/>
      <c r="Q39" s="192"/>
      <c r="R39" s="192"/>
      <c r="T39" s="225"/>
      <c r="U39" s="225"/>
      <c r="V39" s="225"/>
      <c r="W39" s="225"/>
      <c r="X39" s="225"/>
      <c r="Y39" s="225"/>
      <c r="Z39" s="225"/>
      <c r="AA39" s="225"/>
    </row>
    <row r="40" spans="2:27" ht="15" customHeight="1" x14ac:dyDescent="0.25">
      <c r="B40" s="271"/>
      <c r="C40" s="271"/>
      <c r="D40" s="271"/>
      <c r="E40" s="271"/>
      <c r="F40" s="271"/>
      <c r="G40" s="271"/>
      <c r="H40" s="271"/>
      <c r="I40" s="271"/>
      <c r="K40" s="270" t="s">
        <v>109</v>
      </c>
      <c r="L40" s="192" t="s">
        <v>112</v>
      </c>
      <c r="M40" s="192"/>
      <c r="N40" s="192"/>
      <c r="O40" s="192"/>
      <c r="P40" s="192"/>
      <c r="Q40" s="192"/>
      <c r="R40" s="192"/>
      <c r="T40" s="225"/>
      <c r="U40" s="225"/>
      <c r="V40" s="225"/>
      <c r="W40" s="225"/>
      <c r="X40" s="225"/>
      <c r="Y40" s="225"/>
      <c r="Z40" s="225"/>
      <c r="AA40" s="225"/>
    </row>
    <row r="41" spans="2:27" ht="15" customHeight="1" x14ac:dyDescent="0.25">
      <c r="B41" s="271"/>
      <c r="C41" s="271"/>
      <c r="D41" s="271"/>
      <c r="E41" s="271"/>
      <c r="F41" s="271"/>
      <c r="G41" s="271"/>
      <c r="H41" s="271"/>
      <c r="I41" s="271"/>
      <c r="K41" s="270"/>
      <c r="L41" s="192"/>
      <c r="M41" s="192"/>
      <c r="N41" s="192"/>
      <c r="O41" s="192"/>
      <c r="P41" s="192"/>
      <c r="Q41" s="192"/>
      <c r="R41" s="192"/>
      <c r="T41" s="195" t="s">
        <v>284</v>
      </c>
      <c r="U41" s="196"/>
      <c r="V41" s="196"/>
      <c r="W41" s="196"/>
      <c r="X41" s="196"/>
      <c r="Y41" s="196"/>
      <c r="Z41" s="196"/>
      <c r="AA41" s="196"/>
    </row>
    <row r="42" spans="2:27" ht="15" customHeight="1" x14ac:dyDescent="0.25">
      <c r="B42" s="2"/>
      <c r="C42" s="35"/>
      <c r="D42" s="35"/>
      <c r="E42" s="35"/>
      <c r="F42" s="35"/>
      <c r="G42" s="35"/>
      <c r="H42" s="35"/>
      <c r="I42" s="35"/>
      <c r="K42" s="2"/>
      <c r="L42" s="192"/>
      <c r="M42" s="192"/>
      <c r="N42" s="192"/>
      <c r="O42" s="192"/>
      <c r="P42" s="192"/>
      <c r="Q42" s="192"/>
      <c r="R42" s="192"/>
      <c r="T42" s="196"/>
      <c r="U42" s="196"/>
      <c r="V42" s="196"/>
      <c r="W42" s="196"/>
      <c r="X42" s="196"/>
      <c r="Y42" s="196"/>
      <c r="Z42" s="196"/>
      <c r="AA42" s="196"/>
    </row>
    <row r="43" spans="2:27" ht="15" customHeight="1" x14ac:dyDescent="0.3">
      <c r="B43" s="77" t="b">
        <v>0</v>
      </c>
      <c r="C43" s="210" t="s">
        <v>137</v>
      </c>
      <c r="D43" s="210"/>
      <c r="E43" s="210"/>
      <c r="F43" s="210"/>
      <c r="G43" s="210"/>
      <c r="H43" s="210"/>
      <c r="I43" s="210"/>
      <c r="K43" s="274" t="s">
        <v>109</v>
      </c>
      <c r="L43" s="214" t="s">
        <v>113</v>
      </c>
      <c r="M43" s="214"/>
      <c r="N43" s="214"/>
      <c r="O43" s="214"/>
      <c r="P43" s="214"/>
      <c r="Q43" s="214"/>
      <c r="R43" s="214"/>
      <c r="T43" s="196"/>
      <c r="U43" s="196"/>
      <c r="V43" s="196"/>
      <c r="W43" s="196"/>
      <c r="X43" s="196"/>
      <c r="Y43" s="196"/>
      <c r="Z43" s="196"/>
      <c r="AA43" s="196"/>
    </row>
    <row r="44" spans="2:27" ht="15" customHeight="1" x14ac:dyDescent="0.25">
      <c r="B44" s="2"/>
      <c r="C44" s="2"/>
      <c r="D44" s="2"/>
      <c r="E44" s="2"/>
      <c r="F44" s="2"/>
      <c r="G44" s="2"/>
      <c r="H44" s="2"/>
      <c r="I44" s="2"/>
      <c r="K44" s="274"/>
      <c r="L44" s="214"/>
      <c r="M44" s="214"/>
      <c r="N44" s="214"/>
      <c r="O44" s="214"/>
      <c r="P44" s="214"/>
      <c r="Q44" s="214"/>
      <c r="R44" s="214"/>
      <c r="T44" s="196"/>
      <c r="U44" s="196"/>
      <c r="V44" s="196"/>
      <c r="W44" s="196"/>
      <c r="X44" s="196"/>
      <c r="Y44" s="196"/>
      <c r="Z44" s="196"/>
      <c r="AA44" s="196"/>
    </row>
    <row r="45" spans="2:27" ht="15.75" customHeight="1" x14ac:dyDescent="0.25">
      <c r="B45" s="187" t="s">
        <v>139</v>
      </c>
      <c r="C45" s="187"/>
      <c r="D45" s="187"/>
      <c r="E45" s="187"/>
      <c r="F45" s="187"/>
      <c r="G45" s="187"/>
      <c r="H45" s="187"/>
      <c r="I45" s="187"/>
      <c r="K45" s="2"/>
      <c r="L45" s="214"/>
      <c r="M45" s="214"/>
      <c r="N45" s="214"/>
      <c r="O45" s="214"/>
      <c r="P45" s="214"/>
      <c r="Q45" s="214"/>
      <c r="R45" s="214"/>
      <c r="T45" s="196"/>
      <c r="U45" s="196"/>
      <c r="V45" s="196"/>
      <c r="W45" s="196"/>
      <c r="X45" s="196"/>
      <c r="Y45" s="196"/>
      <c r="Z45" s="196"/>
      <c r="AA45" s="196"/>
    </row>
    <row r="46" spans="2:27" ht="15" customHeight="1" x14ac:dyDescent="0.25">
      <c r="B46" s="228" t="s">
        <v>138</v>
      </c>
      <c r="C46" s="228"/>
      <c r="D46" s="228"/>
      <c r="E46" s="228"/>
      <c r="F46" s="228"/>
      <c r="G46" s="89"/>
      <c r="H46" s="233" t="str">
        <f>IF(B43=TRUE,"Required","")</f>
        <v/>
      </c>
      <c r="I46" s="233"/>
      <c r="K46" s="2"/>
      <c r="L46" s="214"/>
      <c r="M46" s="214"/>
      <c r="N46" s="214"/>
      <c r="O46" s="214"/>
      <c r="P46" s="214"/>
      <c r="Q46" s="214"/>
      <c r="R46" s="214"/>
      <c r="T46" s="196"/>
      <c r="U46" s="196"/>
      <c r="V46" s="196"/>
      <c r="W46" s="196"/>
      <c r="X46" s="196"/>
      <c r="Y46" s="196"/>
      <c r="Z46" s="196"/>
      <c r="AA46" s="196"/>
    </row>
  </sheetData>
  <sheetProtection algorithmName="SHA-512" hashValue="bQ20P+eIAEtwaDMkmEgeP/ru34FhhY7CwdZ3CZ6LyGuIwWfZZz0p1P1NoG3O6I0hqggs1IyqY3g7fj9xyqj7xw==" saltValue="dX5/qncaMYOnkOAgzuwuvA==" spinCount="100000" sheet="1" objects="1" scenarios="1" selectLockedCells="1"/>
  <mergeCells count="42">
    <mergeCell ref="T41:AA46"/>
    <mergeCell ref="C43:I43"/>
    <mergeCell ref="B45:I45"/>
    <mergeCell ref="B46:F46"/>
    <mergeCell ref="H46:I46"/>
    <mergeCell ref="K43:K44"/>
    <mergeCell ref="L43:R46"/>
    <mergeCell ref="B37:I37"/>
    <mergeCell ref="B38:I41"/>
    <mergeCell ref="S1:U2"/>
    <mergeCell ref="L27:R27"/>
    <mergeCell ref="B1:C2"/>
    <mergeCell ref="E1:H2"/>
    <mergeCell ref="J1:L2"/>
    <mergeCell ref="N1:Q2"/>
    <mergeCell ref="T25:AA28"/>
    <mergeCell ref="B26:I28"/>
    <mergeCell ref="T20:AA22"/>
    <mergeCell ref="B20:I22"/>
    <mergeCell ref="K20:R22"/>
    <mergeCell ref="B24:I24"/>
    <mergeCell ref="M23:P23"/>
    <mergeCell ref="Q23:R23"/>
    <mergeCell ref="T31:AA35"/>
    <mergeCell ref="T38:AA40"/>
    <mergeCell ref="T29:AA30"/>
    <mergeCell ref="T23:AA24"/>
    <mergeCell ref="T36:AA37"/>
    <mergeCell ref="B35:F35"/>
    <mergeCell ref="G35:I35"/>
    <mergeCell ref="B29:B30"/>
    <mergeCell ref="C29:I30"/>
    <mergeCell ref="C32:G32"/>
    <mergeCell ref="H32:I32"/>
    <mergeCell ref="B34:I34"/>
    <mergeCell ref="K28:K29"/>
    <mergeCell ref="L36:R39"/>
    <mergeCell ref="L40:R42"/>
    <mergeCell ref="K36:K37"/>
    <mergeCell ref="K40:K41"/>
    <mergeCell ref="L28:R30"/>
    <mergeCell ref="L32:R32"/>
  </mergeCells>
  <pageMargins left="0.25" right="0.25" top="0.75" bottom="0.75" header="0.3" footer="0.3"/>
  <pageSetup paperSize="17"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49153" r:id="rId5" name="Check Box 1">
              <controlPr locked="0" defaultSize="0" autoFill="0" autoLine="0" autoPict="0">
                <anchor moveWithCells="1">
                  <from>
                    <xdr:col>1</xdr:col>
                    <xdr:colOff>190500</xdr:colOff>
                    <xdr:row>28</xdr:row>
                    <xdr:rowOff>76200</xdr:rowOff>
                  </from>
                  <to>
                    <xdr:col>1</xdr:col>
                    <xdr:colOff>476250</xdr:colOff>
                    <xdr:row>29</xdr:row>
                    <xdr:rowOff>104775</xdr:rowOff>
                  </to>
                </anchor>
              </controlPr>
            </control>
          </mc:Choice>
        </mc:AlternateContent>
        <mc:AlternateContent xmlns:mc="http://schemas.openxmlformats.org/markup-compatibility/2006">
          <mc:Choice Requires="x14">
            <control shapeId="49170" r:id="rId6" name="Check Box 18">
              <controlPr locked="0" defaultSize="0" autoFill="0" autoLine="0" autoPict="0">
                <anchor moveWithCells="1">
                  <from>
                    <xdr:col>1</xdr:col>
                    <xdr:colOff>228600</xdr:colOff>
                    <xdr:row>41</xdr:row>
                    <xdr:rowOff>209550</xdr:rowOff>
                  </from>
                  <to>
                    <xdr:col>2</xdr:col>
                    <xdr:colOff>0</xdr:colOff>
                    <xdr:row>43</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8"/>
  <sheetViews>
    <sheetView showGridLines="0" showRowColHeaders="0" zoomScaleNormal="100" workbookViewId="0">
      <selection activeCell="AD40" sqref="AD40"/>
    </sheetView>
  </sheetViews>
  <sheetFormatPr defaultRowHeight="15" x14ac:dyDescent="0.25"/>
  <cols>
    <col min="1" max="1" width="4.28515625" customWidth="1"/>
    <col min="2" max="27" width="7.7109375" customWidth="1"/>
    <col min="28" max="28" width="4.28515625" customWidth="1"/>
  </cols>
  <sheetData>
    <row r="1" spans="1:30" ht="15" customHeight="1" x14ac:dyDescent="0.25">
      <c r="A1" s="9"/>
      <c r="B1" s="167" t="s">
        <v>2</v>
      </c>
      <c r="C1" s="167"/>
      <c r="D1" s="9"/>
      <c r="E1" s="167" t="s">
        <v>0</v>
      </c>
      <c r="F1" s="167"/>
      <c r="G1" s="167"/>
      <c r="H1" s="167"/>
      <c r="I1" s="9"/>
      <c r="J1" s="167" t="s">
        <v>1</v>
      </c>
      <c r="K1" s="167"/>
      <c r="L1" s="167"/>
      <c r="M1" s="9"/>
      <c r="N1" s="168" t="s">
        <v>135</v>
      </c>
      <c r="O1" s="168"/>
      <c r="P1" s="168"/>
      <c r="Q1" s="168"/>
      <c r="R1" s="9"/>
      <c r="S1" s="167" t="s">
        <v>3</v>
      </c>
      <c r="T1" s="167"/>
      <c r="U1" s="167"/>
      <c r="V1" s="9"/>
      <c r="W1" s="9"/>
      <c r="X1" s="9"/>
      <c r="Y1" s="9"/>
      <c r="Z1" s="9"/>
      <c r="AA1" s="9"/>
      <c r="AB1" s="9"/>
      <c r="AC1" s="1"/>
      <c r="AD1" s="1"/>
    </row>
    <row r="2" spans="1:30" ht="15" customHeight="1" x14ac:dyDescent="0.25">
      <c r="A2" s="9"/>
      <c r="B2" s="167"/>
      <c r="C2" s="167"/>
      <c r="D2" s="9"/>
      <c r="E2" s="167"/>
      <c r="F2" s="167"/>
      <c r="G2" s="167"/>
      <c r="H2" s="167"/>
      <c r="I2" s="9"/>
      <c r="J2" s="167"/>
      <c r="K2" s="167"/>
      <c r="L2" s="167"/>
      <c r="M2" s="9"/>
      <c r="N2" s="168"/>
      <c r="O2" s="168"/>
      <c r="P2" s="168"/>
      <c r="Q2" s="168"/>
      <c r="R2" s="9"/>
      <c r="S2" s="167"/>
      <c r="T2" s="167"/>
      <c r="U2" s="167"/>
      <c r="V2" s="9"/>
      <c r="W2" s="9"/>
      <c r="X2" s="9"/>
      <c r="Y2" s="9"/>
      <c r="Z2" s="9"/>
      <c r="AA2" s="9"/>
      <c r="AB2" s="9"/>
      <c r="AC2" s="1"/>
      <c r="AD2" s="1"/>
    </row>
    <row r="9" spans="1:30" ht="15" customHeight="1" x14ac:dyDescent="0.25">
      <c r="J9" s="61"/>
      <c r="K9" s="61"/>
      <c r="L9" s="61"/>
      <c r="M9" s="61"/>
      <c r="N9" s="61"/>
      <c r="O9" s="61"/>
      <c r="P9" s="61"/>
      <c r="Q9" s="61"/>
    </row>
    <row r="10" spans="1:30" ht="15" customHeight="1" x14ac:dyDescent="0.25">
      <c r="J10" s="61"/>
      <c r="K10" s="61"/>
      <c r="L10" s="61"/>
      <c r="M10" s="61"/>
      <c r="N10" s="61"/>
      <c r="O10" s="61"/>
      <c r="P10" s="61"/>
      <c r="Q10" s="61"/>
    </row>
    <row r="11" spans="1:30" ht="15" customHeight="1" x14ac:dyDescent="0.25">
      <c r="J11" s="62"/>
      <c r="K11" s="62"/>
      <c r="L11" s="62"/>
      <c r="M11" s="62"/>
      <c r="N11" s="62"/>
      <c r="O11" s="62"/>
      <c r="P11" s="62"/>
      <c r="Q11" s="62"/>
    </row>
    <row r="12" spans="1:30" ht="15" customHeight="1" x14ac:dyDescent="0.25">
      <c r="J12" s="62"/>
      <c r="K12" s="62"/>
      <c r="L12" s="62"/>
      <c r="M12" s="62"/>
      <c r="N12" s="62"/>
      <c r="O12" s="62"/>
      <c r="P12" s="62"/>
      <c r="Q12" s="62"/>
    </row>
    <row r="13" spans="1:30" ht="15" customHeight="1" x14ac:dyDescent="0.45">
      <c r="J13" s="63"/>
      <c r="K13" s="63"/>
      <c r="L13" s="63"/>
      <c r="M13" s="63"/>
      <c r="N13" s="63"/>
    </row>
    <row r="14" spans="1:30" ht="15" customHeight="1" x14ac:dyDescent="0.45">
      <c r="J14" s="63"/>
      <c r="K14" s="63"/>
      <c r="L14" s="63"/>
      <c r="M14" s="63"/>
      <c r="N14" s="63"/>
    </row>
    <row r="21" spans="2:27" ht="15" customHeight="1" x14ac:dyDescent="0.25">
      <c r="B21" s="149" t="s">
        <v>122</v>
      </c>
      <c r="C21" s="149"/>
      <c r="D21" s="149"/>
      <c r="E21" s="149"/>
      <c r="F21" s="149"/>
      <c r="G21" s="149"/>
      <c r="H21" s="149"/>
      <c r="I21" s="149"/>
      <c r="K21" s="149" t="s">
        <v>29</v>
      </c>
      <c r="L21" s="149"/>
      <c r="M21" s="149"/>
      <c r="N21" s="149"/>
      <c r="O21" s="149"/>
      <c r="P21" s="149"/>
      <c r="Q21" s="149"/>
      <c r="R21" s="149"/>
      <c r="T21" s="149" t="s">
        <v>160</v>
      </c>
      <c r="U21" s="149"/>
      <c r="V21" s="149"/>
      <c r="W21" s="149"/>
      <c r="X21" s="149"/>
      <c r="Y21" s="149"/>
      <c r="Z21" s="149"/>
      <c r="AA21" s="149"/>
    </row>
    <row r="22" spans="2:27" ht="15" customHeight="1" x14ac:dyDescent="0.25">
      <c r="B22" s="149"/>
      <c r="C22" s="149"/>
      <c r="D22" s="149"/>
      <c r="E22" s="149"/>
      <c r="F22" s="149"/>
      <c r="G22" s="149"/>
      <c r="H22" s="149"/>
      <c r="I22" s="149"/>
      <c r="K22" s="149"/>
      <c r="L22" s="149"/>
      <c r="M22" s="149"/>
      <c r="N22" s="149"/>
      <c r="O22" s="149"/>
      <c r="P22" s="149"/>
      <c r="Q22" s="149"/>
      <c r="R22" s="149"/>
      <c r="T22" s="149"/>
      <c r="U22" s="149"/>
      <c r="V22" s="149"/>
      <c r="W22" s="149"/>
      <c r="X22" s="149"/>
      <c r="Y22" s="149"/>
      <c r="Z22" s="149"/>
      <c r="AA22" s="149"/>
    </row>
    <row r="23" spans="2:27" ht="15" customHeight="1" x14ac:dyDescent="0.25">
      <c r="B23" s="149"/>
      <c r="C23" s="149"/>
      <c r="D23" s="149"/>
      <c r="E23" s="149"/>
      <c r="F23" s="149"/>
      <c r="G23" s="149"/>
      <c r="H23" s="149"/>
      <c r="I23" s="149"/>
      <c r="K23" s="149"/>
      <c r="L23" s="149"/>
      <c r="M23" s="149"/>
      <c r="N23" s="149"/>
      <c r="O23" s="149"/>
      <c r="P23" s="149"/>
      <c r="Q23" s="149"/>
      <c r="R23" s="149"/>
      <c r="T23" s="149"/>
      <c r="U23" s="149"/>
      <c r="V23" s="149"/>
      <c r="W23" s="149"/>
      <c r="X23" s="149"/>
      <c r="Y23" s="149"/>
      <c r="Z23" s="149"/>
      <c r="AA23" s="149"/>
    </row>
    <row r="24" spans="2:27" ht="15" customHeight="1" x14ac:dyDescent="0.25">
      <c r="B24" s="2"/>
      <c r="C24" s="2"/>
      <c r="D24" s="2"/>
      <c r="E24" s="2"/>
      <c r="F24" s="2"/>
      <c r="G24" s="2"/>
      <c r="H24" s="2"/>
      <c r="I24" s="2"/>
      <c r="K24" s="72"/>
      <c r="L24" s="72"/>
      <c r="M24" s="72"/>
      <c r="N24" s="72"/>
      <c r="O24" s="72"/>
      <c r="P24" s="72"/>
      <c r="Q24" s="72"/>
      <c r="R24" s="72"/>
      <c r="T24" s="2"/>
      <c r="U24" s="2"/>
      <c r="V24" s="2"/>
      <c r="W24" s="2"/>
      <c r="X24" s="2"/>
      <c r="Y24" s="2"/>
      <c r="Z24" s="2"/>
      <c r="AA24" s="2"/>
    </row>
    <row r="25" spans="2:27" ht="15" customHeight="1" x14ac:dyDescent="0.25">
      <c r="B25" s="241" t="b">
        <v>0</v>
      </c>
      <c r="C25" s="219" t="s">
        <v>53</v>
      </c>
      <c r="D25" s="219"/>
      <c r="E25" s="219"/>
      <c r="F25" s="219"/>
      <c r="G25" s="219"/>
      <c r="H25" s="219"/>
      <c r="I25" s="219"/>
      <c r="K25" s="194" t="s">
        <v>200</v>
      </c>
      <c r="L25" s="194"/>
      <c r="M25" s="194"/>
      <c r="N25" s="194"/>
      <c r="O25" s="194"/>
      <c r="P25" s="194"/>
      <c r="Q25" s="194"/>
      <c r="R25" s="194"/>
      <c r="T25" s="194" t="s">
        <v>201</v>
      </c>
      <c r="U25" s="194"/>
      <c r="V25" s="194"/>
      <c r="W25" s="194"/>
      <c r="X25" s="194"/>
      <c r="Y25" s="194"/>
      <c r="Z25" s="194"/>
      <c r="AA25" s="194"/>
    </row>
    <row r="26" spans="2:27" ht="15" customHeight="1" x14ac:dyDescent="0.25">
      <c r="B26" s="241"/>
      <c r="C26" s="219"/>
      <c r="D26" s="219"/>
      <c r="E26" s="219"/>
      <c r="F26" s="219"/>
      <c r="G26" s="219"/>
      <c r="H26" s="219"/>
      <c r="I26" s="219"/>
      <c r="K26" s="194"/>
      <c r="L26" s="194"/>
      <c r="M26" s="194"/>
      <c r="N26" s="194"/>
      <c r="O26" s="194"/>
      <c r="P26" s="194"/>
      <c r="Q26" s="194"/>
      <c r="R26" s="194"/>
      <c r="T26" s="194"/>
      <c r="U26" s="194"/>
      <c r="V26" s="194"/>
      <c r="W26" s="194"/>
      <c r="X26" s="194"/>
      <c r="Y26" s="194"/>
      <c r="Z26" s="194"/>
      <c r="AA26" s="194"/>
    </row>
    <row r="27" spans="2:27" ht="15" customHeight="1" x14ac:dyDescent="0.25">
      <c r="B27" s="241"/>
      <c r="C27" s="219"/>
      <c r="D27" s="219"/>
      <c r="E27" s="219"/>
      <c r="F27" s="219"/>
      <c r="G27" s="219"/>
      <c r="H27" s="219"/>
      <c r="I27" s="219"/>
      <c r="K27" s="194"/>
      <c r="L27" s="194"/>
      <c r="M27" s="194"/>
      <c r="N27" s="194"/>
      <c r="O27" s="194"/>
      <c r="P27" s="194"/>
      <c r="Q27" s="194"/>
      <c r="R27" s="194"/>
      <c r="T27" s="194"/>
      <c r="U27" s="194"/>
      <c r="V27" s="194"/>
      <c r="W27" s="194"/>
      <c r="X27" s="194"/>
      <c r="Y27" s="194"/>
      <c r="Z27" s="194"/>
      <c r="AA27" s="194"/>
    </row>
    <row r="28" spans="2:27" ht="15.75" customHeight="1" x14ac:dyDescent="0.25">
      <c r="B28" s="187" t="s">
        <v>55</v>
      </c>
      <c r="C28" s="188"/>
      <c r="D28" s="188"/>
      <c r="E28" s="188"/>
      <c r="F28" s="188"/>
      <c r="G28" s="188"/>
      <c r="H28" s="13"/>
      <c r="I28" s="13"/>
      <c r="K28" s="194"/>
      <c r="L28" s="194"/>
      <c r="M28" s="194"/>
      <c r="N28" s="194"/>
      <c r="O28" s="194"/>
      <c r="P28" s="194"/>
      <c r="Q28" s="194"/>
      <c r="R28" s="194"/>
      <c r="T28" s="194"/>
      <c r="U28" s="194"/>
      <c r="V28" s="194"/>
      <c r="W28" s="194"/>
      <c r="X28" s="194"/>
      <c r="Y28" s="194"/>
      <c r="Z28" s="194"/>
      <c r="AA28" s="194"/>
    </row>
    <row r="29" spans="2:27" ht="15" customHeight="1" x14ac:dyDescent="0.25">
      <c r="B29" s="190" t="s">
        <v>54</v>
      </c>
      <c r="C29" s="190"/>
      <c r="D29" s="190"/>
      <c r="E29" s="190"/>
      <c r="F29" s="190"/>
      <c r="G29" s="190"/>
      <c r="H29" s="191" t="str">
        <f>IF(B25=TRUE,1000000,"")</f>
        <v/>
      </c>
      <c r="I29" s="191"/>
      <c r="K29" s="194"/>
      <c r="L29" s="194"/>
      <c r="M29" s="194"/>
      <c r="N29" s="194"/>
      <c r="O29" s="194"/>
      <c r="P29" s="194"/>
      <c r="Q29" s="194"/>
      <c r="R29" s="194"/>
      <c r="T29" s="22"/>
      <c r="U29" s="22"/>
      <c r="V29" s="22"/>
      <c r="W29" s="22"/>
      <c r="X29" s="22"/>
      <c r="Y29" s="22"/>
      <c r="Z29" s="22"/>
      <c r="AA29" s="22"/>
    </row>
    <row r="30" spans="2:27" ht="15" customHeight="1" x14ac:dyDescent="0.25">
      <c r="B30" s="190" t="s">
        <v>39</v>
      </c>
      <c r="C30" s="190"/>
      <c r="D30" s="190"/>
      <c r="E30" s="190"/>
      <c r="F30" s="190"/>
      <c r="G30" s="190"/>
      <c r="H30" s="191" t="str">
        <f>IF(B25=TRUE,2000000,"")</f>
        <v/>
      </c>
      <c r="I30" s="191"/>
      <c r="K30" s="194"/>
      <c r="L30" s="194"/>
      <c r="M30" s="194"/>
      <c r="N30" s="194"/>
      <c r="O30" s="194"/>
      <c r="P30" s="194"/>
      <c r="Q30" s="194"/>
      <c r="R30" s="194"/>
      <c r="T30" s="22"/>
      <c r="U30" s="22"/>
      <c r="V30" s="22"/>
      <c r="W30" s="22"/>
      <c r="X30" s="22"/>
      <c r="Y30" s="22"/>
      <c r="Z30" s="22"/>
      <c r="AA30" s="22"/>
    </row>
    <row r="31" spans="2:27" ht="15" customHeight="1" x14ac:dyDescent="0.25">
      <c r="B31" s="33"/>
      <c r="C31" s="32"/>
      <c r="D31" s="23"/>
      <c r="E31" s="23"/>
      <c r="F31" s="23"/>
      <c r="G31" s="23"/>
      <c r="H31" s="23"/>
      <c r="I31" s="23"/>
      <c r="K31" s="194"/>
      <c r="L31" s="194"/>
      <c r="M31" s="194"/>
      <c r="N31" s="194"/>
      <c r="O31" s="194"/>
      <c r="P31" s="194"/>
      <c r="Q31" s="194"/>
      <c r="R31" s="194"/>
      <c r="T31" s="22"/>
      <c r="U31" s="22"/>
      <c r="V31" s="22"/>
      <c r="W31" s="22"/>
      <c r="X31" s="22"/>
      <c r="Y31" s="22"/>
      <c r="Z31" s="22"/>
      <c r="AA31" s="22"/>
    </row>
    <row r="32" spans="2:27" ht="15" customHeight="1" x14ac:dyDescent="0.25">
      <c r="B32" s="31"/>
      <c r="C32" s="31"/>
      <c r="D32" s="238"/>
      <c r="E32" s="238"/>
      <c r="F32" s="238"/>
      <c r="G32" s="238"/>
      <c r="H32" s="239"/>
      <c r="I32" s="239"/>
      <c r="K32" s="194"/>
      <c r="L32" s="194"/>
      <c r="M32" s="194"/>
      <c r="N32" s="194"/>
      <c r="O32" s="194"/>
      <c r="P32" s="194"/>
      <c r="Q32" s="194"/>
      <c r="R32" s="194"/>
      <c r="T32" s="22"/>
      <c r="U32" s="22"/>
      <c r="V32" s="22"/>
      <c r="W32" s="22"/>
      <c r="X32" s="22"/>
      <c r="Y32" s="22"/>
      <c r="Z32" s="22"/>
      <c r="AA32" s="22"/>
    </row>
    <row r="33" spans="2:27" ht="15" customHeight="1" x14ac:dyDescent="0.25">
      <c r="B33" s="31"/>
      <c r="C33" s="31"/>
      <c r="D33" s="31"/>
      <c r="E33" s="31"/>
      <c r="F33" s="31"/>
      <c r="G33" s="31"/>
      <c r="H33" s="31"/>
      <c r="I33" s="31"/>
      <c r="K33" s="194"/>
      <c r="L33" s="194"/>
      <c r="M33" s="194"/>
      <c r="N33" s="194"/>
      <c r="O33" s="194"/>
      <c r="P33" s="194"/>
      <c r="Q33" s="194"/>
      <c r="R33" s="194"/>
      <c r="T33" s="22"/>
      <c r="U33" s="22"/>
      <c r="V33" s="22"/>
      <c r="W33" s="22"/>
      <c r="X33" s="22"/>
      <c r="Y33" s="22"/>
      <c r="Z33" s="22"/>
      <c r="AA33" s="22"/>
    </row>
    <row r="34" spans="2:27" ht="15" customHeight="1" x14ac:dyDescent="0.3">
      <c r="B34" s="30"/>
      <c r="C34" s="170"/>
      <c r="D34" s="170"/>
      <c r="E34" s="170"/>
      <c r="F34" s="170"/>
      <c r="G34" s="170"/>
      <c r="H34" s="170"/>
      <c r="I34" s="170"/>
      <c r="K34" s="194"/>
      <c r="L34" s="194"/>
      <c r="M34" s="194"/>
      <c r="N34" s="194"/>
      <c r="O34" s="194"/>
      <c r="P34" s="194"/>
      <c r="Q34" s="194"/>
      <c r="R34" s="194"/>
      <c r="T34" s="22"/>
      <c r="U34" s="22"/>
      <c r="V34" s="22"/>
      <c r="W34" s="22"/>
      <c r="X34" s="22"/>
      <c r="Y34" s="22"/>
      <c r="Z34" s="22"/>
      <c r="AA34" s="22"/>
    </row>
    <row r="35" spans="2:27" ht="15" customHeight="1" x14ac:dyDescent="0.25">
      <c r="B35" s="34"/>
      <c r="C35" s="240"/>
      <c r="D35" s="235"/>
      <c r="E35" s="235"/>
      <c r="F35" s="235"/>
      <c r="G35" s="235"/>
      <c r="H35" s="235"/>
      <c r="I35" s="235"/>
      <c r="K35" s="194"/>
      <c r="L35" s="194"/>
      <c r="M35" s="194"/>
      <c r="N35" s="194"/>
      <c r="O35" s="194"/>
      <c r="P35" s="194"/>
      <c r="Q35" s="194"/>
      <c r="R35" s="194"/>
      <c r="T35" s="22"/>
      <c r="U35" s="22"/>
      <c r="V35" s="22"/>
      <c r="W35" s="22"/>
      <c r="X35" s="22"/>
      <c r="Y35" s="22"/>
      <c r="Z35" s="22"/>
      <c r="AA35" s="22"/>
    </row>
    <row r="36" spans="2:27" ht="17.25" customHeight="1" x14ac:dyDescent="0.25">
      <c r="B36" s="35"/>
      <c r="C36" s="240"/>
      <c r="D36" s="235"/>
      <c r="E36" s="235"/>
      <c r="F36" s="235"/>
      <c r="G36" s="235"/>
      <c r="H36" s="235"/>
      <c r="I36" s="235"/>
      <c r="K36" s="194"/>
      <c r="L36" s="194"/>
      <c r="M36" s="194"/>
      <c r="N36" s="194"/>
      <c r="O36" s="194"/>
      <c r="P36" s="194"/>
      <c r="Q36" s="194"/>
      <c r="R36" s="194"/>
      <c r="T36" s="22"/>
      <c r="U36" s="22"/>
      <c r="V36" s="22"/>
      <c r="W36" s="22"/>
      <c r="X36" s="22"/>
      <c r="Y36" s="22"/>
      <c r="Z36" s="22"/>
      <c r="AA36" s="22"/>
    </row>
    <row r="37" spans="2:27" ht="15" customHeight="1" x14ac:dyDescent="0.25">
      <c r="B37" s="34"/>
      <c r="C37" s="36"/>
      <c r="D37" s="238"/>
      <c r="E37" s="238"/>
      <c r="F37" s="238"/>
      <c r="G37" s="238"/>
      <c r="H37" s="239"/>
      <c r="I37" s="239"/>
      <c r="K37" s="72"/>
      <c r="L37" s="72"/>
      <c r="M37" s="72"/>
      <c r="N37" s="72"/>
      <c r="O37" s="72"/>
      <c r="P37" s="72"/>
      <c r="Q37" s="72"/>
      <c r="R37" s="72"/>
      <c r="T37" s="22"/>
      <c r="U37" s="22"/>
      <c r="V37" s="22"/>
      <c r="W37" s="22"/>
      <c r="X37" s="22"/>
      <c r="Y37" s="22"/>
      <c r="Z37" s="22"/>
      <c r="AA37" s="22"/>
    </row>
    <row r="38" spans="2:27" ht="15" customHeight="1" x14ac:dyDescent="0.25">
      <c r="B38" s="31"/>
      <c r="C38" s="31"/>
      <c r="D38" s="31"/>
      <c r="E38" s="31"/>
      <c r="F38" s="31"/>
      <c r="G38" s="31"/>
      <c r="H38" s="31"/>
      <c r="I38" s="31"/>
      <c r="K38" s="72"/>
      <c r="L38" s="72"/>
      <c r="M38" s="72"/>
      <c r="N38" s="72"/>
      <c r="O38" s="72"/>
      <c r="P38" s="72"/>
      <c r="Q38" s="72"/>
      <c r="R38" s="72"/>
      <c r="T38" s="22"/>
      <c r="U38" s="22"/>
      <c r="V38" s="22"/>
      <c r="W38" s="22"/>
      <c r="X38" s="22"/>
      <c r="Y38" s="22"/>
      <c r="Z38" s="22"/>
      <c r="AA38" s="22"/>
    </row>
    <row r="39" spans="2:27" ht="15" customHeight="1" x14ac:dyDescent="0.3">
      <c r="B39" s="41"/>
      <c r="C39" s="41"/>
      <c r="D39" s="41"/>
      <c r="E39" s="41"/>
      <c r="F39" s="41"/>
      <c r="G39" s="41"/>
      <c r="H39" s="41"/>
      <c r="I39" s="41"/>
      <c r="K39" s="72"/>
      <c r="L39" s="72"/>
      <c r="M39" s="72"/>
      <c r="N39" s="72"/>
      <c r="O39" s="72"/>
      <c r="P39" s="72"/>
      <c r="Q39" s="72"/>
      <c r="R39" s="72"/>
      <c r="T39" s="22"/>
      <c r="U39" s="22"/>
      <c r="V39" s="22"/>
      <c r="W39" s="22"/>
      <c r="X39" s="22"/>
      <c r="Y39" s="22"/>
      <c r="Z39" s="22"/>
      <c r="AA39" s="22"/>
    </row>
    <row r="40" spans="2:27" ht="15" customHeight="1" x14ac:dyDescent="0.25">
      <c r="B40" s="37"/>
      <c r="C40" s="32"/>
      <c r="D40" s="36"/>
      <c r="E40" s="35"/>
      <c r="F40" s="35"/>
      <c r="G40" s="35"/>
      <c r="H40" s="38"/>
      <c r="I40" s="38"/>
      <c r="K40" s="72"/>
      <c r="L40" s="72"/>
      <c r="M40" s="72"/>
      <c r="N40" s="72"/>
      <c r="O40" s="72"/>
      <c r="P40" s="72"/>
      <c r="Q40" s="72"/>
      <c r="R40" s="72"/>
      <c r="T40" s="195" t="s">
        <v>284</v>
      </c>
      <c r="U40" s="196"/>
      <c r="V40" s="196"/>
      <c r="W40" s="196"/>
      <c r="X40" s="196"/>
      <c r="Y40" s="196"/>
      <c r="Z40" s="196"/>
      <c r="AA40" s="196"/>
    </row>
    <row r="41" spans="2:27" ht="16.5" customHeight="1" x14ac:dyDescent="0.25">
      <c r="B41" s="39"/>
      <c r="C41" s="36"/>
      <c r="D41" s="40"/>
      <c r="E41" s="40"/>
      <c r="F41" s="40"/>
      <c r="G41" s="40"/>
      <c r="H41" s="40"/>
      <c r="I41" s="40"/>
      <c r="K41" s="72"/>
      <c r="L41" s="72"/>
      <c r="M41" s="72"/>
      <c r="N41" s="72"/>
      <c r="O41" s="72"/>
      <c r="P41" s="72"/>
      <c r="Q41" s="72"/>
      <c r="R41" s="72"/>
      <c r="T41" s="196"/>
      <c r="U41" s="196"/>
      <c r="V41" s="196"/>
      <c r="W41" s="196"/>
      <c r="X41" s="196"/>
      <c r="Y41" s="196"/>
      <c r="Z41" s="196"/>
      <c r="AA41" s="196"/>
    </row>
    <row r="42" spans="2:27" ht="15" customHeight="1" x14ac:dyDescent="0.3">
      <c r="B42" s="41"/>
      <c r="C42" s="23"/>
      <c r="D42" s="238"/>
      <c r="E42" s="238"/>
      <c r="F42" s="238"/>
      <c r="G42" s="238"/>
      <c r="H42" s="239"/>
      <c r="I42" s="239"/>
      <c r="K42" s="72"/>
      <c r="L42" s="72"/>
      <c r="M42" s="72"/>
      <c r="N42" s="72"/>
      <c r="O42" s="72"/>
      <c r="P42" s="72"/>
      <c r="Q42" s="72"/>
      <c r="R42" s="72"/>
      <c r="T42" s="196"/>
      <c r="U42" s="196"/>
      <c r="V42" s="196"/>
      <c r="W42" s="196"/>
      <c r="X42" s="196"/>
      <c r="Y42" s="196"/>
      <c r="Z42" s="196"/>
      <c r="AA42" s="196"/>
    </row>
    <row r="43" spans="2:27" ht="17.25" customHeight="1" x14ac:dyDescent="0.25">
      <c r="B43" s="31"/>
      <c r="C43" s="31"/>
      <c r="D43" s="31"/>
      <c r="E43" s="31"/>
      <c r="F43" s="31"/>
      <c r="G43" s="31"/>
      <c r="H43" s="31"/>
      <c r="I43" s="31"/>
      <c r="K43" s="72"/>
      <c r="L43" s="72"/>
      <c r="M43" s="72"/>
      <c r="N43" s="72"/>
      <c r="O43" s="72"/>
      <c r="P43" s="72"/>
      <c r="Q43" s="72"/>
      <c r="R43" s="72"/>
      <c r="T43" s="196"/>
      <c r="U43" s="196"/>
      <c r="V43" s="196"/>
      <c r="W43" s="196"/>
      <c r="X43" s="196"/>
      <c r="Y43" s="196"/>
      <c r="Z43" s="196"/>
      <c r="AA43" s="196"/>
    </row>
    <row r="44" spans="2:27" ht="15" customHeight="1" x14ac:dyDescent="0.25">
      <c r="B44" s="42"/>
      <c r="C44" s="42"/>
      <c r="D44" s="42"/>
      <c r="E44" s="42"/>
      <c r="F44" s="42"/>
      <c r="G44" s="42"/>
      <c r="H44" s="43"/>
      <c r="I44" s="43"/>
      <c r="K44" s="72"/>
      <c r="L44" s="72"/>
      <c r="M44" s="72"/>
      <c r="N44" s="72"/>
      <c r="O44" s="72"/>
      <c r="P44" s="72"/>
      <c r="Q44" s="72"/>
      <c r="R44" s="72"/>
      <c r="T44" s="196"/>
      <c r="U44" s="196"/>
      <c r="V44" s="196"/>
      <c r="W44" s="196"/>
      <c r="X44" s="196"/>
      <c r="Y44" s="196"/>
      <c r="Z44" s="196"/>
      <c r="AA44" s="196"/>
    </row>
    <row r="45" spans="2:27" ht="18.75" customHeight="1" x14ac:dyDescent="0.25">
      <c r="B45" s="44"/>
      <c r="C45" s="44"/>
      <c r="D45" s="44"/>
      <c r="E45" s="44"/>
      <c r="F45" s="44"/>
      <c r="G45" s="44"/>
      <c r="H45" s="45"/>
      <c r="I45" s="45"/>
      <c r="K45" s="72"/>
      <c r="L45" s="72"/>
      <c r="M45" s="72"/>
      <c r="N45" s="72"/>
      <c r="O45" s="72"/>
      <c r="P45" s="72"/>
      <c r="Q45" s="72"/>
      <c r="R45" s="72"/>
      <c r="T45" s="196"/>
      <c r="U45" s="196"/>
      <c r="V45" s="196"/>
      <c r="W45" s="196"/>
      <c r="X45" s="196"/>
      <c r="Y45" s="196"/>
      <c r="Z45" s="196"/>
      <c r="AA45" s="196"/>
    </row>
    <row r="46" spans="2:27" ht="17.25" x14ac:dyDescent="0.25">
      <c r="B46" s="1"/>
      <c r="C46" s="1"/>
      <c r="D46" s="1"/>
      <c r="E46" s="1"/>
      <c r="F46" s="1"/>
      <c r="G46" s="1"/>
      <c r="H46" s="1"/>
      <c r="I46" s="1"/>
      <c r="K46" s="28"/>
    </row>
    <row r="47" spans="2:27" ht="17.25" x14ac:dyDescent="0.25">
      <c r="K47" s="29"/>
    </row>
    <row r="48" spans="2:27" x14ac:dyDescent="0.25">
      <c r="K48" s="1"/>
    </row>
  </sheetData>
  <sheetProtection algorithmName="SHA-512" hashValue="9I7Z16oFloSqNhsgTKvndcZ2Evhoy/opnw6WYJc/T8CtJGeS4hToP+WQiDI13LfBjBrIdykkh5ND9aMF2Ouyyg==" saltValue="lnO/kB1ImSc1kRlVISwtVQ==" spinCount="100000" sheet="1" objects="1" scenarios="1" selectLockedCells="1" selectUnlockedCells="1"/>
  <mergeCells count="27">
    <mergeCell ref="T40:AA45"/>
    <mergeCell ref="B28:G28"/>
    <mergeCell ref="B29:G29"/>
    <mergeCell ref="H29:I29"/>
    <mergeCell ref="B30:G30"/>
    <mergeCell ref="H30:I30"/>
    <mergeCell ref="D35:I36"/>
    <mergeCell ref="D42:G42"/>
    <mergeCell ref="H42:I42"/>
    <mergeCell ref="D37:G37"/>
    <mergeCell ref="H37:I37"/>
    <mergeCell ref="S1:U2"/>
    <mergeCell ref="B25:B27"/>
    <mergeCell ref="B1:C2"/>
    <mergeCell ref="E1:H2"/>
    <mergeCell ref="J1:L2"/>
    <mergeCell ref="N1:Q2"/>
    <mergeCell ref="B21:I23"/>
    <mergeCell ref="K21:R23"/>
    <mergeCell ref="T21:AA23"/>
    <mergeCell ref="C25:I27"/>
    <mergeCell ref="K25:R36"/>
    <mergeCell ref="T25:AA28"/>
    <mergeCell ref="D32:G32"/>
    <mergeCell ref="H32:I32"/>
    <mergeCell ref="C34:I34"/>
    <mergeCell ref="C35:C36"/>
  </mergeCells>
  <pageMargins left="0.25" right="0.25" top="0.75" bottom="0.75" header="0.3" footer="0.3"/>
  <pageSetup paperSize="17"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5369" r:id="rId5" name="Check Box 9">
              <controlPr locked="0" defaultSize="0" autoFill="0" autoLine="0" autoPict="0">
                <anchor moveWithCells="1">
                  <from>
                    <xdr:col>1</xdr:col>
                    <xdr:colOff>209550</xdr:colOff>
                    <xdr:row>24</xdr:row>
                    <xdr:rowOff>95250</xdr:rowOff>
                  </from>
                  <to>
                    <xdr:col>1</xdr:col>
                    <xdr:colOff>514350</xdr:colOff>
                    <xdr:row>25</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showGridLines="0" showRowColHeaders="0" showRuler="0" view="pageLayout" zoomScale="160" zoomScaleNormal="160" zoomScalePageLayoutView="160" workbookViewId="0">
      <selection activeCell="A49" sqref="A49"/>
    </sheetView>
  </sheetViews>
  <sheetFormatPr defaultColWidth="9.28515625" defaultRowHeight="15" x14ac:dyDescent="0.25"/>
  <cols>
    <col min="1" max="1" width="2.7109375" style="46" customWidth="1"/>
    <col min="2" max="2" width="4.7109375" style="46" customWidth="1"/>
    <col min="3" max="3" width="9.28515625" style="46"/>
    <col min="4" max="5" width="4.7109375" style="46" customWidth="1"/>
    <col min="6" max="6" width="12.42578125" style="46" customWidth="1"/>
    <col min="7" max="7" width="12.28515625" style="46" customWidth="1"/>
    <col min="8" max="8" width="6.7109375" style="46" customWidth="1"/>
    <col min="9" max="9" width="8.42578125" style="46" customWidth="1"/>
    <col min="10" max="10" width="4.7109375" style="46" customWidth="1"/>
    <col min="11" max="11" width="8.7109375" style="46" customWidth="1"/>
    <col min="12" max="12" width="3.42578125" style="46" customWidth="1"/>
    <col min="13" max="13" width="18" style="46" customWidth="1"/>
    <col min="14" max="16384" width="9.28515625" style="46"/>
  </cols>
  <sheetData>
    <row r="1" spans="1:13" ht="11.25" customHeight="1" x14ac:dyDescent="0.25"/>
    <row r="2" spans="1:13" ht="21.75" thickBot="1" x14ac:dyDescent="0.3">
      <c r="B2" s="163" t="s">
        <v>160</v>
      </c>
      <c r="C2" s="163"/>
      <c r="D2" s="163"/>
      <c r="E2" s="163"/>
      <c r="F2" s="163"/>
      <c r="G2" s="163"/>
      <c r="H2" s="163"/>
      <c r="I2" s="163"/>
      <c r="J2" s="163"/>
      <c r="K2" s="163"/>
      <c r="L2" s="163"/>
      <c r="M2" s="163"/>
    </row>
    <row r="3" spans="1:13" ht="21" x14ac:dyDescent="0.25">
      <c r="B3" s="92"/>
      <c r="C3" s="92"/>
      <c r="D3" s="92"/>
      <c r="E3" s="92"/>
      <c r="F3" s="92"/>
      <c r="G3" s="92"/>
      <c r="H3" s="92"/>
      <c r="I3" s="92"/>
      <c r="J3" s="92"/>
      <c r="K3" s="92"/>
      <c r="L3" s="92"/>
    </row>
    <row r="4" spans="1:13" ht="21" x14ac:dyDescent="0.25">
      <c r="B4" s="164" t="s">
        <v>185</v>
      </c>
      <c r="C4" s="164"/>
      <c r="D4" s="164"/>
      <c r="E4" s="164"/>
      <c r="F4" s="164"/>
      <c r="G4" s="164"/>
      <c r="H4" s="164"/>
      <c r="I4" s="164"/>
      <c r="J4" s="164"/>
      <c r="K4" s="164"/>
      <c r="L4" s="164"/>
      <c r="M4" s="164"/>
    </row>
    <row r="5" spans="1:13" x14ac:dyDescent="0.25">
      <c r="B5" s="165"/>
      <c r="C5" s="165"/>
      <c r="D5" s="165"/>
      <c r="E5" s="165"/>
      <c r="F5" s="165"/>
      <c r="G5" s="165"/>
      <c r="H5" s="165"/>
      <c r="I5" s="165"/>
      <c r="J5" s="165"/>
      <c r="K5" s="165"/>
      <c r="L5" s="165"/>
      <c r="M5" s="165"/>
    </row>
    <row r="6" spans="1:13" x14ac:dyDescent="0.25">
      <c r="B6" s="166" t="s">
        <v>178</v>
      </c>
      <c r="C6" s="166"/>
      <c r="D6" s="166"/>
      <c r="E6" s="166"/>
      <c r="F6" s="166"/>
      <c r="G6" s="166"/>
      <c r="H6" s="166"/>
      <c r="I6" s="166"/>
      <c r="J6" s="166"/>
      <c r="K6" s="166"/>
      <c r="L6" s="166"/>
      <c r="M6" s="166"/>
    </row>
    <row r="7" spans="1:13" x14ac:dyDescent="0.25">
      <c r="B7" s="58"/>
      <c r="C7" s="58"/>
      <c r="D7" s="58"/>
      <c r="E7" s="58"/>
      <c r="F7" s="58"/>
      <c r="G7" s="58"/>
      <c r="H7" s="58"/>
      <c r="I7" s="58"/>
      <c r="J7" s="58"/>
      <c r="K7" s="58"/>
      <c r="L7" s="58"/>
    </row>
    <row r="8" spans="1:13" x14ac:dyDescent="0.25">
      <c r="B8" s="160" t="s">
        <v>177</v>
      </c>
      <c r="C8" s="160"/>
      <c r="D8" s="58"/>
      <c r="E8" s="58"/>
      <c r="F8" s="58"/>
      <c r="G8" s="58"/>
      <c r="H8" s="58"/>
      <c r="I8" s="58"/>
      <c r="J8" s="58"/>
      <c r="K8" s="58"/>
      <c r="L8" s="58"/>
    </row>
    <row r="9" spans="1:13" x14ac:dyDescent="0.25">
      <c r="B9" s="114" t="s">
        <v>176</v>
      </c>
      <c r="C9" s="58"/>
      <c r="D9" s="58"/>
      <c r="E9" s="58"/>
      <c r="F9" s="58"/>
      <c r="G9" s="58"/>
      <c r="H9" s="58"/>
      <c r="I9" s="58"/>
      <c r="J9" s="58"/>
      <c r="K9" s="58"/>
      <c r="L9" s="58"/>
    </row>
    <row r="10" spans="1:13" x14ac:dyDescent="0.25">
      <c r="B10" s="159" t="s">
        <v>35</v>
      </c>
      <c r="C10" s="159"/>
      <c r="D10" s="159"/>
      <c r="E10" s="159"/>
      <c r="F10" s="58"/>
      <c r="G10" s="58"/>
      <c r="H10" s="58"/>
      <c r="I10" s="58"/>
      <c r="J10" s="58"/>
      <c r="K10" s="58"/>
      <c r="L10" s="58"/>
    </row>
    <row r="11" spans="1:13" x14ac:dyDescent="0.25">
      <c r="B11" s="160" t="s">
        <v>69</v>
      </c>
      <c r="C11" s="160"/>
      <c r="D11" s="58"/>
      <c r="E11" s="58"/>
      <c r="F11" s="58"/>
      <c r="G11" s="58"/>
      <c r="H11" s="58"/>
      <c r="I11" s="58"/>
      <c r="J11" s="58"/>
      <c r="K11" s="58"/>
      <c r="L11" s="58"/>
    </row>
    <row r="12" spans="1:13" x14ac:dyDescent="0.25">
      <c r="B12" s="58"/>
      <c r="C12" s="58"/>
      <c r="D12" s="58"/>
      <c r="E12" s="58"/>
      <c r="F12" s="58"/>
      <c r="G12" s="58"/>
      <c r="H12" s="58"/>
      <c r="I12" s="58"/>
      <c r="J12" s="58"/>
      <c r="K12" s="58"/>
      <c r="L12" s="58"/>
    </row>
    <row r="13" spans="1:13" ht="17.25" x14ac:dyDescent="0.3">
      <c r="A13" s="124"/>
      <c r="B13" s="156" t="s">
        <v>176</v>
      </c>
      <c r="C13" s="156"/>
      <c r="D13" s="156"/>
      <c r="E13" s="156"/>
      <c r="F13" s="156"/>
      <c r="G13" s="156"/>
      <c r="H13" s="156"/>
      <c r="I13" s="156"/>
      <c r="J13" s="156"/>
      <c r="K13" s="156"/>
      <c r="L13" s="156"/>
      <c r="M13" s="156"/>
    </row>
    <row r="14" spans="1:13" x14ac:dyDescent="0.25">
      <c r="B14" s="102"/>
      <c r="C14" s="102"/>
      <c r="D14" s="102"/>
      <c r="E14" s="102"/>
      <c r="F14" s="102"/>
      <c r="G14" s="102"/>
      <c r="H14" s="102"/>
      <c r="I14" s="102"/>
      <c r="J14" s="102"/>
      <c r="K14" s="102"/>
      <c r="L14" s="102"/>
      <c r="M14" s="101"/>
    </row>
    <row r="15" spans="1:13" x14ac:dyDescent="0.25">
      <c r="C15" s="113" t="s">
        <v>175</v>
      </c>
      <c r="D15" s="102"/>
      <c r="E15" s="102"/>
      <c r="F15" s="102"/>
      <c r="G15" s="102"/>
      <c r="H15" s="102"/>
      <c r="I15" s="102"/>
      <c r="J15" s="102"/>
      <c r="K15" s="102"/>
      <c r="L15" s="102"/>
      <c r="M15" s="101"/>
    </row>
    <row r="16" spans="1:13" x14ac:dyDescent="0.25">
      <c r="B16" s="102"/>
      <c r="C16" s="102"/>
      <c r="D16" s="102"/>
      <c r="E16" s="102"/>
      <c r="F16" s="102"/>
      <c r="G16" s="102"/>
      <c r="H16" s="102"/>
      <c r="I16" s="102"/>
      <c r="J16" s="102"/>
      <c r="K16" s="102"/>
      <c r="L16" s="102"/>
      <c r="M16" s="101"/>
    </row>
    <row r="17" spans="2:13" x14ac:dyDescent="0.25">
      <c r="C17" s="112" t="s">
        <v>174</v>
      </c>
      <c r="D17" s="102"/>
      <c r="E17" s="102"/>
      <c r="F17" s="102"/>
      <c r="G17" s="102"/>
      <c r="H17" s="102"/>
      <c r="I17" s="102"/>
      <c r="J17" s="102"/>
      <c r="K17" s="102"/>
      <c r="L17" s="102"/>
      <c r="M17" s="101"/>
    </row>
    <row r="18" spans="2:13" ht="15" customHeight="1" x14ac:dyDescent="0.25">
      <c r="C18" s="161" t="s">
        <v>264</v>
      </c>
      <c r="D18" s="161"/>
      <c r="E18" s="161"/>
      <c r="F18" s="161"/>
      <c r="G18" s="161"/>
      <c r="H18" s="161"/>
      <c r="I18" s="161"/>
      <c r="J18" s="161"/>
      <c r="K18" s="161"/>
      <c r="L18" s="161"/>
      <c r="M18" s="161"/>
    </row>
    <row r="19" spans="2:13" x14ac:dyDescent="0.25">
      <c r="B19" s="111"/>
      <c r="C19" s="161"/>
      <c r="D19" s="161"/>
      <c r="E19" s="161"/>
      <c r="F19" s="161"/>
      <c r="G19" s="161"/>
      <c r="H19" s="161"/>
      <c r="I19" s="161"/>
      <c r="J19" s="161"/>
      <c r="K19" s="161"/>
      <c r="L19" s="161"/>
      <c r="M19" s="161"/>
    </row>
    <row r="20" spans="2:13" x14ac:dyDescent="0.25">
      <c r="B20" s="102"/>
      <c r="C20" s="161"/>
      <c r="D20" s="161"/>
      <c r="E20" s="161"/>
      <c r="F20" s="161"/>
      <c r="G20" s="161"/>
      <c r="H20" s="161"/>
      <c r="I20" s="161"/>
      <c r="J20" s="161"/>
      <c r="K20" s="161"/>
      <c r="L20" s="161"/>
      <c r="M20" s="161"/>
    </row>
    <row r="21" spans="2:13" x14ac:dyDescent="0.25">
      <c r="B21" s="102"/>
      <c r="C21" s="102"/>
      <c r="D21" s="102"/>
      <c r="E21" s="102"/>
      <c r="F21" s="102"/>
      <c r="G21" s="102"/>
      <c r="H21" s="102"/>
      <c r="I21" s="102"/>
      <c r="J21" s="102"/>
      <c r="K21" s="102"/>
      <c r="L21" s="102"/>
      <c r="M21" s="101"/>
    </row>
    <row r="22" spans="2:13" x14ac:dyDescent="0.25">
      <c r="C22" s="110" t="s">
        <v>173</v>
      </c>
      <c r="D22" s="102"/>
      <c r="E22" s="102"/>
      <c r="F22" s="102"/>
      <c r="G22" s="102"/>
      <c r="H22" s="102"/>
      <c r="I22" s="102"/>
      <c r="J22" s="102"/>
      <c r="K22" s="102"/>
      <c r="L22" s="102"/>
      <c r="M22" s="101"/>
    </row>
    <row r="23" spans="2:13" ht="15" customHeight="1" x14ac:dyDescent="0.25">
      <c r="C23" s="162" t="s">
        <v>265</v>
      </c>
      <c r="D23" s="162"/>
      <c r="E23" s="162"/>
      <c r="F23" s="162"/>
      <c r="G23" s="162"/>
      <c r="H23" s="162"/>
      <c r="I23" s="162"/>
      <c r="J23" s="162"/>
      <c r="K23" s="162"/>
      <c r="L23" s="162"/>
      <c r="M23" s="162"/>
    </row>
    <row r="24" spans="2:13" x14ac:dyDescent="0.25">
      <c r="B24" s="108"/>
      <c r="C24" s="162"/>
      <c r="D24" s="162"/>
      <c r="E24" s="162"/>
      <c r="F24" s="162"/>
      <c r="G24" s="162"/>
      <c r="H24" s="162"/>
      <c r="I24" s="162"/>
      <c r="J24" s="162"/>
      <c r="K24" s="162"/>
      <c r="L24" s="162"/>
      <c r="M24" s="162"/>
    </row>
    <row r="25" spans="2:13" x14ac:dyDescent="0.25">
      <c r="B25" s="108"/>
      <c r="C25" s="162"/>
      <c r="D25" s="162"/>
      <c r="E25" s="162"/>
      <c r="F25" s="162"/>
      <c r="G25" s="162"/>
      <c r="H25" s="162"/>
      <c r="I25" s="162"/>
      <c r="J25" s="162"/>
      <c r="K25" s="162"/>
      <c r="L25" s="162"/>
      <c r="M25" s="162"/>
    </row>
    <row r="26" spans="2:13" x14ac:dyDescent="0.25">
      <c r="B26" s="102"/>
      <c r="C26" s="162"/>
      <c r="D26" s="162"/>
      <c r="E26" s="162"/>
      <c r="F26" s="162"/>
      <c r="G26" s="162"/>
      <c r="H26" s="162"/>
      <c r="I26" s="162"/>
      <c r="J26" s="162"/>
      <c r="K26" s="162"/>
      <c r="L26" s="162"/>
      <c r="M26" s="162"/>
    </row>
    <row r="27" spans="2:13" ht="15" customHeight="1" x14ac:dyDescent="0.25">
      <c r="C27" s="162"/>
      <c r="D27" s="162"/>
      <c r="E27" s="162"/>
      <c r="F27" s="162"/>
      <c r="G27" s="162"/>
      <c r="H27" s="162"/>
      <c r="I27" s="162"/>
      <c r="J27" s="162"/>
      <c r="K27" s="162"/>
      <c r="L27" s="162"/>
      <c r="M27" s="162"/>
    </row>
    <row r="28" spans="2:13" x14ac:dyDescent="0.25">
      <c r="B28" s="108"/>
      <c r="C28" s="108"/>
      <c r="D28" s="108"/>
      <c r="E28" s="108"/>
      <c r="F28" s="108"/>
      <c r="G28" s="108"/>
      <c r="H28" s="108"/>
      <c r="I28" s="108"/>
      <c r="J28" s="108"/>
      <c r="K28" s="108"/>
      <c r="L28" s="108"/>
      <c r="M28" s="108"/>
    </row>
    <row r="29" spans="2:13" x14ac:dyDescent="0.25">
      <c r="C29" s="107" t="s">
        <v>172</v>
      </c>
      <c r="D29" s="103"/>
      <c r="E29" s="103"/>
      <c r="F29" s="103"/>
      <c r="G29" s="103"/>
      <c r="H29" s="103"/>
      <c r="I29" s="103"/>
      <c r="J29" s="103"/>
      <c r="K29" s="103"/>
      <c r="L29" s="103"/>
      <c r="M29" s="103"/>
    </row>
    <row r="30" spans="2:13" x14ac:dyDescent="0.25">
      <c r="B30" s="109"/>
      <c r="C30" s="103"/>
      <c r="D30" s="103"/>
      <c r="E30" s="103"/>
      <c r="F30" s="103"/>
      <c r="G30" s="103"/>
      <c r="H30" s="103"/>
      <c r="I30" s="103"/>
      <c r="J30" s="103"/>
      <c r="K30" s="103"/>
      <c r="L30" s="103"/>
      <c r="M30" s="103"/>
    </row>
    <row r="31" spans="2:13" ht="15" customHeight="1" x14ac:dyDescent="0.25">
      <c r="C31" s="155" t="s">
        <v>171</v>
      </c>
      <c r="D31" s="155"/>
      <c r="E31" s="155"/>
      <c r="F31" s="155"/>
      <c r="G31" s="155"/>
      <c r="H31" s="155"/>
      <c r="I31" s="155"/>
      <c r="J31" s="155"/>
      <c r="K31" s="155"/>
      <c r="L31" s="155"/>
      <c r="M31" s="155"/>
    </row>
    <row r="32" spans="2:13" x14ac:dyDescent="0.25">
      <c r="B32" s="108"/>
      <c r="C32" s="155"/>
      <c r="D32" s="155"/>
      <c r="E32" s="155"/>
      <c r="F32" s="155"/>
      <c r="G32" s="155"/>
      <c r="H32" s="155"/>
      <c r="I32" s="155"/>
      <c r="J32" s="155"/>
      <c r="K32" s="155"/>
      <c r="L32" s="155"/>
      <c r="M32" s="155"/>
    </row>
    <row r="33" spans="2:13" x14ac:dyDescent="0.25">
      <c r="B33" s="105"/>
      <c r="C33" s="103"/>
      <c r="D33" s="103"/>
      <c r="E33" s="103"/>
      <c r="F33" s="103"/>
      <c r="G33" s="103"/>
      <c r="H33" s="103"/>
      <c r="I33" s="103"/>
      <c r="J33" s="103"/>
      <c r="K33" s="103"/>
      <c r="L33" s="103"/>
      <c r="M33" s="103"/>
    </row>
    <row r="34" spans="2:13" x14ac:dyDescent="0.25">
      <c r="B34" s="105"/>
      <c r="C34" s="155" t="s">
        <v>170</v>
      </c>
      <c r="D34" s="155"/>
      <c r="E34" s="155"/>
      <c r="F34" s="155"/>
      <c r="G34" s="155"/>
      <c r="H34" s="155"/>
      <c r="I34" s="155"/>
      <c r="J34" s="155"/>
      <c r="K34" s="155"/>
      <c r="L34" s="155"/>
      <c r="M34" s="155"/>
    </row>
    <row r="35" spans="2:13" x14ac:dyDescent="0.25">
      <c r="B35" s="105"/>
      <c r="C35" s="155"/>
      <c r="D35" s="155"/>
      <c r="E35" s="155"/>
      <c r="F35" s="155"/>
      <c r="G35" s="155"/>
      <c r="H35" s="155"/>
      <c r="I35" s="155"/>
      <c r="J35" s="155"/>
      <c r="K35" s="155"/>
      <c r="L35" s="155"/>
      <c r="M35" s="155"/>
    </row>
    <row r="36" spans="2:13" x14ac:dyDescent="0.25">
      <c r="B36" s="105"/>
      <c r="C36" s="103"/>
      <c r="D36" s="103"/>
      <c r="E36" s="103"/>
      <c r="F36" s="103"/>
      <c r="G36" s="103"/>
      <c r="H36" s="103"/>
      <c r="I36" s="103"/>
      <c r="J36" s="103"/>
      <c r="K36" s="103"/>
      <c r="L36" s="103"/>
      <c r="M36" s="103"/>
    </row>
    <row r="37" spans="2:13" x14ac:dyDescent="0.25">
      <c r="B37" s="105"/>
      <c r="C37" s="107" t="s">
        <v>169</v>
      </c>
      <c r="D37" s="103"/>
      <c r="E37" s="103"/>
      <c r="F37" s="103"/>
      <c r="G37" s="103"/>
      <c r="H37" s="103"/>
      <c r="I37" s="103"/>
      <c r="J37" s="103"/>
      <c r="K37" s="103"/>
      <c r="L37" s="103"/>
      <c r="M37" s="103"/>
    </row>
    <row r="38" spans="2:13" x14ac:dyDescent="0.25">
      <c r="B38" s="105"/>
      <c r="C38" s="103"/>
      <c r="D38" s="103"/>
      <c r="E38" s="103"/>
      <c r="F38" s="103"/>
      <c r="G38" s="103"/>
      <c r="H38" s="103"/>
      <c r="I38" s="103"/>
      <c r="J38" s="103"/>
      <c r="K38" s="103"/>
      <c r="L38" s="103"/>
      <c r="M38" s="103"/>
    </row>
    <row r="39" spans="2:13" x14ac:dyDescent="0.25">
      <c r="B39" s="105"/>
      <c r="C39" s="105" t="s">
        <v>168</v>
      </c>
      <c r="D39" s="103"/>
      <c r="E39" s="103"/>
      <c r="F39" s="103"/>
      <c r="G39" s="103"/>
      <c r="H39" s="103"/>
      <c r="I39" s="103"/>
      <c r="J39" s="103"/>
      <c r="K39" s="103"/>
      <c r="L39" s="103"/>
      <c r="M39" s="103"/>
    </row>
    <row r="40" spans="2:13" x14ac:dyDescent="0.25">
      <c r="B40" s="105"/>
      <c r="C40" s="105"/>
      <c r="D40" s="104" t="s">
        <v>167</v>
      </c>
      <c r="E40" s="103"/>
      <c r="F40" s="106" t="s">
        <v>166</v>
      </c>
      <c r="G40" s="103"/>
      <c r="H40" s="103"/>
      <c r="I40" s="103"/>
      <c r="J40" s="103"/>
      <c r="K40" s="103"/>
      <c r="L40" s="103"/>
      <c r="M40" s="103"/>
    </row>
    <row r="41" spans="2:13" x14ac:dyDescent="0.25">
      <c r="B41" s="105"/>
      <c r="C41" s="105"/>
      <c r="D41" s="104" t="s">
        <v>165</v>
      </c>
      <c r="E41" s="103"/>
      <c r="F41" s="103" t="s">
        <v>164</v>
      </c>
      <c r="G41" s="103"/>
      <c r="H41" s="103"/>
      <c r="I41" s="103"/>
      <c r="J41" s="103"/>
      <c r="K41" s="103"/>
      <c r="L41" s="103"/>
      <c r="M41" s="103"/>
    </row>
    <row r="42" spans="2:13" x14ac:dyDescent="0.25">
      <c r="B42" s="102"/>
      <c r="C42" s="102"/>
      <c r="D42" s="102"/>
      <c r="E42" s="102"/>
      <c r="F42" s="102"/>
      <c r="G42" s="102"/>
      <c r="H42" s="102"/>
      <c r="I42" s="102"/>
      <c r="J42" s="102"/>
      <c r="K42" s="102"/>
      <c r="L42" s="102"/>
      <c r="M42" s="101"/>
    </row>
    <row r="43" spans="2:13" x14ac:dyDescent="0.25">
      <c r="B43" s="102"/>
      <c r="C43" s="102"/>
      <c r="D43" s="102"/>
      <c r="E43" s="102"/>
      <c r="F43" s="102"/>
      <c r="G43" s="102"/>
      <c r="H43" s="102"/>
      <c r="I43" s="102"/>
      <c r="J43" s="102"/>
      <c r="K43" s="102"/>
      <c r="L43" s="102"/>
      <c r="M43" s="101"/>
    </row>
    <row r="44" spans="2:13" x14ac:dyDescent="0.25">
      <c r="B44" s="102"/>
      <c r="C44" s="102"/>
      <c r="D44" s="102"/>
      <c r="E44" s="102"/>
      <c r="F44" s="102"/>
      <c r="G44" s="102"/>
      <c r="H44" s="102"/>
      <c r="I44" s="102"/>
      <c r="J44" s="102"/>
      <c r="K44" s="102"/>
      <c r="L44" s="102"/>
      <c r="M44" s="101"/>
    </row>
    <row r="45" spans="2:13" x14ac:dyDescent="0.25">
      <c r="B45" s="102"/>
      <c r="C45" s="102"/>
      <c r="D45" s="102"/>
      <c r="E45" s="102"/>
      <c r="F45" s="102"/>
      <c r="G45" s="102"/>
      <c r="H45" s="102"/>
      <c r="I45" s="102"/>
      <c r="J45" s="102"/>
      <c r="K45" s="102"/>
      <c r="L45" s="102"/>
      <c r="M45" s="101"/>
    </row>
    <row r="46" spans="2:13" x14ac:dyDescent="0.25">
      <c r="B46" s="155" t="s">
        <v>187</v>
      </c>
      <c r="C46" s="155"/>
      <c r="D46" s="155"/>
      <c r="E46" s="155"/>
      <c r="F46" s="155"/>
      <c r="G46" s="155"/>
      <c r="H46" s="155"/>
      <c r="I46" s="155"/>
      <c r="J46" s="155"/>
      <c r="K46" s="155"/>
      <c r="L46" s="155"/>
      <c r="M46" s="155"/>
    </row>
    <row r="47" spans="2:13" x14ac:dyDescent="0.25">
      <c r="B47" s="155"/>
      <c r="C47" s="155"/>
      <c r="D47" s="155"/>
      <c r="E47" s="155"/>
      <c r="F47" s="155"/>
      <c r="G47" s="155"/>
      <c r="H47" s="155"/>
      <c r="I47" s="155"/>
      <c r="J47" s="155"/>
      <c r="K47" s="155"/>
      <c r="L47" s="155"/>
      <c r="M47" s="155"/>
    </row>
    <row r="48" spans="2:13" x14ac:dyDescent="0.25">
      <c r="B48" s="102"/>
      <c r="C48" s="102"/>
      <c r="D48" s="102"/>
      <c r="E48" s="102"/>
      <c r="F48" s="102"/>
      <c r="G48" s="102"/>
      <c r="H48" s="102"/>
      <c r="I48" s="102"/>
      <c r="J48" s="102"/>
      <c r="K48" s="102"/>
      <c r="L48" s="102"/>
      <c r="M48" s="101"/>
    </row>
    <row r="49" spans="1:13" ht="17.25" x14ac:dyDescent="0.3">
      <c r="A49" s="124"/>
      <c r="B49" s="156" t="s">
        <v>35</v>
      </c>
      <c r="C49" s="156"/>
      <c r="D49" s="156"/>
      <c r="E49" s="156"/>
      <c r="F49" s="156"/>
      <c r="G49" s="156"/>
      <c r="H49" s="156"/>
      <c r="I49" s="156"/>
      <c r="J49" s="156"/>
      <c r="K49" s="156"/>
      <c r="L49" s="156"/>
      <c r="M49" s="156"/>
    </row>
    <row r="50" spans="1:13" x14ac:dyDescent="0.25">
      <c r="B50" s="47"/>
      <c r="C50" s="58"/>
      <c r="D50" s="58"/>
      <c r="E50" s="58"/>
      <c r="F50" s="58"/>
      <c r="G50" s="58"/>
      <c r="H50" s="58"/>
      <c r="I50" s="58"/>
      <c r="J50" s="58"/>
      <c r="K50" s="58"/>
      <c r="L50" s="58"/>
    </row>
    <row r="51" spans="1:13" x14ac:dyDescent="0.25">
      <c r="C51" s="101" t="s">
        <v>163</v>
      </c>
      <c r="D51" s="58"/>
      <c r="E51" s="58"/>
      <c r="F51" s="58"/>
      <c r="G51" s="58"/>
      <c r="H51" s="58"/>
      <c r="I51" s="58"/>
      <c r="J51" s="58"/>
      <c r="K51" s="58"/>
      <c r="L51" s="58"/>
    </row>
    <row r="52" spans="1:13" x14ac:dyDescent="0.25">
      <c r="C52" s="101"/>
      <c r="D52" s="58"/>
      <c r="E52" s="58"/>
      <c r="F52" s="58"/>
      <c r="G52" s="58"/>
      <c r="H52" s="58"/>
      <c r="I52" s="58"/>
      <c r="J52" s="58"/>
      <c r="K52" s="58"/>
      <c r="L52" s="58"/>
    </row>
    <row r="53" spans="1:13" ht="15" customHeight="1" x14ac:dyDescent="0.25">
      <c r="C53" s="158" t="s">
        <v>251</v>
      </c>
      <c r="D53" s="158"/>
      <c r="E53" s="158"/>
      <c r="F53" s="158"/>
      <c r="G53" s="158"/>
      <c r="H53" s="158"/>
      <c r="I53" s="158"/>
      <c r="J53" s="158"/>
      <c r="K53" s="158"/>
      <c r="L53" s="158"/>
      <c r="M53" s="158"/>
    </row>
    <row r="54" spans="1:13" x14ac:dyDescent="0.25">
      <c r="C54" s="158"/>
      <c r="D54" s="158"/>
      <c r="E54" s="158"/>
      <c r="F54" s="158"/>
      <c r="G54" s="158"/>
      <c r="H54" s="158"/>
      <c r="I54" s="158"/>
      <c r="J54" s="158"/>
      <c r="K54" s="158"/>
      <c r="L54" s="158"/>
      <c r="M54" s="158"/>
    </row>
    <row r="55" spans="1:13" x14ac:dyDescent="0.25">
      <c r="C55" s="158"/>
      <c r="D55" s="158"/>
      <c r="E55" s="158"/>
      <c r="F55" s="158"/>
      <c r="G55" s="158"/>
      <c r="H55" s="158"/>
      <c r="I55" s="158"/>
      <c r="J55" s="158"/>
      <c r="K55" s="158"/>
      <c r="L55" s="158"/>
      <c r="M55" s="158"/>
    </row>
    <row r="56" spans="1:13" x14ac:dyDescent="0.25">
      <c r="C56" s="100"/>
      <c r="D56" s="100"/>
      <c r="E56" s="100"/>
      <c r="F56" s="100"/>
      <c r="G56" s="100"/>
      <c r="H56" s="100"/>
      <c r="I56" s="100"/>
      <c r="J56" s="100"/>
      <c r="K56" s="100"/>
      <c r="L56" s="100"/>
      <c r="M56" s="100"/>
    </row>
    <row r="57" spans="1:13" x14ac:dyDescent="0.25">
      <c r="C57" s="157" t="s">
        <v>162</v>
      </c>
      <c r="D57" s="157"/>
      <c r="E57" s="157"/>
      <c r="F57" s="157"/>
      <c r="G57" s="157"/>
      <c r="H57" s="157"/>
      <c r="I57" s="157"/>
      <c r="J57" s="157"/>
      <c r="K57" s="157"/>
      <c r="L57" s="157"/>
      <c r="M57" s="157"/>
    </row>
    <row r="58" spans="1:13" x14ac:dyDescent="0.25">
      <c r="C58" s="157"/>
      <c r="D58" s="157"/>
      <c r="E58" s="157"/>
      <c r="F58" s="157"/>
      <c r="G58" s="157"/>
      <c r="H58" s="157"/>
      <c r="I58" s="157"/>
      <c r="J58" s="157"/>
      <c r="K58" s="157"/>
      <c r="L58" s="157"/>
      <c r="M58" s="157"/>
    </row>
    <row r="59" spans="1:13" x14ac:dyDescent="0.25">
      <c r="C59" s="99"/>
      <c r="D59" s="99"/>
      <c r="E59" s="99"/>
      <c r="F59" s="99"/>
      <c r="G59" s="99"/>
      <c r="H59" s="99"/>
      <c r="I59" s="99"/>
      <c r="J59" s="99"/>
      <c r="K59" s="99"/>
      <c r="L59" s="99"/>
      <c r="M59" s="99"/>
    </row>
    <row r="60" spans="1:13" ht="15" customHeight="1" x14ac:dyDescent="0.25">
      <c r="C60" s="157" t="s">
        <v>161</v>
      </c>
      <c r="D60" s="157"/>
      <c r="E60" s="157"/>
      <c r="F60" s="157"/>
      <c r="G60" s="157"/>
      <c r="H60" s="157"/>
      <c r="I60" s="157"/>
      <c r="J60" s="157"/>
      <c r="K60" s="157"/>
      <c r="L60" s="157"/>
      <c r="M60" s="157"/>
    </row>
    <row r="61" spans="1:13" x14ac:dyDescent="0.25">
      <c r="C61" s="157"/>
      <c r="D61" s="157"/>
      <c r="E61" s="157"/>
      <c r="F61" s="157"/>
      <c r="G61" s="157"/>
      <c r="H61" s="157"/>
      <c r="I61" s="157"/>
      <c r="J61" s="157"/>
      <c r="K61" s="157"/>
      <c r="L61" s="157"/>
      <c r="M61" s="157"/>
    </row>
    <row r="62" spans="1:13" x14ac:dyDescent="0.25">
      <c r="C62" s="157"/>
      <c r="D62" s="157"/>
      <c r="E62" s="157"/>
      <c r="F62" s="157"/>
      <c r="G62" s="157"/>
      <c r="H62" s="157"/>
      <c r="I62" s="157"/>
      <c r="J62" s="157"/>
      <c r="K62" s="157"/>
      <c r="L62" s="157"/>
      <c r="M62" s="157"/>
    </row>
    <row r="63" spans="1:13" x14ac:dyDescent="0.25">
      <c r="C63" s="157"/>
      <c r="D63" s="157"/>
      <c r="E63" s="157"/>
      <c r="F63" s="157"/>
      <c r="G63" s="157"/>
      <c r="H63" s="157"/>
      <c r="I63" s="157"/>
      <c r="J63" s="157"/>
      <c r="K63" s="157"/>
      <c r="L63" s="157"/>
      <c r="M63" s="157"/>
    </row>
    <row r="64" spans="1:13" x14ac:dyDescent="0.25">
      <c r="B64" s="58"/>
      <c r="C64" s="58"/>
      <c r="D64" s="58"/>
      <c r="E64" s="58"/>
      <c r="F64" s="58"/>
      <c r="G64" s="58"/>
      <c r="H64" s="58"/>
      <c r="I64" s="58"/>
      <c r="J64" s="58"/>
      <c r="K64" s="58"/>
      <c r="L64" s="58"/>
    </row>
    <row r="65" spans="1:13" ht="17.25" x14ac:dyDescent="0.3">
      <c r="A65" s="124"/>
      <c r="B65" s="156" t="s">
        <v>69</v>
      </c>
      <c r="C65" s="156"/>
      <c r="D65" s="156"/>
      <c r="E65" s="156"/>
      <c r="F65" s="156"/>
      <c r="G65" s="156"/>
      <c r="H65" s="156"/>
      <c r="I65" s="156"/>
      <c r="J65" s="156"/>
      <c r="K65" s="156"/>
      <c r="L65" s="156"/>
      <c r="M65" s="156"/>
    </row>
    <row r="67" spans="1:13" x14ac:dyDescent="0.25">
      <c r="C67" s="119" t="s">
        <v>184</v>
      </c>
    </row>
    <row r="68" spans="1:13" ht="15" customHeight="1" x14ac:dyDescent="0.25">
      <c r="C68" s="157" t="s">
        <v>190</v>
      </c>
      <c r="D68" s="157"/>
      <c r="E68" s="157"/>
      <c r="F68" s="157"/>
      <c r="G68" s="157"/>
      <c r="H68" s="157"/>
      <c r="I68" s="157"/>
      <c r="J68" s="157"/>
      <c r="K68" s="157"/>
      <c r="L68" s="157"/>
      <c r="M68" s="157"/>
    </row>
    <row r="69" spans="1:13" x14ac:dyDescent="0.25">
      <c r="C69" s="157"/>
      <c r="D69" s="157"/>
      <c r="E69" s="157"/>
      <c r="F69" s="157"/>
      <c r="G69" s="157"/>
      <c r="H69" s="157"/>
      <c r="I69" s="157"/>
      <c r="J69" s="157"/>
      <c r="K69" s="157"/>
      <c r="L69" s="157"/>
      <c r="M69" s="157"/>
    </row>
    <row r="70" spans="1:13" x14ac:dyDescent="0.25">
      <c r="C70" s="157"/>
      <c r="D70" s="157"/>
      <c r="E70" s="157"/>
      <c r="F70" s="157"/>
      <c r="G70" s="157"/>
      <c r="H70" s="157"/>
      <c r="I70" s="157"/>
      <c r="J70" s="157"/>
      <c r="K70" s="157"/>
      <c r="L70" s="157"/>
      <c r="M70" s="157"/>
    </row>
    <row r="72" spans="1:13" x14ac:dyDescent="0.25">
      <c r="C72" s="98" t="s">
        <v>183</v>
      </c>
    </row>
    <row r="73" spans="1:13" ht="15" customHeight="1" x14ac:dyDescent="0.25">
      <c r="C73" s="153" t="s">
        <v>191</v>
      </c>
      <c r="D73" s="153"/>
      <c r="E73" s="153"/>
      <c r="F73" s="153"/>
      <c r="G73" s="153"/>
      <c r="H73" s="153"/>
      <c r="I73" s="153"/>
      <c r="J73" s="153"/>
      <c r="K73" s="153"/>
      <c r="L73" s="153"/>
      <c r="M73" s="153"/>
    </row>
    <row r="74" spans="1:13" x14ac:dyDescent="0.25">
      <c r="B74" s="118"/>
      <c r="C74" s="153"/>
      <c r="D74" s="153"/>
      <c r="E74" s="153"/>
      <c r="F74" s="153"/>
      <c r="G74" s="153"/>
      <c r="H74" s="153"/>
      <c r="I74" s="153"/>
      <c r="J74" s="153"/>
      <c r="K74" s="153"/>
      <c r="L74" s="153"/>
      <c r="M74" s="153"/>
    </row>
    <row r="75" spans="1:13" x14ac:dyDescent="0.25">
      <c r="B75" s="118"/>
      <c r="C75" s="153"/>
      <c r="D75" s="153"/>
      <c r="E75" s="153"/>
      <c r="F75" s="153"/>
      <c r="G75" s="153"/>
      <c r="H75" s="153"/>
      <c r="I75" s="153"/>
      <c r="J75" s="153"/>
      <c r="K75" s="153"/>
      <c r="L75" s="153"/>
      <c r="M75" s="153"/>
    </row>
    <row r="76" spans="1:13" x14ac:dyDescent="0.25">
      <c r="B76" s="117"/>
      <c r="C76" s="153"/>
      <c r="D76" s="153"/>
      <c r="E76" s="153"/>
      <c r="F76" s="153"/>
      <c r="G76" s="153"/>
      <c r="H76" s="153"/>
      <c r="I76" s="153"/>
      <c r="J76" s="153"/>
      <c r="K76" s="153"/>
      <c r="L76" s="153"/>
      <c r="M76" s="153"/>
    </row>
    <row r="77" spans="1:13" x14ac:dyDescent="0.25">
      <c r="C77" s="153"/>
      <c r="D77" s="153"/>
      <c r="E77" s="153"/>
      <c r="F77" s="153"/>
      <c r="G77" s="153"/>
      <c r="H77" s="153"/>
      <c r="I77" s="153"/>
      <c r="J77" s="153"/>
      <c r="K77" s="153"/>
      <c r="L77" s="153"/>
      <c r="M77" s="153"/>
    </row>
    <row r="78" spans="1:13" x14ac:dyDescent="0.25">
      <c r="C78" s="153"/>
      <c r="D78" s="153"/>
      <c r="E78" s="153"/>
      <c r="F78" s="153"/>
      <c r="G78" s="153"/>
      <c r="H78" s="153"/>
      <c r="I78" s="153"/>
      <c r="J78" s="153"/>
      <c r="K78" s="153"/>
      <c r="L78" s="153"/>
      <c r="M78" s="153"/>
    </row>
    <row r="79" spans="1:13" x14ac:dyDescent="0.25">
      <c r="C79" s="103"/>
      <c r="D79" s="103"/>
      <c r="E79" s="103"/>
      <c r="F79" s="103"/>
      <c r="G79" s="103"/>
      <c r="H79" s="103"/>
      <c r="I79" s="103"/>
      <c r="J79" s="103"/>
      <c r="K79" s="103"/>
      <c r="L79" s="103"/>
      <c r="M79" s="103"/>
    </row>
    <row r="80" spans="1:13" x14ac:dyDescent="0.25">
      <c r="C80" s="98" t="s">
        <v>180</v>
      </c>
    </row>
    <row r="81" spans="2:13" ht="15" customHeight="1" x14ac:dyDescent="0.25">
      <c r="C81" s="153" t="s">
        <v>192</v>
      </c>
      <c r="D81" s="153"/>
      <c r="E81" s="153"/>
      <c r="F81" s="153"/>
      <c r="G81" s="153"/>
      <c r="H81" s="153"/>
      <c r="I81" s="153"/>
      <c r="J81" s="153"/>
      <c r="K81" s="153"/>
      <c r="L81" s="153"/>
      <c r="M81" s="153"/>
    </row>
    <row r="82" spans="2:13" x14ac:dyDescent="0.25">
      <c r="C82" s="153"/>
      <c r="D82" s="153"/>
      <c r="E82" s="153"/>
      <c r="F82" s="153"/>
      <c r="G82" s="153"/>
      <c r="H82" s="153"/>
      <c r="I82" s="153"/>
      <c r="J82" s="153"/>
      <c r="K82" s="153"/>
      <c r="L82" s="153"/>
      <c r="M82" s="153"/>
    </row>
    <row r="83" spans="2:13" x14ac:dyDescent="0.25">
      <c r="C83" s="153"/>
      <c r="D83" s="153"/>
      <c r="E83" s="153"/>
      <c r="F83" s="153"/>
      <c r="G83" s="153"/>
      <c r="H83" s="153"/>
      <c r="I83" s="153"/>
      <c r="J83" s="153"/>
      <c r="K83" s="153"/>
      <c r="L83" s="153"/>
      <c r="M83" s="153"/>
    </row>
    <row r="84" spans="2:13" x14ac:dyDescent="0.25">
      <c r="C84" s="153"/>
      <c r="D84" s="153"/>
      <c r="E84" s="153"/>
      <c r="F84" s="153"/>
      <c r="G84" s="153"/>
      <c r="H84" s="153"/>
      <c r="I84" s="153"/>
      <c r="J84" s="153"/>
      <c r="K84" s="153"/>
      <c r="L84" s="153"/>
      <c r="M84" s="153"/>
    </row>
    <row r="85" spans="2:13" x14ac:dyDescent="0.25">
      <c r="C85" s="153"/>
      <c r="D85" s="153"/>
      <c r="E85" s="153"/>
      <c r="F85" s="153"/>
      <c r="G85" s="153"/>
      <c r="H85" s="153"/>
      <c r="I85" s="153"/>
      <c r="J85" s="153"/>
      <c r="K85" s="153"/>
      <c r="L85" s="153"/>
      <c r="M85" s="153"/>
    </row>
    <row r="86" spans="2:13" x14ac:dyDescent="0.25">
      <c r="C86" s="103"/>
      <c r="D86" s="103"/>
      <c r="E86" s="103"/>
      <c r="F86" s="103"/>
      <c r="G86" s="103"/>
      <c r="H86" s="103"/>
      <c r="I86" s="103"/>
      <c r="J86" s="103"/>
      <c r="K86" s="103"/>
      <c r="L86" s="103"/>
      <c r="M86" s="103"/>
    </row>
    <row r="87" spans="2:13" x14ac:dyDescent="0.25">
      <c r="C87" s="98" t="s">
        <v>181</v>
      </c>
    </row>
    <row r="88" spans="2:13" ht="15" customHeight="1" x14ac:dyDescent="0.25">
      <c r="C88" s="154" t="s">
        <v>250</v>
      </c>
      <c r="D88" s="154"/>
      <c r="E88" s="154"/>
      <c r="F88" s="154"/>
      <c r="G88" s="154"/>
      <c r="H88" s="154"/>
      <c r="I88" s="154"/>
      <c r="J88" s="154"/>
      <c r="K88" s="154"/>
      <c r="L88" s="154"/>
      <c r="M88" s="154"/>
    </row>
    <row r="89" spans="2:13" x14ac:dyDescent="0.25">
      <c r="B89" s="121"/>
      <c r="C89" s="154"/>
      <c r="D89" s="154"/>
      <c r="E89" s="154"/>
      <c r="F89" s="154"/>
      <c r="G89" s="154"/>
      <c r="H89" s="154"/>
      <c r="I89" s="154"/>
      <c r="J89" s="154"/>
      <c r="K89" s="154"/>
      <c r="L89" s="154"/>
      <c r="M89" s="154"/>
    </row>
    <row r="90" spans="2:13" x14ac:dyDescent="0.25">
      <c r="B90" s="121"/>
      <c r="C90" s="154"/>
      <c r="D90" s="154"/>
      <c r="E90" s="154"/>
      <c r="F90" s="154"/>
      <c r="G90" s="154"/>
      <c r="H90" s="154"/>
      <c r="I90" s="154"/>
      <c r="J90" s="154"/>
      <c r="K90" s="154"/>
      <c r="L90" s="154"/>
      <c r="M90" s="154"/>
    </row>
    <row r="91" spans="2:13" x14ac:dyDescent="0.25">
      <c r="B91" s="121"/>
      <c r="C91" s="154"/>
      <c r="D91" s="154"/>
      <c r="E91" s="154"/>
      <c r="F91" s="154"/>
      <c r="G91" s="154"/>
      <c r="H91" s="154"/>
      <c r="I91" s="154"/>
      <c r="J91" s="154"/>
      <c r="K91" s="154"/>
      <c r="L91" s="154"/>
      <c r="M91" s="154"/>
    </row>
    <row r="92" spans="2:13" x14ac:dyDescent="0.25">
      <c r="B92" s="121"/>
      <c r="C92" s="154"/>
      <c r="D92" s="154"/>
      <c r="E92" s="154"/>
      <c r="F92" s="154"/>
      <c r="G92" s="154"/>
      <c r="H92" s="154"/>
      <c r="I92" s="154"/>
      <c r="J92" s="154"/>
      <c r="K92" s="154"/>
      <c r="L92" s="154"/>
      <c r="M92" s="154"/>
    </row>
    <row r="93" spans="2:13" x14ac:dyDescent="0.25">
      <c r="B93" s="120"/>
      <c r="C93" s="154"/>
      <c r="D93" s="154"/>
      <c r="E93" s="154"/>
      <c r="F93" s="154"/>
      <c r="G93" s="154"/>
      <c r="H93" s="154"/>
      <c r="I93" s="154"/>
      <c r="J93" s="154"/>
      <c r="K93" s="154"/>
      <c r="L93" s="154"/>
      <c r="M93" s="154"/>
    </row>
    <row r="94" spans="2:13" x14ac:dyDescent="0.25">
      <c r="C94" s="154"/>
      <c r="D94" s="154"/>
      <c r="E94" s="154"/>
      <c r="F94" s="154"/>
      <c r="G94" s="154"/>
      <c r="H94" s="154"/>
      <c r="I94" s="154"/>
      <c r="J94" s="154"/>
      <c r="K94" s="154"/>
      <c r="L94" s="154"/>
      <c r="M94" s="154"/>
    </row>
    <row r="96" spans="2:13" x14ac:dyDescent="0.25">
      <c r="B96" s="116"/>
      <c r="C96" s="98" t="s">
        <v>182</v>
      </c>
      <c r="D96" s="116"/>
      <c r="E96" s="116"/>
      <c r="F96" s="116"/>
      <c r="G96" s="116"/>
      <c r="H96" s="116"/>
      <c r="I96" s="116"/>
      <c r="J96" s="116"/>
      <c r="K96" s="116"/>
      <c r="L96" s="116"/>
      <c r="M96" s="116"/>
    </row>
    <row r="97" spans="2:13" ht="15" customHeight="1" x14ac:dyDescent="0.25">
      <c r="B97" s="116"/>
      <c r="C97" s="153" t="s">
        <v>193</v>
      </c>
      <c r="D97" s="153"/>
      <c r="E97" s="153"/>
      <c r="F97" s="153"/>
      <c r="G97" s="153"/>
      <c r="H97" s="153"/>
      <c r="I97" s="153"/>
      <c r="J97" s="153"/>
      <c r="K97" s="153"/>
      <c r="L97" s="153"/>
      <c r="M97" s="153"/>
    </row>
    <row r="98" spans="2:13" x14ac:dyDescent="0.25">
      <c r="B98" s="115"/>
      <c r="C98" s="153"/>
      <c r="D98" s="153"/>
      <c r="E98" s="153"/>
      <c r="F98" s="153"/>
      <c r="G98" s="153"/>
      <c r="H98" s="153"/>
      <c r="I98" s="153"/>
      <c r="J98" s="153"/>
      <c r="K98" s="153"/>
      <c r="L98" s="153"/>
      <c r="M98" s="153"/>
    </row>
    <row r="99" spans="2:13" x14ac:dyDescent="0.25">
      <c r="C99" s="153"/>
      <c r="D99" s="153"/>
      <c r="E99" s="153"/>
      <c r="F99" s="153"/>
      <c r="G99" s="153"/>
      <c r="H99" s="153"/>
      <c r="I99" s="153"/>
      <c r="J99" s="153"/>
      <c r="K99" s="153"/>
      <c r="L99" s="153"/>
      <c r="M99" s="153"/>
    </row>
    <row r="100" spans="2:13" x14ac:dyDescent="0.25">
      <c r="C100" s="153"/>
      <c r="D100" s="153"/>
      <c r="E100" s="153"/>
      <c r="F100" s="153"/>
      <c r="G100" s="153"/>
      <c r="H100" s="153"/>
      <c r="I100" s="153"/>
      <c r="J100" s="153"/>
      <c r="K100" s="153"/>
      <c r="L100" s="153"/>
      <c r="M100" s="153"/>
    </row>
    <row r="101" spans="2:13" x14ac:dyDescent="0.25">
      <c r="B101" s="111"/>
      <c r="C101" s="111"/>
      <c r="D101" s="111"/>
      <c r="E101" s="111"/>
      <c r="F101" s="111"/>
      <c r="G101" s="111"/>
      <c r="H101" s="111"/>
      <c r="I101" s="111"/>
      <c r="J101" s="111"/>
      <c r="K101" s="111"/>
      <c r="L101" s="111"/>
      <c r="M101" s="111"/>
    </row>
    <row r="102" spans="2:13" x14ac:dyDescent="0.25">
      <c r="B102" s="111"/>
      <c r="C102" s="98" t="s">
        <v>182</v>
      </c>
      <c r="D102" s="111"/>
      <c r="E102" s="111"/>
      <c r="F102" s="111"/>
      <c r="G102" s="111"/>
      <c r="H102" s="111"/>
      <c r="I102" s="111"/>
      <c r="J102" s="111"/>
      <c r="K102" s="111"/>
      <c r="L102" s="111"/>
      <c r="M102" s="111"/>
    </row>
    <row r="103" spans="2:13" ht="15" customHeight="1" x14ac:dyDescent="0.25">
      <c r="B103" s="111"/>
      <c r="C103" s="153" t="s">
        <v>194</v>
      </c>
      <c r="D103" s="153"/>
      <c r="E103" s="153"/>
      <c r="F103" s="153"/>
      <c r="G103" s="153"/>
      <c r="H103" s="153"/>
      <c r="I103" s="153"/>
      <c r="J103" s="153"/>
      <c r="K103" s="153"/>
      <c r="L103" s="153"/>
      <c r="M103" s="153"/>
    </row>
    <row r="104" spans="2:13" x14ac:dyDescent="0.25">
      <c r="B104" s="111"/>
      <c r="C104" s="153"/>
      <c r="D104" s="153"/>
      <c r="E104" s="153"/>
      <c r="F104" s="153"/>
      <c r="G104" s="153"/>
      <c r="H104" s="153"/>
      <c r="I104" s="153"/>
      <c r="J104" s="153"/>
      <c r="K104" s="153"/>
      <c r="L104" s="153"/>
      <c r="M104" s="153"/>
    </row>
    <row r="105" spans="2:13" x14ac:dyDescent="0.25">
      <c r="C105" s="153"/>
      <c r="D105" s="153"/>
      <c r="E105" s="153"/>
      <c r="F105" s="153"/>
      <c r="G105" s="153"/>
      <c r="H105" s="153"/>
      <c r="I105" s="153"/>
      <c r="J105" s="153"/>
      <c r="K105" s="153"/>
      <c r="L105" s="153"/>
      <c r="M105" s="153"/>
    </row>
    <row r="106" spans="2:13" x14ac:dyDescent="0.25">
      <c r="C106" s="153"/>
      <c r="D106" s="153"/>
      <c r="E106" s="153"/>
      <c r="F106" s="153"/>
      <c r="G106" s="153"/>
      <c r="H106" s="153"/>
      <c r="I106" s="153"/>
      <c r="J106" s="153"/>
      <c r="K106" s="153"/>
      <c r="L106" s="153"/>
      <c r="M106" s="153"/>
    </row>
    <row r="107" spans="2:13" x14ac:dyDescent="0.25">
      <c r="C107" s="153"/>
      <c r="D107" s="153"/>
      <c r="E107" s="153"/>
      <c r="F107" s="153"/>
      <c r="G107" s="153"/>
      <c r="H107" s="153"/>
      <c r="I107" s="153"/>
      <c r="J107" s="153"/>
      <c r="K107" s="153"/>
      <c r="L107" s="153"/>
      <c r="M107" s="153"/>
    </row>
    <row r="108" spans="2:13" x14ac:dyDescent="0.25">
      <c r="C108" s="153"/>
      <c r="D108" s="153"/>
      <c r="E108" s="153"/>
      <c r="F108" s="153"/>
      <c r="G108" s="153"/>
      <c r="H108" s="153"/>
      <c r="I108" s="153"/>
      <c r="J108" s="153"/>
      <c r="K108" s="153"/>
      <c r="L108" s="153"/>
      <c r="M108" s="153"/>
    </row>
    <row r="109" spans="2:13" x14ac:dyDescent="0.25">
      <c r="C109" s="153"/>
      <c r="D109" s="153"/>
      <c r="E109" s="153"/>
      <c r="F109" s="153"/>
      <c r="G109" s="153"/>
      <c r="H109" s="153"/>
      <c r="I109" s="153"/>
      <c r="J109" s="153"/>
      <c r="K109" s="153"/>
      <c r="L109" s="153"/>
      <c r="M109" s="153"/>
    </row>
    <row r="111" spans="2:13" x14ac:dyDescent="0.25">
      <c r="C111" s="98" t="s">
        <v>179</v>
      </c>
    </row>
    <row r="112" spans="2:13" ht="15" customHeight="1" x14ac:dyDescent="0.25">
      <c r="C112" s="153" t="s">
        <v>195</v>
      </c>
      <c r="D112" s="153"/>
      <c r="E112" s="153"/>
      <c r="F112" s="153"/>
      <c r="G112" s="153"/>
      <c r="H112" s="153"/>
      <c r="I112" s="153"/>
      <c r="J112" s="153"/>
      <c r="K112" s="153"/>
      <c r="L112" s="153"/>
      <c r="M112" s="153"/>
    </row>
    <row r="113" spans="3:13" x14ac:dyDescent="0.25">
      <c r="C113" s="153"/>
      <c r="D113" s="153"/>
      <c r="E113" s="153"/>
      <c r="F113" s="153"/>
      <c r="G113" s="153"/>
      <c r="H113" s="153"/>
      <c r="I113" s="153"/>
      <c r="J113" s="153"/>
      <c r="K113" s="153"/>
      <c r="L113" s="153"/>
      <c r="M113" s="153"/>
    </row>
    <row r="114" spans="3:13" x14ac:dyDescent="0.25">
      <c r="C114" s="153"/>
      <c r="D114" s="153"/>
      <c r="E114" s="153"/>
      <c r="F114" s="153"/>
      <c r="G114" s="153"/>
      <c r="H114" s="153"/>
      <c r="I114" s="153"/>
      <c r="J114" s="153"/>
      <c r="K114" s="153"/>
      <c r="L114" s="153"/>
      <c r="M114" s="153"/>
    </row>
    <row r="116" spans="3:13" x14ac:dyDescent="0.25">
      <c r="C116" s="122" t="s">
        <v>188</v>
      </c>
    </row>
    <row r="117" spans="3:13" x14ac:dyDescent="0.25">
      <c r="C117" s="123" t="s">
        <v>189</v>
      </c>
    </row>
    <row r="118" spans="3:13" x14ac:dyDescent="0.25">
      <c r="C118" s="152" t="s">
        <v>196</v>
      </c>
      <c r="D118" s="152"/>
      <c r="E118" s="152"/>
      <c r="F118" s="152"/>
      <c r="G118" s="152"/>
      <c r="H118" s="152"/>
      <c r="I118" s="152"/>
      <c r="J118" s="152"/>
      <c r="K118" s="152"/>
      <c r="L118" s="152"/>
      <c r="M118" s="152"/>
    </row>
    <row r="119" spans="3:13" x14ac:dyDescent="0.25">
      <c r="C119" s="152"/>
      <c r="D119" s="152"/>
      <c r="E119" s="152"/>
      <c r="F119" s="152"/>
      <c r="G119" s="152"/>
      <c r="H119" s="152"/>
      <c r="I119" s="152"/>
      <c r="J119" s="152"/>
      <c r="K119" s="152"/>
      <c r="L119" s="152"/>
      <c r="M119" s="152"/>
    </row>
  </sheetData>
  <sheetProtection algorithmName="SHA-512" hashValue="C/rBsRZI1HqBtgdHXZ5sFdlbQo+tTEqjY79K+NQLiAfbx+c113SVMfgceIF6mMquA89O9+Afk67fnlAXteBpIQ==" saltValue="+2f+26s8bGWweyA/hqB7Sg==" spinCount="100000" sheet="1" objects="1" scenarios="1" selectLockedCells="1"/>
  <mergeCells count="26">
    <mergeCell ref="B2:M2"/>
    <mergeCell ref="B4:M4"/>
    <mergeCell ref="B5:M5"/>
    <mergeCell ref="B6:M6"/>
    <mergeCell ref="B8:C8"/>
    <mergeCell ref="B10:E10"/>
    <mergeCell ref="B11:C11"/>
    <mergeCell ref="B13:M13"/>
    <mergeCell ref="C18:M20"/>
    <mergeCell ref="C23:M27"/>
    <mergeCell ref="C31:M32"/>
    <mergeCell ref="C73:M78"/>
    <mergeCell ref="C34:M35"/>
    <mergeCell ref="B49:M49"/>
    <mergeCell ref="C57:M58"/>
    <mergeCell ref="C60:M63"/>
    <mergeCell ref="B65:M65"/>
    <mergeCell ref="C68:M70"/>
    <mergeCell ref="B46:M47"/>
    <mergeCell ref="C53:M55"/>
    <mergeCell ref="C118:M119"/>
    <mergeCell ref="C81:M85"/>
    <mergeCell ref="C88:M94"/>
    <mergeCell ref="C112:M114"/>
    <mergeCell ref="C97:M100"/>
    <mergeCell ref="C103:M109"/>
  </mergeCells>
  <hyperlinks>
    <hyperlink ref="B10" location="'Loss Example'!A28" display="Risk Reduction Strategies"/>
    <hyperlink ref="B8:C8" location="Home!A1" display="Home Page"/>
    <hyperlink ref="B9" location="'Loss Example'!B13" display="Tips"/>
    <hyperlink ref="B11:C11" location="'Loss Example'!B61" display="Loss Examples"/>
    <hyperlink ref="B10:E10" location="'Loss Example'!B46" display="Risk Reduction Strategies"/>
    <hyperlink ref="F40" r:id="rId1"/>
  </hyperlinks>
  <pageMargins left="0.25" right="0.25" top="0.75" bottom="0.75" header="0.3" footer="0.3"/>
  <pageSetup orientation="portrait" r:id="rId2"/>
  <headerFooter>
    <oddHeader xml:space="preserve">&amp;C
</oddHeader>
    <oddFooter>&amp;C&amp;D&amp;R&amp;P of &amp;N</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86"/>
  <sheetViews>
    <sheetView showGridLines="0" showRowColHeaders="0" zoomScaleNormal="100" workbookViewId="0">
      <selection activeCell="J21" sqref="J21"/>
    </sheetView>
  </sheetViews>
  <sheetFormatPr defaultRowHeight="15" x14ac:dyDescent="0.25"/>
  <cols>
    <col min="1" max="1" width="4.28515625" customWidth="1"/>
    <col min="2" max="27" width="7.7109375" customWidth="1"/>
    <col min="28" max="28" width="4.28515625" customWidth="1"/>
  </cols>
  <sheetData>
    <row r="1" spans="1:30" ht="15" customHeight="1" x14ac:dyDescent="0.25">
      <c r="A1" s="9"/>
      <c r="B1" s="167" t="s">
        <v>2</v>
      </c>
      <c r="C1" s="167"/>
      <c r="D1" s="9"/>
      <c r="E1" s="167" t="s">
        <v>0</v>
      </c>
      <c r="F1" s="167"/>
      <c r="G1" s="167"/>
      <c r="H1" s="167"/>
      <c r="I1" s="9"/>
      <c r="J1" s="167" t="s">
        <v>1</v>
      </c>
      <c r="K1" s="167"/>
      <c r="L1" s="167"/>
      <c r="M1" s="9"/>
      <c r="N1" s="168" t="s">
        <v>135</v>
      </c>
      <c r="O1" s="168"/>
      <c r="P1" s="168"/>
      <c r="Q1" s="168"/>
      <c r="R1" s="9"/>
      <c r="S1" s="167" t="s">
        <v>3</v>
      </c>
      <c r="T1" s="167"/>
      <c r="U1" s="167"/>
      <c r="V1" s="9"/>
      <c r="W1" s="9"/>
      <c r="X1" s="9"/>
      <c r="Y1" s="9"/>
      <c r="Z1" s="9"/>
      <c r="AA1" s="9"/>
      <c r="AB1" s="9"/>
      <c r="AC1" s="1"/>
      <c r="AD1" s="1"/>
    </row>
    <row r="2" spans="1:30" ht="15" customHeight="1" x14ac:dyDescent="0.25">
      <c r="A2" s="9"/>
      <c r="B2" s="167"/>
      <c r="C2" s="167"/>
      <c r="D2" s="9"/>
      <c r="E2" s="167"/>
      <c r="F2" s="167"/>
      <c r="G2" s="167"/>
      <c r="H2" s="167"/>
      <c r="I2" s="9"/>
      <c r="J2" s="167"/>
      <c r="K2" s="167"/>
      <c r="L2" s="167"/>
      <c r="M2" s="9"/>
      <c r="N2" s="168"/>
      <c r="O2" s="168"/>
      <c r="P2" s="168"/>
      <c r="Q2" s="168"/>
      <c r="R2" s="9"/>
      <c r="S2" s="167"/>
      <c r="T2" s="167"/>
      <c r="U2" s="167"/>
      <c r="V2" s="9"/>
      <c r="W2" s="9"/>
      <c r="X2" s="9"/>
      <c r="Y2" s="9"/>
      <c r="Z2" s="9"/>
      <c r="AA2" s="9"/>
      <c r="AB2" s="9"/>
      <c r="AC2" s="1"/>
      <c r="AD2" s="1"/>
    </row>
    <row r="9" spans="1:30" ht="15" customHeight="1" x14ac:dyDescent="0.25">
      <c r="J9" s="61"/>
      <c r="K9" s="61"/>
      <c r="L9" s="61"/>
      <c r="M9" s="61"/>
      <c r="N9" s="61"/>
      <c r="O9" s="61"/>
      <c r="P9" s="61"/>
      <c r="Q9" s="61"/>
    </row>
    <row r="10" spans="1:30" ht="15" customHeight="1" x14ac:dyDescent="0.25">
      <c r="J10" s="61"/>
      <c r="K10" s="61"/>
      <c r="L10" s="61"/>
      <c r="M10" s="61"/>
      <c r="N10" s="61"/>
      <c r="O10" s="61"/>
      <c r="P10" s="61"/>
      <c r="Q10" s="61"/>
    </row>
    <row r="11" spans="1:30" ht="15" customHeight="1" x14ac:dyDescent="0.25">
      <c r="J11" s="62"/>
      <c r="K11" s="62"/>
      <c r="L11" s="62"/>
      <c r="M11" s="62"/>
      <c r="N11" s="62"/>
      <c r="O11" s="62"/>
      <c r="P11" s="62"/>
      <c r="Q11" s="62"/>
    </row>
    <row r="12" spans="1:30" ht="15" customHeight="1" x14ac:dyDescent="0.25">
      <c r="J12" s="62"/>
      <c r="K12" s="62"/>
      <c r="L12" s="62"/>
      <c r="M12" s="62"/>
      <c r="N12" s="62"/>
      <c r="O12" s="62"/>
      <c r="P12" s="62"/>
      <c r="Q12" s="62"/>
    </row>
    <row r="13" spans="1:30" ht="15" customHeight="1" x14ac:dyDescent="0.45">
      <c r="J13" s="63"/>
      <c r="K13" s="63"/>
      <c r="L13" s="63"/>
      <c r="M13" s="63"/>
      <c r="N13" s="63"/>
    </row>
    <row r="14" spans="1:30" ht="15" customHeight="1" x14ac:dyDescent="0.45">
      <c r="J14" s="63"/>
      <c r="K14" s="63"/>
      <c r="L14" s="63"/>
      <c r="M14" s="63"/>
      <c r="N14" s="63"/>
    </row>
    <row r="21" spans="2:27" ht="15" customHeight="1" x14ac:dyDescent="0.25">
      <c r="B21" s="149" t="s">
        <v>208</v>
      </c>
      <c r="C21" s="149"/>
      <c r="D21" s="149"/>
      <c r="E21" s="149"/>
      <c r="F21" s="149"/>
      <c r="G21" s="149"/>
      <c r="H21" s="149"/>
      <c r="I21" s="149"/>
      <c r="J21" s="130"/>
      <c r="K21" s="149" t="s">
        <v>209</v>
      </c>
      <c r="L21" s="149"/>
      <c r="M21" s="149"/>
      <c r="N21" s="149"/>
      <c r="O21" s="149"/>
      <c r="P21" s="149"/>
      <c r="Q21" s="149"/>
      <c r="R21" s="149"/>
      <c r="S21" s="130"/>
      <c r="T21" s="149" t="s">
        <v>234</v>
      </c>
      <c r="U21" s="149"/>
      <c r="V21" s="149"/>
      <c r="W21" s="149"/>
      <c r="X21" s="149"/>
      <c r="Y21" s="149"/>
      <c r="Z21" s="149"/>
      <c r="AA21" s="149"/>
    </row>
    <row r="22" spans="2:27" ht="15" customHeight="1" x14ac:dyDescent="0.25">
      <c r="B22" s="149"/>
      <c r="C22" s="149"/>
      <c r="D22" s="149"/>
      <c r="E22" s="149"/>
      <c r="F22" s="149"/>
      <c r="G22" s="149"/>
      <c r="H22" s="149"/>
      <c r="I22" s="149"/>
      <c r="K22" s="149"/>
      <c r="L22" s="149"/>
      <c r="M22" s="149"/>
      <c r="N22" s="149"/>
      <c r="O22" s="149"/>
      <c r="P22" s="149"/>
      <c r="Q22" s="149"/>
      <c r="R22" s="149"/>
      <c r="T22" s="149"/>
      <c r="U22" s="149"/>
      <c r="V22" s="149"/>
      <c r="W22" s="149"/>
      <c r="X22" s="149"/>
      <c r="Y22" s="149"/>
      <c r="Z22" s="149"/>
      <c r="AA22" s="149"/>
    </row>
    <row r="23" spans="2:27" ht="15" customHeight="1" x14ac:dyDescent="0.25">
      <c r="B23" s="149"/>
      <c r="C23" s="149"/>
      <c r="D23" s="149"/>
      <c r="E23" s="149"/>
      <c r="F23" s="149"/>
      <c r="G23" s="149"/>
      <c r="H23" s="149"/>
      <c r="I23" s="149"/>
      <c r="K23" s="149"/>
      <c r="L23" s="149"/>
      <c r="M23" s="149"/>
      <c r="N23" s="149"/>
      <c r="O23" s="149"/>
      <c r="P23" s="149"/>
      <c r="Q23" s="149"/>
      <c r="R23" s="149"/>
      <c r="T23" s="149"/>
      <c r="U23" s="149"/>
      <c r="V23" s="149"/>
      <c r="W23" s="149"/>
      <c r="X23" s="149"/>
      <c r="Y23" s="149"/>
      <c r="Z23" s="149"/>
      <c r="AA23" s="149"/>
    </row>
    <row r="24" spans="2:27" ht="15" customHeight="1" x14ac:dyDescent="0.25">
      <c r="B24" s="2"/>
      <c r="C24" s="2"/>
      <c r="D24" s="2"/>
      <c r="E24" s="2"/>
      <c r="F24" s="2"/>
      <c r="G24" s="2"/>
      <c r="H24" s="2"/>
      <c r="I24" s="2"/>
      <c r="K24" s="72"/>
      <c r="L24" s="72"/>
      <c r="M24" s="72"/>
      <c r="N24" s="72"/>
      <c r="O24" s="72"/>
      <c r="P24" s="72"/>
      <c r="Q24" s="72"/>
      <c r="R24" s="72"/>
      <c r="T24" s="2"/>
      <c r="U24" s="2"/>
      <c r="V24" s="2"/>
      <c r="W24" s="2"/>
      <c r="X24" s="2"/>
      <c r="Y24" s="2"/>
      <c r="Z24" s="2"/>
      <c r="AA24" s="2"/>
    </row>
    <row r="25" spans="2:27" ht="15" customHeight="1" x14ac:dyDescent="0.3">
      <c r="B25" s="248" t="s">
        <v>226</v>
      </c>
      <c r="C25" s="248"/>
      <c r="D25" s="248"/>
      <c r="E25" s="248"/>
      <c r="F25" s="248"/>
      <c r="G25" s="248"/>
      <c r="H25" s="248"/>
      <c r="I25" s="248"/>
      <c r="K25" s="197" t="s">
        <v>36</v>
      </c>
      <c r="L25" s="197"/>
      <c r="M25" s="197"/>
      <c r="N25" s="197"/>
      <c r="O25" s="197"/>
      <c r="P25" s="197"/>
      <c r="Q25" s="197"/>
      <c r="R25" s="197"/>
      <c r="T25" s="197" t="s">
        <v>36</v>
      </c>
      <c r="U25" s="197"/>
      <c r="V25" s="197"/>
      <c r="W25" s="197"/>
      <c r="X25" s="197"/>
      <c r="Y25" s="197"/>
      <c r="Z25" s="197"/>
      <c r="AA25" s="197"/>
    </row>
    <row r="26" spans="2:27" ht="15" customHeight="1" x14ac:dyDescent="0.25">
      <c r="B26" s="248"/>
      <c r="C26" s="248"/>
      <c r="D26" s="248"/>
      <c r="E26" s="248"/>
      <c r="F26" s="248"/>
      <c r="G26" s="248"/>
      <c r="H26" s="248"/>
      <c r="I26" s="248"/>
      <c r="K26" s="72"/>
      <c r="L26" s="72"/>
      <c r="M26" s="72"/>
      <c r="N26" s="72"/>
      <c r="O26" s="72"/>
      <c r="P26" s="72"/>
      <c r="Q26" s="72"/>
      <c r="R26" s="72"/>
      <c r="T26" s="2"/>
      <c r="U26" s="2"/>
      <c r="V26" s="2"/>
      <c r="W26" s="2"/>
      <c r="X26" s="2"/>
      <c r="Y26" s="2"/>
      <c r="Z26" s="2"/>
      <c r="AA26" s="2"/>
    </row>
    <row r="27" spans="2:27" ht="15" customHeight="1" x14ac:dyDescent="0.3">
      <c r="B27" s="248"/>
      <c r="C27" s="248"/>
      <c r="D27" s="248"/>
      <c r="E27" s="248"/>
      <c r="F27" s="248"/>
      <c r="G27" s="248"/>
      <c r="H27" s="248"/>
      <c r="I27" s="248"/>
      <c r="K27" s="126" t="b">
        <v>0</v>
      </c>
      <c r="L27" s="21" t="s">
        <v>220</v>
      </c>
      <c r="M27" s="72"/>
      <c r="N27" s="72"/>
      <c r="O27" s="72"/>
      <c r="P27" s="72"/>
      <c r="Q27" s="72"/>
      <c r="R27" s="72"/>
      <c r="T27" s="77" t="b">
        <v>0</v>
      </c>
      <c r="U27" s="192" t="s">
        <v>235</v>
      </c>
      <c r="V27" s="192"/>
      <c r="W27" s="192"/>
      <c r="X27" s="192"/>
      <c r="Y27" s="192"/>
      <c r="Z27" s="192"/>
      <c r="AA27" s="192"/>
    </row>
    <row r="28" spans="2:27" ht="15.75" customHeight="1" x14ac:dyDescent="0.25">
      <c r="B28" s="248"/>
      <c r="C28" s="248"/>
      <c r="D28" s="248"/>
      <c r="E28" s="248"/>
      <c r="F28" s="248"/>
      <c r="G28" s="248"/>
      <c r="H28" s="248"/>
      <c r="I28" s="248"/>
      <c r="K28" s="72"/>
      <c r="L28" s="72"/>
      <c r="M28" s="72"/>
      <c r="N28" s="72"/>
      <c r="O28" s="72"/>
      <c r="P28" s="72"/>
      <c r="Q28" s="72"/>
      <c r="R28" s="72"/>
      <c r="T28" s="2"/>
      <c r="U28" s="192"/>
      <c r="V28" s="192"/>
      <c r="W28" s="192"/>
      <c r="X28" s="192"/>
      <c r="Y28" s="192"/>
      <c r="Z28" s="192"/>
      <c r="AA28" s="192"/>
    </row>
    <row r="29" spans="2:27" ht="15" customHeight="1" thickBot="1" x14ac:dyDescent="0.35">
      <c r="B29" s="2"/>
      <c r="C29" s="2"/>
      <c r="D29" s="2"/>
      <c r="E29" s="2"/>
      <c r="F29" s="2"/>
      <c r="G29" s="2"/>
      <c r="H29" s="2"/>
      <c r="I29" s="2"/>
      <c r="K29" s="126" t="b">
        <v>0</v>
      </c>
      <c r="L29" s="21" t="s">
        <v>221</v>
      </c>
      <c r="M29" s="72"/>
      <c r="N29" s="72"/>
      <c r="O29" s="72"/>
      <c r="P29" s="72"/>
      <c r="Q29" s="72"/>
      <c r="R29" s="72"/>
      <c r="T29" s="2"/>
      <c r="U29" s="192"/>
      <c r="V29" s="192"/>
      <c r="W29" s="192"/>
      <c r="X29" s="192"/>
      <c r="Y29" s="192"/>
      <c r="Z29" s="192"/>
      <c r="AA29" s="192"/>
    </row>
    <row r="30" spans="2:27" ht="15" customHeight="1" thickBot="1" x14ac:dyDescent="0.35">
      <c r="B30" s="247" t="s">
        <v>225</v>
      </c>
      <c r="C30" s="247"/>
      <c r="D30" s="247"/>
      <c r="E30" s="247"/>
      <c r="F30" s="247"/>
      <c r="G30" s="247"/>
      <c r="H30" s="247"/>
      <c r="I30" s="247"/>
      <c r="K30" s="72"/>
      <c r="L30" s="72"/>
      <c r="M30" s="72"/>
      <c r="N30" s="72"/>
      <c r="O30" s="72"/>
      <c r="P30" s="72"/>
      <c r="Q30" s="72"/>
      <c r="R30" s="72"/>
      <c r="T30" s="2"/>
      <c r="U30" s="10" t="s">
        <v>228</v>
      </c>
      <c r="V30" s="2"/>
      <c r="W30" s="2"/>
      <c r="X30" s="2"/>
      <c r="Y30" s="2"/>
      <c r="Z30" s="242">
        <v>0</v>
      </c>
      <c r="AA30" s="243"/>
    </row>
    <row r="31" spans="2:27" ht="15.75" customHeight="1" x14ac:dyDescent="0.3">
      <c r="B31" s="2"/>
      <c r="C31" s="2"/>
      <c r="D31" s="2"/>
      <c r="E31" s="2"/>
      <c r="F31" s="2"/>
      <c r="G31" s="2"/>
      <c r="H31" s="2"/>
      <c r="I31" s="2"/>
      <c r="K31" s="126" t="b">
        <v>0</v>
      </c>
      <c r="L31" s="21" t="s">
        <v>222</v>
      </c>
      <c r="M31" s="72"/>
      <c r="N31" s="72"/>
      <c r="O31" s="72"/>
      <c r="P31" s="72"/>
      <c r="Q31" s="72"/>
      <c r="R31" s="72"/>
      <c r="T31" s="2"/>
      <c r="U31" s="2"/>
      <c r="V31" s="2"/>
      <c r="W31" s="2"/>
      <c r="X31" s="2"/>
      <c r="Y31" s="2"/>
      <c r="Z31" s="2"/>
      <c r="AA31" s="2"/>
    </row>
    <row r="32" spans="2:27" ht="15.75" customHeight="1" x14ac:dyDescent="0.3">
      <c r="B32" s="127" t="s">
        <v>109</v>
      </c>
      <c r="C32" s="128" t="s">
        <v>209</v>
      </c>
      <c r="D32" s="2"/>
      <c r="E32" s="2"/>
      <c r="F32" s="2"/>
      <c r="G32" s="2"/>
      <c r="H32" s="2"/>
      <c r="I32" s="2"/>
      <c r="K32" s="72"/>
      <c r="L32" s="72"/>
      <c r="M32" s="72"/>
      <c r="N32" s="72"/>
      <c r="O32" s="72"/>
      <c r="P32" s="72"/>
      <c r="Q32" s="72"/>
      <c r="R32" s="72"/>
      <c r="T32" s="187" t="s">
        <v>236</v>
      </c>
      <c r="U32" s="188"/>
      <c r="V32" s="188"/>
      <c r="W32" s="188"/>
      <c r="X32" s="188"/>
      <c r="Y32" s="188"/>
      <c r="Z32" s="9"/>
      <c r="AA32" s="9"/>
    </row>
    <row r="33" spans="1:27" ht="15" customHeight="1" x14ac:dyDescent="0.3">
      <c r="B33" s="127" t="s">
        <v>109</v>
      </c>
      <c r="C33" s="129" t="s">
        <v>234</v>
      </c>
      <c r="D33" s="2"/>
      <c r="E33" s="2"/>
      <c r="F33" s="2"/>
      <c r="G33" s="2"/>
      <c r="H33" s="2"/>
      <c r="I33" s="2"/>
      <c r="K33" s="126" t="b">
        <v>0</v>
      </c>
      <c r="L33" s="21" t="s">
        <v>223</v>
      </c>
      <c r="M33" s="72"/>
      <c r="N33" s="72"/>
      <c r="O33" s="72"/>
      <c r="P33" s="72"/>
      <c r="Q33" s="72"/>
      <c r="R33" s="72"/>
      <c r="T33" s="190" t="s">
        <v>75</v>
      </c>
      <c r="U33" s="190"/>
      <c r="V33" s="190"/>
      <c r="W33" s="190"/>
      <c r="X33" s="190"/>
      <c r="Y33" s="190"/>
      <c r="Z33" s="226" t="str">
        <f>IF(Z30&gt;0,Z30,"")</f>
        <v/>
      </c>
      <c r="AA33" s="226"/>
    </row>
    <row r="34" spans="1:27" ht="15" customHeight="1" x14ac:dyDescent="0.3">
      <c r="B34" s="127" t="s">
        <v>109</v>
      </c>
      <c r="C34" s="129" t="s">
        <v>227</v>
      </c>
      <c r="D34" s="2"/>
      <c r="E34" s="2"/>
      <c r="F34" s="2"/>
      <c r="G34" s="2"/>
      <c r="H34" s="2"/>
      <c r="I34" s="2"/>
      <c r="K34" s="72"/>
      <c r="L34" s="72"/>
      <c r="M34" s="72"/>
      <c r="N34" s="72"/>
      <c r="O34" s="72"/>
      <c r="P34" s="72"/>
      <c r="Q34" s="72"/>
      <c r="R34" s="72"/>
      <c r="T34" s="137"/>
      <c r="U34" s="137"/>
      <c r="V34" s="137"/>
      <c r="W34" s="137"/>
      <c r="X34" s="137"/>
      <c r="Y34" s="137"/>
      <c r="Z34" s="137"/>
      <c r="AA34" s="137"/>
    </row>
    <row r="35" spans="1:27" ht="15.75" customHeight="1" x14ac:dyDescent="0.3">
      <c r="B35" s="127" t="s">
        <v>109</v>
      </c>
      <c r="C35" s="129" t="s">
        <v>202</v>
      </c>
      <c r="D35" s="2"/>
      <c r="E35" s="2"/>
      <c r="F35" s="2"/>
      <c r="G35" s="2"/>
      <c r="H35" s="2"/>
      <c r="I35" s="2"/>
      <c r="K35" s="187" t="s">
        <v>224</v>
      </c>
      <c r="L35" s="188"/>
      <c r="M35" s="188"/>
      <c r="N35" s="188"/>
      <c r="O35" s="188"/>
      <c r="P35" s="188"/>
      <c r="Q35" s="9"/>
      <c r="R35" s="9"/>
      <c r="T35" s="137"/>
      <c r="U35" s="137"/>
      <c r="V35" s="137"/>
      <c r="W35" s="137"/>
      <c r="X35" s="137"/>
      <c r="Y35" s="137"/>
      <c r="Z35" s="137"/>
      <c r="AA35" s="137"/>
    </row>
    <row r="36" spans="1:27" ht="17.25" customHeight="1" x14ac:dyDescent="0.3">
      <c r="B36" s="127" t="s">
        <v>109</v>
      </c>
      <c r="C36" s="129" t="s">
        <v>216</v>
      </c>
      <c r="D36" s="2"/>
      <c r="E36" s="2"/>
      <c r="F36" s="2"/>
      <c r="G36" s="2"/>
      <c r="H36" s="2"/>
      <c r="I36" s="2"/>
      <c r="K36" s="190" t="s">
        <v>75</v>
      </c>
      <c r="L36" s="190"/>
      <c r="M36" s="190"/>
      <c r="N36" s="190"/>
      <c r="O36" s="190"/>
      <c r="P36" s="190"/>
      <c r="Q36" s="226" t="str">
        <f>IF(K33=TRUE,25000000,IF(K31=TRUE,10000000,IF(K29=TRUE,10000000,IF(K27=TRUE,2000000,""))))</f>
        <v/>
      </c>
      <c r="R36" s="226"/>
      <c r="T36" s="137"/>
      <c r="U36" s="137"/>
      <c r="V36" s="137"/>
      <c r="W36" s="137"/>
      <c r="X36" s="137"/>
      <c r="Y36" s="137"/>
      <c r="Z36" s="137"/>
      <c r="AA36" s="137"/>
    </row>
    <row r="37" spans="1:27" ht="15.75" customHeight="1" x14ac:dyDescent="0.3">
      <c r="B37" s="127"/>
      <c r="C37" s="2"/>
      <c r="D37" s="2"/>
      <c r="E37" s="2"/>
      <c r="F37" s="2"/>
      <c r="G37" s="2"/>
      <c r="H37" s="2"/>
      <c r="I37" s="2"/>
      <c r="K37" s="72"/>
      <c r="L37" s="72"/>
      <c r="M37" s="72"/>
      <c r="N37" s="72"/>
      <c r="O37" s="72"/>
      <c r="P37" s="72"/>
      <c r="Q37" s="72"/>
      <c r="R37" s="72"/>
      <c r="T37" s="137"/>
      <c r="U37" s="137"/>
      <c r="V37" s="137"/>
      <c r="W37" s="137"/>
      <c r="X37" s="137"/>
      <c r="Y37" s="137"/>
      <c r="Z37" s="137"/>
      <c r="AA37" s="137"/>
    </row>
    <row r="38" spans="1:27" ht="15" customHeight="1" x14ac:dyDescent="0.25">
      <c r="B38" s="180" t="s">
        <v>230</v>
      </c>
      <c r="C38" s="180"/>
      <c r="D38" s="180"/>
      <c r="E38" s="180"/>
      <c r="F38" s="180"/>
      <c r="G38" s="180"/>
      <c r="H38" s="180"/>
      <c r="I38" s="180"/>
      <c r="K38" s="180" t="s">
        <v>239</v>
      </c>
      <c r="L38" s="180"/>
      <c r="M38" s="180"/>
      <c r="N38" s="180"/>
      <c r="O38" s="180"/>
      <c r="P38" s="180"/>
      <c r="Q38" s="180"/>
      <c r="R38" s="180"/>
      <c r="T38" s="249" t="s">
        <v>240</v>
      </c>
      <c r="U38" s="249"/>
      <c r="V38" s="249"/>
      <c r="W38" s="249"/>
      <c r="X38" s="249"/>
      <c r="Y38" s="249"/>
      <c r="Z38" s="249"/>
      <c r="AA38" s="249"/>
    </row>
    <row r="39" spans="1:27" ht="15" customHeight="1" x14ac:dyDescent="0.25">
      <c r="B39" s="72"/>
      <c r="C39" s="72"/>
      <c r="D39" s="72"/>
      <c r="E39" s="72"/>
      <c r="F39" s="72"/>
      <c r="G39" s="72"/>
      <c r="H39" s="72"/>
      <c r="I39" s="72"/>
      <c r="K39" s="72"/>
      <c r="L39" s="72"/>
      <c r="M39" s="72"/>
      <c r="N39" s="72"/>
      <c r="O39" s="72"/>
      <c r="P39" s="72"/>
      <c r="Q39" s="72"/>
      <c r="R39" s="72"/>
      <c r="T39" s="137"/>
      <c r="U39" s="137"/>
      <c r="V39" s="137"/>
      <c r="W39" s="137"/>
      <c r="X39" s="137"/>
      <c r="Y39" s="137"/>
      <c r="Z39" s="137"/>
      <c r="AA39" s="137"/>
    </row>
    <row r="40" spans="1:27" ht="15" customHeight="1" x14ac:dyDescent="0.25">
      <c r="J40" s="1"/>
      <c r="K40" s="76"/>
      <c r="L40" s="76"/>
      <c r="M40" s="76"/>
      <c r="N40" s="76"/>
      <c r="O40" s="76"/>
      <c r="P40" s="76"/>
      <c r="Q40" s="76"/>
      <c r="R40" s="76"/>
      <c r="S40" s="1"/>
      <c r="T40" s="138"/>
      <c r="U40" s="138"/>
      <c r="V40" s="138"/>
      <c r="W40" s="138"/>
      <c r="X40" s="138"/>
      <c r="Y40" s="138"/>
      <c r="Z40" s="138"/>
      <c r="AA40" s="138"/>
    </row>
    <row r="41" spans="1:27" ht="15" customHeight="1" x14ac:dyDescent="0.25">
      <c r="B41" s="133"/>
      <c r="C41" s="133"/>
      <c r="D41" s="133"/>
      <c r="E41" s="133"/>
      <c r="F41" s="76"/>
      <c r="G41" s="76"/>
      <c r="H41" s="76"/>
      <c r="I41" s="76"/>
      <c r="J41" s="1"/>
      <c r="K41" s="76"/>
      <c r="L41" s="76"/>
      <c r="M41" s="76"/>
      <c r="N41" s="76"/>
      <c r="O41" s="76"/>
      <c r="P41" s="76"/>
      <c r="Q41" s="76"/>
      <c r="R41" s="76"/>
      <c r="S41" s="1"/>
      <c r="T41" s="138"/>
      <c r="U41" s="138"/>
      <c r="V41" s="138"/>
      <c r="W41" s="138"/>
      <c r="X41" s="138"/>
      <c r="Y41" s="138"/>
      <c r="Z41" s="138"/>
      <c r="AA41" s="138"/>
    </row>
    <row r="42" spans="1:27" ht="15" customHeight="1" x14ac:dyDescent="0.25">
      <c r="B42" s="76"/>
      <c r="C42" s="76"/>
      <c r="D42" s="76"/>
      <c r="E42" s="76"/>
      <c r="F42" s="76"/>
      <c r="G42" s="76"/>
      <c r="H42" s="76"/>
      <c r="I42" s="76"/>
      <c r="J42" s="149" t="s">
        <v>229</v>
      </c>
      <c r="K42" s="149"/>
      <c r="L42" s="149"/>
      <c r="M42" s="149"/>
      <c r="N42" s="149"/>
      <c r="O42" s="149"/>
      <c r="P42" s="149"/>
      <c r="Q42" s="149"/>
      <c r="R42" s="149"/>
      <c r="S42" s="149"/>
      <c r="T42" s="139"/>
      <c r="U42" s="139"/>
      <c r="V42" s="139"/>
      <c r="W42" s="139"/>
      <c r="X42" s="139"/>
      <c r="Y42" s="139"/>
      <c r="Z42" s="139"/>
      <c r="AA42" s="139"/>
    </row>
    <row r="43" spans="1:27" ht="17.25" customHeight="1" x14ac:dyDescent="0.25">
      <c r="B43" s="76"/>
      <c r="C43" s="76"/>
      <c r="D43" s="76"/>
      <c r="E43" s="76"/>
      <c r="F43" s="76"/>
      <c r="G43" s="76"/>
      <c r="H43" s="76"/>
      <c r="I43" s="76"/>
      <c r="J43" s="149"/>
      <c r="K43" s="149"/>
      <c r="L43" s="149"/>
      <c r="M43" s="149"/>
      <c r="N43" s="149"/>
      <c r="O43" s="149"/>
      <c r="P43" s="149"/>
      <c r="Q43" s="149"/>
      <c r="R43" s="149"/>
      <c r="S43" s="149"/>
    </row>
    <row r="44" spans="1:27" ht="15" customHeight="1" x14ac:dyDescent="0.25">
      <c r="B44" s="76"/>
      <c r="C44" s="76"/>
      <c r="D44" s="76"/>
      <c r="E44" s="76"/>
      <c r="F44" s="76"/>
      <c r="G44" s="76"/>
      <c r="H44" s="76"/>
      <c r="I44" s="76"/>
      <c r="J44" s="149"/>
      <c r="K44" s="149"/>
      <c r="L44" s="149"/>
      <c r="M44" s="149"/>
      <c r="N44" s="149"/>
      <c r="O44" s="149"/>
      <c r="P44" s="149"/>
      <c r="Q44" s="149"/>
      <c r="R44" s="149"/>
      <c r="S44" s="149"/>
    </row>
    <row r="45" spans="1:27" ht="18.75" customHeight="1" x14ac:dyDescent="0.25">
      <c r="B45" s="76"/>
      <c r="C45" s="76"/>
      <c r="D45" s="76"/>
      <c r="E45" s="76"/>
      <c r="F45" s="76"/>
      <c r="G45" s="76"/>
      <c r="H45" s="76"/>
      <c r="I45" s="76"/>
      <c r="J45" s="1"/>
      <c r="K45" s="76"/>
      <c r="L45" s="76"/>
      <c r="M45" s="76"/>
      <c r="N45" s="76"/>
      <c r="O45" s="76"/>
      <c r="P45" s="76"/>
      <c r="Q45" s="76"/>
      <c r="R45" s="76"/>
    </row>
    <row r="46" spans="1:27" ht="18.75" customHeight="1" x14ac:dyDescent="0.25">
      <c r="B46" s="76"/>
      <c r="C46" s="76"/>
      <c r="D46" s="76"/>
      <c r="E46" s="76"/>
      <c r="F46" s="76"/>
      <c r="G46" s="76"/>
      <c r="H46" s="76"/>
      <c r="I46" s="76"/>
      <c r="J46" s="1"/>
      <c r="K46" s="76"/>
      <c r="L46" s="76"/>
      <c r="M46" s="76"/>
      <c r="N46" s="76"/>
      <c r="O46" s="76"/>
      <c r="P46" s="76"/>
      <c r="Q46" s="76"/>
      <c r="R46" s="76"/>
    </row>
    <row r="47" spans="1:27" ht="15" customHeight="1" x14ac:dyDescent="0.25">
      <c r="A47" s="130"/>
      <c r="B47" s="149" t="s">
        <v>231</v>
      </c>
      <c r="C47" s="149"/>
      <c r="D47" s="149"/>
      <c r="E47" s="149"/>
      <c r="F47" s="149"/>
      <c r="G47" s="149"/>
      <c r="H47" s="149"/>
      <c r="I47" s="149"/>
      <c r="J47" s="130"/>
      <c r="K47" s="149" t="s">
        <v>202</v>
      </c>
      <c r="L47" s="149"/>
      <c r="M47" s="149"/>
      <c r="N47" s="149"/>
      <c r="O47" s="149"/>
      <c r="P47" s="149"/>
      <c r="Q47" s="149"/>
      <c r="R47" s="149"/>
      <c r="S47" s="130"/>
      <c r="T47" s="149" t="s">
        <v>216</v>
      </c>
      <c r="U47" s="149"/>
      <c r="V47" s="149"/>
      <c r="W47" s="149"/>
      <c r="X47" s="149"/>
      <c r="Y47" s="149"/>
      <c r="Z47" s="149"/>
      <c r="AA47" s="149"/>
    </row>
    <row r="48" spans="1:27" ht="15" customHeight="1" x14ac:dyDescent="0.25">
      <c r="B48" s="149"/>
      <c r="C48" s="149"/>
      <c r="D48" s="149"/>
      <c r="E48" s="149"/>
      <c r="F48" s="149"/>
      <c r="G48" s="149"/>
      <c r="H48" s="149"/>
      <c r="I48" s="149"/>
      <c r="K48" s="149"/>
      <c r="L48" s="149"/>
      <c r="M48" s="149"/>
      <c r="N48" s="149"/>
      <c r="O48" s="149"/>
      <c r="P48" s="149"/>
      <c r="Q48" s="149"/>
      <c r="R48" s="149"/>
      <c r="T48" s="149"/>
      <c r="U48" s="149"/>
      <c r="V48" s="149"/>
      <c r="W48" s="149"/>
      <c r="X48" s="149"/>
      <c r="Y48" s="149"/>
      <c r="Z48" s="149"/>
      <c r="AA48" s="149"/>
    </row>
    <row r="49" spans="2:27" ht="15" customHeight="1" x14ac:dyDescent="0.25">
      <c r="B49" s="149"/>
      <c r="C49" s="149"/>
      <c r="D49" s="149"/>
      <c r="E49" s="149"/>
      <c r="F49" s="149"/>
      <c r="G49" s="149"/>
      <c r="H49" s="149"/>
      <c r="I49" s="149"/>
      <c r="K49" s="149"/>
      <c r="L49" s="149"/>
      <c r="M49" s="149"/>
      <c r="N49" s="149"/>
      <c r="O49" s="149"/>
      <c r="P49" s="149"/>
      <c r="Q49" s="149"/>
      <c r="R49" s="149"/>
      <c r="T49" s="149"/>
      <c r="U49" s="149"/>
      <c r="V49" s="149"/>
      <c r="W49" s="149"/>
      <c r="X49" s="149"/>
      <c r="Y49" s="149"/>
      <c r="Z49" s="149"/>
      <c r="AA49" s="149"/>
    </row>
    <row r="50" spans="2:27" ht="15" customHeight="1" x14ac:dyDescent="0.25">
      <c r="B50" s="2"/>
      <c r="C50" s="2"/>
      <c r="D50" s="2"/>
      <c r="E50" s="2"/>
      <c r="F50" s="2"/>
      <c r="G50" s="2"/>
      <c r="H50" s="2"/>
      <c r="I50" s="2"/>
      <c r="K50" s="72"/>
      <c r="L50" s="72"/>
      <c r="M50" s="72"/>
      <c r="N50" s="72"/>
      <c r="O50" s="72"/>
      <c r="P50" s="72"/>
      <c r="Q50" s="72"/>
      <c r="R50" s="72"/>
      <c r="T50" s="194" t="s">
        <v>261</v>
      </c>
      <c r="U50" s="194"/>
      <c r="V50" s="194"/>
      <c r="W50" s="194"/>
      <c r="X50" s="194"/>
      <c r="Y50" s="194"/>
      <c r="Z50" s="194"/>
      <c r="AA50" s="194"/>
    </row>
    <row r="51" spans="2:27" ht="17.25" x14ac:dyDescent="0.3">
      <c r="B51" s="197" t="s">
        <v>36</v>
      </c>
      <c r="C51" s="197"/>
      <c r="D51" s="197"/>
      <c r="E51" s="197"/>
      <c r="F51" s="197"/>
      <c r="G51" s="197"/>
      <c r="H51" s="197"/>
      <c r="I51" s="197"/>
      <c r="K51" s="197" t="s">
        <v>36</v>
      </c>
      <c r="L51" s="197"/>
      <c r="M51" s="197"/>
      <c r="N51" s="197"/>
      <c r="O51" s="197"/>
      <c r="P51" s="197"/>
      <c r="Q51" s="197"/>
      <c r="R51" s="197"/>
      <c r="T51" s="194"/>
      <c r="U51" s="194"/>
      <c r="V51" s="194"/>
      <c r="W51" s="194"/>
      <c r="X51" s="194"/>
      <c r="Y51" s="194"/>
      <c r="Z51" s="194"/>
      <c r="AA51" s="194"/>
    </row>
    <row r="52" spans="2:27" ht="15" customHeight="1" x14ac:dyDescent="0.25">
      <c r="B52" s="2"/>
      <c r="C52" s="2"/>
      <c r="D52" s="2"/>
      <c r="E52" s="2"/>
      <c r="F52" s="2"/>
      <c r="G52" s="2"/>
      <c r="H52" s="2"/>
      <c r="I52" s="2"/>
      <c r="K52" s="2"/>
      <c r="L52" s="2"/>
      <c r="M52" s="2"/>
      <c r="N52" s="2"/>
      <c r="O52" s="2"/>
      <c r="P52" s="2"/>
      <c r="Q52" s="2"/>
      <c r="R52" s="2"/>
      <c r="T52" s="194"/>
      <c r="U52" s="194"/>
      <c r="V52" s="194"/>
      <c r="W52" s="194"/>
      <c r="X52" s="194"/>
      <c r="Y52" s="194"/>
      <c r="Z52" s="194"/>
      <c r="AA52" s="194"/>
    </row>
    <row r="53" spans="2:27" ht="15" customHeight="1" x14ac:dyDescent="0.25">
      <c r="B53" s="250" t="b">
        <v>0</v>
      </c>
      <c r="C53" s="192" t="s">
        <v>232</v>
      </c>
      <c r="D53" s="192"/>
      <c r="E53" s="192"/>
      <c r="F53" s="192"/>
      <c r="G53" s="192"/>
      <c r="H53" s="192"/>
      <c r="I53" s="192"/>
      <c r="K53" s="135" t="s">
        <v>96</v>
      </c>
      <c r="L53" s="192" t="s">
        <v>203</v>
      </c>
      <c r="M53" s="192"/>
      <c r="N53" s="192"/>
      <c r="O53" s="192"/>
      <c r="P53" s="192"/>
      <c r="Q53" s="192"/>
      <c r="R53" s="192"/>
      <c r="T53" s="194"/>
      <c r="U53" s="194"/>
      <c r="V53" s="194"/>
      <c r="W53" s="194"/>
      <c r="X53" s="194"/>
      <c r="Y53" s="194"/>
      <c r="Z53" s="194"/>
      <c r="AA53" s="194"/>
    </row>
    <row r="54" spans="2:27" ht="15" customHeight="1" x14ac:dyDescent="0.25">
      <c r="B54" s="250"/>
      <c r="C54" s="192"/>
      <c r="D54" s="192"/>
      <c r="E54" s="192"/>
      <c r="F54" s="192"/>
      <c r="G54" s="192"/>
      <c r="H54" s="192"/>
      <c r="I54" s="192"/>
      <c r="K54" s="77" t="b">
        <v>0</v>
      </c>
      <c r="L54" s="192"/>
      <c r="M54" s="192"/>
      <c r="N54" s="192"/>
      <c r="O54" s="192"/>
      <c r="P54" s="192"/>
      <c r="Q54" s="192"/>
      <c r="R54" s="192"/>
      <c r="T54" s="194"/>
      <c r="U54" s="194"/>
      <c r="V54" s="194"/>
      <c r="W54" s="194"/>
      <c r="X54" s="194"/>
      <c r="Y54" s="194"/>
      <c r="Z54" s="194"/>
      <c r="AA54" s="194"/>
    </row>
    <row r="55" spans="2:27" ht="17.25" customHeight="1" thickBot="1" x14ac:dyDescent="0.3">
      <c r="B55" s="2"/>
      <c r="C55" s="192"/>
      <c r="D55" s="192"/>
      <c r="E55" s="192"/>
      <c r="F55" s="192"/>
      <c r="G55" s="192"/>
      <c r="H55" s="192"/>
      <c r="I55" s="192"/>
      <c r="K55" s="2"/>
      <c r="L55" s="192"/>
      <c r="M55" s="192"/>
      <c r="N55" s="192"/>
      <c r="O55" s="192"/>
      <c r="P55" s="192"/>
      <c r="Q55" s="192"/>
      <c r="R55" s="192"/>
      <c r="T55" s="194"/>
      <c r="U55" s="194"/>
      <c r="V55" s="194"/>
      <c r="W55" s="194"/>
      <c r="X55" s="194"/>
      <c r="Y55" s="194"/>
      <c r="Z55" s="194"/>
      <c r="AA55" s="194"/>
    </row>
    <row r="56" spans="2:27" ht="15" customHeight="1" thickBot="1" x14ac:dyDescent="0.35">
      <c r="B56" s="2"/>
      <c r="C56" s="10" t="s">
        <v>228</v>
      </c>
      <c r="D56" s="2"/>
      <c r="E56" s="2"/>
      <c r="F56" s="2"/>
      <c r="G56" s="2"/>
      <c r="H56" s="242">
        <v>0</v>
      </c>
      <c r="I56" s="243"/>
      <c r="K56" s="141" t="s">
        <v>95</v>
      </c>
      <c r="L56" s="192" t="s">
        <v>204</v>
      </c>
      <c r="M56" s="192"/>
      <c r="N56" s="192"/>
      <c r="O56" s="192"/>
      <c r="P56" s="192"/>
      <c r="Q56" s="192"/>
      <c r="R56" s="192"/>
      <c r="T56" s="2"/>
      <c r="U56" s="2"/>
      <c r="V56" s="2"/>
      <c r="W56" s="2"/>
      <c r="X56" s="2"/>
      <c r="Y56" s="2"/>
      <c r="Z56" s="2"/>
      <c r="AA56" s="2"/>
    </row>
    <row r="57" spans="2:27" ht="15" customHeight="1" thickBot="1" x14ac:dyDescent="0.3">
      <c r="B57" s="2"/>
      <c r="C57" s="2"/>
      <c r="D57" s="2"/>
      <c r="E57" s="2"/>
      <c r="F57" s="2"/>
      <c r="G57" s="2"/>
      <c r="H57" s="2"/>
      <c r="I57" s="2"/>
      <c r="K57" s="77" t="b">
        <v>0</v>
      </c>
      <c r="L57" s="192"/>
      <c r="M57" s="192"/>
      <c r="N57" s="192"/>
      <c r="O57" s="192"/>
      <c r="P57" s="192"/>
      <c r="Q57" s="192"/>
      <c r="R57" s="192"/>
      <c r="T57" s="22"/>
      <c r="U57" s="22" t="s">
        <v>211</v>
      </c>
      <c r="V57" s="22"/>
      <c r="W57" s="22"/>
      <c r="X57" s="22"/>
      <c r="Y57" s="242">
        <v>0</v>
      </c>
      <c r="Z57" s="243"/>
      <c r="AA57" s="22"/>
    </row>
    <row r="58" spans="2:27" ht="15.75" customHeight="1" thickBot="1" x14ac:dyDescent="0.3">
      <c r="B58" s="187" t="s">
        <v>233</v>
      </c>
      <c r="C58" s="188"/>
      <c r="D58" s="188"/>
      <c r="E58" s="188"/>
      <c r="F58" s="188"/>
      <c r="G58" s="188"/>
      <c r="H58" s="9"/>
      <c r="I58" s="9"/>
      <c r="K58" s="2"/>
      <c r="L58" s="192"/>
      <c r="M58" s="192"/>
      <c r="N58" s="192"/>
      <c r="O58" s="192"/>
      <c r="P58" s="192"/>
      <c r="Q58" s="192"/>
      <c r="R58" s="192"/>
      <c r="T58" s="22"/>
      <c r="U58" s="22"/>
      <c r="V58" s="22"/>
      <c r="W58" s="22"/>
      <c r="X58" s="22"/>
      <c r="Y58" s="22"/>
      <c r="Z58" s="22"/>
      <c r="AA58" s="22"/>
    </row>
    <row r="59" spans="2:27" ht="15" customHeight="1" thickBot="1" x14ac:dyDescent="0.3">
      <c r="B59" s="190" t="s">
        <v>75</v>
      </c>
      <c r="C59" s="190"/>
      <c r="D59" s="190"/>
      <c r="E59" s="190"/>
      <c r="F59" s="190"/>
      <c r="G59" s="190"/>
      <c r="H59" s="226" t="str">
        <f>IF(H56&gt;0,H56,"")</f>
        <v/>
      </c>
      <c r="I59" s="226"/>
      <c r="K59" s="2"/>
      <c r="L59" s="192"/>
      <c r="M59" s="192"/>
      <c r="N59" s="192"/>
      <c r="O59" s="192"/>
      <c r="P59" s="192"/>
      <c r="Q59" s="192"/>
      <c r="R59" s="192"/>
      <c r="T59" s="2"/>
      <c r="U59" s="22" t="s">
        <v>215</v>
      </c>
      <c r="V59" s="22"/>
      <c r="W59" s="22"/>
      <c r="X59" s="22"/>
      <c r="Y59" s="242">
        <v>0</v>
      </c>
      <c r="Z59" s="243"/>
      <c r="AA59" s="22"/>
    </row>
    <row r="60" spans="2:27" ht="15" customHeight="1" thickBot="1" x14ac:dyDescent="0.3">
      <c r="B60" s="2"/>
      <c r="C60" s="2"/>
      <c r="D60" s="2"/>
      <c r="E60" s="2"/>
      <c r="F60" s="2"/>
      <c r="G60" s="2"/>
      <c r="H60" s="2"/>
      <c r="I60" s="2"/>
      <c r="K60" s="246" t="s">
        <v>205</v>
      </c>
      <c r="L60" s="246"/>
      <c r="M60" s="246"/>
      <c r="N60" s="246"/>
      <c r="O60" s="246"/>
      <c r="P60" s="246"/>
      <c r="Q60" s="246"/>
      <c r="R60" s="246"/>
      <c r="T60" s="2"/>
      <c r="U60" s="22"/>
      <c r="V60" s="22"/>
      <c r="W60" s="22"/>
      <c r="X60" s="22"/>
      <c r="Y60" s="22"/>
      <c r="Z60" s="22"/>
      <c r="AA60" s="2"/>
    </row>
    <row r="61" spans="2:27" ht="15" customHeight="1" thickBot="1" x14ac:dyDescent="0.35">
      <c r="B61" s="136"/>
      <c r="C61" s="136"/>
      <c r="D61" s="136"/>
      <c r="E61" s="136"/>
      <c r="F61" s="136"/>
      <c r="G61" s="136"/>
      <c r="H61" s="136"/>
      <c r="I61" s="136"/>
      <c r="K61" s="246"/>
      <c r="L61" s="246"/>
      <c r="M61" s="246"/>
      <c r="N61" s="246"/>
      <c r="O61" s="246"/>
      <c r="P61" s="246"/>
      <c r="Q61" s="246"/>
      <c r="R61" s="246"/>
      <c r="T61" s="22"/>
      <c r="U61" s="22" t="s">
        <v>214</v>
      </c>
      <c r="V61" s="22"/>
      <c r="W61" s="22"/>
      <c r="X61" s="22"/>
      <c r="Y61" s="242">
        <v>0</v>
      </c>
      <c r="Z61" s="243"/>
      <c r="AA61" s="22"/>
    </row>
    <row r="62" spans="2:27" ht="15.75" customHeight="1" thickBot="1" x14ac:dyDescent="0.35">
      <c r="B62" s="136"/>
      <c r="C62" s="136"/>
      <c r="D62" s="136"/>
      <c r="E62" s="136"/>
      <c r="F62" s="136"/>
      <c r="G62" s="136"/>
      <c r="H62" s="136"/>
      <c r="I62" s="136"/>
      <c r="K62" s="246"/>
      <c r="L62" s="246"/>
      <c r="M62" s="246"/>
      <c r="N62" s="246"/>
      <c r="O62" s="246"/>
      <c r="P62" s="246"/>
      <c r="Q62" s="246"/>
      <c r="R62" s="246"/>
      <c r="T62" s="22"/>
      <c r="U62" s="22"/>
      <c r="V62" s="22"/>
      <c r="W62" s="22"/>
      <c r="X62" s="22"/>
      <c r="Y62" s="22"/>
      <c r="Z62" s="22"/>
      <c r="AA62" s="22"/>
    </row>
    <row r="63" spans="2:27" ht="15" customHeight="1" thickBot="1" x14ac:dyDescent="0.35">
      <c r="B63" s="136"/>
      <c r="C63" s="136"/>
      <c r="D63" s="136"/>
      <c r="E63" s="136"/>
      <c r="F63" s="136"/>
      <c r="G63" s="136"/>
      <c r="H63" s="136"/>
      <c r="I63" s="136"/>
      <c r="K63" s="2"/>
      <c r="L63" s="2"/>
      <c r="M63" s="2"/>
      <c r="N63" s="2"/>
      <c r="O63" s="2"/>
      <c r="P63" s="2"/>
      <c r="Q63" s="2"/>
      <c r="R63" s="2"/>
      <c r="T63" s="22"/>
      <c r="U63" s="22" t="s">
        <v>213</v>
      </c>
      <c r="V63" s="22"/>
      <c r="W63" s="22"/>
      <c r="X63" s="22"/>
      <c r="Y63" s="242">
        <v>0</v>
      </c>
      <c r="Z63" s="243"/>
      <c r="AA63" s="22"/>
    </row>
    <row r="64" spans="2:27" ht="15" customHeight="1" x14ac:dyDescent="0.3">
      <c r="B64" s="136"/>
      <c r="C64" s="136"/>
      <c r="D64" s="136"/>
      <c r="E64" s="136"/>
      <c r="F64" s="136"/>
      <c r="G64" s="136"/>
      <c r="H64" s="136"/>
      <c r="I64" s="136"/>
      <c r="K64" s="187" t="s">
        <v>206</v>
      </c>
      <c r="L64" s="188"/>
      <c r="M64" s="188"/>
      <c r="N64" s="188"/>
      <c r="O64" s="188"/>
      <c r="P64" s="188"/>
      <c r="Q64" s="9"/>
      <c r="R64" s="9"/>
      <c r="T64" s="22"/>
      <c r="U64" s="2"/>
      <c r="V64" s="2"/>
      <c r="W64" s="2"/>
      <c r="X64" s="2"/>
      <c r="Y64" s="2"/>
      <c r="Z64" s="2"/>
      <c r="AA64" s="22"/>
    </row>
    <row r="65" spans="1:27" ht="15.75" customHeight="1" x14ac:dyDescent="0.3">
      <c r="B65" s="136"/>
      <c r="C65" s="136"/>
      <c r="D65" s="136"/>
      <c r="E65" s="136"/>
      <c r="F65" s="136"/>
      <c r="G65" s="136"/>
      <c r="H65" s="136"/>
      <c r="I65" s="136"/>
      <c r="K65" s="190" t="s">
        <v>75</v>
      </c>
      <c r="L65" s="190"/>
      <c r="M65" s="190"/>
      <c r="N65" s="190"/>
      <c r="O65" s="190"/>
      <c r="P65" s="190"/>
      <c r="Q65" s="226" t="str">
        <f>IF(K57=TRUE,2000000,IF(K54=TRUE,1000000,""))</f>
        <v/>
      </c>
      <c r="R65" s="226"/>
      <c r="T65" s="187" t="s">
        <v>217</v>
      </c>
      <c r="U65" s="188"/>
      <c r="V65" s="188"/>
      <c r="W65" s="188"/>
      <c r="X65" s="188"/>
      <c r="Y65" s="188"/>
      <c r="Z65" s="9"/>
      <c r="AA65" s="9"/>
    </row>
    <row r="66" spans="1:27" ht="15.75" customHeight="1" x14ac:dyDescent="0.3">
      <c r="B66" s="136"/>
      <c r="C66" s="136"/>
      <c r="D66" s="136"/>
      <c r="E66" s="136"/>
      <c r="F66" s="136"/>
      <c r="G66" s="136"/>
      <c r="H66" s="136"/>
      <c r="I66" s="136"/>
      <c r="K66" s="2"/>
      <c r="L66" s="2"/>
      <c r="M66" s="2"/>
      <c r="N66" s="2"/>
      <c r="O66" s="2"/>
      <c r="P66" s="2"/>
      <c r="Q66" s="2"/>
      <c r="R66" s="2"/>
      <c r="T66" s="244" t="s">
        <v>218</v>
      </c>
      <c r="U66" s="244"/>
      <c r="V66" s="244"/>
      <c r="W66" s="244"/>
      <c r="X66" s="244"/>
      <c r="Y66" s="244"/>
      <c r="Z66" s="244"/>
      <c r="AA66" s="244"/>
    </row>
    <row r="67" spans="1:27" ht="17.25" customHeight="1" x14ac:dyDescent="0.3">
      <c r="B67" s="136"/>
      <c r="C67" s="136"/>
      <c r="D67" s="136"/>
      <c r="E67" s="136"/>
      <c r="F67" s="136"/>
      <c r="G67" s="136"/>
      <c r="H67" s="136"/>
      <c r="I67" s="136"/>
      <c r="K67" s="2"/>
      <c r="L67" s="2"/>
      <c r="M67" s="2"/>
      <c r="N67" s="2"/>
      <c r="O67" s="2"/>
      <c r="P67" s="2"/>
      <c r="Q67" s="2"/>
      <c r="R67" s="2"/>
      <c r="T67" s="2"/>
      <c r="U67" s="2"/>
      <c r="V67" s="2"/>
      <c r="W67" s="2"/>
      <c r="X67" s="2"/>
      <c r="Y67" s="2"/>
      <c r="Z67" s="2"/>
      <c r="AA67" s="2"/>
    </row>
    <row r="68" spans="1:27" ht="15" customHeight="1" x14ac:dyDescent="0.25">
      <c r="B68" s="180" t="s">
        <v>241</v>
      </c>
      <c r="C68" s="180"/>
      <c r="D68" s="180"/>
      <c r="E68" s="180"/>
      <c r="F68" s="180"/>
      <c r="G68" s="180"/>
      <c r="H68" s="180"/>
      <c r="I68" s="180"/>
      <c r="K68" s="2"/>
      <c r="L68" s="2"/>
      <c r="M68" s="2"/>
      <c r="N68" s="2"/>
      <c r="O68" s="2"/>
      <c r="P68" s="2"/>
      <c r="Q68" s="2"/>
      <c r="R68" s="2"/>
      <c r="T68" s="180" t="s">
        <v>242</v>
      </c>
      <c r="U68" s="180"/>
      <c r="V68" s="180"/>
      <c r="W68" s="180"/>
      <c r="X68" s="180"/>
      <c r="Y68" s="180"/>
      <c r="Z68" s="180"/>
      <c r="AA68" s="180"/>
    </row>
    <row r="69" spans="1:27" ht="15" customHeight="1" x14ac:dyDescent="0.25">
      <c r="B69" s="2"/>
      <c r="C69" s="2"/>
      <c r="D69" s="2"/>
      <c r="E69" s="2"/>
      <c r="F69" s="2"/>
      <c r="G69" s="2"/>
      <c r="H69" s="2"/>
      <c r="I69" s="2"/>
      <c r="K69" s="2"/>
      <c r="L69" s="2"/>
      <c r="M69" s="2"/>
      <c r="N69" s="2"/>
      <c r="O69" s="2"/>
      <c r="P69" s="2"/>
      <c r="Q69" s="2"/>
      <c r="R69" s="2"/>
      <c r="T69" s="2"/>
      <c r="U69" s="2"/>
      <c r="V69" s="2"/>
      <c r="W69" s="2"/>
      <c r="X69" s="2"/>
      <c r="Y69" s="2"/>
      <c r="Z69" s="2"/>
      <c r="AA69" s="2"/>
    </row>
    <row r="70" spans="1:27" ht="15" customHeight="1" x14ac:dyDescent="0.25">
      <c r="A70" s="139"/>
      <c r="B70" s="139"/>
      <c r="C70" s="139"/>
      <c r="D70" s="139"/>
      <c r="E70" s="139"/>
      <c r="F70" s="139"/>
      <c r="G70" s="139"/>
      <c r="H70" s="139"/>
      <c r="I70" s="139"/>
      <c r="J70" s="139"/>
    </row>
    <row r="71" spans="1:27" x14ac:dyDescent="0.25">
      <c r="A71" s="139"/>
      <c r="B71" s="139"/>
      <c r="C71" s="139"/>
      <c r="D71" s="139"/>
      <c r="E71" s="139"/>
      <c r="F71" s="139"/>
      <c r="G71" s="139"/>
      <c r="H71" s="139"/>
      <c r="I71" s="139"/>
      <c r="J71" s="139"/>
    </row>
    <row r="72" spans="1:27" x14ac:dyDescent="0.25">
      <c r="A72" s="139"/>
      <c r="B72" s="139"/>
      <c r="C72" s="139"/>
      <c r="D72" s="139"/>
      <c r="E72" s="139"/>
      <c r="F72" s="139"/>
      <c r="G72" s="139"/>
      <c r="H72" s="139"/>
      <c r="I72" s="139"/>
      <c r="J72" s="139"/>
      <c r="K72" s="149" t="s">
        <v>208</v>
      </c>
      <c r="L72" s="149"/>
      <c r="M72" s="149"/>
      <c r="N72" s="149"/>
      <c r="O72" s="149"/>
      <c r="P72" s="149"/>
      <c r="Q72" s="149"/>
      <c r="R72" s="149"/>
    </row>
    <row r="73" spans="1:27" x14ac:dyDescent="0.25">
      <c r="A73" s="139"/>
      <c r="B73" s="139"/>
      <c r="C73" s="139"/>
      <c r="D73" s="139"/>
      <c r="E73" s="139"/>
      <c r="F73" s="139"/>
      <c r="G73" s="139"/>
      <c r="H73" s="139"/>
      <c r="I73" s="139"/>
      <c r="J73" s="139"/>
      <c r="K73" s="149"/>
      <c r="L73" s="149"/>
      <c r="M73" s="149"/>
      <c r="N73" s="149"/>
      <c r="O73" s="149"/>
      <c r="P73" s="149"/>
      <c r="Q73" s="149"/>
      <c r="R73" s="149"/>
    </row>
    <row r="74" spans="1:27" x14ac:dyDescent="0.25">
      <c r="K74" s="149"/>
      <c r="L74" s="149"/>
      <c r="M74" s="149"/>
      <c r="N74" s="149"/>
      <c r="O74" s="149"/>
      <c r="P74" s="149"/>
      <c r="Q74" s="149"/>
      <c r="R74" s="149"/>
    </row>
    <row r="75" spans="1:27" x14ac:dyDescent="0.25">
      <c r="K75" s="2"/>
      <c r="L75" s="2"/>
      <c r="M75" s="2"/>
      <c r="N75" s="2"/>
      <c r="O75" s="2"/>
      <c r="P75" s="2"/>
      <c r="Q75" s="2"/>
      <c r="R75" s="2"/>
    </row>
    <row r="76" spans="1:27" ht="15" customHeight="1" x14ac:dyDescent="0.25">
      <c r="K76" s="77" t="b">
        <v>0</v>
      </c>
      <c r="L76" s="208" t="s">
        <v>243</v>
      </c>
      <c r="M76" s="208"/>
      <c r="N76" s="208"/>
      <c r="O76" s="208"/>
      <c r="P76" s="208"/>
      <c r="Q76" s="208"/>
      <c r="R76" s="208"/>
    </row>
    <row r="77" spans="1:27" ht="15" customHeight="1" x14ac:dyDescent="0.25">
      <c r="K77" s="2"/>
      <c r="L77" s="2"/>
      <c r="M77" s="2"/>
      <c r="N77" s="2"/>
      <c r="O77" s="2"/>
      <c r="P77" s="2"/>
      <c r="Q77" s="2"/>
      <c r="R77" s="2"/>
    </row>
    <row r="78" spans="1:27" ht="15" customHeight="1" x14ac:dyDescent="0.3">
      <c r="K78" s="245" t="str">
        <f>IF(K76=TRUE,"The Additional Coverages section is completed","")</f>
        <v/>
      </c>
      <c r="L78" s="245"/>
      <c r="M78" s="245"/>
      <c r="N78" s="245"/>
      <c r="O78" s="245"/>
      <c r="P78" s="245"/>
      <c r="Q78" s="245"/>
      <c r="R78" s="245"/>
    </row>
    <row r="79" spans="1:27" ht="15" customHeight="1" x14ac:dyDescent="0.25">
      <c r="K79" s="2"/>
      <c r="L79" s="2"/>
      <c r="M79" s="2"/>
      <c r="N79" s="2"/>
      <c r="O79" s="2"/>
      <c r="P79" s="2"/>
      <c r="Q79" s="2"/>
      <c r="R79" s="2"/>
    </row>
    <row r="80" spans="1:27" ht="15" customHeight="1" x14ac:dyDescent="0.25">
      <c r="K80" s="195" t="s">
        <v>284</v>
      </c>
      <c r="L80" s="196"/>
      <c r="M80" s="196"/>
      <c r="N80" s="196"/>
      <c r="O80" s="196"/>
      <c r="P80" s="196"/>
      <c r="Q80" s="196"/>
      <c r="R80" s="196"/>
    </row>
    <row r="81" spans="11:18" ht="15" customHeight="1" x14ac:dyDescent="0.25">
      <c r="K81" s="196"/>
      <c r="L81" s="196"/>
      <c r="M81" s="196"/>
      <c r="N81" s="196"/>
      <c r="O81" s="196"/>
      <c r="P81" s="196"/>
      <c r="Q81" s="196"/>
      <c r="R81" s="196"/>
    </row>
    <row r="82" spans="11:18" ht="15" customHeight="1" x14ac:dyDescent="0.25">
      <c r="K82" s="196"/>
      <c r="L82" s="196"/>
      <c r="M82" s="196"/>
      <c r="N82" s="196"/>
      <c r="O82" s="196"/>
      <c r="P82" s="196"/>
      <c r="Q82" s="196"/>
      <c r="R82" s="196"/>
    </row>
    <row r="83" spans="11:18" ht="15.75" customHeight="1" x14ac:dyDescent="0.25">
      <c r="K83" s="196"/>
      <c r="L83" s="196"/>
      <c r="M83" s="196"/>
      <c r="N83" s="196"/>
      <c r="O83" s="196"/>
      <c r="P83" s="196"/>
      <c r="Q83" s="196"/>
      <c r="R83" s="196"/>
    </row>
    <row r="84" spans="11:18" ht="15" customHeight="1" x14ac:dyDescent="0.25">
      <c r="K84" s="196"/>
      <c r="L84" s="196"/>
      <c r="M84" s="196"/>
      <c r="N84" s="196"/>
      <c r="O84" s="196"/>
      <c r="P84" s="196"/>
      <c r="Q84" s="196"/>
      <c r="R84" s="196"/>
    </row>
    <row r="85" spans="11:18" ht="15" customHeight="1" x14ac:dyDescent="0.25">
      <c r="K85" s="196"/>
      <c r="L85" s="196"/>
      <c r="M85" s="196"/>
      <c r="N85" s="196"/>
      <c r="O85" s="196"/>
      <c r="P85" s="196"/>
      <c r="Q85" s="196"/>
      <c r="R85" s="196"/>
    </row>
    <row r="86" spans="11:18" ht="15.75" customHeight="1" x14ac:dyDescent="0.25"/>
  </sheetData>
  <sheetProtection algorithmName="SHA-512" hashValue="OGeNtfxvoGTHAsWTpnEZX/WrS+uo8JntWbHEbm9ZYetVW5S6harIN2qGnun028WEg1B858dxqYp/JNNpYy/KLg==" saltValue="xmFcEU8vICOz8BAWTCa52w==" spinCount="100000" sheet="1" objects="1" scenarios="1" selectLockedCells="1"/>
  <mergeCells count="54">
    <mergeCell ref="K80:R85"/>
    <mergeCell ref="T21:AA23"/>
    <mergeCell ref="B25:I28"/>
    <mergeCell ref="K25:R25"/>
    <mergeCell ref="N1:Q2"/>
    <mergeCell ref="S1:U2"/>
    <mergeCell ref="B1:C2"/>
    <mergeCell ref="E1:H2"/>
    <mergeCell ref="J1:L2"/>
    <mergeCell ref="B21:I23"/>
    <mergeCell ref="K21:R23"/>
    <mergeCell ref="T25:AA25"/>
    <mergeCell ref="U27:AA29"/>
    <mergeCell ref="B30:I30"/>
    <mergeCell ref="Z30:AA30"/>
    <mergeCell ref="T32:Y32"/>
    <mergeCell ref="T33:Y33"/>
    <mergeCell ref="Z33:AA33"/>
    <mergeCell ref="K35:P35"/>
    <mergeCell ref="K36:P36"/>
    <mergeCell ref="Q36:R36"/>
    <mergeCell ref="B38:I38"/>
    <mergeCell ref="K38:R38"/>
    <mergeCell ref="T38:AA38"/>
    <mergeCell ref="J42:S44"/>
    <mergeCell ref="B47:I49"/>
    <mergeCell ref="K47:R49"/>
    <mergeCell ref="T47:AA49"/>
    <mergeCell ref="B51:I51"/>
    <mergeCell ref="K51:R51"/>
    <mergeCell ref="B53:B54"/>
    <mergeCell ref="C53:I55"/>
    <mergeCell ref="L53:R55"/>
    <mergeCell ref="K60:R62"/>
    <mergeCell ref="Y59:Z59"/>
    <mergeCell ref="Y61:Z61"/>
    <mergeCell ref="L56:R59"/>
    <mergeCell ref="T50:AA55"/>
    <mergeCell ref="H56:I56"/>
    <mergeCell ref="Y57:Z57"/>
    <mergeCell ref="B58:G58"/>
    <mergeCell ref="B59:G59"/>
    <mergeCell ref="H59:I59"/>
    <mergeCell ref="K64:P64"/>
    <mergeCell ref="K65:P65"/>
    <mergeCell ref="Q65:R65"/>
    <mergeCell ref="Y63:Z63"/>
    <mergeCell ref="T65:Y65"/>
    <mergeCell ref="L76:R76"/>
    <mergeCell ref="K78:R78"/>
    <mergeCell ref="T66:AA66"/>
    <mergeCell ref="B68:I68"/>
    <mergeCell ref="T68:AA68"/>
    <mergeCell ref="K72:R74"/>
  </mergeCells>
  <conditionalFormatting sqref="K78:R78">
    <cfRule type="containsText" dxfId="7" priority="1" operator="containsText" text="The">
      <formula>NOT(ISERROR(SEARCH("The",K78)))</formula>
    </cfRule>
  </conditionalFormatting>
  <pageMargins left="0.25" right="0.25" top="0.75" bottom="0.75" header="0.3" footer="0.3"/>
  <pageSetup paperSize="17"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53253" r:id="rId5" name="Check Box 5">
              <controlPr locked="0" defaultSize="0" autoFill="0" autoLine="0" autoPict="0">
                <anchor moveWithCells="1">
                  <from>
                    <xdr:col>10</xdr:col>
                    <xdr:colOff>114300</xdr:colOff>
                    <xdr:row>51</xdr:row>
                    <xdr:rowOff>180975</xdr:rowOff>
                  </from>
                  <to>
                    <xdr:col>10</xdr:col>
                    <xdr:colOff>381000</xdr:colOff>
                    <xdr:row>53</xdr:row>
                    <xdr:rowOff>38100</xdr:rowOff>
                  </to>
                </anchor>
              </controlPr>
            </control>
          </mc:Choice>
        </mc:AlternateContent>
        <mc:AlternateContent xmlns:mc="http://schemas.openxmlformats.org/markup-compatibility/2006">
          <mc:Choice Requires="x14">
            <control shapeId="53254" r:id="rId6" name="Check Box 6">
              <controlPr locked="0" defaultSize="0" autoFill="0" autoLine="0" autoPict="0">
                <anchor moveWithCells="1">
                  <from>
                    <xdr:col>10</xdr:col>
                    <xdr:colOff>114300</xdr:colOff>
                    <xdr:row>55</xdr:row>
                    <xdr:rowOff>19050</xdr:rowOff>
                  </from>
                  <to>
                    <xdr:col>10</xdr:col>
                    <xdr:colOff>400050</xdr:colOff>
                    <xdr:row>56</xdr:row>
                    <xdr:rowOff>28575</xdr:rowOff>
                  </to>
                </anchor>
              </controlPr>
            </control>
          </mc:Choice>
        </mc:AlternateContent>
        <mc:AlternateContent xmlns:mc="http://schemas.openxmlformats.org/markup-compatibility/2006">
          <mc:Choice Requires="x14">
            <control shapeId="53255" r:id="rId7" name="Check Box 7">
              <controlPr locked="0" defaultSize="0" autoFill="0" autoLine="0" autoPict="0">
                <anchor moveWithCells="1">
                  <from>
                    <xdr:col>10</xdr:col>
                    <xdr:colOff>190500</xdr:colOff>
                    <xdr:row>25</xdr:row>
                    <xdr:rowOff>180975</xdr:rowOff>
                  </from>
                  <to>
                    <xdr:col>10</xdr:col>
                    <xdr:colOff>476250</xdr:colOff>
                    <xdr:row>27</xdr:row>
                    <xdr:rowOff>19050</xdr:rowOff>
                  </to>
                </anchor>
              </controlPr>
            </control>
          </mc:Choice>
        </mc:AlternateContent>
        <mc:AlternateContent xmlns:mc="http://schemas.openxmlformats.org/markup-compatibility/2006">
          <mc:Choice Requires="x14">
            <control shapeId="53256" r:id="rId8" name="Check Box 8">
              <controlPr locked="0" defaultSize="0" autoFill="0" autoLine="0" autoPict="0">
                <anchor moveWithCells="1">
                  <from>
                    <xdr:col>10</xdr:col>
                    <xdr:colOff>180975</xdr:colOff>
                    <xdr:row>27</xdr:row>
                    <xdr:rowOff>180975</xdr:rowOff>
                  </from>
                  <to>
                    <xdr:col>10</xdr:col>
                    <xdr:colOff>419100</xdr:colOff>
                    <xdr:row>28</xdr:row>
                    <xdr:rowOff>180975</xdr:rowOff>
                  </to>
                </anchor>
              </controlPr>
            </control>
          </mc:Choice>
        </mc:AlternateContent>
        <mc:AlternateContent xmlns:mc="http://schemas.openxmlformats.org/markup-compatibility/2006">
          <mc:Choice Requires="x14">
            <control shapeId="53257" r:id="rId9" name="Check Box 9">
              <controlPr locked="0" defaultSize="0" autoFill="0" autoLine="0" autoPict="0">
                <anchor moveWithCells="1">
                  <from>
                    <xdr:col>10</xdr:col>
                    <xdr:colOff>180975</xdr:colOff>
                    <xdr:row>29</xdr:row>
                    <xdr:rowOff>180975</xdr:rowOff>
                  </from>
                  <to>
                    <xdr:col>10</xdr:col>
                    <xdr:colOff>400050</xdr:colOff>
                    <xdr:row>31</xdr:row>
                    <xdr:rowOff>0</xdr:rowOff>
                  </to>
                </anchor>
              </controlPr>
            </control>
          </mc:Choice>
        </mc:AlternateContent>
        <mc:AlternateContent xmlns:mc="http://schemas.openxmlformats.org/markup-compatibility/2006">
          <mc:Choice Requires="x14">
            <control shapeId="53258" r:id="rId10" name="Check Box 10">
              <controlPr locked="0" defaultSize="0" autoFill="0" autoLine="0" autoPict="0">
                <anchor moveWithCells="1">
                  <from>
                    <xdr:col>10</xdr:col>
                    <xdr:colOff>180975</xdr:colOff>
                    <xdr:row>31</xdr:row>
                    <xdr:rowOff>180975</xdr:rowOff>
                  </from>
                  <to>
                    <xdr:col>10</xdr:col>
                    <xdr:colOff>447675</xdr:colOff>
                    <xdr:row>32</xdr:row>
                    <xdr:rowOff>171450</xdr:rowOff>
                  </to>
                </anchor>
              </controlPr>
            </control>
          </mc:Choice>
        </mc:AlternateContent>
        <mc:AlternateContent xmlns:mc="http://schemas.openxmlformats.org/markup-compatibility/2006">
          <mc:Choice Requires="x14">
            <control shapeId="53259" r:id="rId11" name="Check Box 11">
              <controlPr locked="0" defaultSize="0" autoFill="0" autoLine="0" autoPict="0">
                <anchor moveWithCells="1">
                  <from>
                    <xdr:col>1</xdr:col>
                    <xdr:colOff>180975</xdr:colOff>
                    <xdr:row>52</xdr:row>
                    <xdr:rowOff>95250</xdr:rowOff>
                  </from>
                  <to>
                    <xdr:col>1</xdr:col>
                    <xdr:colOff>438150</xdr:colOff>
                    <xdr:row>53</xdr:row>
                    <xdr:rowOff>114300</xdr:rowOff>
                  </to>
                </anchor>
              </controlPr>
            </control>
          </mc:Choice>
        </mc:AlternateContent>
        <mc:AlternateContent xmlns:mc="http://schemas.openxmlformats.org/markup-compatibility/2006">
          <mc:Choice Requires="x14">
            <control shapeId="53260" r:id="rId12" name="Check Box 12">
              <controlPr locked="0" defaultSize="0" autoFill="0" autoLine="0" autoPict="0">
                <anchor moveWithCells="1">
                  <from>
                    <xdr:col>10</xdr:col>
                    <xdr:colOff>190500</xdr:colOff>
                    <xdr:row>75</xdr:row>
                    <xdr:rowOff>19050</xdr:rowOff>
                  </from>
                  <to>
                    <xdr:col>10</xdr:col>
                    <xdr:colOff>457200</xdr:colOff>
                    <xdr:row>76</xdr:row>
                    <xdr:rowOff>0</xdr:rowOff>
                  </to>
                </anchor>
              </controlPr>
            </control>
          </mc:Choice>
        </mc:AlternateContent>
        <mc:AlternateContent xmlns:mc="http://schemas.openxmlformats.org/markup-compatibility/2006">
          <mc:Choice Requires="x14">
            <control shapeId="53261" r:id="rId13" name="Check Box 13">
              <controlPr locked="0" defaultSize="0" autoFill="0" autoLine="0" autoPict="0">
                <anchor moveWithCells="1">
                  <from>
                    <xdr:col>19</xdr:col>
                    <xdr:colOff>190500</xdr:colOff>
                    <xdr:row>26</xdr:row>
                    <xdr:rowOff>114300</xdr:rowOff>
                  </from>
                  <to>
                    <xdr:col>19</xdr:col>
                    <xdr:colOff>438150</xdr:colOff>
                    <xdr:row>27</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126"/>
  <sheetViews>
    <sheetView showGridLines="0" showRowColHeaders="0" showRuler="0" view="pageLayout" zoomScale="160" zoomScaleNormal="160" zoomScalePageLayoutView="160" workbookViewId="0"/>
  </sheetViews>
  <sheetFormatPr defaultColWidth="9.28515625" defaultRowHeight="15" x14ac:dyDescent="0.25"/>
  <cols>
    <col min="1" max="1" width="2.7109375" style="46" customWidth="1"/>
    <col min="2" max="2" width="4.7109375" style="46" customWidth="1"/>
    <col min="3" max="3" width="9.28515625" style="46"/>
    <col min="4" max="5" width="4.7109375" style="46" customWidth="1"/>
    <col min="6" max="7" width="12.42578125" style="46" customWidth="1"/>
    <col min="8" max="8" width="7.5703125" style="46" customWidth="1"/>
    <col min="9" max="9" width="8.42578125" style="46" customWidth="1"/>
    <col min="10" max="10" width="4.7109375" style="46" customWidth="1"/>
    <col min="11" max="11" width="8.7109375" style="46" customWidth="1"/>
    <col min="12" max="12" width="3.42578125" style="46" customWidth="1"/>
    <col min="13" max="13" width="17.7109375" style="46" customWidth="1"/>
    <col min="14" max="16384" width="9.28515625" style="46"/>
  </cols>
  <sheetData>
    <row r="1" spans="2:13" ht="11.25" customHeight="1" x14ac:dyDescent="0.25"/>
    <row r="2" spans="2:13" ht="21.75" thickBot="1" x14ac:dyDescent="0.3">
      <c r="B2" s="163" t="s">
        <v>133</v>
      </c>
      <c r="C2" s="163"/>
      <c r="D2" s="163"/>
      <c r="E2" s="163"/>
      <c r="F2" s="163"/>
      <c r="G2" s="163"/>
      <c r="H2" s="163"/>
      <c r="I2" s="163"/>
      <c r="J2" s="163"/>
      <c r="K2" s="163"/>
      <c r="L2" s="163"/>
      <c r="M2" s="163"/>
    </row>
    <row r="3" spans="2:13" ht="21" x14ac:dyDescent="0.25">
      <c r="B3" s="50"/>
      <c r="C3" s="50"/>
      <c r="D3" s="50"/>
      <c r="E3" s="50"/>
      <c r="F3" s="50"/>
      <c r="G3" s="50"/>
      <c r="H3" s="50"/>
      <c r="I3" s="50"/>
      <c r="J3" s="50"/>
      <c r="K3" s="50"/>
      <c r="L3" s="50"/>
    </row>
    <row r="4" spans="2:13" ht="21" x14ac:dyDescent="0.25">
      <c r="B4" s="164" t="s">
        <v>123</v>
      </c>
      <c r="C4" s="164"/>
      <c r="D4" s="164"/>
      <c r="E4" s="164"/>
      <c r="F4" s="164"/>
      <c r="G4" s="164"/>
      <c r="H4" s="164"/>
      <c r="I4" s="164"/>
      <c r="J4" s="164"/>
      <c r="K4" s="164"/>
      <c r="L4" s="164"/>
      <c r="M4" s="164"/>
    </row>
    <row r="5" spans="2:13" x14ac:dyDescent="0.25">
      <c r="B5" s="165" t="s">
        <v>207</v>
      </c>
      <c r="C5" s="165"/>
      <c r="D5" s="165"/>
      <c r="E5" s="165"/>
      <c r="F5" s="165"/>
      <c r="G5" s="165"/>
      <c r="H5" s="165"/>
      <c r="I5" s="165"/>
      <c r="J5" s="165"/>
      <c r="K5" s="165"/>
      <c r="L5" s="165"/>
      <c r="M5" s="165"/>
    </row>
    <row r="6" spans="2:13" x14ac:dyDescent="0.25">
      <c r="B6" s="267" t="s">
        <v>134</v>
      </c>
      <c r="C6" s="267"/>
      <c r="D6" s="267"/>
      <c r="E6" s="267"/>
      <c r="F6" s="267"/>
      <c r="G6" s="267"/>
      <c r="H6" s="267"/>
      <c r="I6" s="267"/>
      <c r="J6" s="267"/>
      <c r="K6" s="267"/>
      <c r="L6" s="267"/>
      <c r="M6" s="267"/>
    </row>
    <row r="7" spans="2:13" ht="7.5" customHeight="1" x14ac:dyDescent="0.25">
      <c r="B7" s="87"/>
      <c r="C7" s="87"/>
      <c r="D7" s="87"/>
      <c r="E7" s="87"/>
      <c r="F7" s="87"/>
      <c r="G7" s="87"/>
      <c r="H7" s="87"/>
      <c r="I7" s="87"/>
      <c r="J7" s="87"/>
      <c r="K7" s="87"/>
      <c r="L7" s="87"/>
      <c r="M7" s="87"/>
    </row>
    <row r="8" spans="2:13" ht="15" customHeight="1" x14ac:dyDescent="0.25">
      <c r="B8" s="267" t="s">
        <v>289</v>
      </c>
      <c r="C8" s="267"/>
      <c r="D8" s="267"/>
      <c r="E8" s="267"/>
      <c r="F8" s="267"/>
      <c r="G8" s="267"/>
      <c r="H8" s="267"/>
      <c r="I8" s="267"/>
      <c r="J8" s="267"/>
      <c r="K8" s="267"/>
      <c r="L8" s="267"/>
      <c r="M8" s="267"/>
    </row>
    <row r="9" spans="2:13" ht="7.5" customHeight="1" x14ac:dyDescent="0.25">
      <c r="B9" s="58"/>
      <c r="C9" s="58"/>
      <c r="D9" s="58"/>
      <c r="E9" s="58"/>
      <c r="F9" s="58"/>
      <c r="G9" s="58"/>
      <c r="H9" s="58"/>
      <c r="I9" s="58"/>
      <c r="J9" s="58"/>
      <c r="K9" s="58"/>
      <c r="L9" s="58"/>
    </row>
    <row r="10" spans="2:13" ht="15.75" x14ac:dyDescent="0.25">
      <c r="B10" s="49" t="s">
        <v>73</v>
      </c>
      <c r="C10" s="58"/>
      <c r="D10" s="58"/>
      <c r="E10" s="58"/>
      <c r="F10" s="58"/>
      <c r="G10" s="58"/>
      <c r="H10" s="58"/>
      <c r="I10" s="58"/>
      <c r="J10" s="58"/>
      <c r="K10" s="58"/>
      <c r="L10" s="58"/>
    </row>
    <row r="11" spans="2:13" x14ac:dyDescent="0.25">
      <c r="B11" s="266" t="s">
        <v>72</v>
      </c>
      <c r="C11" s="266"/>
      <c r="D11" s="266"/>
      <c r="E11" s="266"/>
      <c r="F11" s="266"/>
      <c r="G11" s="266"/>
      <c r="H11" s="266"/>
      <c r="I11" s="266"/>
      <c r="J11" s="266"/>
      <c r="K11" s="266"/>
      <c r="L11" s="266"/>
      <c r="M11" s="266"/>
    </row>
    <row r="12" spans="2:13" x14ac:dyDescent="0.25">
      <c r="B12" s="266"/>
      <c r="C12" s="266"/>
      <c r="D12" s="266"/>
      <c r="E12" s="266"/>
      <c r="F12" s="266"/>
      <c r="G12" s="266"/>
      <c r="H12" s="266"/>
      <c r="I12" s="266"/>
      <c r="J12" s="266"/>
      <c r="K12" s="266"/>
      <c r="L12" s="266"/>
      <c r="M12" s="266"/>
    </row>
    <row r="13" spans="2:13" x14ac:dyDescent="0.25">
      <c r="B13" s="66"/>
      <c r="C13" s="66"/>
      <c r="D13" s="66"/>
      <c r="E13" s="66"/>
      <c r="F13" s="66"/>
      <c r="G13" s="66"/>
      <c r="H13" s="66"/>
      <c r="I13" s="66"/>
      <c r="J13" s="66"/>
      <c r="K13" s="66"/>
      <c r="L13" s="66"/>
    </row>
    <row r="14" spans="2:13" ht="16.5" thickBot="1" x14ac:dyDescent="0.3">
      <c r="B14" s="49" t="s">
        <v>64</v>
      </c>
    </row>
    <row r="15" spans="2:13" ht="15.75" thickBot="1" x14ac:dyDescent="0.3">
      <c r="B15" s="48" t="str">
        <f>IF('Insurance Requirements (TC-NB)'!B19="Completed","X","")</f>
        <v/>
      </c>
      <c r="C15" s="47" t="s">
        <v>57</v>
      </c>
      <c r="E15" s="48" t="str">
        <f>IF('Insurance Requirements (TC-NB)'!B19="Completed","","X")</f>
        <v>X</v>
      </c>
      <c r="F15" s="47" t="s">
        <v>56</v>
      </c>
    </row>
    <row r="16" spans="2:13" x14ac:dyDescent="0.25">
      <c r="B16" s="46" t="s">
        <v>63</v>
      </c>
      <c r="J16" s="278" t="str">
        <f>'CGL Umbrella (TC-NB)'!H38</f>
        <v/>
      </c>
      <c r="K16" s="278"/>
      <c r="L16" s="46" t="s">
        <v>62</v>
      </c>
    </row>
    <row r="17" spans="2:13" x14ac:dyDescent="0.25">
      <c r="B17" s="46" t="s">
        <v>61</v>
      </c>
      <c r="G17" s="51" t="str">
        <f>'CGL Umbrella (TC-NB)'!H39</f>
        <v/>
      </c>
      <c r="H17" s="46" t="s">
        <v>58</v>
      </c>
    </row>
    <row r="19" spans="2:13" ht="16.5" thickBot="1" x14ac:dyDescent="0.3">
      <c r="B19" s="49" t="s">
        <v>130</v>
      </c>
    </row>
    <row r="20" spans="2:13" ht="15.75" thickBot="1" x14ac:dyDescent="0.3">
      <c r="B20" s="48" t="str">
        <f>IF('Insurance Requirements (TC-NB)'!B19="Completed","X","")</f>
        <v/>
      </c>
      <c r="C20" s="47" t="s">
        <v>57</v>
      </c>
      <c r="E20" s="48" t="str">
        <f>IF('Insurance Requirements (TC-NB)'!B19="Completed","","X")</f>
        <v>X</v>
      </c>
      <c r="F20" s="47" t="s">
        <v>56</v>
      </c>
    </row>
    <row r="21" spans="2:13" x14ac:dyDescent="0.25">
      <c r="B21" s="46" t="s">
        <v>65</v>
      </c>
      <c r="I21" s="278" t="str">
        <f>'CGL Umbrella (TC-NB)'!G42</f>
        <v/>
      </c>
      <c r="J21" s="278"/>
      <c r="K21" s="46" t="s">
        <v>58</v>
      </c>
    </row>
    <row r="23" spans="2:13" x14ac:dyDescent="0.25">
      <c r="B23" s="268" t="s">
        <v>197</v>
      </c>
      <c r="C23" s="268"/>
      <c r="D23" s="268"/>
      <c r="E23" s="268"/>
      <c r="F23" s="268"/>
      <c r="G23" s="268"/>
      <c r="H23" s="268"/>
      <c r="I23" s="268"/>
      <c r="J23" s="268"/>
      <c r="K23" s="268"/>
      <c r="L23" s="268"/>
      <c r="M23" s="268"/>
    </row>
    <row r="24" spans="2:13" x14ac:dyDescent="0.25">
      <c r="B24" s="268"/>
      <c r="C24" s="268"/>
      <c r="D24" s="268"/>
      <c r="E24" s="268"/>
      <c r="F24" s="268"/>
      <c r="G24" s="268"/>
      <c r="H24" s="268"/>
      <c r="I24" s="268"/>
      <c r="J24" s="268"/>
      <c r="K24" s="268"/>
      <c r="L24" s="268"/>
      <c r="M24" s="268"/>
    </row>
    <row r="26" spans="2:13" ht="16.5" thickBot="1" x14ac:dyDescent="0.3">
      <c r="B26" s="49" t="s">
        <v>60</v>
      </c>
    </row>
    <row r="27" spans="2:13" ht="15.75" thickBot="1" x14ac:dyDescent="0.3">
      <c r="B27" s="48" t="str">
        <f>IF('Insurance Requirements (TC-NB)'!G19="Completed","X","")</f>
        <v/>
      </c>
      <c r="C27" s="47" t="s">
        <v>57</v>
      </c>
      <c r="E27" s="48" t="str">
        <f>IF('Insurance Requirements (TC-NB)'!G19="Completed","","X")</f>
        <v>X</v>
      </c>
      <c r="F27" s="47" t="s">
        <v>56</v>
      </c>
    </row>
    <row r="28" spans="2:13" x14ac:dyDescent="0.25">
      <c r="B28" s="46" t="s">
        <v>59</v>
      </c>
      <c r="I28" s="278" t="str">
        <f>'Automobile (TC-NB)'!H34</f>
        <v/>
      </c>
      <c r="J28" s="278"/>
      <c r="K28" s="46" t="s">
        <v>58</v>
      </c>
    </row>
    <row r="29" spans="2:13" x14ac:dyDescent="0.25">
      <c r="B29" s="69"/>
      <c r="C29" s="69"/>
      <c r="D29" s="69"/>
      <c r="E29" s="69"/>
      <c r="F29" s="69"/>
      <c r="G29" s="69"/>
      <c r="H29" s="69"/>
      <c r="I29" s="69"/>
      <c r="J29" s="69"/>
      <c r="K29" s="69"/>
      <c r="L29" s="69"/>
      <c r="M29" s="69"/>
    </row>
    <row r="30" spans="2:13" ht="15.75" customHeight="1" x14ac:dyDescent="0.25">
      <c r="B30" s="269" t="s">
        <v>266</v>
      </c>
      <c r="C30" s="269"/>
      <c r="D30" s="269"/>
      <c r="E30" s="269"/>
      <c r="F30" s="269"/>
      <c r="G30" s="269"/>
      <c r="H30" s="269"/>
      <c r="I30" s="269"/>
      <c r="J30" s="269"/>
      <c r="K30" s="269"/>
      <c r="L30" s="269"/>
      <c r="M30" s="269"/>
    </row>
    <row r="31" spans="2:13" ht="16.5" customHeight="1" thickBot="1" x14ac:dyDescent="0.3">
      <c r="B31" s="269"/>
      <c r="C31" s="269"/>
      <c r="D31" s="269"/>
      <c r="E31" s="269"/>
      <c r="F31" s="269"/>
      <c r="G31" s="269"/>
      <c r="H31" s="269"/>
      <c r="I31" s="269"/>
      <c r="J31" s="269"/>
      <c r="K31" s="269"/>
      <c r="L31" s="269"/>
      <c r="M31" s="269"/>
    </row>
    <row r="32" spans="2:13" ht="15.75" thickBot="1" x14ac:dyDescent="0.3">
      <c r="B32" s="48" t="str">
        <f>IF('Automobile (TC-NB)'!K27=TRUE,"X","")</f>
        <v/>
      </c>
      <c r="C32" s="47" t="s">
        <v>57</v>
      </c>
      <c r="E32" s="48" t="str">
        <f>IF('Automobile (TC-NB)'!K27=TRUE,"","X")</f>
        <v>X</v>
      </c>
      <c r="F32" s="47" t="s">
        <v>56</v>
      </c>
      <c r="G32" s="65"/>
      <c r="H32" s="65"/>
      <c r="I32" s="65"/>
      <c r="J32" s="65"/>
      <c r="K32" s="65"/>
      <c r="L32" s="65"/>
      <c r="M32" s="65"/>
    </row>
    <row r="34" spans="2:13" ht="16.5" thickBot="1" x14ac:dyDescent="0.3">
      <c r="B34" s="49" t="s">
        <v>66</v>
      </c>
    </row>
    <row r="35" spans="2:13" ht="15.75" thickBot="1" x14ac:dyDescent="0.3">
      <c r="B35" s="48" t="str">
        <f>IF('Insurance Requirements (TC-NB)'!L19="Completed","X","")</f>
        <v/>
      </c>
      <c r="C35" s="47" t="s">
        <v>57</v>
      </c>
      <c r="E35" s="48" t="str">
        <f>IF('Insurance Requirements (TC-NB)'!L19="Completed","","X")</f>
        <v>X</v>
      </c>
      <c r="F35" s="47" t="s">
        <v>56</v>
      </c>
    </row>
    <row r="36" spans="2:13" x14ac:dyDescent="0.25">
      <c r="B36" s="46" t="s">
        <v>63</v>
      </c>
      <c r="J36" s="251" t="str">
        <f>'Pollution (TC-NB)'!Q35</f>
        <v/>
      </c>
      <c r="K36" s="251"/>
      <c r="L36" s="46" t="s">
        <v>62</v>
      </c>
    </row>
    <row r="37" spans="2:13" x14ac:dyDescent="0.25">
      <c r="B37" s="46" t="s">
        <v>61</v>
      </c>
      <c r="G37" s="64" t="str">
        <f>'Pollution (TC-NB)'!Q35</f>
        <v/>
      </c>
      <c r="H37" s="46" t="s">
        <v>58</v>
      </c>
    </row>
    <row r="38" spans="2:13" x14ac:dyDescent="0.25">
      <c r="B38" s="69"/>
      <c r="C38" s="69"/>
      <c r="D38" s="69"/>
      <c r="E38" s="69"/>
      <c r="F38" s="69"/>
      <c r="G38" s="69"/>
      <c r="H38" s="69"/>
      <c r="I38" s="69"/>
      <c r="J38" s="69"/>
      <c r="K38" s="69"/>
      <c r="L38" s="69"/>
      <c r="M38" s="69"/>
    </row>
    <row r="39" spans="2:13" ht="16.5" thickBot="1" x14ac:dyDescent="0.3">
      <c r="B39" s="49" t="s">
        <v>262</v>
      </c>
      <c r="G39" s="65"/>
      <c r="H39" s="65"/>
      <c r="I39" s="65"/>
      <c r="J39" s="65"/>
      <c r="K39" s="65"/>
      <c r="L39" s="65"/>
      <c r="M39" s="65"/>
    </row>
    <row r="40" spans="2:13" ht="15.75" thickBot="1" x14ac:dyDescent="0.3">
      <c r="B40" s="48" t="str">
        <f>IF('Pollution (TC-NB)'!K24=TRUE,"X","")</f>
        <v/>
      </c>
      <c r="C40" s="47" t="s">
        <v>57</v>
      </c>
      <c r="E40" s="48" t="str">
        <f>IF('Pollution (TC-NB)'!K24=TRUE,"","X")</f>
        <v>X</v>
      </c>
      <c r="F40" s="47" t="s">
        <v>56</v>
      </c>
      <c r="G40" s="65"/>
      <c r="H40" s="65"/>
      <c r="I40" s="65"/>
      <c r="J40" s="65"/>
      <c r="K40" s="65"/>
      <c r="L40" s="65"/>
      <c r="M40" s="65"/>
    </row>
    <row r="41" spans="2:13" x14ac:dyDescent="0.25">
      <c r="B41" s="65"/>
      <c r="C41" s="65"/>
      <c r="D41" s="65"/>
      <c r="E41" s="65"/>
      <c r="F41" s="65"/>
      <c r="G41" s="65"/>
      <c r="H41" s="65"/>
      <c r="I41" s="65"/>
      <c r="J41" s="65"/>
      <c r="K41" s="65"/>
      <c r="L41" s="65"/>
      <c r="M41" s="65"/>
    </row>
    <row r="42" spans="2:13" ht="16.5" thickBot="1" x14ac:dyDescent="0.3">
      <c r="B42" s="49" t="s">
        <v>263</v>
      </c>
      <c r="G42" s="65"/>
      <c r="H42" s="65"/>
      <c r="I42" s="65"/>
      <c r="J42" s="65"/>
      <c r="K42" s="65"/>
      <c r="L42" s="65"/>
      <c r="M42" s="65"/>
    </row>
    <row r="43" spans="2:13" ht="15.75" thickBot="1" x14ac:dyDescent="0.3">
      <c r="B43" s="48" t="str">
        <f>IF('Pollution (TC-NB)'!K26=TRUE,"X","")</f>
        <v/>
      </c>
      <c r="C43" s="47" t="s">
        <v>57</v>
      </c>
      <c r="E43" s="48" t="str">
        <f>IF('Pollution (TC-NB)'!K26=TRUE,"","X")</f>
        <v>X</v>
      </c>
      <c r="F43" s="47" t="s">
        <v>56</v>
      </c>
      <c r="G43" s="65"/>
      <c r="H43" s="65"/>
      <c r="I43" s="65"/>
      <c r="J43" s="65"/>
      <c r="K43" s="65"/>
      <c r="L43" s="65"/>
      <c r="M43" s="65"/>
    </row>
    <row r="44" spans="2:13" x14ac:dyDescent="0.25">
      <c r="B44" s="65"/>
      <c r="C44" s="65"/>
      <c r="D44" s="65"/>
      <c r="E44" s="65"/>
      <c r="F44" s="65"/>
      <c r="G44" s="65"/>
      <c r="H44" s="65"/>
      <c r="I44" s="65"/>
      <c r="J44" s="65"/>
      <c r="K44" s="65"/>
      <c r="L44" s="65"/>
      <c r="M44" s="65"/>
    </row>
    <row r="45" spans="2:13" x14ac:dyDescent="0.25">
      <c r="B45" s="143"/>
      <c r="C45" s="143"/>
      <c r="D45" s="143"/>
      <c r="E45" s="143"/>
      <c r="F45" s="143"/>
      <c r="G45" s="143"/>
      <c r="H45" s="143"/>
      <c r="I45" s="143"/>
      <c r="J45" s="143"/>
      <c r="K45" s="143"/>
      <c r="L45" s="143"/>
      <c r="M45" s="143"/>
    </row>
    <row r="46" spans="2:13" ht="16.5" thickBot="1" x14ac:dyDescent="0.3">
      <c r="B46" s="49" t="s">
        <v>67</v>
      </c>
    </row>
    <row r="47" spans="2:13" ht="15.75" thickBot="1" x14ac:dyDescent="0.3">
      <c r="B47" s="48" t="str">
        <f>IF('Insurance Requirements (TC-NB)'!Q19="Completed","X","")</f>
        <v/>
      </c>
      <c r="C47" s="47" t="s">
        <v>57</v>
      </c>
      <c r="E47" s="48" t="str">
        <f>IF('Insurance Requirements (TC-NB)'!Q19="Completed","","X")</f>
        <v>X</v>
      </c>
      <c r="F47" s="47" t="s">
        <v>56</v>
      </c>
    </row>
    <row r="48" spans="2:13" x14ac:dyDescent="0.25">
      <c r="B48" s="46" t="s">
        <v>65</v>
      </c>
      <c r="I48" s="278" t="str">
        <f>'Builder''s Risk (TC-NB)'!G35</f>
        <v/>
      </c>
      <c r="J48" s="278"/>
      <c r="K48" s="46" t="s">
        <v>58</v>
      </c>
    </row>
    <row r="49" spans="2:13" x14ac:dyDescent="0.25">
      <c r="I49" s="147"/>
      <c r="J49" s="147"/>
    </row>
    <row r="50" spans="2:13" ht="16.5" thickBot="1" x14ac:dyDescent="0.3">
      <c r="B50" s="49" t="s">
        <v>272</v>
      </c>
      <c r="G50" s="146"/>
      <c r="H50" s="146"/>
      <c r="I50" s="146"/>
      <c r="J50" s="146"/>
      <c r="K50" s="146"/>
      <c r="L50" s="146"/>
      <c r="M50" s="146"/>
    </row>
    <row r="51" spans="2:13" ht="15.75" thickBot="1" x14ac:dyDescent="0.3">
      <c r="B51" s="48" t="str">
        <f>IF('Builder''s Risk (TC-NB)'!B43=TRUE,"X","")</f>
        <v/>
      </c>
      <c r="C51" s="47" t="s">
        <v>57</v>
      </c>
      <c r="E51" s="48" t="str">
        <f>IF('Builder''s Risk (TC-NB)'!B43=TRUE,"","X")</f>
        <v>X</v>
      </c>
      <c r="F51" s="47" t="s">
        <v>56</v>
      </c>
      <c r="G51" s="146"/>
      <c r="H51" s="146"/>
      <c r="I51" s="146"/>
      <c r="J51" s="146"/>
      <c r="K51" s="146"/>
      <c r="L51" s="146"/>
      <c r="M51" s="146"/>
    </row>
    <row r="52" spans="2:13" x14ac:dyDescent="0.25">
      <c r="B52" s="264" t="str">
        <f>IF('Insurance Requirements (TC-NB)'!Q19="Completed","","Builders Risk coverage is recommended on this type of contract.")</f>
        <v>Builders Risk coverage is recommended on this type of contract.</v>
      </c>
      <c r="C52" s="264"/>
      <c r="D52" s="264"/>
      <c r="E52" s="264"/>
      <c r="F52" s="264"/>
      <c r="G52" s="264"/>
      <c r="H52" s="264"/>
      <c r="I52" s="264"/>
      <c r="J52" s="264"/>
      <c r="K52" s="264"/>
      <c r="L52" s="264"/>
      <c r="M52" s="264"/>
    </row>
    <row r="53" spans="2:13" ht="16.5" thickBot="1" x14ac:dyDescent="0.3">
      <c r="B53" s="49" t="s">
        <v>132</v>
      </c>
    </row>
    <row r="54" spans="2:13" ht="15.75" thickBot="1" x14ac:dyDescent="0.3">
      <c r="B54" s="48" t="str">
        <f>IF('Insurance Requirements (TC-NB)'!V19="Completed","X","")</f>
        <v/>
      </c>
      <c r="C54" s="47" t="s">
        <v>57</v>
      </c>
      <c r="E54" s="48" t="str">
        <f>IF('Insurance Requirements (TC-NB)'!V19="Completed","","X")</f>
        <v>X</v>
      </c>
      <c r="F54" s="47" t="s">
        <v>56</v>
      </c>
    </row>
    <row r="55" spans="2:13" x14ac:dyDescent="0.25">
      <c r="B55" s="46" t="s">
        <v>63</v>
      </c>
      <c r="J55" s="251" t="str">
        <f>'Professional (TC-NB)'!H29</f>
        <v/>
      </c>
      <c r="K55" s="251"/>
      <c r="L55" s="46" t="s">
        <v>68</v>
      </c>
    </row>
    <row r="56" spans="2:13" x14ac:dyDescent="0.25">
      <c r="B56" s="46" t="s">
        <v>61</v>
      </c>
      <c r="G56" s="52" t="str">
        <f>'Professional (TC-NB)'!H30</f>
        <v/>
      </c>
      <c r="H56" s="46" t="s">
        <v>58</v>
      </c>
    </row>
    <row r="57" spans="2:13" ht="15" customHeight="1" x14ac:dyDescent="0.25"/>
    <row r="58" spans="2:13" ht="15" customHeight="1" x14ac:dyDescent="0.25">
      <c r="B58" s="265" t="s">
        <v>212</v>
      </c>
      <c r="C58" s="265"/>
      <c r="D58" s="265"/>
      <c r="E58" s="265"/>
      <c r="F58" s="265"/>
      <c r="G58" s="265"/>
      <c r="H58" s="265"/>
      <c r="I58" s="265"/>
      <c r="J58" s="265"/>
      <c r="K58" s="265"/>
      <c r="L58" s="265"/>
      <c r="M58" s="265"/>
    </row>
    <row r="59" spans="2:13" ht="15" customHeight="1" x14ac:dyDescent="0.25">
      <c r="B59" s="265"/>
      <c r="C59" s="265"/>
      <c r="D59" s="265"/>
      <c r="E59" s="265"/>
      <c r="F59" s="265"/>
      <c r="G59" s="265"/>
      <c r="H59" s="265"/>
      <c r="I59" s="265"/>
      <c r="J59" s="265"/>
      <c r="K59" s="265"/>
      <c r="L59" s="265"/>
      <c r="M59" s="265"/>
    </row>
    <row r="60" spans="2:13" ht="15" customHeight="1" x14ac:dyDescent="0.25"/>
    <row r="61" spans="2:13" ht="15" customHeight="1" thickBot="1" x14ac:dyDescent="0.3">
      <c r="B61" s="49" t="s">
        <v>254</v>
      </c>
      <c r="C61" s="69"/>
      <c r="D61" s="69"/>
      <c r="E61" s="69"/>
      <c r="F61" s="69"/>
      <c r="G61" s="69"/>
      <c r="H61" s="69"/>
      <c r="I61" s="69"/>
      <c r="J61" s="69"/>
      <c r="K61" s="69"/>
    </row>
    <row r="62" spans="2:13" ht="15" customHeight="1" thickBot="1" x14ac:dyDescent="0.3">
      <c r="B62" s="48" t="str">
        <f>IF('Additional Coverages (TC-NB)'!Q36=2000000,"X",IF('Additional Coverages (TC-NB)'!Q36=10000000,"X",IF('Additional Coverages (TC-NB)'!Q36=25000000,"X","")))</f>
        <v/>
      </c>
      <c r="C62" s="47" t="s">
        <v>57</v>
      </c>
      <c r="E62" s="48" t="str">
        <f>IF(B62="X","","X")</f>
        <v>X</v>
      </c>
      <c r="F62" s="47" t="s">
        <v>56</v>
      </c>
      <c r="G62" s="69"/>
      <c r="H62" s="69"/>
      <c r="I62" s="69"/>
      <c r="J62" s="69"/>
      <c r="K62" s="69"/>
    </row>
    <row r="63" spans="2:13" ht="15" customHeight="1" x14ac:dyDescent="0.25">
      <c r="B63" s="46" t="s">
        <v>59</v>
      </c>
      <c r="I63" s="251" t="str">
        <f>'Additional Coverages (TC-NB)'!Q36</f>
        <v/>
      </c>
      <c r="J63" s="251"/>
      <c r="K63" s="46" t="s">
        <v>58</v>
      </c>
    </row>
    <row r="64" spans="2:13" ht="15" customHeight="1" x14ac:dyDescent="0.25"/>
    <row r="65" spans="2:13" ht="15" customHeight="1" thickBot="1" x14ac:dyDescent="0.3">
      <c r="B65" s="49" t="s">
        <v>255</v>
      </c>
      <c r="C65" s="69"/>
      <c r="D65" s="69"/>
      <c r="E65" s="69"/>
      <c r="F65" s="69"/>
      <c r="G65" s="69"/>
      <c r="H65" s="69"/>
      <c r="I65" s="69"/>
      <c r="J65" s="69"/>
      <c r="K65" s="69"/>
    </row>
    <row r="66" spans="2:13" ht="15" customHeight="1" thickBot="1" x14ac:dyDescent="0.3">
      <c r="B66" s="48" t="str">
        <f>IF('Additional Coverages (TC-NB)'!T27=TRUE,"X","")</f>
        <v/>
      </c>
      <c r="C66" s="47" t="s">
        <v>57</v>
      </c>
      <c r="E66" s="48" t="str">
        <f>IF(B66="X","","X")</f>
        <v>X</v>
      </c>
      <c r="F66" s="47" t="s">
        <v>56</v>
      </c>
      <c r="G66" s="69"/>
      <c r="H66" s="69"/>
      <c r="I66" s="69"/>
      <c r="J66" s="69"/>
      <c r="K66" s="69"/>
    </row>
    <row r="67" spans="2:13" ht="15" customHeight="1" x14ac:dyDescent="0.25">
      <c r="B67" s="46" t="s">
        <v>59</v>
      </c>
      <c r="I67" s="251" t="str">
        <f>IF('Additional Coverages (TC-NB)'!Z33&gt;0,'Additional Coverages (TC-NB)'!Z33,"")</f>
        <v/>
      </c>
      <c r="J67" s="251"/>
      <c r="K67" s="46" t="s">
        <v>58</v>
      </c>
    </row>
    <row r="68" spans="2:13" ht="15" customHeight="1" x14ac:dyDescent="0.25">
      <c r="I68" s="134"/>
      <c r="J68" s="134"/>
    </row>
    <row r="69" spans="2:13" ht="15" customHeight="1" thickBot="1" x14ac:dyDescent="0.3">
      <c r="B69" s="49" t="s">
        <v>244</v>
      </c>
      <c r="C69" s="69"/>
      <c r="D69" s="69"/>
      <c r="E69" s="69"/>
      <c r="F69" s="69"/>
      <c r="G69" s="69"/>
      <c r="H69" s="69"/>
      <c r="I69" s="69"/>
      <c r="J69" s="69"/>
      <c r="K69" s="69"/>
    </row>
    <row r="70" spans="2:13" ht="15" customHeight="1" thickBot="1" x14ac:dyDescent="0.3">
      <c r="B70" s="48" t="str">
        <f>IF('Additional Coverages (TC-NB)'!B53=TRUE,"X","")</f>
        <v/>
      </c>
      <c r="C70" s="47" t="s">
        <v>57</v>
      </c>
      <c r="E70" s="48" t="str">
        <f>IF(B70="X","","X")</f>
        <v>X</v>
      </c>
      <c r="F70" s="47" t="s">
        <v>56</v>
      </c>
      <c r="G70" s="69"/>
      <c r="H70" s="69"/>
      <c r="I70" s="69"/>
      <c r="J70" s="69"/>
      <c r="K70" s="69"/>
    </row>
    <row r="71" spans="2:13" ht="15" customHeight="1" x14ac:dyDescent="0.25">
      <c r="B71" s="46" t="s">
        <v>59</v>
      </c>
      <c r="I71" s="251" t="str">
        <f>IF('Additional Coverages (TC-NB)'!H59&gt;0,'Additional Coverages (TC-NB)'!H59,"")</f>
        <v/>
      </c>
      <c r="J71" s="251"/>
      <c r="K71" s="46" t="s">
        <v>58</v>
      </c>
    </row>
    <row r="72" spans="2:13" ht="15" customHeight="1" x14ac:dyDescent="0.25"/>
    <row r="73" spans="2:13" ht="16.5" thickBot="1" x14ac:dyDescent="0.3">
      <c r="B73" s="49" t="s">
        <v>256</v>
      </c>
      <c r="C73" s="69"/>
      <c r="D73" s="69"/>
      <c r="E73" s="69"/>
      <c r="F73" s="69"/>
      <c r="G73" s="69"/>
      <c r="H73" s="69"/>
      <c r="I73" s="69"/>
      <c r="J73" s="69"/>
      <c r="K73" s="69"/>
      <c r="L73" s="69"/>
      <c r="M73" s="69"/>
    </row>
    <row r="74" spans="2:13" ht="15.75" thickBot="1" x14ac:dyDescent="0.3">
      <c r="B74" s="48" t="str">
        <f>IF('Additional Coverages (TC-NB)'!Q65=1000000,"X",IF('Additional Coverages (TC-NB)'!Q65=2000000,"X",""))</f>
        <v/>
      </c>
      <c r="C74" s="47" t="s">
        <v>57</v>
      </c>
      <c r="E74" s="48" t="str">
        <f>IF(B74="X","","X")</f>
        <v>X</v>
      </c>
      <c r="F74" s="47" t="s">
        <v>56</v>
      </c>
      <c r="G74" s="69"/>
      <c r="H74" s="69"/>
      <c r="I74" s="69"/>
      <c r="J74" s="69"/>
      <c r="K74" s="69"/>
      <c r="L74" s="69"/>
      <c r="M74" s="69"/>
    </row>
    <row r="75" spans="2:13" x14ac:dyDescent="0.25">
      <c r="B75" s="46" t="s">
        <v>59</v>
      </c>
      <c r="I75" s="251" t="str">
        <f>'Additional Coverages (TC-NB)'!Q65</f>
        <v/>
      </c>
      <c r="J75" s="251"/>
      <c r="K75" s="46" t="s">
        <v>58</v>
      </c>
      <c r="L75" s="69"/>
      <c r="M75" s="69"/>
    </row>
    <row r="76" spans="2:13" ht="15" customHeight="1" x14ac:dyDescent="0.25"/>
    <row r="77" spans="2:13" ht="15" customHeight="1" thickBot="1" x14ac:dyDescent="0.3">
      <c r="B77" s="49" t="s">
        <v>257</v>
      </c>
      <c r="C77" s="69"/>
      <c r="D77" s="69"/>
      <c r="E77" s="69"/>
      <c r="F77" s="69"/>
      <c r="G77" s="69"/>
      <c r="H77" s="69"/>
      <c r="I77" s="69"/>
      <c r="J77" s="69"/>
      <c r="K77" s="69"/>
    </row>
    <row r="78" spans="2:13" ht="15" customHeight="1" thickBot="1" x14ac:dyDescent="0.3">
      <c r="B78" s="48" t="str">
        <f>IF('Additional Coverages (TC-NB)'!Y57&gt;0,"X","")</f>
        <v/>
      </c>
      <c r="C78" s="47" t="s">
        <v>57</v>
      </c>
      <c r="E78" s="48" t="str">
        <f>IF(B78="X","","X")</f>
        <v>X</v>
      </c>
      <c r="F78" s="47" t="s">
        <v>56</v>
      </c>
      <c r="G78" s="69"/>
      <c r="H78" s="69"/>
      <c r="I78" s="69"/>
      <c r="J78" s="69"/>
      <c r="K78" s="69"/>
    </row>
    <row r="79" spans="2:13" ht="15" customHeight="1" x14ac:dyDescent="0.25">
      <c r="B79" s="46" t="s">
        <v>59</v>
      </c>
      <c r="I79" s="251" t="str">
        <f>IF('Additional Coverages (TC-NB)'!Y57&gt;0,'Additional Coverages (TC-NB)'!Y57,"")</f>
        <v/>
      </c>
      <c r="J79" s="251"/>
      <c r="K79" s="46" t="s">
        <v>58</v>
      </c>
    </row>
    <row r="80" spans="2:13" ht="15" customHeight="1" x14ac:dyDescent="0.25"/>
    <row r="81" spans="2:11" ht="15" customHeight="1" thickBot="1" x14ac:dyDescent="0.3">
      <c r="B81" s="49" t="s">
        <v>258</v>
      </c>
      <c r="C81" s="69"/>
      <c r="D81" s="69"/>
      <c r="E81" s="69"/>
      <c r="F81" s="69"/>
      <c r="G81" s="69"/>
      <c r="H81" s="69"/>
      <c r="I81" s="69"/>
      <c r="J81" s="69"/>
      <c r="K81" s="69"/>
    </row>
    <row r="82" spans="2:11" ht="15" customHeight="1" thickBot="1" x14ac:dyDescent="0.3">
      <c r="B82" s="48" t="str">
        <f>IF('Additional Coverages (TC-NB)'!Y59&gt;0,"X","")</f>
        <v/>
      </c>
      <c r="C82" s="47" t="s">
        <v>57</v>
      </c>
      <c r="E82" s="48" t="str">
        <f>IF(B82="X","","X")</f>
        <v>X</v>
      </c>
      <c r="F82" s="47" t="s">
        <v>56</v>
      </c>
      <c r="G82" s="69"/>
      <c r="H82" s="69"/>
      <c r="I82" s="69"/>
      <c r="J82" s="69"/>
      <c r="K82" s="69"/>
    </row>
    <row r="83" spans="2:11" ht="15" customHeight="1" x14ac:dyDescent="0.25">
      <c r="B83" s="46" t="s">
        <v>59</v>
      </c>
      <c r="I83" s="251" t="str">
        <f>IF('Additional Coverages (TC-NB)'!Y59&gt;0,'Additional Coverages (TC-NB)'!Y59,"")</f>
        <v/>
      </c>
      <c r="J83" s="251"/>
      <c r="K83" s="46" t="s">
        <v>58</v>
      </c>
    </row>
    <row r="84" spans="2:11" ht="15" customHeight="1" x14ac:dyDescent="0.25"/>
    <row r="85" spans="2:11" ht="15" customHeight="1" thickBot="1" x14ac:dyDescent="0.3">
      <c r="B85" s="49" t="s">
        <v>259</v>
      </c>
      <c r="C85" s="69"/>
      <c r="D85" s="69"/>
      <c r="E85" s="69"/>
      <c r="F85" s="69"/>
      <c r="G85" s="69"/>
      <c r="H85" s="69"/>
      <c r="I85" s="69"/>
      <c r="J85" s="69"/>
      <c r="K85" s="69"/>
    </row>
    <row r="86" spans="2:11" ht="15" customHeight="1" thickBot="1" x14ac:dyDescent="0.3">
      <c r="B86" s="48" t="str">
        <f>IF('Additional Coverages (TC-NB)'!Y61&gt;0,"X","")</f>
        <v/>
      </c>
      <c r="C86" s="47" t="s">
        <v>57</v>
      </c>
      <c r="E86" s="48" t="str">
        <f>IF(B86="X","","X")</f>
        <v>X</v>
      </c>
      <c r="F86" s="47" t="s">
        <v>56</v>
      </c>
      <c r="G86" s="69"/>
      <c r="H86" s="69"/>
      <c r="I86" s="69"/>
      <c r="J86" s="69"/>
      <c r="K86" s="69"/>
    </row>
    <row r="87" spans="2:11" ht="15" customHeight="1" x14ac:dyDescent="0.25">
      <c r="B87" s="46" t="s">
        <v>59</v>
      </c>
      <c r="I87" s="251" t="str">
        <f>IF('Additional Coverages (TC-NB)'!Y61&gt;0,'Additional Coverages (TC-NB)'!Y61,"")</f>
        <v/>
      </c>
      <c r="J87" s="251"/>
      <c r="K87" s="46" t="s">
        <v>58</v>
      </c>
    </row>
    <row r="88" spans="2:11" ht="15" customHeight="1" x14ac:dyDescent="0.25">
      <c r="I88" s="134"/>
      <c r="J88" s="134"/>
    </row>
    <row r="89" spans="2:11" ht="15" customHeight="1" thickBot="1" x14ac:dyDescent="0.3">
      <c r="B89" s="49" t="s">
        <v>260</v>
      </c>
      <c r="C89" s="69"/>
      <c r="D89" s="69"/>
      <c r="E89" s="69"/>
      <c r="F89" s="69"/>
      <c r="G89" s="69"/>
      <c r="H89" s="69"/>
      <c r="I89" s="69"/>
      <c r="J89" s="69"/>
      <c r="K89" s="69"/>
    </row>
    <row r="90" spans="2:11" ht="15" customHeight="1" thickBot="1" x14ac:dyDescent="0.3">
      <c r="B90" s="48" t="str">
        <f>IF('Additional Coverages (TC-NB)'!Y63&gt;0,"X","")</f>
        <v/>
      </c>
      <c r="C90" s="47" t="s">
        <v>57</v>
      </c>
      <c r="E90" s="48" t="str">
        <f>IF(B90="X","","X")</f>
        <v>X</v>
      </c>
      <c r="F90" s="47" t="s">
        <v>56</v>
      </c>
      <c r="G90" s="69"/>
      <c r="H90" s="69"/>
      <c r="I90" s="69"/>
      <c r="J90" s="69"/>
      <c r="K90" s="69"/>
    </row>
    <row r="91" spans="2:11" ht="15" customHeight="1" x14ac:dyDescent="0.25">
      <c r="B91" s="46" t="s">
        <v>59</v>
      </c>
      <c r="I91" s="251" t="str">
        <f>IF('Additional Coverages (TC-NB)'!Y63&gt;0,'Additional Coverages (TC-NB)'!Y63,"")</f>
        <v/>
      </c>
      <c r="J91" s="251"/>
      <c r="K91" s="46" t="s">
        <v>58</v>
      </c>
    </row>
    <row r="92" spans="2:11" ht="15" customHeight="1" x14ac:dyDescent="0.25"/>
    <row r="93" spans="2:11" ht="15" customHeight="1" x14ac:dyDescent="0.25"/>
    <row r="94" spans="2:11" ht="15.75" x14ac:dyDescent="0.25">
      <c r="B94" s="49" t="s">
        <v>70</v>
      </c>
      <c r="C94" s="49"/>
    </row>
    <row r="95" spans="2:11" ht="10.5" customHeight="1" x14ac:dyDescent="0.25"/>
    <row r="96" spans="2:11" ht="12.75" customHeight="1" thickBot="1" x14ac:dyDescent="0.3">
      <c r="B96" s="275" t="s">
        <v>23</v>
      </c>
      <c r="C96" s="276"/>
      <c r="D96" s="276"/>
      <c r="E96" s="276"/>
      <c r="F96" s="276"/>
      <c r="G96" s="276"/>
      <c r="H96" s="276"/>
      <c r="I96" s="276"/>
    </row>
    <row r="97" spans="2:9" ht="12.75" customHeight="1" thickBot="1" x14ac:dyDescent="0.3">
      <c r="B97" s="71" t="str">
        <f>IF('Scope of Work (TC-NB)'!K21=TRUE,"✔","")</f>
        <v/>
      </c>
      <c r="C97" s="253" t="s">
        <v>23</v>
      </c>
      <c r="D97" s="254"/>
      <c r="E97" s="254"/>
      <c r="F97" s="254"/>
      <c r="G97" s="254"/>
      <c r="H97" s="254"/>
      <c r="I97" s="254"/>
    </row>
    <row r="98" spans="2:9" ht="12.75" customHeight="1" thickBot="1" x14ac:dyDescent="0.3">
      <c r="B98" s="71" t="str">
        <f>IF('Scope of Work (TC-NB)'!K22=TRUE,"✔","")</f>
        <v/>
      </c>
      <c r="C98" s="257" t="s">
        <v>74</v>
      </c>
      <c r="D98" s="258"/>
      <c r="E98" s="258"/>
      <c r="F98" s="258"/>
      <c r="G98" s="258"/>
      <c r="H98" s="258"/>
      <c r="I98" s="258"/>
    </row>
    <row r="99" spans="2:9" ht="12.75" customHeight="1" thickBot="1" x14ac:dyDescent="0.3">
      <c r="B99" s="277" t="s">
        <v>25</v>
      </c>
      <c r="C99" s="276"/>
      <c r="D99" s="276"/>
      <c r="E99" s="276"/>
      <c r="F99" s="276"/>
      <c r="G99" s="276"/>
      <c r="H99" s="276"/>
      <c r="I99" s="276"/>
    </row>
    <row r="100" spans="2:9" ht="12.75" customHeight="1" thickBot="1" x14ac:dyDescent="0.3">
      <c r="B100" s="71" t="str">
        <f>IF('Scope of Work (TC-NB)'!K24=TRUE,"✔","")</f>
        <v/>
      </c>
      <c r="C100" s="253" t="s">
        <v>28</v>
      </c>
      <c r="D100" s="254"/>
      <c r="E100" s="254"/>
      <c r="F100" s="254"/>
      <c r="G100" s="254"/>
      <c r="H100" s="254"/>
      <c r="I100" s="254"/>
    </row>
    <row r="101" spans="2:9" ht="12.75" customHeight="1" thickBot="1" x14ac:dyDescent="0.3">
      <c r="B101" s="71" t="str">
        <f>IF('Scope of Work (TC-NB)'!K25=TRUE,"✔","")</f>
        <v/>
      </c>
      <c r="C101" s="253" t="s">
        <v>7</v>
      </c>
      <c r="D101" s="254"/>
      <c r="E101" s="254"/>
      <c r="F101" s="254"/>
      <c r="G101" s="254"/>
      <c r="H101" s="254"/>
      <c r="I101" s="254"/>
    </row>
    <row r="102" spans="2:9" ht="12.75" customHeight="1" thickBot="1" x14ac:dyDescent="0.3">
      <c r="B102" s="71" t="str">
        <f>IF('Scope of Work (TC-NB)'!K26=TRUE,"✔","")</f>
        <v/>
      </c>
      <c r="C102" s="253" t="s">
        <v>8</v>
      </c>
      <c r="D102" s="254"/>
      <c r="E102" s="254"/>
      <c r="F102" s="254"/>
      <c r="G102" s="254"/>
      <c r="H102" s="254"/>
      <c r="I102" s="254"/>
    </row>
    <row r="103" spans="2:9" ht="12.75" customHeight="1" thickBot="1" x14ac:dyDescent="0.3">
      <c r="B103" s="71" t="str">
        <f>IF('Scope of Work (TC-NB)'!K27=TRUE,"✔","")</f>
        <v/>
      </c>
      <c r="C103" s="253" t="s">
        <v>9</v>
      </c>
      <c r="D103" s="254"/>
      <c r="E103" s="254"/>
      <c r="F103" s="254"/>
      <c r="G103" s="254"/>
      <c r="H103" s="254"/>
      <c r="I103" s="254"/>
    </row>
    <row r="104" spans="2:9" ht="12.75" customHeight="1" thickBot="1" x14ac:dyDescent="0.3">
      <c r="B104" s="71" t="str">
        <f>IF('Scope of Work (TC-NB)'!K28=TRUE,"✔","")</f>
        <v/>
      </c>
      <c r="C104" s="253" t="s">
        <v>10</v>
      </c>
      <c r="D104" s="254"/>
      <c r="E104" s="254"/>
      <c r="F104" s="254"/>
      <c r="G104" s="254"/>
      <c r="H104" s="254"/>
      <c r="I104" s="254"/>
    </row>
    <row r="105" spans="2:9" ht="12.75" customHeight="1" thickBot="1" x14ac:dyDescent="0.3">
      <c r="B105" s="71" t="str">
        <f>IF('Scope of Work (TC-NB)'!K29=TRUE,"✔","")</f>
        <v/>
      </c>
      <c r="C105" s="253" t="s">
        <v>11</v>
      </c>
      <c r="D105" s="254"/>
      <c r="E105" s="254"/>
      <c r="F105" s="254"/>
      <c r="G105" s="254"/>
      <c r="H105" s="254"/>
      <c r="I105" s="254"/>
    </row>
    <row r="106" spans="2:9" ht="12.75" customHeight="1" thickBot="1" x14ac:dyDescent="0.3">
      <c r="B106" s="71" t="str">
        <f>IF('Scope of Work (TC-NB)'!K30=TRUE,"✔","")</f>
        <v/>
      </c>
      <c r="C106" s="253" t="s">
        <v>12</v>
      </c>
      <c r="D106" s="254"/>
      <c r="E106" s="254"/>
      <c r="F106" s="254"/>
      <c r="G106" s="254"/>
      <c r="H106" s="254"/>
      <c r="I106" s="254"/>
    </row>
    <row r="107" spans="2:9" ht="12.75" customHeight="1" thickBot="1" x14ac:dyDescent="0.3">
      <c r="B107" s="71" t="str">
        <f>IF('Scope of Work (TC-NB)'!K31=TRUE,"✔","")</f>
        <v/>
      </c>
      <c r="C107" s="257" t="s">
        <v>13</v>
      </c>
      <c r="D107" s="258"/>
      <c r="E107" s="258"/>
      <c r="F107" s="258"/>
      <c r="G107" s="258"/>
      <c r="H107" s="258"/>
      <c r="I107" s="258"/>
    </row>
    <row r="108" spans="2:9" ht="12.75" customHeight="1" thickBot="1" x14ac:dyDescent="0.3">
      <c r="B108" s="277" t="s">
        <v>26</v>
      </c>
      <c r="C108" s="276"/>
      <c r="D108" s="276"/>
      <c r="E108" s="276"/>
      <c r="F108" s="276"/>
      <c r="G108" s="276"/>
      <c r="H108" s="276"/>
      <c r="I108" s="276"/>
    </row>
    <row r="109" spans="2:9" ht="12.75" customHeight="1" thickBot="1" x14ac:dyDescent="0.3">
      <c r="B109" s="71" t="str">
        <f>IF('Scope of Work (TC-NB)'!K33=TRUE,"✔","")</f>
        <v/>
      </c>
      <c r="C109" s="253" t="s">
        <v>14</v>
      </c>
      <c r="D109" s="254"/>
      <c r="E109" s="254"/>
      <c r="F109" s="254"/>
      <c r="G109" s="254"/>
      <c r="H109" s="254"/>
      <c r="I109" s="254"/>
    </row>
    <row r="110" spans="2:9" ht="12.75" customHeight="1" thickBot="1" x14ac:dyDescent="0.3">
      <c r="B110" s="71" t="str">
        <f>IF('Scope of Work (TC-NB)'!K34=TRUE,"✔","")</f>
        <v/>
      </c>
      <c r="C110" s="253" t="s">
        <v>15</v>
      </c>
      <c r="D110" s="254"/>
      <c r="E110" s="254"/>
      <c r="F110" s="254"/>
      <c r="G110" s="254"/>
      <c r="H110" s="254"/>
      <c r="I110" s="254"/>
    </row>
    <row r="111" spans="2:9" ht="12.75" customHeight="1" thickBot="1" x14ac:dyDescent="0.3">
      <c r="B111" s="71" t="str">
        <f>IF('Scope of Work (TC-NB)'!K35=TRUE,"✔","")</f>
        <v/>
      </c>
      <c r="C111" s="253" t="s">
        <v>16</v>
      </c>
      <c r="D111" s="254"/>
      <c r="E111" s="254"/>
      <c r="F111" s="254"/>
      <c r="G111" s="254"/>
      <c r="H111" s="254"/>
      <c r="I111" s="254"/>
    </row>
    <row r="112" spans="2:9" ht="12.75" customHeight="1" thickBot="1" x14ac:dyDescent="0.3">
      <c r="B112" s="71" t="str">
        <f>IF('Scope of Work (TC-NB)'!K36=TRUE,"✔","")</f>
        <v/>
      </c>
      <c r="C112" s="253" t="s">
        <v>17</v>
      </c>
      <c r="D112" s="254"/>
      <c r="E112" s="254"/>
      <c r="F112" s="254"/>
      <c r="G112" s="254"/>
      <c r="H112" s="254"/>
      <c r="I112" s="254"/>
    </row>
    <row r="113" spans="2:10" ht="12.75" customHeight="1" thickBot="1" x14ac:dyDescent="0.3">
      <c r="B113" s="71" t="str">
        <f>IF('Scope of Work (TC-NB)'!K37=TRUE,"✔","")</f>
        <v/>
      </c>
      <c r="C113" s="253" t="s">
        <v>18</v>
      </c>
      <c r="D113" s="254"/>
      <c r="E113" s="254"/>
      <c r="F113" s="254"/>
      <c r="G113" s="254"/>
      <c r="H113" s="254"/>
      <c r="I113" s="254"/>
    </row>
    <row r="114" spans="2:10" ht="12.75" customHeight="1" thickBot="1" x14ac:dyDescent="0.3">
      <c r="B114" s="71" t="str">
        <f>IF('Scope of Work (TC-NB)'!K38=TRUE,"✔","")</f>
        <v/>
      </c>
      <c r="C114" s="253" t="s">
        <v>19</v>
      </c>
      <c r="D114" s="254"/>
      <c r="E114" s="254"/>
      <c r="F114" s="254"/>
      <c r="G114" s="254"/>
      <c r="H114" s="254"/>
      <c r="I114" s="254"/>
    </row>
    <row r="115" spans="2:10" ht="12.75" customHeight="1" thickBot="1" x14ac:dyDescent="0.3">
      <c r="B115" s="71" t="str">
        <f>IF('Scope of Work (TC-NB)'!K39=TRUE,"✔","")</f>
        <v/>
      </c>
      <c r="C115" s="253" t="s">
        <v>20</v>
      </c>
      <c r="D115" s="254"/>
      <c r="E115" s="254"/>
      <c r="F115" s="254"/>
      <c r="G115" s="254"/>
      <c r="H115" s="254"/>
      <c r="I115" s="254"/>
    </row>
    <row r="116" spans="2:10" ht="12.75" customHeight="1" thickBot="1" x14ac:dyDescent="0.3">
      <c r="B116" s="71" t="str">
        <f>IF('Scope of Work (TC-NB)'!K40=TRUE,"✔","")</f>
        <v/>
      </c>
      <c r="C116" s="253" t="s">
        <v>21</v>
      </c>
      <c r="D116" s="254"/>
      <c r="E116" s="254"/>
      <c r="F116" s="254"/>
      <c r="G116" s="254"/>
      <c r="H116" s="254"/>
      <c r="I116" s="254"/>
    </row>
    <row r="117" spans="2:10" ht="12.75" customHeight="1" thickBot="1" x14ac:dyDescent="0.3">
      <c r="B117" s="71" t="str">
        <f>IF('Scope of Work (TC-NB)'!K41=TRUE,"✔","")</f>
        <v/>
      </c>
      <c r="C117" s="257" t="s">
        <v>22</v>
      </c>
      <c r="D117" s="258"/>
      <c r="E117" s="258"/>
      <c r="F117" s="258"/>
      <c r="G117" s="258"/>
      <c r="H117" s="258"/>
      <c r="I117" s="258"/>
    </row>
    <row r="118" spans="2:10" ht="12.75" customHeight="1" thickBot="1" x14ac:dyDescent="0.3">
      <c r="B118" s="277" t="s">
        <v>27</v>
      </c>
      <c r="C118" s="276"/>
      <c r="D118" s="276"/>
      <c r="E118" s="276"/>
      <c r="F118" s="276"/>
      <c r="G118" s="276"/>
      <c r="H118" s="276"/>
      <c r="I118" s="276"/>
    </row>
    <row r="119" spans="2:10" ht="12.75" customHeight="1" thickBot="1" x14ac:dyDescent="0.3">
      <c r="B119" s="71" t="str">
        <f>IF('Scope of Work (TC-NB)'!K43=TRUE,"✔","")</f>
        <v/>
      </c>
      <c r="C119" s="253" t="s">
        <v>24</v>
      </c>
      <c r="D119" s="254"/>
      <c r="E119" s="254"/>
      <c r="F119" s="254"/>
      <c r="G119" s="254"/>
      <c r="H119" s="254"/>
      <c r="I119" s="254"/>
    </row>
    <row r="120" spans="2:10" ht="10.5" customHeight="1" x14ac:dyDescent="0.25"/>
    <row r="121" spans="2:10" ht="10.5" customHeight="1" x14ac:dyDescent="0.25"/>
    <row r="122" spans="2:10" ht="10.5" customHeight="1" x14ac:dyDescent="0.25"/>
    <row r="123" spans="2:10" ht="10.5" customHeight="1" x14ac:dyDescent="0.25"/>
    <row r="124" spans="2:10" ht="12.75" customHeight="1" x14ac:dyDescent="0.25">
      <c r="F124" s="252" t="s">
        <v>290</v>
      </c>
      <c r="G124" s="252"/>
      <c r="H124" s="252"/>
      <c r="I124" s="252"/>
      <c r="J124" s="252"/>
    </row>
    <row r="125" spans="2:10" ht="12.75" customHeight="1" x14ac:dyDescent="0.25">
      <c r="F125" s="252"/>
      <c r="G125" s="252"/>
      <c r="H125" s="252"/>
      <c r="I125" s="252"/>
      <c r="J125" s="252"/>
    </row>
    <row r="126" spans="2:10" ht="12.75" customHeight="1" x14ac:dyDescent="0.25">
      <c r="F126" s="252"/>
      <c r="G126" s="252"/>
      <c r="H126" s="252"/>
      <c r="I126" s="252"/>
      <c r="J126" s="252"/>
    </row>
  </sheetData>
  <sheetProtection algorithmName="SHA-512" hashValue="Ehqo95gDyFIu8sdGlcJy3U9YsifaEZSumiRP+bsBSU8Z2kawTiMUmLVsC9kfgdzaeRzJLYq/FHJYTy5obRNcjw==" saltValue="8ecPkThiXSvORakkjFO+ZQ==" spinCount="100000" sheet="1" objects="1" scenarios="1" selectLockedCells="1" selectUnlockedCells="1"/>
  <mergeCells count="49">
    <mergeCell ref="I63:J63"/>
    <mergeCell ref="B30:M31"/>
    <mergeCell ref="B52:M52"/>
    <mergeCell ref="I28:J28"/>
    <mergeCell ref="I21:J21"/>
    <mergeCell ref="J36:K36"/>
    <mergeCell ref="I48:J48"/>
    <mergeCell ref="B23:M24"/>
    <mergeCell ref="B2:M2"/>
    <mergeCell ref="B4:M4"/>
    <mergeCell ref="J16:K16"/>
    <mergeCell ref="B11:M12"/>
    <mergeCell ref="B5:M5"/>
    <mergeCell ref="B6:M6"/>
    <mergeCell ref="B8:M8"/>
    <mergeCell ref="F124:J126"/>
    <mergeCell ref="C110:I110"/>
    <mergeCell ref="C111:I111"/>
    <mergeCell ref="C112:I112"/>
    <mergeCell ref="C113:I113"/>
    <mergeCell ref="C114:I114"/>
    <mergeCell ref="C115:I115"/>
    <mergeCell ref="C116:I116"/>
    <mergeCell ref="C117:I117"/>
    <mergeCell ref="C119:I119"/>
    <mergeCell ref="B118:I118"/>
    <mergeCell ref="C109:I109"/>
    <mergeCell ref="J55:K55"/>
    <mergeCell ref="C97:I97"/>
    <mergeCell ref="C100:I100"/>
    <mergeCell ref="C103:I103"/>
    <mergeCell ref="C104:I104"/>
    <mergeCell ref="C105:I105"/>
    <mergeCell ref="C106:I106"/>
    <mergeCell ref="C107:I107"/>
    <mergeCell ref="C101:I101"/>
    <mergeCell ref="C102:I102"/>
    <mergeCell ref="C98:I98"/>
    <mergeCell ref="B96:I96"/>
    <mergeCell ref="B99:I99"/>
    <mergeCell ref="B108:I108"/>
    <mergeCell ref="B58:M59"/>
    <mergeCell ref="I87:J87"/>
    <mergeCell ref="I91:J91"/>
    <mergeCell ref="I67:J67"/>
    <mergeCell ref="I71:J71"/>
    <mergeCell ref="I75:J75"/>
    <mergeCell ref="I79:J79"/>
    <mergeCell ref="I83:J83"/>
  </mergeCells>
  <conditionalFormatting sqref="G32:M32 B29:M29 B44:M45">
    <cfRule type="containsText" dxfId="6" priority="14" operator="containsText" text="Verify">
      <formula>NOT(ISERROR(SEARCH("Verify",B29)))</formula>
    </cfRule>
  </conditionalFormatting>
  <conditionalFormatting sqref="B38:M38 B41:M41 G39:M40 G42:M43">
    <cfRule type="containsText" dxfId="5" priority="13" operator="containsText" text="Verify">
      <formula>NOT(ISERROR(SEARCH("Verify",B38)))</formula>
    </cfRule>
  </conditionalFormatting>
  <conditionalFormatting sqref="B52:M52">
    <cfRule type="containsText" dxfId="4" priority="10" operator="containsText" text="Builders">
      <formula>NOT(ISERROR(SEARCH("Builders",B52)))</formula>
    </cfRule>
  </conditionalFormatting>
  <pageMargins left="0.25" right="0.25" top="0.75" bottom="0.75" header="0.3" footer="0.3"/>
  <pageSetup orientation="portrait" r:id="rId1"/>
  <headerFooter>
    <oddHeader>&amp;C&amp;G</oddHeader>
    <oddFooter>&amp;C&amp;D&amp;R&amp;P of &amp;N</oddFooter>
  </headerFooter>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containsText" priority="9" operator="containsText" text="Verify" id="{167A92F1-89C1-42A7-90E7-FB570622102A}">
            <xm:f>NOT(ISERROR(SEARCH("Verify",'Summary (TC-EB)'!C58)))</xm:f>
            <x14:dxf>
              <fill>
                <patternFill>
                  <bgColor rgb="FFFF0000"/>
                </patternFill>
              </fill>
            </x14:dxf>
          </x14:cfRule>
          <xm:sqref>C73:M73 L75:M75 G74:M74 C61:K61 G62:K62 C69:K69 G70:K70 C65:K65 G66:K66 C77:K77 G78:K78 C81:K81 G82:K82 C85:K85 G86:K86</xm:sqref>
        </x14:conditionalFormatting>
        <x14:conditionalFormatting xmlns:xm="http://schemas.microsoft.com/office/excel/2006/main">
          <x14:cfRule type="containsText" priority="2" operator="containsText" text="Verify" id="{2F3B5CB8-077E-4E49-94BB-4251366C704D}">
            <xm:f>NOT(ISERROR(SEARCH("Verify",'Summary (TC-EB)'!C85)))</xm:f>
            <x14:dxf>
              <fill>
                <patternFill>
                  <bgColor rgb="FFFF0000"/>
                </patternFill>
              </fill>
            </x14:dxf>
          </x14:cfRule>
          <xm:sqref>C89:K89 G90:K90</xm:sqref>
        </x14:conditionalFormatting>
        <x14:conditionalFormatting xmlns:xm="http://schemas.microsoft.com/office/excel/2006/main">
          <x14:cfRule type="containsText" priority="1" operator="containsText" text="Endorsement" id="{D61B4B0A-BFF4-436A-A541-AA4E38C773D0}">
            <xm:f>NOT(ISERROR(SEARCH("Endorsement",'Summary (TC-EB)'!G55)))</xm:f>
            <x14:dxf>
              <fill>
                <patternFill>
                  <bgColor rgb="FFFF0000"/>
                </patternFill>
              </fill>
            </x14:dxf>
          </x14:cfRule>
          <xm:sqref>G50:M50</xm:sqref>
        </x14:conditionalFormatting>
        <x14:conditionalFormatting xmlns:xm="http://schemas.microsoft.com/office/excel/2006/main">
          <x14:cfRule type="containsText" priority="32" operator="containsText" text="Endorsement" id="{D61B4B0A-BFF4-436A-A541-AA4E38C773D0}">
            <xm:f>NOT(ISERROR(SEARCH("Endorsement",'Summary (TC-EB)'!#REF!)))</xm:f>
            <x14:dxf>
              <fill>
                <patternFill>
                  <bgColor rgb="FFFF0000"/>
                </patternFill>
              </fill>
            </x14:dxf>
          </x14:cfRule>
          <xm:sqref>G51:M51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D46"/>
  <sheetViews>
    <sheetView showGridLines="0" showRowColHeaders="0" zoomScaleNormal="100" workbookViewId="0">
      <selection activeCell="O27" sqref="O27"/>
    </sheetView>
  </sheetViews>
  <sheetFormatPr defaultRowHeight="15" x14ac:dyDescent="0.25"/>
  <cols>
    <col min="1" max="1" width="4.28515625" customWidth="1"/>
    <col min="2" max="27" width="7.7109375" customWidth="1"/>
    <col min="28" max="28" width="4.28515625" customWidth="1"/>
  </cols>
  <sheetData>
    <row r="1" spans="1:30" ht="15" customHeight="1" x14ac:dyDescent="0.25">
      <c r="A1" s="9"/>
      <c r="B1" s="167"/>
      <c r="C1" s="167"/>
      <c r="D1" s="9"/>
      <c r="E1" s="168" t="s">
        <v>0</v>
      </c>
      <c r="F1" s="168"/>
      <c r="G1" s="168"/>
      <c r="H1" s="168"/>
      <c r="I1" s="9"/>
      <c r="J1" s="167"/>
      <c r="K1" s="167"/>
      <c r="L1" s="167"/>
      <c r="M1" s="9"/>
      <c r="N1" s="167"/>
      <c r="O1" s="167"/>
      <c r="P1" s="167"/>
      <c r="Q1" s="167"/>
      <c r="R1" s="9"/>
      <c r="S1" s="167"/>
      <c r="T1" s="167"/>
      <c r="U1" s="167"/>
      <c r="V1" s="9"/>
      <c r="W1" s="9"/>
      <c r="X1" s="9"/>
      <c r="Y1" s="9"/>
      <c r="Z1" s="9"/>
      <c r="AA1" s="9"/>
      <c r="AB1" s="9"/>
      <c r="AC1" s="1"/>
      <c r="AD1" s="1"/>
    </row>
    <row r="2" spans="1:30" ht="15" customHeight="1" x14ac:dyDescent="0.25">
      <c r="A2" s="9"/>
      <c r="B2" s="167"/>
      <c r="C2" s="167"/>
      <c r="D2" s="9"/>
      <c r="E2" s="168"/>
      <c r="F2" s="168"/>
      <c r="G2" s="168"/>
      <c r="H2" s="168"/>
      <c r="I2" s="9"/>
      <c r="J2" s="167"/>
      <c r="K2" s="167"/>
      <c r="L2" s="167"/>
      <c r="M2" s="9"/>
      <c r="N2" s="167"/>
      <c r="O2" s="167"/>
      <c r="P2" s="167"/>
      <c r="Q2" s="167"/>
      <c r="R2" s="9"/>
      <c r="S2" s="167"/>
      <c r="T2" s="167"/>
      <c r="U2" s="167"/>
      <c r="V2" s="9"/>
      <c r="W2" s="9"/>
      <c r="X2" s="9"/>
      <c r="Y2" s="9"/>
      <c r="Z2" s="9"/>
      <c r="AA2" s="9"/>
      <c r="AB2" s="9"/>
      <c r="AC2" s="1"/>
      <c r="AD2" s="1"/>
    </row>
    <row r="3" spans="1:30" x14ac:dyDescent="0.25">
      <c r="I3" s="3"/>
    </row>
    <row r="9" spans="1:30" ht="15" customHeight="1" x14ac:dyDescent="0.25">
      <c r="J9" s="61"/>
      <c r="K9" s="61"/>
      <c r="L9" s="61"/>
      <c r="M9" s="61"/>
      <c r="N9" s="61"/>
      <c r="O9" s="61"/>
      <c r="P9" s="61"/>
      <c r="Q9" s="61"/>
    </row>
    <row r="10" spans="1:30" ht="15" customHeight="1" x14ac:dyDescent="0.25">
      <c r="J10" s="61"/>
      <c r="K10" s="61"/>
      <c r="L10" s="61"/>
      <c r="M10" s="61"/>
      <c r="N10" s="61"/>
      <c r="O10" s="61"/>
      <c r="P10" s="61"/>
      <c r="Q10" s="61"/>
    </row>
    <row r="11" spans="1:30" ht="15" customHeight="1" x14ac:dyDescent="0.25">
      <c r="J11" s="62"/>
      <c r="K11" s="62"/>
      <c r="L11" s="62"/>
      <c r="M11" s="62"/>
      <c r="N11" s="62"/>
    </row>
    <row r="12" spans="1:30" ht="15" customHeight="1" x14ac:dyDescent="0.25">
      <c r="J12" s="62"/>
      <c r="K12" s="62"/>
      <c r="L12" s="62"/>
      <c r="M12" s="62"/>
      <c r="N12" s="62"/>
    </row>
    <row r="19" spans="2:27" ht="15" customHeight="1" x14ac:dyDescent="0.25">
      <c r="T19" s="85"/>
      <c r="U19" s="85"/>
      <c r="V19" s="85"/>
      <c r="W19" s="85"/>
      <c r="X19" s="85"/>
      <c r="Y19" s="85"/>
      <c r="Z19" s="85"/>
      <c r="AA19" s="85"/>
    </row>
    <row r="20" spans="2:27" ht="15" customHeight="1" x14ac:dyDescent="0.25"/>
    <row r="21" spans="2:27" ht="15" customHeight="1" x14ac:dyDescent="0.25">
      <c r="B21" s="86"/>
      <c r="C21" s="86"/>
      <c r="D21" s="86"/>
    </row>
    <row r="22" spans="2:27" ht="15" customHeight="1" x14ac:dyDescent="0.25">
      <c r="B22" s="86"/>
      <c r="C22" s="86"/>
      <c r="D22" s="86"/>
    </row>
    <row r="23" spans="2:27" ht="15" customHeight="1" x14ac:dyDescent="0.25">
      <c r="B23" s="86"/>
      <c r="C23" s="86"/>
      <c r="D23" s="86"/>
    </row>
    <row r="24" spans="2:27" x14ac:dyDescent="0.25">
      <c r="B24" s="1"/>
      <c r="C24" s="1"/>
      <c r="D24" s="1"/>
    </row>
    <row r="25" spans="2:27" x14ac:dyDescent="0.25">
      <c r="B25" s="1"/>
      <c r="C25" s="1"/>
      <c r="D25" s="1"/>
    </row>
    <row r="26" spans="2:27" x14ac:dyDescent="0.25">
      <c r="B26" s="1"/>
      <c r="C26" s="1"/>
      <c r="D26" s="1"/>
    </row>
    <row r="27" spans="2:27" x14ac:dyDescent="0.25">
      <c r="B27" s="1"/>
      <c r="C27" s="1"/>
      <c r="D27" s="1"/>
    </row>
    <row r="28" spans="2:27" x14ac:dyDescent="0.25">
      <c r="B28" s="1"/>
      <c r="C28" s="1"/>
      <c r="D28" s="1"/>
    </row>
    <row r="29" spans="2:27" ht="15" customHeight="1" x14ac:dyDescent="0.25">
      <c r="B29" s="1"/>
      <c r="C29" s="1"/>
      <c r="D29" s="1"/>
      <c r="E29" s="167" t="s">
        <v>4</v>
      </c>
      <c r="F29" s="167"/>
      <c r="G29" s="167"/>
      <c r="H29" s="167"/>
      <c r="I29" s="167"/>
      <c r="J29" s="167"/>
      <c r="K29" s="167"/>
      <c r="L29" s="167"/>
      <c r="Q29" s="167" t="s">
        <v>5</v>
      </c>
      <c r="R29" s="167"/>
      <c r="S29" s="167"/>
      <c r="T29" s="167"/>
      <c r="U29" s="167"/>
      <c r="V29" s="167"/>
      <c r="W29" s="167"/>
      <c r="X29" s="167"/>
    </row>
    <row r="30" spans="2:27" ht="15" customHeight="1" x14ac:dyDescent="0.25">
      <c r="B30" s="1"/>
      <c r="C30" s="1"/>
      <c r="D30" s="1"/>
      <c r="E30" s="167"/>
      <c r="F30" s="167"/>
      <c r="G30" s="167"/>
      <c r="H30" s="167"/>
      <c r="I30" s="167"/>
      <c r="J30" s="167"/>
      <c r="K30" s="167"/>
      <c r="L30" s="167"/>
      <c r="Q30" s="167"/>
      <c r="R30" s="167"/>
      <c r="S30" s="167"/>
      <c r="T30" s="167"/>
      <c r="U30" s="167"/>
      <c r="V30" s="167"/>
      <c r="W30" s="167"/>
      <c r="X30" s="167"/>
    </row>
    <row r="31" spans="2:27" ht="15" customHeight="1" x14ac:dyDescent="0.25">
      <c r="B31" s="1"/>
      <c r="C31" s="1"/>
      <c r="D31" s="1"/>
      <c r="E31" s="167"/>
      <c r="F31" s="167"/>
      <c r="G31" s="167"/>
      <c r="H31" s="167"/>
      <c r="I31" s="167"/>
      <c r="J31" s="167"/>
      <c r="K31" s="167"/>
      <c r="L31" s="167"/>
      <c r="Q31" s="167"/>
      <c r="R31" s="167"/>
      <c r="S31" s="167"/>
      <c r="T31" s="167"/>
      <c r="U31" s="167"/>
      <c r="V31" s="167"/>
      <c r="W31" s="167"/>
      <c r="X31" s="167"/>
    </row>
    <row r="32" spans="2:27" x14ac:dyDescent="0.25">
      <c r="B32" s="1"/>
      <c r="C32" s="1"/>
      <c r="D32" s="1"/>
      <c r="E32" s="150" t="s">
        <v>275</v>
      </c>
      <c r="F32" s="151"/>
      <c r="G32" s="151"/>
      <c r="H32" s="151"/>
      <c r="I32" s="151"/>
      <c r="J32" s="151"/>
      <c r="K32" s="151"/>
      <c r="L32" s="151"/>
      <c r="Q32" s="150" t="s">
        <v>276</v>
      </c>
      <c r="R32" s="151"/>
      <c r="S32" s="151"/>
      <c r="T32" s="151"/>
      <c r="U32" s="151"/>
      <c r="V32" s="151"/>
      <c r="W32" s="151"/>
      <c r="X32" s="151"/>
    </row>
    <row r="33" spans="2:24" x14ac:dyDescent="0.25">
      <c r="B33" s="1"/>
      <c r="C33" s="1"/>
      <c r="D33" s="1"/>
      <c r="E33" s="151"/>
      <c r="F33" s="151"/>
      <c r="G33" s="151"/>
      <c r="H33" s="151"/>
      <c r="I33" s="151"/>
      <c r="J33" s="151"/>
      <c r="K33" s="151"/>
      <c r="L33" s="151"/>
      <c r="Q33" s="151"/>
      <c r="R33" s="151"/>
      <c r="S33" s="151"/>
      <c r="T33" s="151"/>
      <c r="U33" s="151"/>
      <c r="V33" s="151"/>
      <c r="W33" s="151"/>
      <c r="X33" s="151"/>
    </row>
    <row r="34" spans="2:24" x14ac:dyDescent="0.25">
      <c r="B34" s="1"/>
      <c r="C34" s="1"/>
      <c r="D34" s="1"/>
      <c r="E34" s="151"/>
      <c r="F34" s="151"/>
      <c r="G34" s="151"/>
      <c r="H34" s="151"/>
      <c r="I34" s="151"/>
      <c r="J34" s="151"/>
      <c r="K34" s="151"/>
      <c r="L34" s="151"/>
      <c r="Q34" s="151"/>
      <c r="R34" s="151"/>
      <c r="S34" s="151"/>
      <c r="T34" s="151"/>
      <c r="U34" s="151"/>
      <c r="V34" s="151"/>
      <c r="W34" s="151"/>
      <c r="X34" s="151"/>
    </row>
    <row r="35" spans="2:24" x14ac:dyDescent="0.25">
      <c r="B35" s="1"/>
      <c r="C35" s="1"/>
      <c r="D35" s="1"/>
      <c r="E35" s="151"/>
      <c r="F35" s="151"/>
      <c r="G35" s="151"/>
      <c r="H35" s="151"/>
      <c r="I35" s="151"/>
      <c r="J35" s="151"/>
      <c r="K35" s="151"/>
      <c r="L35" s="151"/>
      <c r="Q35" s="151"/>
      <c r="R35" s="151"/>
      <c r="S35" s="151"/>
      <c r="T35" s="151"/>
      <c r="U35" s="151"/>
      <c r="V35" s="151"/>
      <c r="W35" s="151"/>
      <c r="X35" s="151"/>
    </row>
    <row r="36" spans="2:24" x14ac:dyDescent="0.25">
      <c r="B36" s="1"/>
      <c r="C36" s="1"/>
      <c r="D36" s="1"/>
      <c r="E36" s="151"/>
      <c r="F36" s="151"/>
      <c r="G36" s="151"/>
      <c r="H36" s="151"/>
      <c r="I36" s="151"/>
      <c r="J36" s="151"/>
      <c r="K36" s="151"/>
      <c r="L36" s="151"/>
      <c r="Q36" s="151"/>
      <c r="R36" s="151"/>
      <c r="S36" s="151"/>
      <c r="T36" s="151"/>
      <c r="U36" s="151"/>
      <c r="V36" s="151"/>
      <c r="W36" s="151"/>
      <c r="X36" s="151"/>
    </row>
    <row r="37" spans="2:24" x14ac:dyDescent="0.25">
      <c r="B37" s="1"/>
      <c r="C37" s="1"/>
      <c r="D37" s="1"/>
      <c r="E37" s="151"/>
      <c r="F37" s="151"/>
      <c r="G37" s="151"/>
      <c r="H37" s="151"/>
      <c r="I37" s="151"/>
      <c r="J37" s="151"/>
      <c r="K37" s="151"/>
      <c r="L37" s="151"/>
      <c r="Q37" s="151"/>
      <c r="R37" s="151"/>
      <c r="S37" s="151"/>
      <c r="T37" s="151"/>
      <c r="U37" s="151"/>
      <c r="V37" s="151"/>
      <c r="W37" s="151"/>
      <c r="X37" s="151"/>
    </row>
    <row r="38" spans="2:24" x14ac:dyDescent="0.25">
      <c r="B38" s="1"/>
      <c r="C38" s="1"/>
      <c r="D38" s="1"/>
      <c r="E38" s="151"/>
      <c r="F38" s="151"/>
      <c r="G38" s="151"/>
      <c r="H38" s="151"/>
      <c r="I38" s="151"/>
      <c r="J38" s="151"/>
      <c r="K38" s="151"/>
      <c r="L38" s="151"/>
      <c r="Q38" s="151"/>
      <c r="R38" s="151"/>
      <c r="S38" s="151"/>
      <c r="T38" s="151"/>
      <c r="U38" s="151"/>
      <c r="V38" s="151"/>
      <c r="W38" s="151"/>
      <c r="X38" s="151"/>
    </row>
    <row r="39" spans="2:24" x14ac:dyDescent="0.25">
      <c r="B39" s="1"/>
      <c r="C39" s="1"/>
      <c r="D39" s="1"/>
      <c r="E39" s="151"/>
      <c r="F39" s="151"/>
      <c r="G39" s="151"/>
      <c r="H39" s="151"/>
      <c r="I39" s="151"/>
      <c r="J39" s="151"/>
      <c r="K39" s="151"/>
      <c r="L39" s="151"/>
      <c r="Q39" s="151"/>
      <c r="R39" s="151"/>
      <c r="S39" s="151"/>
      <c r="T39" s="151"/>
      <c r="U39" s="151"/>
      <c r="V39" s="151"/>
      <c r="W39" s="151"/>
      <c r="X39" s="151"/>
    </row>
    <row r="40" spans="2:24" x14ac:dyDescent="0.25">
      <c r="B40" s="1"/>
      <c r="C40" s="1"/>
      <c r="D40" s="1"/>
      <c r="E40" s="151"/>
      <c r="F40" s="151"/>
      <c r="G40" s="151"/>
      <c r="H40" s="151"/>
      <c r="I40" s="151"/>
      <c r="J40" s="151"/>
      <c r="K40" s="151"/>
      <c r="L40" s="151"/>
      <c r="Q40" s="151"/>
      <c r="R40" s="151"/>
      <c r="S40" s="151"/>
      <c r="T40" s="151"/>
      <c r="U40" s="151"/>
      <c r="V40" s="151"/>
      <c r="W40" s="151"/>
      <c r="X40" s="151"/>
    </row>
    <row r="41" spans="2:24" x14ac:dyDescent="0.25">
      <c r="B41" s="1"/>
      <c r="C41" s="1"/>
      <c r="D41" s="1"/>
      <c r="E41" s="151"/>
      <c r="F41" s="151"/>
      <c r="G41" s="151"/>
      <c r="H41" s="151"/>
      <c r="I41" s="151"/>
      <c r="J41" s="151"/>
      <c r="K41" s="151"/>
      <c r="L41" s="151"/>
      <c r="Q41" s="151"/>
      <c r="R41" s="151"/>
      <c r="S41" s="151"/>
      <c r="T41" s="151"/>
      <c r="U41" s="151"/>
      <c r="V41" s="151"/>
      <c r="W41" s="151"/>
      <c r="X41" s="151"/>
    </row>
    <row r="42" spans="2:24" x14ac:dyDescent="0.25">
      <c r="B42" s="1"/>
      <c r="C42" s="1"/>
      <c r="D42" s="1"/>
      <c r="E42" s="151"/>
      <c r="F42" s="151"/>
      <c r="G42" s="151"/>
      <c r="H42" s="151"/>
      <c r="I42" s="151"/>
      <c r="J42" s="151"/>
      <c r="K42" s="151"/>
      <c r="L42" s="151"/>
      <c r="Q42" s="151"/>
      <c r="R42" s="151"/>
      <c r="S42" s="151"/>
      <c r="T42" s="151"/>
      <c r="U42" s="151"/>
      <c r="V42" s="151"/>
      <c r="W42" s="151"/>
      <c r="X42" s="151"/>
    </row>
    <row r="43" spans="2:24" x14ac:dyDescent="0.25">
      <c r="B43" s="1"/>
      <c r="C43" s="1"/>
      <c r="D43" s="1"/>
      <c r="E43" s="151"/>
      <c r="F43" s="151"/>
      <c r="G43" s="151"/>
      <c r="H43" s="151"/>
      <c r="I43" s="151"/>
      <c r="J43" s="151"/>
      <c r="K43" s="151"/>
      <c r="L43" s="151"/>
      <c r="Q43" s="151"/>
      <c r="R43" s="151"/>
      <c r="S43" s="151"/>
      <c r="T43" s="151"/>
      <c r="U43" s="151"/>
      <c r="V43" s="151"/>
      <c r="W43" s="151"/>
      <c r="X43" s="151"/>
    </row>
    <row r="44" spans="2:24" x14ac:dyDescent="0.25">
      <c r="B44" s="1"/>
      <c r="C44" s="1"/>
      <c r="D44" s="1"/>
      <c r="E44" s="151"/>
      <c r="F44" s="151"/>
      <c r="G44" s="151"/>
      <c r="H44" s="151"/>
      <c r="I44" s="151"/>
      <c r="J44" s="151"/>
      <c r="K44" s="151"/>
      <c r="L44" s="151"/>
      <c r="Q44" s="151"/>
      <c r="R44" s="151"/>
      <c r="S44" s="151"/>
      <c r="T44" s="151"/>
      <c r="U44" s="151"/>
      <c r="V44" s="151"/>
      <c r="W44" s="151"/>
      <c r="X44" s="151"/>
    </row>
    <row r="45" spans="2:24" x14ac:dyDescent="0.25">
      <c r="B45" s="1"/>
      <c r="C45" s="1"/>
      <c r="D45" s="1"/>
      <c r="E45" s="151"/>
      <c r="F45" s="151"/>
      <c r="G45" s="151"/>
      <c r="H45" s="151"/>
      <c r="I45" s="151"/>
      <c r="J45" s="151"/>
      <c r="K45" s="151"/>
      <c r="L45" s="151"/>
      <c r="Q45" s="151"/>
      <c r="R45" s="151"/>
      <c r="S45" s="151"/>
      <c r="T45" s="151"/>
      <c r="U45" s="151"/>
      <c r="V45" s="151"/>
      <c r="W45" s="151"/>
      <c r="X45" s="151"/>
    </row>
    <row r="46" spans="2:24" x14ac:dyDescent="0.25">
      <c r="B46" s="1"/>
      <c r="C46" s="1"/>
      <c r="D46" s="1"/>
      <c r="E46" s="151"/>
      <c r="F46" s="151"/>
      <c r="G46" s="151"/>
      <c r="H46" s="151"/>
      <c r="I46" s="151"/>
      <c r="J46" s="151"/>
      <c r="K46" s="151"/>
      <c r="L46" s="151"/>
      <c r="Q46" s="151"/>
      <c r="R46" s="151"/>
      <c r="S46" s="151"/>
      <c r="T46" s="151"/>
      <c r="U46" s="151"/>
      <c r="V46" s="151"/>
      <c r="W46" s="151"/>
      <c r="X46" s="151"/>
    </row>
  </sheetData>
  <sheetProtection algorithmName="SHA-512" hashValue="US2y6SAzIbxNr2hwcsoATATE5eRe3wsDfDLRiJPGbq78RmqQlgbigSPtCRp4iQxEHj/d1heNmWCbUtCyIXcbJg==" saltValue="t1hh1Ti0Xf8FwfpB9/Wm7w==" spinCount="100000" sheet="1" objects="1" scenarios="1" selectLockedCells="1" selectUnlockedCells="1"/>
  <mergeCells count="9">
    <mergeCell ref="E32:L46"/>
    <mergeCell ref="Q32:X46"/>
    <mergeCell ref="E29:L31"/>
    <mergeCell ref="Q29:X31"/>
    <mergeCell ref="B1:C2"/>
    <mergeCell ref="E1:H2"/>
    <mergeCell ref="J1:L2"/>
    <mergeCell ref="N1:Q2"/>
    <mergeCell ref="S1:U2"/>
  </mergeCells>
  <pageMargins left="0.25" right="0.25" top="0.75" bottom="0.75" header="0.3" footer="0.3"/>
  <pageSetup paperSize="17" orientation="landscape" r:id="rId1"/>
  <drawing r:id="rId2"/>
  <picture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3"/>
  <sheetViews>
    <sheetView showGridLines="0" showRowColHeaders="0" zoomScaleNormal="100" workbookViewId="0"/>
  </sheetViews>
  <sheetFormatPr defaultRowHeight="15" x14ac:dyDescent="0.25"/>
  <cols>
    <col min="1" max="1" width="4.28515625" customWidth="1"/>
    <col min="2" max="27" width="7.7109375" customWidth="1"/>
    <col min="28" max="28" width="4.28515625" customWidth="1"/>
  </cols>
  <sheetData>
    <row r="1" spans="1:28" ht="15" customHeight="1" x14ac:dyDescent="0.25">
      <c r="A1" s="84"/>
      <c r="B1" s="167" t="s">
        <v>2</v>
      </c>
      <c r="C1" s="167"/>
      <c r="D1" s="9"/>
      <c r="E1" s="167" t="s">
        <v>0</v>
      </c>
      <c r="F1" s="167"/>
      <c r="G1" s="167"/>
      <c r="H1" s="167"/>
      <c r="I1" s="9"/>
      <c r="J1" s="168" t="s">
        <v>1</v>
      </c>
      <c r="K1" s="168"/>
      <c r="L1" s="168"/>
      <c r="M1" s="9"/>
      <c r="N1" s="167" t="s">
        <v>135</v>
      </c>
      <c r="O1" s="167"/>
      <c r="P1" s="167"/>
      <c r="Q1" s="167"/>
      <c r="R1" s="9"/>
      <c r="S1" s="167" t="s">
        <v>3</v>
      </c>
      <c r="T1" s="167"/>
      <c r="U1" s="167"/>
      <c r="V1" s="9"/>
      <c r="W1" s="9"/>
      <c r="X1" s="9"/>
      <c r="Y1" s="9"/>
      <c r="Z1" s="9"/>
      <c r="AA1" s="9"/>
      <c r="AB1" s="9"/>
    </row>
    <row r="2" spans="1:28" ht="15" customHeight="1" x14ac:dyDescent="0.25">
      <c r="A2" s="9"/>
      <c r="B2" s="167"/>
      <c r="C2" s="167"/>
      <c r="D2" s="9"/>
      <c r="E2" s="167"/>
      <c r="F2" s="167"/>
      <c r="G2" s="167"/>
      <c r="H2" s="167"/>
      <c r="I2" s="9"/>
      <c r="J2" s="168"/>
      <c r="K2" s="168"/>
      <c r="L2" s="168"/>
      <c r="M2" s="9"/>
      <c r="N2" s="167"/>
      <c r="O2" s="167"/>
      <c r="P2" s="167"/>
      <c r="Q2" s="167"/>
      <c r="R2" s="9"/>
      <c r="S2" s="167"/>
      <c r="T2" s="167"/>
      <c r="U2" s="167"/>
      <c r="V2" s="9"/>
      <c r="W2" s="9"/>
      <c r="X2" s="9"/>
      <c r="Y2" s="9"/>
      <c r="Z2" s="9"/>
      <c r="AA2" s="9"/>
      <c r="AB2" s="9"/>
    </row>
    <row r="9" spans="1:28" x14ac:dyDescent="0.25">
      <c r="J9" s="169"/>
      <c r="K9" s="169"/>
      <c r="L9" s="169"/>
      <c r="M9" s="169"/>
      <c r="N9" s="169"/>
      <c r="O9" s="169"/>
      <c r="P9" s="169"/>
      <c r="Q9" s="169"/>
    </row>
    <row r="10" spans="1:28" x14ac:dyDescent="0.25">
      <c r="J10" s="169"/>
      <c r="K10" s="169"/>
      <c r="L10" s="169"/>
      <c r="M10" s="169"/>
      <c r="N10" s="169"/>
      <c r="O10" s="169"/>
      <c r="P10" s="169"/>
      <c r="Q10" s="169"/>
    </row>
    <row r="11" spans="1:28" ht="15" customHeight="1" x14ac:dyDescent="0.25">
      <c r="J11" s="176"/>
      <c r="K11" s="176"/>
      <c r="L11" s="176"/>
      <c r="M11" s="176"/>
      <c r="N11" s="176"/>
      <c r="O11" s="176"/>
      <c r="P11" s="176"/>
      <c r="Q11" s="176"/>
      <c r="R11" s="176"/>
    </row>
    <row r="12" spans="1:28" ht="15" customHeight="1" x14ac:dyDescent="0.25">
      <c r="J12" s="176"/>
      <c r="K12" s="176"/>
      <c r="L12" s="176"/>
      <c r="M12" s="176"/>
      <c r="N12" s="176"/>
      <c r="O12" s="176"/>
      <c r="P12" s="176"/>
      <c r="Q12" s="176"/>
      <c r="R12" s="176"/>
    </row>
    <row r="13" spans="1:28" x14ac:dyDescent="0.25">
      <c r="J13" s="177"/>
      <c r="K13" s="177"/>
      <c r="L13" s="177"/>
      <c r="M13" s="177"/>
    </row>
    <row r="14" spans="1:28" x14ac:dyDescent="0.25">
      <c r="J14" s="177"/>
      <c r="K14" s="177"/>
      <c r="L14" s="177"/>
      <c r="M14" s="177"/>
    </row>
    <row r="19" spans="2:27" ht="20.25" customHeight="1" x14ac:dyDescent="0.25"/>
    <row r="20" spans="2:27" ht="17.25" customHeight="1" x14ac:dyDescent="0.3">
      <c r="B20" s="149" t="s">
        <v>248</v>
      </c>
      <c r="C20" s="149"/>
      <c r="D20" s="149"/>
      <c r="E20" s="149"/>
      <c r="F20" s="149"/>
      <c r="G20" s="149"/>
      <c r="H20" s="149"/>
      <c r="I20" s="149"/>
      <c r="K20" s="5" t="s">
        <v>23</v>
      </c>
      <c r="L20" s="54"/>
      <c r="M20" s="54"/>
      <c r="N20" s="54"/>
      <c r="O20" s="54"/>
      <c r="P20" s="54"/>
      <c r="Q20" s="54"/>
      <c r="R20" s="54"/>
      <c r="T20" s="53" t="s">
        <v>29</v>
      </c>
      <c r="U20" s="54"/>
      <c r="V20" s="54"/>
      <c r="W20" s="54"/>
      <c r="X20" s="54"/>
      <c r="Y20" s="54"/>
      <c r="Z20" s="54"/>
      <c r="AA20" s="54"/>
    </row>
    <row r="21" spans="2:27" ht="15" customHeight="1" x14ac:dyDescent="0.3">
      <c r="B21" s="149"/>
      <c r="C21" s="149"/>
      <c r="D21" s="149"/>
      <c r="E21" s="149"/>
      <c r="F21" s="149"/>
      <c r="G21" s="149"/>
      <c r="H21" s="149"/>
      <c r="I21" s="149"/>
      <c r="K21" s="82" t="b">
        <v>0</v>
      </c>
      <c r="L21" s="170" t="s">
        <v>23</v>
      </c>
      <c r="M21" s="170"/>
      <c r="N21" s="170"/>
      <c r="O21" s="170"/>
      <c r="P21" s="170"/>
      <c r="Q21" s="170"/>
      <c r="R21" s="170"/>
      <c r="T21" s="178"/>
      <c r="U21" s="178"/>
      <c r="V21" s="178"/>
      <c r="W21" s="178"/>
      <c r="X21" s="178"/>
      <c r="Y21" s="178"/>
      <c r="Z21" s="178"/>
      <c r="AA21" s="178"/>
    </row>
    <row r="22" spans="2:27" ht="15" customHeight="1" x14ac:dyDescent="0.3">
      <c r="B22" s="149"/>
      <c r="C22" s="149"/>
      <c r="D22" s="149"/>
      <c r="E22" s="149"/>
      <c r="F22" s="149"/>
      <c r="G22" s="149"/>
      <c r="H22" s="149"/>
      <c r="I22" s="149"/>
      <c r="K22" s="77" t="b">
        <v>0</v>
      </c>
      <c r="L22" s="170" t="s">
        <v>74</v>
      </c>
      <c r="M22" s="170"/>
      <c r="N22" s="170"/>
      <c r="O22" s="170"/>
      <c r="P22" s="170"/>
      <c r="Q22" s="170"/>
      <c r="R22" s="170"/>
      <c r="T22" s="178"/>
      <c r="U22" s="178"/>
      <c r="V22" s="178"/>
      <c r="W22" s="178"/>
      <c r="X22" s="178"/>
      <c r="Y22" s="178"/>
      <c r="Z22" s="178"/>
      <c r="AA22" s="178"/>
    </row>
    <row r="23" spans="2:27" ht="15" customHeight="1" x14ac:dyDescent="0.3">
      <c r="J23" s="18"/>
      <c r="K23" s="5" t="s">
        <v>25</v>
      </c>
      <c r="L23" s="7"/>
      <c r="M23" s="6"/>
      <c r="N23" s="6"/>
      <c r="O23" s="6"/>
      <c r="P23" s="6"/>
      <c r="Q23" s="6"/>
      <c r="R23" s="6"/>
      <c r="T23" s="178"/>
      <c r="U23" s="178"/>
      <c r="V23" s="178"/>
      <c r="W23" s="178"/>
      <c r="X23" s="178"/>
      <c r="Y23" s="178"/>
      <c r="Z23" s="178"/>
      <c r="AA23" s="178"/>
    </row>
    <row r="24" spans="2:27" ht="15" customHeight="1" x14ac:dyDescent="0.3">
      <c r="J24" s="18"/>
      <c r="K24" s="82" t="b">
        <v>0</v>
      </c>
      <c r="L24" s="171" t="s">
        <v>88</v>
      </c>
      <c r="M24" s="171"/>
      <c r="N24" s="171"/>
      <c r="O24" s="171"/>
      <c r="P24" s="171"/>
      <c r="Q24" s="171"/>
      <c r="R24" s="171"/>
      <c r="T24" s="178"/>
      <c r="U24" s="178"/>
      <c r="V24" s="178"/>
      <c r="W24" s="178"/>
      <c r="X24" s="178"/>
      <c r="Y24" s="178"/>
      <c r="Z24" s="178"/>
      <c r="AA24" s="178"/>
    </row>
    <row r="25" spans="2:27" ht="15" customHeight="1" x14ac:dyDescent="0.3">
      <c r="J25" s="18"/>
      <c r="K25" s="77" t="b">
        <v>0</v>
      </c>
      <c r="L25" s="173" t="s">
        <v>7</v>
      </c>
      <c r="M25" s="173"/>
      <c r="N25" s="173"/>
      <c r="O25" s="173"/>
      <c r="P25" s="173"/>
      <c r="Q25" s="173"/>
      <c r="R25" s="173"/>
      <c r="T25" s="178"/>
      <c r="U25" s="178"/>
      <c r="V25" s="178"/>
      <c r="W25" s="178"/>
      <c r="X25" s="178"/>
      <c r="Y25" s="178"/>
      <c r="Z25" s="178"/>
      <c r="AA25" s="178"/>
    </row>
    <row r="26" spans="2:27" ht="15" customHeight="1" x14ac:dyDescent="0.3">
      <c r="K26" s="77" t="b">
        <v>0</v>
      </c>
      <c r="L26" s="172" t="s">
        <v>8</v>
      </c>
      <c r="M26" s="172"/>
      <c r="N26" s="172"/>
      <c r="O26" s="172"/>
      <c r="P26" s="172"/>
      <c r="Q26" s="172"/>
      <c r="R26" s="172"/>
      <c r="T26" s="178"/>
      <c r="U26" s="178"/>
      <c r="V26" s="178"/>
      <c r="W26" s="178"/>
      <c r="X26" s="178"/>
      <c r="Y26" s="178"/>
      <c r="Z26" s="178"/>
      <c r="AA26" s="178"/>
    </row>
    <row r="27" spans="2:27" ht="17.25" x14ac:dyDescent="0.3">
      <c r="K27" s="77" t="b">
        <v>0</v>
      </c>
      <c r="L27" s="172" t="s">
        <v>9</v>
      </c>
      <c r="M27" s="172"/>
      <c r="N27" s="172"/>
      <c r="O27" s="172"/>
      <c r="P27" s="172"/>
      <c r="Q27" s="172"/>
      <c r="R27" s="172"/>
      <c r="T27" s="178"/>
      <c r="U27" s="178"/>
      <c r="V27" s="178"/>
      <c r="W27" s="178"/>
      <c r="X27" s="178"/>
      <c r="Y27" s="178"/>
      <c r="Z27" s="178"/>
      <c r="AA27" s="178"/>
    </row>
    <row r="28" spans="2:27" ht="17.25" x14ac:dyDescent="0.3">
      <c r="K28" s="77" t="b">
        <v>0</v>
      </c>
      <c r="L28" s="172" t="s">
        <v>10</v>
      </c>
      <c r="M28" s="172"/>
      <c r="N28" s="172"/>
      <c r="O28" s="172"/>
      <c r="P28" s="172"/>
      <c r="Q28" s="172"/>
      <c r="R28" s="172"/>
      <c r="T28" s="178"/>
      <c r="U28" s="178"/>
      <c r="V28" s="178"/>
      <c r="W28" s="178"/>
      <c r="X28" s="178"/>
      <c r="Y28" s="178"/>
      <c r="Z28" s="178"/>
      <c r="AA28" s="178"/>
    </row>
    <row r="29" spans="2:27" ht="17.25" x14ac:dyDescent="0.3">
      <c r="K29" s="77" t="b">
        <v>0</v>
      </c>
      <c r="L29" s="172" t="s">
        <v>11</v>
      </c>
      <c r="M29" s="172"/>
      <c r="N29" s="172"/>
      <c r="O29" s="172"/>
      <c r="P29" s="172"/>
      <c r="Q29" s="172"/>
      <c r="R29" s="172"/>
      <c r="T29" s="178"/>
      <c r="U29" s="178"/>
      <c r="V29" s="178"/>
      <c r="W29" s="178"/>
      <c r="X29" s="178"/>
      <c r="Y29" s="178"/>
      <c r="Z29" s="178"/>
      <c r="AA29" s="178"/>
    </row>
    <row r="30" spans="2:27" ht="17.25" x14ac:dyDescent="0.3">
      <c r="K30" s="77" t="b">
        <v>0</v>
      </c>
      <c r="L30" s="172" t="s">
        <v>12</v>
      </c>
      <c r="M30" s="172"/>
      <c r="N30" s="172"/>
      <c r="O30" s="172"/>
      <c r="P30" s="172"/>
      <c r="Q30" s="172"/>
      <c r="R30" s="172"/>
      <c r="T30" s="178"/>
      <c r="U30" s="178"/>
      <c r="V30" s="178"/>
      <c r="W30" s="178"/>
      <c r="X30" s="178"/>
      <c r="Y30" s="178"/>
      <c r="Z30" s="178"/>
      <c r="AA30" s="178"/>
    </row>
    <row r="31" spans="2:27" ht="17.25" x14ac:dyDescent="0.3">
      <c r="K31" s="77" t="b">
        <v>0</v>
      </c>
      <c r="L31" s="172" t="s">
        <v>90</v>
      </c>
      <c r="M31" s="172"/>
      <c r="N31" s="172"/>
      <c r="O31" s="172"/>
      <c r="P31" s="172"/>
      <c r="Q31" s="172"/>
      <c r="R31" s="172"/>
      <c r="T31" s="178"/>
      <c r="U31" s="178"/>
      <c r="V31" s="178"/>
      <c r="W31" s="178"/>
      <c r="X31" s="178"/>
      <c r="Y31" s="178"/>
      <c r="Z31" s="178"/>
      <c r="AA31" s="178"/>
    </row>
    <row r="32" spans="2:27" ht="17.25" x14ac:dyDescent="0.3">
      <c r="K32" s="5" t="s">
        <v>26</v>
      </c>
      <c r="L32" s="7"/>
      <c r="M32" s="6"/>
      <c r="N32" s="6"/>
      <c r="O32" s="6"/>
      <c r="P32" s="6"/>
      <c r="Q32" s="6"/>
      <c r="R32" s="6"/>
      <c r="T32" s="178"/>
      <c r="U32" s="178"/>
      <c r="V32" s="178"/>
      <c r="W32" s="178"/>
      <c r="X32" s="178"/>
      <c r="Y32" s="178"/>
      <c r="Z32" s="178"/>
      <c r="AA32" s="178"/>
    </row>
    <row r="33" spans="11:27" ht="17.25" x14ac:dyDescent="0.3">
      <c r="K33" s="77" t="b">
        <v>0</v>
      </c>
      <c r="L33" s="171" t="s">
        <v>89</v>
      </c>
      <c r="M33" s="171"/>
      <c r="N33" s="171"/>
      <c r="O33" s="171"/>
      <c r="P33" s="171"/>
      <c r="Q33" s="171"/>
      <c r="R33" s="171"/>
      <c r="T33" s="178"/>
      <c r="U33" s="178"/>
      <c r="V33" s="178"/>
      <c r="W33" s="178"/>
      <c r="X33" s="178"/>
      <c r="Y33" s="178"/>
      <c r="Z33" s="178"/>
      <c r="AA33" s="178"/>
    </row>
    <row r="34" spans="11:27" ht="17.25" x14ac:dyDescent="0.3">
      <c r="K34" s="77" t="b">
        <v>0</v>
      </c>
      <c r="L34" s="173" t="s">
        <v>15</v>
      </c>
      <c r="M34" s="173"/>
      <c r="N34" s="173"/>
      <c r="O34" s="173"/>
      <c r="P34" s="173"/>
      <c r="Q34" s="173"/>
      <c r="R34" s="173"/>
      <c r="T34" s="178"/>
      <c r="U34" s="178"/>
      <c r="V34" s="178"/>
      <c r="W34" s="178"/>
      <c r="X34" s="178"/>
      <c r="Y34" s="178"/>
      <c r="Z34" s="178"/>
      <c r="AA34" s="178"/>
    </row>
    <row r="35" spans="11:27" ht="17.25" x14ac:dyDescent="0.3">
      <c r="K35" s="77" t="b">
        <v>0</v>
      </c>
      <c r="L35" s="172" t="s">
        <v>16</v>
      </c>
      <c r="M35" s="172"/>
      <c r="N35" s="172"/>
      <c r="O35" s="172"/>
      <c r="P35" s="172"/>
      <c r="Q35" s="172"/>
      <c r="R35" s="172"/>
      <c r="T35" s="178"/>
      <c r="U35" s="178"/>
      <c r="V35" s="178"/>
      <c r="W35" s="178"/>
      <c r="X35" s="178"/>
      <c r="Y35" s="178"/>
      <c r="Z35" s="178"/>
      <c r="AA35" s="178"/>
    </row>
    <row r="36" spans="11:27" ht="17.25" x14ac:dyDescent="0.3">
      <c r="K36" s="77" t="b">
        <v>0</v>
      </c>
      <c r="L36" s="172" t="s">
        <v>17</v>
      </c>
      <c r="M36" s="172"/>
      <c r="N36" s="172"/>
      <c r="O36" s="172"/>
      <c r="P36" s="172"/>
      <c r="Q36" s="172"/>
      <c r="R36" s="172"/>
      <c r="T36" s="178"/>
      <c r="U36" s="178"/>
      <c r="V36" s="178"/>
      <c r="W36" s="178"/>
      <c r="X36" s="178"/>
      <c r="Y36" s="178"/>
      <c r="Z36" s="178"/>
      <c r="AA36" s="178"/>
    </row>
    <row r="37" spans="11:27" ht="17.25" x14ac:dyDescent="0.3">
      <c r="K37" s="77" t="b">
        <v>0</v>
      </c>
      <c r="L37" s="172" t="s">
        <v>18</v>
      </c>
      <c r="M37" s="172"/>
      <c r="N37" s="172"/>
      <c r="O37" s="172"/>
      <c r="P37" s="172"/>
      <c r="Q37" s="172"/>
      <c r="R37" s="172"/>
      <c r="T37" s="178"/>
      <c r="U37" s="178"/>
      <c r="V37" s="178"/>
      <c r="W37" s="178"/>
      <c r="X37" s="178"/>
      <c r="Y37" s="178"/>
      <c r="Z37" s="178"/>
      <c r="AA37" s="178"/>
    </row>
    <row r="38" spans="11:27" ht="17.25" x14ac:dyDescent="0.3">
      <c r="K38" s="77" t="b">
        <v>0</v>
      </c>
      <c r="L38" s="172" t="s">
        <v>19</v>
      </c>
      <c r="M38" s="172"/>
      <c r="N38" s="172"/>
      <c r="O38" s="172"/>
      <c r="P38" s="172"/>
      <c r="Q38" s="172"/>
      <c r="R38" s="172"/>
      <c r="T38" s="174" t="s">
        <v>285</v>
      </c>
      <c r="U38" s="175"/>
      <c r="V38" s="175"/>
      <c r="W38" s="175"/>
      <c r="X38" s="175"/>
      <c r="Y38" s="175"/>
      <c r="Z38" s="175"/>
      <c r="AA38" s="175"/>
    </row>
    <row r="39" spans="11:27" ht="17.25" x14ac:dyDescent="0.3">
      <c r="K39" s="77" t="b">
        <v>0</v>
      </c>
      <c r="L39" s="172" t="s">
        <v>20</v>
      </c>
      <c r="M39" s="172"/>
      <c r="N39" s="172"/>
      <c r="O39" s="172"/>
      <c r="P39" s="172"/>
      <c r="Q39" s="172"/>
      <c r="R39" s="172"/>
      <c r="T39" s="175"/>
      <c r="U39" s="175"/>
      <c r="V39" s="175"/>
      <c r="W39" s="175"/>
      <c r="X39" s="175"/>
      <c r="Y39" s="175"/>
      <c r="Z39" s="175"/>
      <c r="AA39" s="175"/>
    </row>
    <row r="40" spans="11:27" ht="17.25" customHeight="1" x14ac:dyDescent="0.3">
      <c r="K40" s="77" t="b">
        <v>0</v>
      </c>
      <c r="L40" s="172" t="s">
        <v>21</v>
      </c>
      <c r="M40" s="172"/>
      <c r="N40" s="172"/>
      <c r="O40" s="172"/>
      <c r="P40" s="172"/>
      <c r="Q40" s="172"/>
      <c r="R40" s="172"/>
      <c r="T40" s="175"/>
      <c r="U40" s="175"/>
      <c r="V40" s="175"/>
      <c r="W40" s="175"/>
      <c r="X40" s="175"/>
      <c r="Y40" s="175"/>
      <c r="Z40" s="175"/>
      <c r="AA40" s="175"/>
    </row>
    <row r="41" spans="11:27" ht="17.25" customHeight="1" x14ac:dyDescent="0.3">
      <c r="K41" s="77" t="b">
        <v>0</v>
      </c>
      <c r="L41" s="172" t="s">
        <v>22</v>
      </c>
      <c r="M41" s="172"/>
      <c r="N41" s="172"/>
      <c r="O41" s="172"/>
      <c r="P41" s="172"/>
      <c r="Q41" s="172"/>
      <c r="R41" s="172"/>
      <c r="T41" s="175"/>
      <c r="U41" s="175"/>
      <c r="V41" s="175"/>
      <c r="W41" s="175"/>
      <c r="X41" s="175"/>
      <c r="Y41" s="175"/>
      <c r="Z41" s="175"/>
      <c r="AA41" s="175"/>
    </row>
    <row r="42" spans="11:27" ht="17.25" customHeight="1" x14ac:dyDescent="0.3">
      <c r="K42" s="5" t="s">
        <v>27</v>
      </c>
      <c r="L42" s="7"/>
      <c r="M42" s="6"/>
      <c r="N42" s="6"/>
      <c r="O42" s="6"/>
      <c r="P42" s="6"/>
      <c r="Q42" s="6"/>
      <c r="R42" s="6"/>
      <c r="T42" s="175"/>
      <c r="U42" s="175"/>
      <c r="V42" s="175"/>
      <c r="W42" s="175"/>
      <c r="X42" s="175"/>
      <c r="Y42" s="175"/>
      <c r="Z42" s="175"/>
      <c r="AA42" s="175"/>
    </row>
    <row r="43" spans="11:27" ht="15" customHeight="1" x14ac:dyDescent="0.3">
      <c r="K43" s="77" t="b">
        <v>0</v>
      </c>
      <c r="L43" s="179" t="s">
        <v>24</v>
      </c>
      <c r="M43" s="179"/>
      <c r="N43" s="179"/>
      <c r="O43" s="179"/>
      <c r="P43" s="179"/>
      <c r="Q43" s="179"/>
      <c r="R43" s="179"/>
      <c r="T43" s="175"/>
      <c r="U43" s="175"/>
      <c r="V43" s="175"/>
      <c r="W43" s="175"/>
      <c r="X43" s="175"/>
      <c r="Y43" s="175"/>
      <c r="Z43" s="175"/>
      <c r="AA43" s="175"/>
    </row>
  </sheetData>
  <sheetProtection algorithmName="SHA-512" hashValue="IKkW3ccZV7nnxzKAkRjeRY9c0gCwpJYgJUJULHoNOYGlSZlfVE+w5uf7jdehvwPZilVq65MfGY/SVpW2ZcpCRA==" saltValue="PgznfUpR+ImNNMoWQzsMag==" spinCount="100000" sheet="1" objects="1" scenarios="1" selectLockedCells="1"/>
  <mergeCells count="31">
    <mergeCell ref="T38:AA43"/>
    <mergeCell ref="L35:R35"/>
    <mergeCell ref="J11:R12"/>
    <mergeCell ref="L37:R37"/>
    <mergeCell ref="J13:M14"/>
    <mergeCell ref="L30:R30"/>
    <mergeCell ref="L31:R31"/>
    <mergeCell ref="L33:R33"/>
    <mergeCell ref="L34:R34"/>
    <mergeCell ref="L36:R36"/>
    <mergeCell ref="T21:AA37"/>
    <mergeCell ref="L39:R39"/>
    <mergeCell ref="L40:R40"/>
    <mergeCell ref="L41:R41"/>
    <mergeCell ref="L43:R43"/>
    <mergeCell ref="B1:C2"/>
    <mergeCell ref="E1:H2"/>
    <mergeCell ref="J1:L2"/>
    <mergeCell ref="N1:Q2"/>
    <mergeCell ref="S1:U2"/>
    <mergeCell ref="B20:I22"/>
    <mergeCell ref="L25:R25"/>
    <mergeCell ref="L27:R27"/>
    <mergeCell ref="L28:R28"/>
    <mergeCell ref="L29:R29"/>
    <mergeCell ref="L22:R22"/>
    <mergeCell ref="J9:Q10"/>
    <mergeCell ref="L21:R21"/>
    <mergeCell ref="L24:R24"/>
    <mergeCell ref="L26:R26"/>
    <mergeCell ref="L38:R38"/>
  </mergeCells>
  <pageMargins left="0.25" right="0.25" top="0.75" bottom="0.75" header="0.3" footer="0.3"/>
  <pageSetup paperSize="17"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9457" r:id="rId5" name="Check Box 1">
              <controlPr locked="0" defaultSize="0" autoFill="0" autoLine="0" autoPict="0">
                <anchor moveWithCells="1">
                  <from>
                    <xdr:col>10</xdr:col>
                    <xdr:colOff>190500</xdr:colOff>
                    <xdr:row>19</xdr:row>
                    <xdr:rowOff>180975</xdr:rowOff>
                  </from>
                  <to>
                    <xdr:col>11</xdr:col>
                    <xdr:colOff>57150</xdr:colOff>
                    <xdr:row>20</xdr:row>
                    <xdr:rowOff>180975</xdr:rowOff>
                  </to>
                </anchor>
              </controlPr>
            </control>
          </mc:Choice>
        </mc:AlternateContent>
        <mc:AlternateContent xmlns:mc="http://schemas.openxmlformats.org/markup-compatibility/2006">
          <mc:Choice Requires="x14">
            <control shapeId="19458" r:id="rId6" name="Check Box 2">
              <controlPr locked="0" defaultSize="0" autoFill="0" autoLine="0" autoPict="0">
                <anchor moveWithCells="1">
                  <from>
                    <xdr:col>10</xdr:col>
                    <xdr:colOff>209550</xdr:colOff>
                    <xdr:row>22</xdr:row>
                    <xdr:rowOff>180975</xdr:rowOff>
                  </from>
                  <to>
                    <xdr:col>11</xdr:col>
                    <xdr:colOff>19050</xdr:colOff>
                    <xdr:row>24</xdr:row>
                    <xdr:rowOff>19050</xdr:rowOff>
                  </to>
                </anchor>
              </controlPr>
            </control>
          </mc:Choice>
        </mc:AlternateContent>
        <mc:AlternateContent xmlns:mc="http://schemas.openxmlformats.org/markup-compatibility/2006">
          <mc:Choice Requires="x14">
            <control shapeId="19459" r:id="rId7" name="Check Box 3">
              <controlPr locked="0" defaultSize="0" autoFill="0" autoLine="0" autoPict="0">
                <anchor moveWithCells="1">
                  <from>
                    <xdr:col>10</xdr:col>
                    <xdr:colOff>209550</xdr:colOff>
                    <xdr:row>24</xdr:row>
                    <xdr:rowOff>0</xdr:rowOff>
                  </from>
                  <to>
                    <xdr:col>11</xdr:col>
                    <xdr:colOff>95250</xdr:colOff>
                    <xdr:row>25</xdr:row>
                    <xdr:rowOff>19050</xdr:rowOff>
                  </to>
                </anchor>
              </controlPr>
            </control>
          </mc:Choice>
        </mc:AlternateContent>
        <mc:AlternateContent xmlns:mc="http://schemas.openxmlformats.org/markup-compatibility/2006">
          <mc:Choice Requires="x14">
            <control shapeId="19460" r:id="rId8" name="Check Box 4">
              <controlPr locked="0" defaultSize="0" autoFill="0" autoLine="0" autoPict="0">
                <anchor moveWithCells="1">
                  <from>
                    <xdr:col>10</xdr:col>
                    <xdr:colOff>209550</xdr:colOff>
                    <xdr:row>24</xdr:row>
                    <xdr:rowOff>209550</xdr:rowOff>
                  </from>
                  <to>
                    <xdr:col>10</xdr:col>
                    <xdr:colOff>495300</xdr:colOff>
                    <xdr:row>26</xdr:row>
                    <xdr:rowOff>28575</xdr:rowOff>
                  </to>
                </anchor>
              </controlPr>
            </control>
          </mc:Choice>
        </mc:AlternateContent>
        <mc:AlternateContent xmlns:mc="http://schemas.openxmlformats.org/markup-compatibility/2006">
          <mc:Choice Requires="x14">
            <control shapeId="19461" r:id="rId9" name="Check Box 5">
              <controlPr locked="0" defaultSize="0" autoFill="0" autoLine="0" autoPict="0">
                <anchor moveWithCells="1">
                  <from>
                    <xdr:col>10</xdr:col>
                    <xdr:colOff>209550</xdr:colOff>
                    <xdr:row>25</xdr:row>
                    <xdr:rowOff>219075</xdr:rowOff>
                  </from>
                  <to>
                    <xdr:col>11</xdr:col>
                    <xdr:colOff>28575</xdr:colOff>
                    <xdr:row>26</xdr:row>
                    <xdr:rowOff>209550</xdr:rowOff>
                  </to>
                </anchor>
              </controlPr>
            </control>
          </mc:Choice>
        </mc:AlternateContent>
        <mc:AlternateContent xmlns:mc="http://schemas.openxmlformats.org/markup-compatibility/2006">
          <mc:Choice Requires="x14">
            <control shapeId="19462" r:id="rId10" name="Check Box 6">
              <controlPr locked="0" defaultSize="0" autoFill="0" autoLine="0" autoPict="0">
                <anchor moveWithCells="1">
                  <from>
                    <xdr:col>10</xdr:col>
                    <xdr:colOff>209550</xdr:colOff>
                    <xdr:row>26</xdr:row>
                    <xdr:rowOff>209550</xdr:rowOff>
                  </from>
                  <to>
                    <xdr:col>10</xdr:col>
                    <xdr:colOff>485775</xdr:colOff>
                    <xdr:row>27</xdr:row>
                    <xdr:rowOff>209550</xdr:rowOff>
                  </to>
                </anchor>
              </controlPr>
            </control>
          </mc:Choice>
        </mc:AlternateContent>
        <mc:AlternateContent xmlns:mc="http://schemas.openxmlformats.org/markup-compatibility/2006">
          <mc:Choice Requires="x14">
            <control shapeId="19463" r:id="rId11" name="Check Box 7">
              <controlPr locked="0" defaultSize="0" autoFill="0" autoLine="0" autoPict="0">
                <anchor moveWithCells="1">
                  <from>
                    <xdr:col>10</xdr:col>
                    <xdr:colOff>209550</xdr:colOff>
                    <xdr:row>27</xdr:row>
                    <xdr:rowOff>209550</xdr:rowOff>
                  </from>
                  <to>
                    <xdr:col>10</xdr:col>
                    <xdr:colOff>485775</xdr:colOff>
                    <xdr:row>28</xdr:row>
                    <xdr:rowOff>209550</xdr:rowOff>
                  </to>
                </anchor>
              </controlPr>
            </control>
          </mc:Choice>
        </mc:AlternateContent>
        <mc:AlternateContent xmlns:mc="http://schemas.openxmlformats.org/markup-compatibility/2006">
          <mc:Choice Requires="x14">
            <control shapeId="19464" r:id="rId12" name="Check Box 8">
              <controlPr locked="0" defaultSize="0" autoFill="0" autoLine="0" autoPict="0">
                <anchor moveWithCells="1">
                  <from>
                    <xdr:col>10</xdr:col>
                    <xdr:colOff>190500</xdr:colOff>
                    <xdr:row>28</xdr:row>
                    <xdr:rowOff>209550</xdr:rowOff>
                  </from>
                  <to>
                    <xdr:col>10</xdr:col>
                    <xdr:colOff>476250</xdr:colOff>
                    <xdr:row>29</xdr:row>
                    <xdr:rowOff>209550</xdr:rowOff>
                  </to>
                </anchor>
              </controlPr>
            </control>
          </mc:Choice>
        </mc:AlternateContent>
        <mc:AlternateContent xmlns:mc="http://schemas.openxmlformats.org/markup-compatibility/2006">
          <mc:Choice Requires="x14">
            <control shapeId="19465" r:id="rId13" name="Check Box 9">
              <controlPr locked="0" defaultSize="0" autoFill="0" autoLine="0" autoPict="0">
                <anchor moveWithCells="1">
                  <from>
                    <xdr:col>10</xdr:col>
                    <xdr:colOff>190500</xdr:colOff>
                    <xdr:row>29</xdr:row>
                    <xdr:rowOff>209550</xdr:rowOff>
                  </from>
                  <to>
                    <xdr:col>10</xdr:col>
                    <xdr:colOff>476250</xdr:colOff>
                    <xdr:row>30</xdr:row>
                    <xdr:rowOff>209550</xdr:rowOff>
                  </to>
                </anchor>
              </controlPr>
            </control>
          </mc:Choice>
        </mc:AlternateContent>
        <mc:AlternateContent xmlns:mc="http://schemas.openxmlformats.org/markup-compatibility/2006">
          <mc:Choice Requires="x14">
            <control shapeId="19466" r:id="rId14" name="Check Box 10">
              <controlPr locked="0" defaultSize="0" autoFill="0" autoLine="0" autoPict="0">
                <anchor moveWithCells="1">
                  <from>
                    <xdr:col>10</xdr:col>
                    <xdr:colOff>209550</xdr:colOff>
                    <xdr:row>32</xdr:row>
                    <xdr:rowOff>0</xdr:rowOff>
                  </from>
                  <to>
                    <xdr:col>10</xdr:col>
                    <xdr:colOff>476250</xdr:colOff>
                    <xdr:row>32</xdr:row>
                    <xdr:rowOff>209550</xdr:rowOff>
                  </to>
                </anchor>
              </controlPr>
            </control>
          </mc:Choice>
        </mc:AlternateContent>
        <mc:AlternateContent xmlns:mc="http://schemas.openxmlformats.org/markup-compatibility/2006">
          <mc:Choice Requires="x14">
            <control shapeId="19467" r:id="rId15" name="Check Box 11">
              <controlPr locked="0" defaultSize="0" autoFill="0" autoLine="0" autoPict="0">
                <anchor moveWithCells="1">
                  <from>
                    <xdr:col>10</xdr:col>
                    <xdr:colOff>209550</xdr:colOff>
                    <xdr:row>32</xdr:row>
                    <xdr:rowOff>209550</xdr:rowOff>
                  </from>
                  <to>
                    <xdr:col>10</xdr:col>
                    <xdr:colOff>476250</xdr:colOff>
                    <xdr:row>33</xdr:row>
                    <xdr:rowOff>209550</xdr:rowOff>
                  </to>
                </anchor>
              </controlPr>
            </control>
          </mc:Choice>
        </mc:AlternateContent>
        <mc:AlternateContent xmlns:mc="http://schemas.openxmlformats.org/markup-compatibility/2006">
          <mc:Choice Requires="x14">
            <control shapeId="19468" r:id="rId16" name="Check Box 12">
              <controlPr locked="0" defaultSize="0" autoFill="0" autoLine="0" autoPict="0">
                <anchor moveWithCells="1">
                  <from>
                    <xdr:col>10</xdr:col>
                    <xdr:colOff>209550</xdr:colOff>
                    <xdr:row>33</xdr:row>
                    <xdr:rowOff>209550</xdr:rowOff>
                  </from>
                  <to>
                    <xdr:col>10</xdr:col>
                    <xdr:colOff>457200</xdr:colOff>
                    <xdr:row>34</xdr:row>
                    <xdr:rowOff>209550</xdr:rowOff>
                  </to>
                </anchor>
              </controlPr>
            </control>
          </mc:Choice>
        </mc:AlternateContent>
        <mc:AlternateContent xmlns:mc="http://schemas.openxmlformats.org/markup-compatibility/2006">
          <mc:Choice Requires="x14">
            <control shapeId="19469" r:id="rId17" name="Check Box 13">
              <controlPr locked="0" defaultSize="0" autoFill="0" autoLine="0" autoPict="0">
                <anchor moveWithCells="1">
                  <from>
                    <xdr:col>10</xdr:col>
                    <xdr:colOff>209550</xdr:colOff>
                    <xdr:row>34</xdr:row>
                    <xdr:rowOff>219075</xdr:rowOff>
                  </from>
                  <to>
                    <xdr:col>10</xdr:col>
                    <xdr:colOff>447675</xdr:colOff>
                    <xdr:row>36</xdr:row>
                    <xdr:rowOff>0</xdr:rowOff>
                  </to>
                </anchor>
              </controlPr>
            </control>
          </mc:Choice>
        </mc:AlternateContent>
        <mc:AlternateContent xmlns:mc="http://schemas.openxmlformats.org/markup-compatibility/2006">
          <mc:Choice Requires="x14">
            <control shapeId="19470" r:id="rId18" name="Check Box 14">
              <controlPr locked="0" defaultSize="0" autoFill="0" autoLine="0" autoPict="0">
                <anchor moveWithCells="1">
                  <from>
                    <xdr:col>10</xdr:col>
                    <xdr:colOff>209550</xdr:colOff>
                    <xdr:row>35</xdr:row>
                    <xdr:rowOff>209550</xdr:rowOff>
                  </from>
                  <to>
                    <xdr:col>10</xdr:col>
                    <xdr:colOff>457200</xdr:colOff>
                    <xdr:row>36</xdr:row>
                    <xdr:rowOff>209550</xdr:rowOff>
                  </to>
                </anchor>
              </controlPr>
            </control>
          </mc:Choice>
        </mc:AlternateContent>
        <mc:AlternateContent xmlns:mc="http://schemas.openxmlformats.org/markup-compatibility/2006">
          <mc:Choice Requires="x14">
            <control shapeId="19471" r:id="rId19" name="Check Box 15">
              <controlPr locked="0" defaultSize="0" autoFill="0" autoLine="0" autoPict="0">
                <anchor moveWithCells="1">
                  <from>
                    <xdr:col>10</xdr:col>
                    <xdr:colOff>190500</xdr:colOff>
                    <xdr:row>36</xdr:row>
                    <xdr:rowOff>209550</xdr:rowOff>
                  </from>
                  <to>
                    <xdr:col>10</xdr:col>
                    <xdr:colOff>485775</xdr:colOff>
                    <xdr:row>37</xdr:row>
                    <xdr:rowOff>209550</xdr:rowOff>
                  </to>
                </anchor>
              </controlPr>
            </control>
          </mc:Choice>
        </mc:AlternateContent>
        <mc:AlternateContent xmlns:mc="http://schemas.openxmlformats.org/markup-compatibility/2006">
          <mc:Choice Requires="x14">
            <control shapeId="19472" r:id="rId20" name="Check Box 16">
              <controlPr locked="0" defaultSize="0" autoFill="0" autoLine="0" autoPict="0">
                <anchor moveWithCells="1">
                  <from>
                    <xdr:col>10</xdr:col>
                    <xdr:colOff>190500</xdr:colOff>
                    <xdr:row>37</xdr:row>
                    <xdr:rowOff>209550</xdr:rowOff>
                  </from>
                  <to>
                    <xdr:col>10</xdr:col>
                    <xdr:colOff>438150</xdr:colOff>
                    <xdr:row>38</xdr:row>
                    <xdr:rowOff>209550</xdr:rowOff>
                  </to>
                </anchor>
              </controlPr>
            </control>
          </mc:Choice>
        </mc:AlternateContent>
        <mc:AlternateContent xmlns:mc="http://schemas.openxmlformats.org/markup-compatibility/2006">
          <mc:Choice Requires="x14">
            <control shapeId="19473" r:id="rId21" name="Check Box 17">
              <controlPr locked="0" defaultSize="0" autoFill="0" autoLine="0" autoPict="0">
                <anchor moveWithCells="1">
                  <from>
                    <xdr:col>10</xdr:col>
                    <xdr:colOff>190500</xdr:colOff>
                    <xdr:row>38</xdr:row>
                    <xdr:rowOff>209550</xdr:rowOff>
                  </from>
                  <to>
                    <xdr:col>10</xdr:col>
                    <xdr:colOff>457200</xdr:colOff>
                    <xdr:row>39</xdr:row>
                    <xdr:rowOff>209550</xdr:rowOff>
                  </to>
                </anchor>
              </controlPr>
            </control>
          </mc:Choice>
        </mc:AlternateContent>
        <mc:AlternateContent xmlns:mc="http://schemas.openxmlformats.org/markup-compatibility/2006">
          <mc:Choice Requires="x14">
            <control shapeId="19474" r:id="rId22" name="Check Box 18">
              <controlPr locked="0" defaultSize="0" autoFill="0" autoLine="0" autoPict="0">
                <anchor moveWithCells="1">
                  <from>
                    <xdr:col>10</xdr:col>
                    <xdr:colOff>190500</xdr:colOff>
                    <xdr:row>39</xdr:row>
                    <xdr:rowOff>209550</xdr:rowOff>
                  </from>
                  <to>
                    <xdr:col>10</xdr:col>
                    <xdr:colOff>485775</xdr:colOff>
                    <xdr:row>40</xdr:row>
                    <xdr:rowOff>209550</xdr:rowOff>
                  </to>
                </anchor>
              </controlPr>
            </control>
          </mc:Choice>
        </mc:AlternateContent>
        <mc:AlternateContent xmlns:mc="http://schemas.openxmlformats.org/markup-compatibility/2006">
          <mc:Choice Requires="x14">
            <control shapeId="19475" r:id="rId23" name="Check Box 19">
              <controlPr locked="0" defaultSize="0" autoFill="0" autoLine="0" autoPict="0">
                <anchor moveWithCells="1">
                  <from>
                    <xdr:col>10</xdr:col>
                    <xdr:colOff>180975</xdr:colOff>
                    <xdr:row>42</xdr:row>
                    <xdr:rowOff>0</xdr:rowOff>
                  </from>
                  <to>
                    <xdr:col>10</xdr:col>
                    <xdr:colOff>438150</xdr:colOff>
                    <xdr:row>43</xdr:row>
                    <xdr:rowOff>19050</xdr:rowOff>
                  </to>
                </anchor>
              </controlPr>
            </control>
          </mc:Choice>
        </mc:AlternateContent>
        <mc:AlternateContent xmlns:mc="http://schemas.openxmlformats.org/markup-compatibility/2006">
          <mc:Choice Requires="x14">
            <control shapeId="19495" r:id="rId24" name="Check Box 39">
              <controlPr locked="0" defaultSize="0" autoFill="0" autoLine="0" autoPict="0">
                <anchor moveWithCells="1">
                  <from>
                    <xdr:col>10</xdr:col>
                    <xdr:colOff>190500</xdr:colOff>
                    <xdr:row>20</xdr:row>
                    <xdr:rowOff>180975</xdr:rowOff>
                  </from>
                  <to>
                    <xdr:col>11</xdr:col>
                    <xdr:colOff>57150</xdr:colOff>
                    <xdr:row>22</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47"/>
  <sheetViews>
    <sheetView showGridLines="0" showRowColHeaders="0" zoomScaleNormal="100" workbookViewId="0">
      <selection activeCell="P24" sqref="P24"/>
    </sheetView>
  </sheetViews>
  <sheetFormatPr defaultRowHeight="15" x14ac:dyDescent="0.25"/>
  <cols>
    <col min="1" max="1" width="1.7109375" customWidth="1"/>
    <col min="2" max="5" width="7.5703125" customWidth="1"/>
    <col min="6" max="6" width="4.7109375" customWidth="1"/>
    <col min="7" max="10" width="7.5703125" customWidth="1"/>
    <col min="11" max="11" width="4.7109375" customWidth="1"/>
    <col min="12" max="15" width="7.5703125" customWidth="1"/>
    <col min="16" max="16" width="4.7109375" customWidth="1"/>
    <col min="17" max="20" width="7.5703125" customWidth="1"/>
    <col min="21" max="21" width="4.7109375" customWidth="1"/>
    <col min="22" max="25" width="7.5703125" customWidth="1"/>
    <col min="26" max="26" width="4.7109375" customWidth="1"/>
    <col min="27" max="30" width="7.5703125" customWidth="1"/>
    <col min="31" max="31" width="1.7109375" customWidth="1"/>
  </cols>
  <sheetData>
    <row r="1" spans="1:31" ht="15" customHeight="1" x14ac:dyDescent="0.25">
      <c r="A1" s="9"/>
      <c r="B1" s="167" t="s">
        <v>2</v>
      </c>
      <c r="C1" s="167"/>
      <c r="D1" s="167"/>
      <c r="E1" s="167" t="s">
        <v>0</v>
      </c>
      <c r="F1" s="167"/>
      <c r="G1" s="167"/>
      <c r="H1" s="167"/>
      <c r="I1" s="167"/>
      <c r="J1" s="9"/>
      <c r="K1" s="167" t="s">
        <v>1</v>
      </c>
      <c r="L1" s="167"/>
      <c r="M1" s="167"/>
      <c r="N1" s="9"/>
      <c r="O1" s="168" t="s">
        <v>135</v>
      </c>
      <c r="P1" s="168"/>
      <c r="Q1" s="168"/>
      <c r="R1" s="168"/>
      <c r="S1" s="168"/>
      <c r="T1" s="9"/>
      <c r="U1" s="167" t="s">
        <v>3</v>
      </c>
      <c r="V1" s="167"/>
      <c r="W1" s="167"/>
      <c r="X1" s="167"/>
      <c r="Y1" s="9"/>
      <c r="Z1" s="9"/>
      <c r="AA1" s="9"/>
      <c r="AB1" s="9"/>
      <c r="AC1" s="9"/>
      <c r="AD1" s="9"/>
      <c r="AE1" s="9"/>
    </row>
    <row r="2" spans="1:31" ht="15" customHeight="1" x14ac:dyDescent="0.25">
      <c r="A2" s="9"/>
      <c r="B2" s="167"/>
      <c r="C2" s="167"/>
      <c r="D2" s="167"/>
      <c r="E2" s="167"/>
      <c r="F2" s="167"/>
      <c r="G2" s="167"/>
      <c r="H2" s="167"/>
      <c r="I2" s="167"/>
      <c r="J2" s="9"/>
      <c r="K2" s="167"/>
      <c r="L2" s="167"/>
      <c r="M2" s="167"/>
      <c r="N2" s="9"/>
      <c r="O2" s="168"/>
      <c r="P2" s="168"/>
      <c r="Q2" s="168"/>
      <c r="R2" s="168"/>
      <c r="S2" s="168"/>
      <c r="T2" s="9"/>
      <c r="U2" s="167"/>
      <c r="V2" s="167"/>
      <c r="W2" s="167"/>
      <c r="X2" s="167"/>
      <c r="Y2" s="9"/>
      <c r="Z2" s="9"/>
      <c r="AA2" s="9"/>
      <c r="AB2" s="9"/>
      <c r="AC2" s="9"/>
      <c r="AD2" s="9"/>
      <c r="AE2" s="9"/>
    </row>
    <row r="9" spans="1:31" ht="15" customHeight="1" x14ac:dyDescent="0.25">
      <c r="J9" s="61"/>
      <c r="K9" s="61"/>
      <c r="L9" s="61"/>
      <c r="M9" s="61"/>
      <c r="N9" s="61"/>
      <c r="O9" s="61"/>
      <c r="P9" s="61"/>
      <c r="Q9" s="61"/>
    </row>
    <row r="10" spans="1:31" ht="15" customHeight="1" x14ac:dyDescent="0.25">
      <c r="J10" s="61"/>
      <c r="K10" s="61"/>
      <c r="L10" s="61"/>
      <c r="M10" s="61"/>
      <c r="N10" s="61"/>
      <c r="O10" s="61"/>
      <c r="P10" s="61"/>
      <c r="Q10" s="61"/>
    </row>
    <row r="11" spans="1:31" ht="15" customHeight="1" x14ac:dyDescent="0.25">
      <c r="J11" s="62"/>
      <c r="K11" s="62"/>
      <c r="L11" s="62"/>
      <c r="M11" s="62"/>
      <c r="N11" s="62"/>
      <c r="O11" s="62"/>
      <c r="P11" s="62"/>
      <c r="Q11" s="62"/>
      <c r="R11" s="62"/>
    </row>
    <row r="12" spans="1:31" ht="15" customHeight="1" x14ac:dyDescent="0.25">
      <c r="J12" s="62"/>
      <c r="K12" s="62"/>
      <c r="L12" s="62"/>
      <c r="M12" s="62"/>
      <c r="N12" s="62"/>
      <c r="O12" s="62"/>
      <c r="P12" s="62"/>
      <c r="Q12" s="62"/>
      <c r="R12" s="62"/>
    </row>
    <row r="13" spans="1:31" ht="15" customHeight="1" x14ac:dyDescent="0.45">
      <c r="J13" s="63"/>
      <c r="K13" s="63"/>
      <c r="L13" s="63"/>
      <c r="M13" s="63"/>
      <c r="N13" s="63"/>
    </row>
    <row r="14" spans="1:31" ht="15" customHeight="1" x14ac:dyDescent="0.45">
      <c r="J14" s="63"/>
      <c r="K14" s="63"/>
      <c r="L14" s="63"/>
      <c r="M14" s="63"/>
      <c r="N14" s="63"/>
    </row>
    <row r="19" spans="2:30" x14ac:dyDescent="0.25">
      <c r="B19" s="181" t="str">
        <f>IF('CGL Umbrella (TC-EB)'!B27=TRUE,"Completed",IF('CGL Umbrella (TC-EB)'!B29=TRUE,"Completed",IF('CGL Umbrella (TC-EB)'!B31=TRUE,"Completed","")))</f>
        <v/>
      </c>
      <c r="C19" s="181"/>
      <c r="D19" s="181"/>
      <c r="E19" s="181"/>
      <c r="G19" s="181" t="str">
        <f>IF('Automobile (TC-EB)'!B27=TRUE,"Completed",IF('Automobile (TC-EB)'!B29=TRUE,"Completed",IF('Automobile (TC-EB)'!B31=TRUE,"Completed","")))</f>
        <v/>
      </c>
      <c r="H19" s="181"/>
      <c r="I19" s="181"/>
      <c r="J19" s="181"/>
      <c r="L19" s="181" t="str">
        <f>IF('Pollution (TC-EB)'!Q35=10000000,"Completed",IF('Pollution (TC-EB)'!Q35=2000000,"Completed",IF('Pollution (TC-EB)'!Q35=5000000,"Completed",IF('Pollution (TC-EB)'!Q35=1000000,"Completed",""))))</f>
        <v/>
      </c>
      <c r="M19" s="181"/>
      <c r="N19" s="181"/>
      <c r="O19" s="181"/>
      <c r="Q19" s="181" t="str">
        <f>IF('Builder''s Risk (TC-EB)'!B37=TRUE,"Completed",IF('Builder''s Risk (TC-EB)'!K38=TRUE,"Completed",""))</f>
        <v/>
      </c>
      <c r="R19" s="181"/>
      <c r="S19" s="181"/>
      <c r="T19" s="181"/>
      <c r="V19" s="181" t="str">
        <f>IF('Professional (TC-EB)'!B25=TRUE,"Completed","")</f>
        <v/>
      </c>
      <c r="W19" s="181"/>
      <c r="X19" s="181"/>
      <c r="Y19" s="181"/>
      <c r="AA19" s="181" t="str">
        <f>IF('Additional Coverages (TC-EB)'!K76=TRUE,"Completed","")</f>
        <v/>
      </c>
      <c r="AB19" s="181"/>
      <c r="AC19" s="181"/>
      <c r="AD19" s="181"/>
    </row>
    <row r="20" spans="2:30" x14ac:dyDescent="0.25">
      <c r="B20" s="181"/>
      <c r="C20" s="181"/>
      <c r="D20" s="181"/>
      <c r="E20" s="181"/>
      <c r="G20" s="181"/>
      <c r="H20" s="181"/>
      <c r="I20" s="181"/>
      <c r="J20" s="181"/>
      <c r="L20" s="181"/>
      <c r="M20" s="181"/>
      <c r="N20" s="181"/>
      <c r="O20" s="181"/>
      <c r="Q20" s="181"/>
      <c r="R20" s="181"/>
      <c r="S20" s="181"/>
      <c r="T20" s="181"/>
      <c r="V20" s="181"/>
      <c r="W20" s="181"/>
      <c r="X20" s="181"/>
      <c r="Y20" s="181"/>
      <c r="AA20" s="181"/>
      <c r="AB20" s="181"/>
      <c r="AC20" s="181"/>
      <c r="AD20" s="181"/>
    </row>
    <row r="21" spans="2:30" x14ac:dyDescent="0.25">
      <c r="B21" s="184" t="s">
        <v>92</v>
      </c>
      <c r="C21" s="184"/>
      <c r="D21" s="184"/>
      <c r="E21" s="184"/>
      <c r="G21" s="149" t="s">
        <v>30</v>
      </c>
      <c r="H21" s="149"/>
      <c r="I21" s="149"/>
      <c r="J21" s="149"/>
      <c r="L21" s="149" t="s">
        <v>45</v>
      </c>
      <c r="M21" s="149"/>
      <c r="N21" s="149"/>
      <c r="O21" s="149"/>
      <c r="Q21" s="149" t="s">
        <v>71</v>
      </c>
      <c r="R21" s="149"/>
      <c r="S21" s="149"/>
      <c r="T21" s="149"/>
      <c r="V21" s="149" t="s">
        <v>46</v>
      </c>
      <c r="W21" s="149"/>
      <c r="X21" s="149"/>
      <c r="Y21" s="149"/>
      <c r="AA21" s="149" t="s">
        <v>208</v>
      </c>
      <c r="AB21" s="149"/>
      <c r="AC21" s="149"/>
      <c r="AD21" s="149"/>
    </row>
    <row r="22" spans="2:30" x14ac:dyDescent="0.25">
      <c r="B22" s="184"/>
      <c r="C22" s="184"/>
      <c r="D22" s="184"/>
      <c r="E22" s="184"/>
      <c r="G22" s="149"/>
      <c r="H22" s="149"/>
      <c r="I22" s="149"/>
      <c r="J22" s="149"/>
      <c r="L22" s="149"/>
      <c r="M22" s="149"/>
      <c r="N22" s="149"/>
      <c r="O22" s="149"/>
      <c r="Q22" s="149"/>
      <c r="R22" s="149"/>
      <c r="S22" s="149"/>
      <c r="T22" s="149"/>
      <c r="V22" s="149"/>
      <c r="W22" s="149"/>
      <c r="X22" s="149"/>
      <c r="Y22" s="149"/>
      <c r="AA22" s="149"/>
      <c r="AB22" s="149"/>
      <c r="AC22" s="149"/>
      <c r="AD22" s="149"/>
    </row>
    <row r="23" spans="2:30" x14ac:dyDescent="0.25">
      <c r="B23" s="184"/>
      <c r="C23" s="184"/>
      <c r="D23" s="184"/>
      <c r="E23" s="184"/>
      <c r="G23" s="149"/>
      <c r="H23" s="149"/>
      <c r="I23" s="149"/>
      <c r="J23" s="149"/>
      <c r="L23" s="149"/>
      <c r="M23" s="149"/>
      <c r="N23" s="149"/>
      <c r="O23" s="149"/>
      <c r="Q23" s="149"/>
      <c r="R23" s="149"/>
      <c r="S23" s="149"/>
      <c r="T23" s="149"/>
      <c r="V23" s="149"/>
      <c r="W23" s="149"/>
      <c r="X23" s="149"/>
      <c r="Y23" s="149"/>
      <c r="AA23" s="149"/>
      <c r="AB23" s="149"/>
      <c r="AC23" s="149"/>
      <c r="AD23" s="149"/>
    </row>
    <row r="24" spans="2:30" ht="15" customHeight="1" x14ac:dyDescent="0.25">
      <c r="B24" s="150" t="s">
        <v>277</v>
      </c>
      <c r="C24" s="151"/>
      <c r="D24" s="151"/>
      <c r="E24" s="151"/>
      <c r="G24" s="150" t="s">
        <v>278</v>
      </c>
      <c r="H24" s="151"/>
      <c r="I24" s="151"/>
      <c r="J24" s="151"/>
      <c r="L24" s="150" t="s">
        <v>279</v>
      </c>
      <c r="M24" s="151"/>
      <c r="N24" s="151"/>
      <c r="O24" s="151"/>
      <c r="Q24" s="182" t="s">
        <v>280</v>
      </c>
      <c r="R24" s="183"/>
      <c r="S24" s="183"/>
      <c r="T24" s="183"/>
      <c r="V24" s="150" t="s">
        <v>282</v>
      </c>
      <c r="W24" s="151"/>
      <c r="X24" s="151"/>
      <c r="Y24" s="151"/>
      <c r="AA24" s="150" t="s">
        <v>283</v>
      </c>
      <c r="AB24" s="151"/>
      <c r="AC24" s="151"/>
      <c r="AD24" s="151"/>
    </row>
    <row r="25" spans="2:30" x14ac:dyDescent="0.25">
      <c r="B25" s="151"/>
      <c r="C25" s="151"/>
      <c r="D25" s="151"/>
      <c r="E25" s="151"/>
      <c r="G25" s="151"/>
      <c r="H25" s="151"/>
      <c r="I25" s="151"/>
      <c r="J25" s="151"/>
      <c r="L25" s="151"/>
      <c r="M25" s="151"/>
      <c r="N25" s="151"/>
      <c r="O25" s="151"/>
      <c r="Q25" s="183"/>
      <c r="R25" s="183"/>
      <c r="S25" s="183"/>
      <c r="T25" s="183"/>
      <c r="V25" s="151"/>
      <c r="W25" s="151"/>
      <c r="X25" s="151"/>
      <c r="Y25" s="151"/>
      <c r="AA25" s="151"/>
      <c r="AB25" s="151"/>
      <c r="AC25" s="151"/>
      <c r="AD25" s="151"/>
    </row>
    <row r="26" spans="2:30" x14ac:dyDescent="0.25">
      <c r="B26" s="151"/>
      <c r="C26" s="151"/>
      <c r="D26" s="151"/>
      <c r="E26" s="151"/>
      <c r="G26" s="151"/>
      <c r="H26" s="151"/>
      <c r="I26" s="151"/>
      <c r="J26" s="151"/>
      <c r="L26" s="151"/>
      <c r="M26" s="151"/>
      <c r="N26" s="151"/>
      <c r="O26" s="151"/>
      <c r="Q26" s="183"/>
      <c r="R26" s="183"/>
      <c r="S26" s="183"/>
      <c r="T26" s="183"/>
      <c r="V26" s="151"/>
      <c r="W26" s="151"/>
      <c r="X26" s="151"/>
      <c r="Y26" s="151"/>
      <c r="AA26" s="151"/>
      <c r="AB26" s="151"/>
      <c r="AC26" s="151"/>
      <c r="AD26" s="151"/>
    </row>
    <row r="27" spans="2:30" x14ac:dyDescent="0.25">
      <c r="B27" s="151"/>
      <c r="C27" s="151"/>
      <c r="D27" s="151"/>
      <c r="E27" s="151"/>
      <c r="G27" s="151"/>
      <c r="H27" s="151"/>
      <c r="I27" s="151"/>
      <c r="J27" s="151"/>
      <c r="L27" s="151"/>
      <c r="M27" s="151"/>
      <c r="N27" s="151"/>
      <c r="O27" s="151"/>
      <c r="Q27" s="183"/>
      <c r="R27" s="183"/>
      <c r="S27" s="183"/>
      <c r="T27" s="183"/>
      <c r="V27" s="151"/>
      <c r="W27" s="151"/>
      <c r="X27" s="151"/>
      <c r="Y27" s="151"/>
      <c r="AA27" s="151"/>
      <c r="AB27" s="151"/>
      <c r="AC27" s="151"/>
      <c r="AD27" s="151"/>
    </row>
    <row r="28" spans="2:30" x14ac:dyDescent="0.25">
      <c r="B28" s="151"/>
      <c r="C28" s="151"/>
      <c r="D28" s="151"/>
      <c r="E28" s="151"/>
      <c r="G28" s="151"/>
      <c r="H28" s="151"/>
      <c r="I28" s="151"/>
      <c r="J28" s="151"/>
      <c r="L28" s="151"/>
      <c r="M28" s="151"/>
      <c r="N28" s="151"/>
      <c r="O28" s="151"/>
      <c r="Q28" s="183"/>
      <c r="R28" s="183"/>
      <c r="S28" s="183"/>
      <c r="T28" s="183"/>
      <c r="V28" s="151"/>
      <c r="W28" s="151"/>
      <c r="X28" s="151"/>
      <c r="Y28" s="151"/>
      <c r="AA28" s="151"/>
      <c r="AB28" s="151"/>
      <c r="AC28" s="151"/>
      <c r="AD28" s="151"/>
    </row>
    <row r="29" spans="2:30" x14ac:dyDescent="0.25">
      <c r="B29" s="151"/>
      <c r="C29" s="151"/>
      <c r="D29" s="151"/>
      <c r="E29" s="151"/>
      <c r="G29" s="151"/>
      <c r="H29" s="151"/>
      <c r="I29" s="151"/>
      <c r="J29" s="151"/>
      <c r="L29" s="151"/>
      <c r="M29" s="151"/>
      <c r="N29" s="151"/>
      <c r="O29" s="151"/>
      <c r="Q29" s="183"/>
      <c r="R29" s="183"/>
      <c r="S29" s="183"/>
      <c r="T29" s="183"/>
      <c r="V29" s="151"/>
      <c r="W29" s="151"/>
      <c r="X29" s="151"/>
      <c r="Y29" s="151"/>
      <c r="AA29" s="151"/>
      <c r="AB29" s="151"/>
      <c r="AC29" s="151"/>
      <c r="AD29" s="151"/>
    </row>
    <row r="30" spans="2:30" x14ac:dyDescent="0.25">
      <c r="B30" s="151"/>
      <c r="C30" s="151"/>
      <c r="D30" s="151"/>
      <c r="E30" s="151"/>
      <c r="G30" s="151"/>
      <c r="H30" s="151"/>
      <c r="I30" s="151"/>
      <c r="J30" s="151"/>
      <c r="L30" s="151"/>
      <c r="M30" s="151"/>
      <c r="N30" s="151"/>
      <c r="O30" s="151"/>
      <c r="Q30" s="183"/>
      <c r="R30" s="183"/>
      <c r="S30" s="183"/>
      <c r="T30" s="183"/>
      <c r="V30" s="151"/>
      <c r="W30" s="151"/>
      <c r="X30" s="151"/>
      <c r="Y30" s="151"/>
      <c r="AA30" s="151"/>
      <c r="AB30" s="151"/>
      <c r="AC30" s="151"/>
      <c r="AD30" s="151"/>
    </row>
    <row r="31" spans="2:30" x14ac:dyDescent="0.25">
      <c r="B31" s="151"/>
      <c r="C31" s="151"/>
      <c r="D31" s="151"/>
      <c r="E31" s="151"/>
      <c r="G31" s="151"/>
      <c r="H31" s="151"/>
      <c r="I31" s="151"/>
      <c r="J31" s="151"/>
      <c r="L31" s="151"/>
      <c r="M31" s="151"/>
      <c r="N31" s="151"/>
      <c r="O31" s="151"/>
      <c r="Q31" s="183"/>
      <c r="R31" s="183"/>
      <c r="S31" s="183"/>
      <c r="T31" s="183"/>
      <c r="V31" s="151"/>
      <c r="W31" s="151"/>
      <c r="X31" s="151"/>
      <c r="Y31" s="151"/>
      <c r="AA31" s="151"/>
      <c r="AB31" s="151"/>
      <c r="AC31" s="151"/>
      <c r="AD31" s="151"/>
    </row>
    <row r="32" spans="2:30" x14ac:dyDescent="0.25">
      <c r="B32" s="151"/>
      <c r="C32" s="151"/>
      <c r="D32" s="151"/>
      <c r="E32" s="151"/>
      <c r="G32" s="151"/>
      <c r="H32" s="151"/>
      <c r="I32" s="151"/>
      <c r="J32" s="151"/>
      <c r="L32" s="151"/>
      <c r="M32" s="151"/>
      <c r="N32" s="151"/>
      <c r="O32" s="151"/>
      <c r="Q32" s="183"/>
      <c r="R32" s="183"/>
      <c r="S32" s="183"/>
      <c r="T32" s="183"/>
      <c r="V32" s="151"/>
      <c r="W32" s="151"/>
      <c r="X32" s="151"/>
      <c r="Y32" s="151"/>
      <c r="AA32" s="151"/>
      <c r="AB32" s="151"/>
      <c r="AC32" s="151"/>
      <c r="AD32" s="151"/>
    </row>
    <row r="33" spans="2:30" ht="23.25" customHeight="1" x14ac:dyDescent="0.25">
      <c r="B33" s="151"/>
      <c r="C33" s="151"/>
      <c r="D33" s="151"/>
      <c r="E33" s="151"/>
      <c r="G33" s="151"/>
      <c r="H33" s="151"/>
      <c r="I33" s="151"/>
      <c r="J33" s="151"/>
      <c r="L33" s="151"/>
      <c r="M33" s="151"/>
      <c r="N33" s="151"/>
      <c r="O33" s="151"/>
      <c r="Q33" s="183"/>
      <c r="R33" s="183"/>
      <c r="S33" s="183"/>
      <c r="T33" s="183"/>
      <c r="V33" s="151"/>
      <c r="W33" s="151"/>
      <c r="X33" s="151"/>
      <c r="Y33" s="151"/>
      <c r="AA33" s="151"/>
      <c r="AB33" s="151"/>
      <c r="AC33" s="151"/>
      <c r="AD33" s="151"/>
    </row>
    <row r="34" spans="2:30" ht="20.25" customHeight="1" x14ac:dyDescent="0.25">
      <c r="B34" s="151"/>
      <c r="C34" s="151"/>
      <c r="D34" s="151"/>
      <c r="E34" s="151"/>
      <c r="G34" s="151"/>
      <c r="H34" s="151"/>
      <c r="I34" s="151"/>
      <c r="J34" s="151"/>
      <c r="L34" s="151"/>
      <c r="M34" s="151"/>
      <c r="N34" s="151"/>
      <c r="O34" s="151"/>
      <c r="Q34" s="185" t="s">
        <v>281</v>
      </c>
      <c r="R34" s="186"/>
      <c r="S34" s="186"/>
      <c r="T34" s="186"/>
      <c r="V34" s="151"/>
      <c r="W34" s="151"/>
      <c r="X34" s="151"/>
      <c r="Y34" s="151"/>
      <c r="AA34" s="151"/>
      <c r="AB34" s="151"/>
      <c r="AC34" s="151"/>
      <c r="AD34" s="151"/>
    </row>
    <row r="35" spans="2:30" x14ac:dyDescent="0.25">
      <c r="B35" s="151"/>
      <c r="C35" s="151"/>
      <c r="D35" s="151"/>
      <c r="E35" s="151"/>
      <c r="G35" s="151"/>
      <c r="H35" s="151"/>
      <c r="I35" s="151"/>
      <c r="J35" s="151"/>
      <c r="L35" s="151"/>
      <c r="M35" s="151"/>
      <c r="N35" s="151"/>
      <c r="O35" s="151"/>
      <c r="Q35" s="186"/>
      <c r="R35" s="186"/>
      <c r="S35" s="186"/>
      <c r="T35" s="186"/>
      <c r="V35" s="151"/>
      <c r="W35" s="151"/>
      <c r="X35" s="151"/>
      <c r="Y35" s="151"/>
      <c r="AA35" s="151"/>
      <c r="AB35" s="151"/>
      <c r="AC35" s="151"/>
      <c r="AD35" s="151"/>
    </row>
    <row r="36" spans="2:30" x14ac:dyDescent="0.25">
      <c r="B36" s="151"/>
      <c r="C36" s="151"/>
      <c r="D36" s="151"/>
      <c r="E36" s="151"/>
      <c r="G36" s="151"/>
      <c r="H36" s="151"/>
      <c r="I36" s="151"/>
      <c r="J36" s="151"/>
      <c r="L36" s="151"/>
      <c r="M36" s="151"/>
      <c r="N36" s="151"/>
      <c r="O36" s="151"/>
      <c r="Q36" s="186"/>
      <c r="R36" s="186"/>
      <c r="S36" s="186"/>
      <c r="T36" s="186"/>
      <c r="V36" s="151"/>
      <c r="W36" s="151"/>
      <c r="X36" s="151"/>
      <c r="Y36" s="151"/>
      <c r="AA36" s="151"/>
      <c r="AB36" s="151"/>
      <c r="AC36" s="151"/>
      <c r="AD36" s="151"/>
    </row>
    <row r="37" spans="2:30" x14ac:dyDescent="0.25">
      <c r="B37" s="151"/>
      <c r="C37" s="151"/>
      <c r="D37" s="151"/>
      <c r="E37" s="151"/>
      <c r="G37" s="151"/>
      <c r="H37" s="151"/>
      <c r="I37" s="151"/>
      <c r="J37" s="151"/>
      <c r="L37" s="151"/>
      <c r="M37" s="151"/>
      <c r="N37" s="151"/>
      <c r="O37" s="151"/>
      <c r="Q37" s="186"/>
      <c r="R37" s="186"/>
      <c r="S37" s="186"/>
      <c r="T37" s="186"/>
      <c r="V37" s="151"/>
      <c r="W37" s="151"/>
      <c r="X37" s="151"/>
      <c r="Y37" s="151"/>
      <c r="AA37" s="151"/>
      <c r="AB37" s="151"/>
      <c r="AC37" s="151"/>
      <c r="AD37" s="151"/>
    </row>
    <row r="38" spans="2:30" x14ac:dyDescent="0.25">
      <c r="B38" s="151"/>
      <c r="C38" s="151"/>
      <c r="D38" s="151"/>
      <c r="E38" s="151"/>
      <c r="G38" s="151"/>
      <c r="H38" s="151"/>
      <c r="I38" s="151"/>
      <c r="J38" s="151"/>
      <c r="L38" s="151"/>
      <c r="M38" s="151"/>
      <c r="N38" s="151"/>
      <c r="O38" s="151"/>
      <c r="Q38" s="186"/>
      <c r="R38" s="186"/>
      <c r="S38" s="186"/>
      <c r="T38" s="186"/>
      <c r="V38" s="151"/>
      <c r="W38" s="151"/>
      <c r="X38" s="151"/>
      <c r="Y38" s="151"/>
      <c r="AA38" s="151"/>
      <c r="AB38" s="151"/>
      <c r="AC38" s="151"/>
      <c r="AD38" s="151"/>
    </row>
    <row r="39" spans="2:30" x14ac:dyDescent="0.25">
      <c r="B39" s="151"/>
      <c r="C39" s="151"/>
      <c r="D39" s="151"/>
      <c r="E39" s="151"/>
      <c r="G39" s="151"/>
      <c r="H39" s="151"/>
      <c r="I39" s="151"/>
      <c r="J39" s="151"/>
      <c r="L39" s="151"/>
      <c r="M39" s="151"/>
      <c r="N39" s="151"/>
      <c r="O39" s="151"/>
      <c r="Q39" s="186"/>
      <c r="R39" s="186"/>
      <c r="S39" s="186"/>
      <c r="T39" s="186"/>
      <c r="V39" s="151"/>
      <c r="W39" s="151"/>
      <c r="X39" s="151"/>
      <c r="Y39" s="151"/>
      <c r="AA39" s="151"/>
      <c r="AB39" s="151"/>
      <c r="AC39" s="151"/>
      <c r="AD39" s="151"/>
    </row>
    <row r="40" spans="2:30" x14ac:dyDescent="0.25">
      <c r="B40" s="151"/>
      <c r="C40" s="151"/>
      <c r="D40" s="151"/>
      <c r="E40" s="151"/>
      <c r="G40" s="151"/>
      <c r="H40" s="151"/>
      <c r="I40" s="151"/>
      <c r="J40" s="151"/>
      <c r="L40" s="151"/>
      <c r="M40" s="151"/>
      <c r="N40" s="151"/>
      <c r="O40" s="151"/>
      <c r="Q40" s="186"/>
      <c r="R40" s="186"/>
      <c r="S40" s="186"/>
      <c r="T40" s="186"/>
      <c r="V40" s="151"/>
      <c r="W40" s="151"/>
      <c r="X40" s="151"/>
      <c r="Y40" s="151"/>
      <c r="AA40" s="151"/>
      <c r="AB40" s="151"/>
      <c r="AC40" s="151"/>
      <c r="AD40" s="151"/>
    </row>
    <row r="41" spans="2:30" x14ac:dyDescent="0.25">
      <c r="B41" s="151"/>
      <c r="C41" s="151"/>
      <c r="D41" s="151"/>
      <c r="E41" s="151"/>
      <c r="G41" s="151"/>
      <c r="H41" s="151"/>
      <c r="I41" s="151"/>
      <c r="J41" s="151"/>
      <c r="L41" s="151"/>
      <c r="M41" s="151"/>
      <c r="N41" s="151"/>
      <c r="O41" s="151"/>
      <c r="Q41" s="186"/>
      <c r="R41" s="186"/>
      <c r="S41" s="186"/>
      <c r="T41" s="186"/>
      <c r="V41" s="151"/>
      <c r="W41" s="151"/>
      <c r="X41" s="151"/>
      <c r="Y41" s="151"/>
      <c r="AA41" s="151"/>
      <c r="AB41" s="151"/>
      <c r="AC41" s="151"/>
      <c r="AD41" s="151"/>
    </row>
    <row r="42" spans="2:30" x14ac:dyDescent="0.25">
      <c r="B42" s="151"/>
      <c r="C42" s="151"/>
      <c r="D42" s="151"/>
      <c r="E42" s="151"/>
      <c r="G42" s="151"/>
      <c r="H42" s="151"/>
      <c r="I42" s="151"/>
      <c r="J42" s="151"/>
      <c r="L42" s="151"/>
      <c r="M42" s="151"/>
      <c r="N42" s="151"/>
      <c r="O42" s="151"/>
      <c r="Q42" s="186"/>
      <c r="R42" s="186"/>
      <c r="S42" s="186"/>
      <c r="T42" s="186"/>
      <c r="V42" s="151"/>
      <c r="W42" s="151"/>
      <c r="X42" s="151"/>
      <c r="Y42" s="151"/>
      <c r="AA42" s="151"/>
      <c r="AB42" s="151"/>
      <c r="AC42" s="151"/>
      <c r="AD42" s="151"/>
    </row>
    <row r="43" spans="2:30" x14ac:dyDescent="0.25">
      <c r="B43" s="151"/>
      <c r="C43" s="151"/>
      <c r="D43" s="151"/>
      <c r="E43" s="151"/>
      <c r="G43" s="151"/>
      <c r="H43" s="151"/>
      <c r="I43" s="151"/>
      <c r="J43" s="151"/>
      <c r="L43" s="151"/>
      <c r="M43" s="151"/>
      <c r="N43" s="151"/>
      <c r="O43" s="151"/>
      <c r="Q43" s="186"/>
      <c r="R43" s="186"/>
      <c r="S43" s="186"/>
      <c r="T43" s="186"/>
      <c r="V43" s="151"/>
      <c r="W43" s="151"/>
      <c r="X43" s="151"/>
      <c r="Y43" s="151"/>
      <c r="AA43" s="151"/>
      <c r="AB43" s="151"/>
      <c r="AC43" s="151"/>
      <c r="AD43" s="151"/>
    </row>
    <row r="44" spans="2:30" x14ac:dyDescent="0.25">
      <c r="B44" s="151"/>
      <c r="C44" s="151"/>
      <c r="D44" s="151"/>
      <c r="E44" s="151"/>
      <c r="G44" s="151"/>
      <c r="H44" s="151"/>
      <c r="I44" s="151"/>
      <c r="J44" s="151"/>
      <c r="L44" s="151"/>
      <c r="M44" s="151"/>
      <c r="N44" s="151"/>
      <c r="O44" s="151"/>
      <c r="Q44" s="186"/>
      <c r="R44" s="186"/>
      <c r="S44" s="186"/>
      <c r="T44" s="186"/>
      <c r="V44" s="151"/>
      <c r="W44" s="151"/>
      <c r="X44" s="151"/>
      <c r="Y44" s="151"/>
      <c r="AA44" s="151"/>
      <c r="AB44" s="151"/>
      <c r="AC44" s="151"/>
      <c r="AD44" s="151"/>
    </row>
    <row r="45" spans="2:30" ht="17.25" customHeight="1" x14ac:dyDescent="0.25">
      <c r="B45" s="180" t="s">
        <v>93</v>
      </c>
      <c r="C45" s="180"/>
      <c r="D45" s="180"/>
      <c r="E45" s="180"/>
      <c r="G45" s="180" t="s">
        <v>93</v>
      </c>
      <c r="H45" s="180"/>
      <c r="I45" s="180"/>
      <c r="J45" s="180"/>
      <c r="L45" s="180" t="s">
        <v>93</v>
      </c>
      <c r="M45" s="180"/>
      <c r="N45" s="180"/>
      <c r="O45" s="180"/>
      <c r="Q45" s="180" t="s">
        <v>93</v>
      </c>
      <c r="R45" s="180"/>
      <c r="S45" s="180"/>
      <c r="T45" s="180"/>
      <c r="V45" s="180" t="s">
        <v>93</v>
      </c>
      <c r="W45" s="180"/>
      <c r="X45" s="180"/>
      <c r="Y45" s="180"/>
      <c r="AA45" s="180" t="s">
        <v>93</v>
      </c>
      <c r="AB45" s="180"/>
      <c r="AC45" s="180"/>
      <c r="AD45" s="180"/>
    </row>
    <row r="46" spans="2:30" ht="15" customHeight="1" x14ac:dyDescent="0.25">
      <c r="B46" s="180"/>
      <c r="C46" s="180"/>
      <c r="D46" s="180"/>
      <c r="E46" s="180"/>
      <c r="G46" s="180"/>
      <c r="H46" s="180"/>
      <c r="I46" s="180"/>
      <c r="J46" s="180"/>
      <c r="L46" s="180"/>
      <c r="M46" s="180"/>
      <c r="N46" s="180"/>
      <c r="O46" s="180"/>
      <c r="Q46" s="180"/>
      <c r="R46" s="180"/>
      <c r="S46" s="180"/>
      <c r="T46" s="180"/>
      <c r="V46" s="180"/>
      <c r="W46" s="180"/>
      <c r="X46" s="180"/>
      <c r="Y46" s="180"/>
      <c r="AA46" s="180"/>
      <c r="AB46" s="180"/>
      <c r="AC46" s="180"/>
      <c r="AD46" s="180"/>
    </row>
    <row r="47" spans="2:30" x14ac:dyDescent="0.25">
      <c r="C47" s="1"/>
      <c r="D47" s="1"/>
      <c r="E47" s="1"/>
      <c r="F47" s="1"/>
      <c r="G47" s="1"/>
      <c r="H47" s="1"/>
      <c r="I47" s="1"/>
      <c r="J47" s="1"/>
      <c r="K47" s="1"/>
      <c r="L47" s="1"/>
      <c r="M47" s="1"/>
      <c r="N47" s="1"/>
      <c r="O47" s="1"/>
      <c r="P47" s="1"/>
      <c r="Q47" s="1"/>
      <c r="R47" s="76"/>
      <c r="S47" s="76"/>
      <c r="T47" s="76"/>
      <c r="U47" s="76"/>
      <c r="V47" s="1"/>
      <c r="W47" s="1"/>
      <c r="X47" s="1"/>
      <c r="Y47" s="1"/>
      <c r="Z47" s="1"/>
      <c r="AA47" s="1"/>
      <c r="AB47" s="1"/>
      <c r="AC47" s="1"/>
      <c r="AD47" s="1"/>
    </row>
  </sheetData>
  <sheetProtection algorithmName="SHA-512" hashValue="B3WBdixeO8P5aPmyONuuxF8SsfRtruOldROMBYed9T7PCvj/l8MlzVtHXNo9yL/rUpAoEXyYMllHKjmRqcDPmg==" saltValue="IYFoQ5v06pB7xNYTEP230w==" spinCount="100000" sheet="1" selectLockedCells="1" selectUnlockedCells="1"/>
  <mergeCells count="30">
    <mergeCell ref="V24:Y44"/>
    <mergeCell ref="AA24:AD44"/>
    <mergeCell ref="B19:E20"/>
    <mergeCell ref="G19:J20"/>
    <mergeCell ref="L19:O20"/>
    <mergeCell ref="Q21:T23"/>
    <mergeCell ref="V21:Y23"/>
    <mergeCell ref="Q19:T20"/>
    <mergeCell ref="AA21:AD23"/>
    <mergeCell ref="B24:E44"/>
    <mergeCell ref="G24:J44"/>
    <mergeCell ref="G21:J23"/>
    <mergeCell ref="L21:O23"/>
    <mergeCell ref="Q34:T44"/>
    <mergeCell ref="AA45:AD46"/>
    <mergeCell ref="B1:D2"/>
    <mergeCell ref="E1:I2"/>
    <mergeCell ref="O1:S2"/>
    <mergeCell ref="U1:X2"/>
    <mergeCell ref="AA19:AD20"/>
    <mergeCell ref="V45:Y46"/>
    <mergeCell ref="Q24:T33"/>
    <mergeCell ref="B45:E46"/>
    <mergeCell ref="G45:J46"/>
    <mergeCell ref="L24:O44"/>
    <mergeCell ref="L45:O46"/>
    <mergeCell ref="Q45:T46"/>
    <mergeCell ref="V19:Y20"/>
    <mergeCell ref="B21:E23"/>
    <mergeCell ref="K1:M2"/>
  </mergeCells>
  <conditionalFormatting sqref="B19:E20">
    <cfRule type="containsText" dxfId="42" priority="6" operator="containsText" text="Completed">
      <formula>NOT(ISERROR(SEARCH("Completed",B19)))</formula>
    </cfRule>
  </conditionalFormatting>
  <conditionalFormatting sqref="G19:J20">
    <cfRule type="containsText" dxfId="41" priority="5" operator="containsText" text="Completed">
      <formula>NOT(ISERROR(SEARCH("Completed",G19)))</formula>
    </cfRule>
  </conditionalFormatting>
  <conditionalFormatting sqref="L19:O20">
    <cfRule type="containsText" dxfId="40" priority="4" operator="containsText" text="Completed">
      <formula>NOT(ISERROR(SEARCH("Completed",L19)))</formula>
    </cfRule>
  </conditionalFormatting>
  <conditionalFormatting sqref="Q19:T20">
    <cfRule type="containsText" dxfId="39" priority="3" operator="containsText" text="Completed">
      <formula>NOT(ISERROR(SEARCH("Completed",Q19)))</formula>
    </cfRule>
  </conditionalFormatting>
  <conditionalFormatting sqref="V19:Y20">
    <cfRule type="containsText" dxfId="38" priority="2" operator="containsText" text="Completed">
      <formula>NOT(ISERROR(SEARCH("Completed",V19)))</formula>
    </cfRule>
  </conditionalFormatting>
  <conditionalFormatting sqref="AA19:AD20">
    <cfRule type="containsText" dxfId="37" priority="1" operator="containsText" text="Completed">
      <formula>NOT(ISERROR(SEARCH("Completed",AA19)))</formula>
    </cfRule>
  </conditionalFormatting>
  <pageMargins left="0.25" right="0.25" top="0.75" bottom="0.75" header="0.3" footer="0.3"/>
  <pageSetup paperSize="17" orientation="landscape" r:id="rId1"/>
  <drawing r:id="rId2"/>
  <legacyDrawing r:id="rId3"/>
  <picture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6"/>
  <sheetViews>
    <sheetView showGridLines="0" showRowColHeaders="0" zoomScaleNormal="100" workbookViewId="0"/>
  </sheetViews>
  <sheetFormatPr defaultRowHeight="15" x14ac:dyDescent="0.25"/>
  <cols>
    <col min="1" max="1" width="4.28515625" customWidth="1"/>
    <col min="2" max="27" width="7.7109375" customWidth="1"/>
    <col min="28" max="28" width="4.28515625" customWidth="1"/>
  </cols>
  <sheetData>
    <row r="1" spans="1:28" ht="15" customHeight="1" x14ac:dyDescent="0.25">
      <c r="A1" s="9"/>
      <c r="B1" s="167" t="s">
        <v>2</v>
      </c>
      <c r="C1" s="167"/>
      <c r="D1" s="9"/>
      <c r="E1" s="167" t="s">
        <v>0</v>
      </c>
      <c r="F1" s="167"/>
      <c r="G1" s="167"/>
      <c r="H1" s="167"/>
      <c r="I1" s="9"/>
      <c r="J1" s="167" t="s">
        <v>1</v>
      </c>
      <c r="K1" s="167"/>
      <c r="L1" s="167"/>
      <c r="M1" s="9"/>
      <c r="N1" s="168" t="s">
        <v>135</v>
      </c>
      <c r="O1" s="168"/>
      <c r="P1" s="168"/>
      <c r="Q1" s="168"/>
      <c r="R1" s="9"/>
      <c r="S1" s="167" t="s">
        <v>3</v>
      </c>
      <c r="T1" s="167"/>
      <c r="U1" s="167"/>
      <c r="V1" s="9"/>
      <c r="W1" s="9"/>
      <c r="X1" s="9"/>
      <c r="Y1" s="9"/>
      <c r="Z1" s="9"/>
      <c r="AA1" s="9"/>
      <c r="AB1" s="9"/>
    </row>
    <row r="2" spans="1:28" ht="15" customHeight="1" x14ac:dyDescent="0.25">
      <c r="A2" s="9"/>
      <c r="B2" s="167"/>
      <c r="C2" s="167"/>
      <c r="D2" s="9"/>
      <c r="E2" s="167"/>
      <c r="F2" s="167"/>
      <c r="G2" s="167"/>
      <c r="H2" s="167"/>
      <c r="I2" s="9"/>
      <c r="J2" s="167"/>
      <c r="K2" s="167"/>
      <c r="L2" s="167"/>
      <c r="M2" s="9"/>
      <c r="N2" s="168"/>
      <c r="O2" s="168"/>
      <c r="P2" s="168"/>
      <c r="Q2" s="168"/>
      <c r="R2" s="9"/>
      <c r="S2" s="167"/>
      <c r="T2" s="167"/>
      <c r="U2" s="167"/>
      <c r="V2" s="9"/>
      <c r="W2" s="9"/>
      <c r="X2" s="9"/>
      <c r="Y2" s="9"/>
      <c r="Z2" s="9"/>
      <c r="AA2" s="9"/>
      <c r="AB2" s="9"/>
    </row>
    <row r="9" spans="1:28" ht="15" customHeight="1" x14ac:dyDescent="0.25">
      <c r="J9" s="61"/>
      <c r="K9" s="61"/>
      <c r="L9" s="61"/>
      <c r="M9" s="61"/>
      <c r="N9" s="61"/>
      <c r="O9" s="61"/>
      <c r="P9" s="61"/>
      <c r="Q9" s="61"/>
    </row>
    <row r="10" spans="1:28" ht="15" customHeight="1" x14ac:dyDescent="0.25">
      <c r="J10" s="61"/>
      <c r="K10" s="61"/>
      <c r="L10" s="61"/>
      <c r="M10" s="61"/>
      <c r="N10" s="61"/>
      <c r="O10" s="61"/>
      <c r="P10" s="61"/>
      <c r="Q10" s="61"/>
    </row>
    <row r="11" spans="1:28" ht="15" customHeight="1" x14ac:dyDescent="0.25">
      <c r="J11" s="62"/>
      <c r="K11" s="62"/>
      <c r="L11" s="62"/>
      <c r="M11" s="62"/>
      <c r="N11" s="62"/>
      <c r="O11" s="62"/>
      <c r="P11" s="62"/>
      <c r="Q11" s="62"/>
      <c r="R11" s="62"/>
    </row>
    <row r="12" spans="1:28" ht="15" customHeight="1" x14ac:dyDescent="0.25">
      <c r="J12" s="62"/>
      <c r="K12" s="62"/>
      <c r="L12" s="62"/>
      <c r="M12" s="62"/>
      <c r="N12" s="62"/>
      <c r="O12" s="62"/>
      <c r="P12" s="62"/>
      <c r="Q12" s="62"/>
      <c r="R12" s="62"/>
    </row>
    <row r="13" spans="1:28" ht="15" customHeight="1" x14ac:dyDescent="0.45">
      <c r="J13" s="63"/>
      <c r="K13" s="63"/>
      <c r="L13" s="63"/>
      <c r="M13" s="63"/>
      <c r="N13" s="63"/>
    </row>
    <row r="14" spans="1:28" ht="15" customHeight="1" x14ac:dyDescent="0.45">
      <c r="J14" s="63"/>
      <c r="K14" s="63"/>
      <c r="L14" s="63"/>
      <c r="M14" s="63"/>
      <c r="N14" s="63"/>
    </row>
    <row r="19" spans="2:27" ht="15" customHeight="1" x14ac:dyDescent="0.25"/>
    <row r="20" spans="2:27" ht="15" customHeight="1" x14ac:dyDescent="0.25"/>
    <row r="21" spans="2:27" ht="15" customHeight="1" x14ac:dyDescent="0.25">
      <c r="B21" s="149" t="s">
        <v>131</v>
      </c>
      <c r="C21" s="149"/>
      <c r="D21" s="149"/>
      <c r="E21" s="149"/>
      <c r="F21" s="149"/>
      <c r="G21" s="149"/>
      <c r="H21" s="149"/>
      <c r="I21" s="149"/>
      <c r="K21" s="149" t="s">
        <v>29</v>
      </c>
      <c r="L21" s="149"/>
      <c r="M21" s="149"/>
      <c r="N21" s="149"/>
      <c r="O21" s="149"/>
      <c r="P21" s="149"/>
      <c r="Q21" s="149"/>
      <c r="R21" s="149"/>
      <c r="T21" s="149" t="s">
        <v>35</v>
      </c>
      <c r="U21" s="149"/>
      <c r="V21" s="149"/>
      <c r="W21" s="149"/>
      <c r="X21" s="149"/>
      <c r="Y21" s="149"/>
      <c r="Z21" s="149"/>
      <c r="AA21" s="149"/>
    </row>
    <row r="22" spans="2:27" ht="15" customHeight="1" x14ac:dyDescent="0.25">
      <c r="B22" s="149"/>
      <c r="C22" s="149"/>
      <c r="D22" s="149"/>
      <c r="E22" s="149"/>
      <c r="F22" s="149"/>
      <c r="G22" s="149"/>
      <c r="H22" s="149"/>
      <c r="I22" s="149"/>
      <c r="K22" s="149"/>
      <c r="L22" s="149"/>
      <c r="M22" s="149"/>
      <c r="N22" s="149"/>
      <c r="O22" s="149"/>
      <c r="P22" s="149"/>
      <c r="Q22" s="149"/>
      <c r="R22" s="149"/>
      <c r="T22" s="149"/>
      <c r="U22" s="149"/>
      <c r="V22" s="149"/>
      <c r="W22" s="149"/>
      <c r="X22" s="149"/>
      <c r="Y22" s="149"/>
      <c r="Z22" s="149"/>
      <c r="AA22" s="149"/>
    </row>
    <row r="23" spans="2:27" ht="15" customHeight="1" x14ac:dyDescent="0.25">
      <c r="B23" s="149"/>
      <c r="C23" s="149"/>
      <c r="D23" s="149"/>
      <c r="E23" s="149"/>
      <c r="F23" s="149"/>
      <c r="G23" s="149"/>
      <c r="H23" s="149"/>
      <c r="I23" s="149"/>
      <c r="K23" s="149"/>
      <c r="L23" s="149"/>
      <c r="M23" s="149"/>
      <c r="N23" s="149"/>
      <c r="O23" s="149"/>
      <c r="P23" s="149"/>
      <c r="Q23" s="149"/>
      <c r="R23" s="149"/>
      <c r="T23" s="149"/>
      <c r="U23" s="149"/>
      <c r="V23" s="149"/>
      <c r="W23" s="149"/>
      <c r="X23" s="149"/>
      <c r="Y23" s="149"/>
      <c r="Z23" s="149"/>
      <c r="AA23" s="149"/>
    </row>
    <row r="24" spans="2:27" ht="15" customHeight="1" x14ac:dyDescent="0.25">
      <c r="B24" s="2"/>
      <c r="C24" s="2"/>
      <c r="D24" s="2"/>
      <c r="E24" s="2"/>
      <c r="F24" s="2"/>
      <c r="G24" s="2"/>
      <c r="H24" s="2"/>
      <c r="I24" s="2"/>
      <c r="K24" s="2"/>
      <c r="L24" s="2"/>
      <c r="M24" s="2"/>
      <c r="N24" s="2"/>
      <c r="O24" s="2"/>
      <c r="P24" s="2"/>
      <c r="Q24" s="2"/>
      <c r="R24" s="2"/>
      <c r="T24" s="2"/>
      <c r="U24" s="2"/>
      <c r="V24" s="2"/>
      <c r="W24" s="2"/>
      <c r="X24" s="2"/>
      <c r="Y24" s="2"/>
      <c r="Z24" s="2"/>
      <c r="AA24" s="2"/>
    </row>
    <row r="25" spans="2:27" ht="15" customHeight="1" x14ac:dyDescent="0.3">
      <c r="B25" s="197" t="s">
        <v>32</v>
      </c>
      <c r="C25" s="197"/>
      <c r="D25" s="197"/>
      <c r="E25" s="197"/>
      <c r="F25" s="197"/>
      <c r="G25" s="197"/>
      <c r="H25" s="197"/>
      <c r="I25" s="197"/>
      <c r="K25" s="194" t="s">
        <v>198</v>
      </c>
      <c r="L25" s="194"/>
      <c r="M25" s="194"/>
      <c r="N25" s="194"/>
      <c r="O25" s="194"/>
      <c r="P25" s="194"/>
      <c r="Q25" s="194"/>
      <c r="R25" s="194"/>
      <c r="T25" s="73" t="s">
        <v>96</v>
      </c>
      <c r="U25" s="10" t="s">
        <v>94</v>
      </c>
      <c r="V25" s="2"/>
      <c r="W25" s="2"/>
      <c r="X25" s="2"/>
      <c r="Y25" s="2"/>
      <c r="Z25" s="2"/>
      <c r="AA25" s="2"/>
    </row>
    <row r="26" spans="2:27" ht="15" customHeight="1" x14ac:dyDescent="0.25">
      <c r="B26" s="2"/>
      <c r="C26" s="2"/>
      <c r="D26" s="2"/>
      <c r="E26" s="2"/>
      <c r="F26" s="2"/>
      <c r="G26" s="2"/>
      <c r="H26" s="2"/>
      <c r="I26" s="2"/>
      <c r="K26" s="194"/>
      <c r="L26" s="194"/>
      <c r="M26" s="194"/>
      <c r="N26" s="194"/>
      <c r="O26" s="194"/>
      <c r="P26" s="194"/>
      <c r="Q26" s="194"/>
      <c r="R26" s="194"/>
      <c r="T26" s="2"/>
      <c r="U26" s="2"/>
      <c r="V26" s="90"/>
      <c r="W26" s="90"/>
      <c r="X26" s="90"/>
      <c r="Y26" s="90"/>
      <c r="Z26" s="90"/>
      <c r="AA26" s="90"/>
    </row>
    <row r="27" spans="2:27" ht="15" customHeight="1" x14ac:dyDescent="0.3">
      <c r="B27" s="77" t="b">
        <v>0</v>
      </c>
      <c r="C27" s="10" t="s">
        <v>33</v>
      </c>
      <c r="D27" s="2"/>
      <c r="E27" s="2"/>
      <c r="F27" s="2"/>
      <c r="G27" s="2"/>
      <c r="H27" s="2"/>
      <c r="I27" s="2"/>
      <c r="K27" s="194"/>
      <c r="L27" s="194"/>
      <c r="M27" s="194"/>
      <c r="N27" s="194"/>
      <c r="O27" s="194"/>
      <c r="P27" s="194"/>
      <c r="Q27" s="194"/>
      <c r="R27" s="194"/>
      <c r="T27" s="200" t="s">
        <v>95</v>
      </c>
      <c r="U27" s="192" t="s">
        <v>146</v>
      </c>
      <c r="V27" s="192"/>
      <c r="W27" s="192"/>
      <c r="X27" s="192"/>
      <c r="Y27" s="192"/>
      <c r="Z27" s="192"/>
      <c r="AA27" s="192"/>
    </row>
    <row r="28" spans="2:27" ht="15" customHeight="1" x14ac:dyDescent="0.25">
      <c r="B28" s="2"/>
      <c r="C28" s="2"/>
      <c r="D28" s="2"/>
      <c r="E28" s="2"/>
      <c r="F28" s="2"/>
      <c r="G28" s="2"/>
      <c r="H28" s="2"/>
      <c r="I28" s="2"/>
      <c r="K28" s="194"/>
      <c r="L28" s="194"/>
      <c r="M28" s="194"/>
      <c r="N28" s="194"/>
      <c r="O28" s="194"/>
      <c r="P28" s="194"/>
      <c r="Q28" s="194"/>
      <c r="R28" s="194"/>
      <c r="T28" s="200"/>
      <c r="U28" s="192"/>
      <c r="V28" s="192"/>
      <c r="W28" s="192"/>
      <c r="X28" s="192"/>
      <c r="Y28" s="192"/>
      <c r="Z28" s="192"/>
      <c r="AA28" s="192"/>
    </row>
    <row r="29" spans="2:27" ht="15" customHeight="1" x14ac:dyDescent="0.3">
      <c r="B29" s="77" t="b">
        <v>0</v>
      </c>
      <c r="C29" s="198" t="s">
        <v>34</v>
      </c>
      <c r="D29" s="199"/>
      <c r="E29" s="199"/>
      <c r="F29" s="199"/>
      <c r="G29" s="199"/>
      <c r="H29" s="199"/>
      <c r="I29" s="199"/>
      <c r="K29" s="194"/>
      <c r="L29" s="194"/>
      <c r="M29" s="194"/>
      <c r="N29" s="194"/>
      <c r="O29" s="194"/>
      <c r="P29" s="194"/>
      <c r="Q29" s="194"/>
      <c r="R29" s="194"/>
      <c r="T29" s="200"/>
      <c r="U29" s="192"/>
      <c r="V29" s="192"/>
      <c r="W29" s="192"/>
      <c r="X29" s="192"/>
      <c r="Y29" s="192"/>
      <c r="Z29" s="192"/>
      <c r="AA29" s="192"/>
    </row>
    <row r="30" spans="2:27" ht="15" customHeight="1" x14ac:dyDescent="0.25">
      <c r="B30" s="2"/>
      <c r="C30" s="2"/>
      <c r="D30" s="2"/>
      <c r="E30" s="2"/>
      <c r="F30" s="2"/>
      <c r="G30" s="2"/>
      <c r="H30" s="2"/>
      <c r="I30" s="2"/>
      <c r="K30" s="194" t="s">
        <v>199</v>
      </c>
      <c r="L30" s="194"/>
      <c r="M30" s="194"/>
      <c r="N30" s="194"/>
      <c r="O30" s="194"/>
      <c r="P30" s="194"/>
      <c r="Q30" s="194"/>
      <c r="R30" s="194"/>
      <c r="T30" s="193" t="s">
        <v>97</v>
      </c>
      <c r="U30" s="192" t="s">
        <v>98</v>
      </c>
      <c r="V30" s="192"/>
      <c r="W30" s="192"/>
      <c r="X30" s="192"/>
      <c r="Y30" s="192"/>
      <c r="Z30" s="192"/>
      <c r="AA30" s="192"/>
    </row>
    <row r="31" spans="2:27" ht="15" customHeight="1" x14ac:dyDescent="0.25">
      <c r="B31" s="77" t="b">
        <v>0</v>
      </c>
      <c r="C31" s="189" t="s">
        <v>145</v>
      </c>
      <c r="D31" s="189"/>
      <c r="E31" s="189"/>
      <c r="F31" s="189"/>
      <c r="G31" s="189"/>
      <c r="H31" s="189"/>
      <c r="I31" s="189"/>
      <c r="K31" s="194"/>
      <c r="L31" s="194"/>
      <c r="M31" s="194"/>
      <c r="N31" s="194"/>
      <c r="O31" s="194"/>
      <c r="P31" s="194"/>
      <c r="Q31" s="194"/>
      <c r="R31" s="194"/>
      <c r="T31" s="193"/>
      <c r="U31" s="192"/>
      <c r="V31" s="192"/>
      <c r="W31" s="192"/>
      <c r="X31" s="192"/>
      <c r="Y31" s="192"/>
      <c r="Z31" s="192"/>
      <c r="AA31" s="192"/>
    </row>
    <row r="32" spans="2:27" ht="15" customHeight="1" x14ac:dyDescent="0.25">
      <c r="B32" s="2"/>
      <c r="C32" s="189"/>
      <c r="D32" s="189"/>
      <c r="E32" s="189"/>
      <c r="F32" s="189"/>
      <c r="G32" s="189"/>
      <c r="H32" s="189"/>
      <c r="I32" s="189"/>
      <c r="K32" s="194"/>
      <c r="L32" s="194"/>
      <c r="M32" s="194"/>
      <c r="N32" s="194"/>
      <c r="O32" s="194"/>
      <c r="P32" s="194"/>
      <c r="Q32" s="194"/>
      <c r="R32" s="194"/>
      <c r="T32" s="193"/>
      <c r="U32" s="192"/>
      <c r="V32" s="192"/>
      <c r="W32" s="192"/>
      <c r="X32" s="192"/>
      <c r="Y32" s="192"/>
      <c r="Z32" s="192"/>
      <c r="AA32" s="192"/>
    </row>
    <row r="33" spans="2:27" ht="15" customHeight="1" x14ac:dyDescent="0.25">
      <c r="B33" s="2"/>
      <c r="C33" s="189"/>
      <c r="D33" s="189"/>
      <c r="E33" s="189"/>
      <c r="F33" s="189"/>
      <c r="G33" s="189"/>
      <c r="H33" s="189"/>
      <c r="I33" s="189"/>
      <c r="K33" s="194"/>
      <c r="L33" s="194"/>
      <c r="M33" s="194"/>
      <c r="N33" s="194"/>
      <c r="O33" s="194"/>
      <c r="P33" s="194"/>
      <c r="Q33" s="194"/>
      <c r="R33" s="194"/>
      <c r="T33" s="193" t="s">
        <v>99</v>
      </c>
      <c r="U33" s="192" t="s">
        <v>100</v>
      </c>
      <c r="V33" s="192"/>
      <c r="W33" s="192"/>
      <c r="X33" s="192"/>
      <c r="Y33" s="192"/>
      <c r="Z33" s="192"/>
      <c r="AA33" s="192"/>
    </row>
    <row r="34" spans="2:27" ht="15" customHeight="1" x14ac:dyDescent="0.3">
      <c r="B34" s="2"/>
      <c r="C34" s="21" t="s">
        <v>142</v>
      </c>
      <c r="D34" s="21" t="s">
        <v>143</v>
      </c>
      <c r="E34" s="2"/>
      <c r="F34" s="2"/>
      <c r="G34" s="2"/>
      <c r="H34" s="2"/>
      <c r="I34" s="2"/>
      <c r="K34" s="194"/>
      <c r="L34" s="194"/>
      <c r="M34" s="194"/>
      <c r="N34" s="194"/>
      <c r="O34" s="194"/>
      <c r="P34" s="194"/>
      <c r="Q34" s="194"/>
      <c r="R34" s="194"/>
      <c r="T34" s="193"/>
      <c r="U34" s="192"/>
      <c r="V34" s="192"/>
      <c r="W34" s="192"/>
      <c r="X34" s="192"/>
      <c r="Y34" s="192"/>
      <c r="Z34" s="192"/>
      <c r="AA34" s="192"/>
    </row>
    <row r="35" spans="2:27" ht="15" customHeight="1" x14ac:dyDescent="0.3">
      <c r="B35" s="2"/>
      <c r="C35" s="21"/>
      <c r="D35" s="21" t="s">
        <v>144</v>
      </c>
      <c r="E35" s="2"/>
      <c r="F35" s="2"/>
      <c r="G35" s="2"/>
      <c r="H35" s="2"/>
      <c r="I35" s="2"/>
      <c r="K35" s="194"/>
      <c r="L35" s="194"/>
      <c r="M35" s="194"/>
      <c r="N35" s="194"/>
      <c r="O35" s="194"/>
      <c r="P35" s="194"/>
      <c r="Q35" s="194"/>
      <c r="R35" s="194"/>
      <c r="T35" s="193"/>
      <c r="U35" s="192"/>
      <c r="V35" s="192"/>
      <c r="W35" s="192"/>
      <c r="X35" s="192"/>
      <c r="Y35" s="192"/>
      <c r="Z35" s="192"/>
      <c r="AA35" s="192"/>
    </row>
    <row r="36" spans="2:27" ht="15" customHeight="1" x14ac:dyDescent="0.25">
      <c r="B36" s="2"/>
      <c r="C36" s="2"/>
      <c r="D36" s="2"/>
      <c r="E36" s="2"/>
      <c r="F36" s="2"/>
      <c r="G36" s="2"/>
      <c r="H36" s="2"/>
      <c r="I36" s="2"/>
      <c r="K36" s="194"/>
      <c r="L36" s="194"/>
      <c r="M36" s="194"/>
      <c r="N36" s="194"/>
      <c r="O36" s="194"/>
      <c r="P36" s="194"/>
      <c r="Q36" s="194"/>
      <c r="R36" s="194"/>
      <c r="T36" s="193" t="s">
        <v>101</v>
      </c>
      <c r="U36" s="192" t="s">
        <v>102</v>
      </c>
      <c r="V36" s="192"/>
      <c r="W36" s="192"/>
      <c r="X36" s="192"/>
      <c r="Y36" s="192"/>
      <c r="Z36" s="192"/>
      <c r="AA36" s="192"/>
    </row>
    <row r="37" spans="2:27" ht="15.75" customHeight="1" x14ac:dyDescent="0.25">
      <c r="B37" s="187" t="s">
        <v>37</v>
      </c>
      <c r="C37" s="188"/>
      <c r="D37" s="188"/>
      <c r="E37" s="188"/>
      <c r="F37" s="188"/>
      <c r="G37" s="188"/>
      <c r="H37" s="13"/>
      <c r="I37" s="13"/>
      <c r="K37" s="194"/>
      <c r="L37" s="194"/>
      <c r="M37" s="194"/>
      <c r="N37" s="194"/>
      <c r="O37" s="194"/>
      <c r="P37" s="194"/>
      <c r="Q37" s="194"/>
      <c r="R37" s="194"/>
      <c r="T37" s="193"/>
      <c r="U37" s="192"/>
      <c r="V37" s="192"/>
      <c r="W37" s="192"/>
      <c r="X37" s="192"/>
      <c r="Y37" s="192"/>
      <c r="Z37" s="192"/>
      <c r="AA37" s="192"/>
    </row>
    <row r="38" spans="2:27" ht="15" customHeight="1" x14ac:dyDescent="0.25">
      <c r="B38" s="190" t="s">
        <v>38</v>
      </c>
      <c r="C38" s="190"/>
      <c r="D38" s="190"/>
      <c r="E38" s="190"/>
      <c r="F38" s="190"/>
      <c r="G38" s="191" t="str">
        <f>IF(B31=TRUE,1000000,IF(B29=TRUE,1000000,IF(B27=TRUE,1000000,"")))</f>
        <v/>
      </c>
      <c r="H38" s="191"/>
      <c r="I38" s="191"/>
      <c r="K38" s="194"/>
      <c r="L38" s="194"/>
      <c r="M38" s="194"/>
      <c r="N38" s="194"/>
      <c r="O38" s="194"/>
      <c r="P38" s="194"/>
      <c r="Q38" s="194"/>
      <c r="R38" s="194"/>
      <c r="T38" s="193"/>
      <c r="U38" s="192"/>
      <c r="V38" s="192"/>
      <c r="W38" s="192"/>
      <c r="X38" s="192"/>
      <c r="Y38" s="192"/>
      <c r="Z38" s="192"/>
      <c r="AA38" s="192"/>
    </row>
    <row r="39" spans="2:27" ht="15" customHeight="1" x14ac:dyDescent="0.25">
      <c r="B39" s="190" t="s">
        <v>39</v>
      </c>
      <c r="C39" s="190"/>
      <c r="D39" s="190"/>
      <c r="E39" s="190"/>
      <c r="F39" s="190"/>
      <c r="G39" s="191" t="str">
        <f>IF(B31=TRUE,2000000,IF(B29=TRUE,2000000,IF(B27=TRUE,2000000,"")))</f>
        <v/>
      </c>
      <c r="H39" s="191"/>
      <c r="I39" s="191"/>
      <c r="K39" s="194" t="s">
        <v>197</v>
      </c>
      <c r="L39" s="194"/>
      <c r="M39" s="194"/>
      <c r="N39" s="194"/>
      <c r="O39" s="194"/>
      <c r="P39" s="194"/>
      <c r="Q39" s="194"/>
      <c r="R39" s="194"/>
      <c r="T39" s="193"/>
      <c r="U39" s="192"/>
      <c r="V39" s="192"/>
      <c r="W39" s="192"/>
      <c r="X39" s="192"/>
      <c r="Y39" s="192"/>
      <c r="Z39" s="192"/>
      <c r="AA39" s="192"/>
    </row>
    <row r="40" spans="2:27" ht="15.75" customHeight="1" x14ac:dyDescent="0.25">
      <c r="B40" s="14"/>
      <c r="C40" s="14"/>
      <c r="D40" s="14"/>
      <c r="E40" s="14"/>
      <c r="F40" s="14"/>
      <c r="G40" s="14"/>
      <c r="H40" s="12"/>
      <c r="I40" s="12"/>
      <c r="K40" s="194"/>
      <c r="L40" s="194"/>
      <c r="M40" s="194"/>
      <c r="N40" s="194"/>
      <c r="O40" s="194"/>
      <c r="P40" s="194"/>
      <c r="Q40" s="194"/>
      <c r="R40" s="194"/>
      <c r="T40" s="195" t="s">
        <v>284</v>
      </c>
      <c r="U40" s="196"/>
      <c r="V40" s="196"/>
      <c r="W40" s="196"/>
      <c r="X40" s="196"/>
      <c r="Y40" s="196"/>
      <c r="Z40" s="196"/>
      <c r="AA40" s="196"/>
    </row>
    <row r="41" spans="2:27" ht="15.75" customHeight="1" x14ac:dyDescent="0.25">
      <c r="B41" s="187" t="s">
        <v>129</v>
      </c>
      <c r="C41" s="188"/>
      <c r="D41" s="188"/>
      <c r="E41" s="188"/>
      <c r="F41" s="188"/>
      <c r="G41" s="188"/>
      <c r="H41" s="9"/>
      <c r="I41" s="9"/>
      <c r="K41" s="194"/>
      <c r="L41" s="194"/>
      <c r="M41" s="194"/>
      <c r="N41" s="194"/>
      <c r="O41" s="194"/>
      <c r="P41" s="194"/>
      <c r="Q41" s="194"/>
      <c r="R41" s="194"/>
      <c r="T41" s="196"/>
      <c r="U41" s="196"/>
      <c r="V41" s="196"/>
      <c r="W41" s="196"/>
      <c r="X41" s="196"/>
      <c r="Y41" s="196"/>
      <c r="Z41" s="196"/>
      <c r="AA41" s="196"/>
    </row>
    <row r="42" spans="2:27" ht="15" customHeight="1" x14ac:dyDescent="0.25">
      <c r="B42" s="190" t="s">
        <v>40</v>
      </c>
      <c r="C42" s="190"/>
      <c r="D42" s="190"/>
      <c r="E42" s="190"/>
      <c r="F42" s="190"/>
      <c r="G42" s="191" t="str">
        <f>IF(B31=TRUE,20000000,IF(B29=TRUE,10000000,IF(B27=TRUE,5000000,"")))</f>
        <v/>
      </c>
      <c r="H42" s="191"/>
      <c r="I42" s="191"/>
      <c r="K42" s="194"/>
      <c r="L42" s="194"/>
      <c r="M42" s="194"/>
      <c r="N42" s="194"/>
      <c r="O42" s="194"/>
      <c r="P42" s="194"/>
      <c r="Q42" s="194"/>
      <c r="R42" s="194"/>
      <c r="T42" s="196"/>
      <c r="U42" s="196"/>
      <c r="V42" s="196"/>
      <c r="W42" s="196"/>
      <c r="X42" s="196"/>
      <c r="Y42" s="196"/>
      <c r="Z42" s="196"/>
      <c r="AA42" s="196"/>
    </row>
    <row r="43" spans="2:27" ht="15" customHeight="1" x14ac:dyDescent="0.25">
      <c r="B43" s="2"/>
      <c r="C43" s="2"/>
      <c r="D43" s="2"/>
      <c r="E43" s="2"/>
      <c r="F43" s="2"/>
      <c r="G43" s="2"/>
      <c r="H43" s="2"/>
      <c r="I43" s="2"/>
      <c r="K43" s="194"/>
      <c r="L43" s="194"/>
      <c r="M43" s="194"/>
      <c r="N43" s="194"/>
      <c r="O43" s="194"/>
      <c r="P43" s="194"/>
      <c r="Q43" s="194"/>
      <c r="R43" s="194"/>
      <c r="T43" s="196"/>
      <c r="U43" s="196"/>
      <c r="V43" s="196"/>
      <c r="W43" s="196"/>
      <c r="X43" s="196"/>
      <c r="Y43" s="196"/>
      <c r="Z43" s="196"/>
      <c r="AA43" s="196"/>
    </row>
    <row r="44" spans="2:27" ht="15.75" customHeight="1" x14ac:dyDescent="0.25">
      <c r="B44" s="2"/>
      <c r="C44" s="2"/>
      <c r="D44" s="2"/>
      <c r="E44" s="2"/>
      <c r="F44" s="2"/>
      <c r="G44" s="2"/>
      <c r="H44" s="2"/>
      <c r="I44" s="2"/>
      <c r="K44" s="194"/>
      <c r="L44" s="194"/>
      <c r="M44" s="194"/>
      <c r="N44" s="194"/>
      <c r="O44" s="194"/>
      <c r="P44" s="194"/>
      <c r="Q44" s="194"/>
      <c r="R44" s="194"/>
      <c r="T44" s="196"/>
      <c r="U44" s="196"/>
      <c r="V44" s="196"/>
      <c r="W44" s="196"/>
      <c r="X44" s="196"/>
      <c r="Y44" s="196"/>
      <c r="Z44" s="196"/>
      <c r="AA44" s="196"/>
    </row>
    <row r="45" spans="2:27" ht="15" customHeight="1" x14ac:dyDescent="0.25">
      <c r="B45" s="2"/>
      <c r="C45" s="2"/>
      <c r="D45" s="2"/>
      <c r="E45" s="2"/>
      <c r="F45" s="2"/>
      <c r="G45" s="2"/>
      <c r="H45" s="2"/>
      <c r="I45" s="2"/>
      <c r="K45" s="72"/>
      <c r="L45" s="72"/>
      <c r="M45" s="72"/>
      <c r="N45" s="72"/>
      <c r="O45" s="72"/>
      <c r="P45" s="72"/>
      <c r="Q45" s="72"/>
      <c r="R45" s="72"/>
      <c r="T45" s="196"/>
      <c r="U45" s="196"/>
      <c r="V45" s="196"/>
      <c r="W45" s="196"/>
      <c r="X45" s="196"/>
      <c r="Y45" s="196"/>
      <c r="Z45" s="196"/>
      <c r="AA45" s="196"/>
    </row>
    <row r="46" spans="2:27" x14ac:dyDescent="0.25">
      <c r="J46" s="1"/>
      <c r="K46" s="1"/>
      <c r="L46" s="1"/>
      <c r="M46" s="1"/>
      <c r="N46" s="1"/>
      <c r="O46" s="1"/>
      <c r="P46" s="1"/>
      <c r="Q46" s="1"/>
      <c r="R46" s="1"/>
      <c r="T46" s="74"/>
      <c r="U46" s="74"/>
      <c r="V46" s="74"/>
      <c r="W46" s="74"/>
      <c r="X46" s="74"/>
      <c r="Y46" s="74"/>
      <c r="Z46" s="74"/>
      <c r="AA46" s="74"/>
    </row>
  </sheetData>
  <sheetProtection algorithmName="SHA-512" hashValue="S0NO/Uddyt8Ff+jNn6qciX+rVg+AG5OjSkVoLMDzbOtVDqqX05ODjtOA6arH2//s9mTy8Vdu/SpKERXZJXpIjA==" saltValue="hfaexReEBapxRIRTxt+yDw==" spinCount="100000" sheet="1" objects="1" scenarios="1" selectLockedCells="1" selectUnlockedCells="1"/>
  <mergeCells count="31">
    <mergeCell ref="S1:U2"/>
    <mergeCell ref="T21:AA23"/>
    <mergeCell ref="B25:I25"/>
    <mergeCell ref="B1:C2"/>
    <mergeCell ref="E1:H2"/>
    <mergeCell ref="J1:L2"/>
    <mergeCell ref="N1:Q2"/>
    <mergeCell ref="B21:I23"/>
    <mergeCell ref="K21:R23"/>
    <mergeCell ref="K25:R29"/>
    <mergeCell ref="C29:I29"/>
    <mergeCell ref="U27:AA29"/>
    <mergeCell ref="T27:T29"/>
    <mergeCell ref="U36:AA39"/>
    <mergeCell ref="T36:T39"/>
    <mergeCell ref="T33:T35"/>
    <mergeCell ref="T30:T32"/>
    <mergeCell ref="K30:R38"/>
    <mergeCell ref="K39:R44"/>
    <mergeCell ref="T40:AA45"/>
    <mergeCell ref="U30:AA32"/>
    <mergeCell ref="U33:AA35"/>
    <mergeCell ref="B37:G37"/>
    <mergeCell ref="C31:I33"/>
    <mergeCell ref="B38:F38"/>
    <mergeCell ref="B39:F39"/>
    <mergeCell ref="B42:F42"/>
    <mergeCell ref="G38:I38"/>
    <mergeCell ref="G39:I39"/>
    <mergeCell ref="G42:I42"/>
    <mergeCell ref="B41:G41"/>
  </mergeCells>
  <pageMargins left="0.25" right="0.25" top="0.75" bottom="0.75" header="0.3" footer="0.3"/>
  <pageSetup paperSize="17" orientation="landscape" r:id="rId1"/>
  <ignoredErrors>
    <ignoredError sqref="T25" numberStoredAsText="1"/>
  </ignoredErrors>
  <drawing r:id="rId2"/>
  <legacyDrawing r:id="rId3"/>
  <picture r:id="rId4"/>
  <mc:AlternateContent xmlns:mc="http://schemas.openxmlformats.org/markup-compatibility/2006">
    <mc:Choice Requires="x14">
      <controls>
        <mc:AlternateContent xmlns:mc="http://schemas.openxmlformats.org/markup-compatibility/2006">
          <mc:Choice Requires="x14">
            <control shapeId="21505" r:id="rId5" name="Check Box 1">
              <controlPr locked="0" defaultSize="0" autoFill="0" autoLine="0" autoPict="0">
                <anchor moveWithCells="1">
                  <from>
                    <xdr:col>1</xdr:col>
                    <xdr:colOff>219075</xdr:colOff>
                    <xdr:row>25</xdr:row>
                    <xdr:rowOff>180975</xdr:rowOff>
                  </from>
                  <to>
                    <xdr:col>2</xdr:col>
                    <xdr:colOff>0</xdr:colOff>
                    <xdr:row>27</xdr:row>
                    <xdr:rowOff>19050</xdr:rowOff>
                  </to>
                </anchor>
              </controlPr>
            </control>
          </mc:Choice>
        </mc:AlternateContent>
        <mc:AlternateContent xmlns:mc="http://schemas.openxmlformats.org/markup-compatibility/2006">
          <mc:Choice Requires="x14">
            <control shapeId="21506" r:id="rId6" name="Check Box 2">
              <controlPr locked="0" defaultSize="0" autoFill="0" autoLine="0" autoPict="0">
                <anchor moveWithCells="1">
                  <from>
                    <xdr:col>1</xdr:col>
                    <xdr:colOff>219075</xdr:colOff>
                    <xdr:row>27</xdr:row>
                    <xdr:rowOff>180975</xdr:rowOff>
                  </from>
                  <to>
                    <xdr:col>1</xdr:col>
                    <xdr:colOff>476250</xdr:colOff>
                    <xdr:row>29</xdr:row>
                    <xdr:rowOff>19050</xdr:rowOff>
                  </to>
                </anchor>
              </controlPr>
            </control>
          </mc:Choice>
        </mc:AlternateContent>
        <mc:AlternateContent xmlns:mc="http://schemas.openxmlformats.org/markup-compatibility/2006">
          <mc:Choice Requires="x14">
            <control shapeId="21507" r:id="rId7" name="Check Box 3">
              <controlPr locked="0" defaultSize="0" autoFill="0" autoLine="0" autoPict="0">
                <anchor moveWithCells="1">
                  <from>
                    <xdr:col>1</xdr:col>
                    <xdr:colOff>209550</xdr:colOff>
                    <xdr:row>30</xdr:row>
                    <xdr:rowOff>95250</xdr:rowOff>
                  </from>
                  <to>
                    <xdr:col>2</xdr:col>
                    <xdr:colOff>0</xdr:colOff>
                    <xdr:row>31</xdr:row>
                    <xdr:rowOff>133350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45"/>
  <sheetViews>
    <sheetView showGridLines="0" showRowColHeaders="0" zoomScaleNormal="100" workbookViewId="0"/>
  </sheetViews>
  <sheetFormatPr defaultRowHeight="15" x14ac:dyDescent="0.25"/>
  <cols>
    <col min="1" max="1" width="4.28515625" customWidth="1"/>
    <col min="2" max="27" width="7.7109375" customWidth="1"/>
    <col min="28" max="28" width="4.28515625" customWidth="1"/>
  </cols>
  <sheetData>
    <row r="1" spans="1:28" ht="15" customHeight="1" x14ac:dyDescent="0.25">
      <c r="A1" s="9"/>
      <c r="B1" s="167" t="s">
        <v>2</v>
      </c>
      <c r="C1" s="167"/>
      <c r="D1" s="9"/>
      <c r="E1" s="167" t="s">
        <v>0</v>
      </c>
      <c r="F1" s="167"/>
      <c r="G1" s="167"/>
      <c r="H1" s="167"/>
      <c r="I1" s="9"/>
      <c r="J1" s="167" t="s">
        <v>1</v>
      </c>
      <c r="K1" s="167"/>
      <c r="L1" s="167"/>
      <c r="M1" s="9"/>
      <c r="N1" s="168" t="s">
        <v>135</v>
      </c>
      <c r="O1" s="168"/>
      <c r="P1" s="168"/>
      <c r="Q1" s="168"/>
      <c r="R1" s="9"/>
      <c r="S1" s="167" t="s">
        <v>3</v>
      </c>
      <c r="T1" s="167"/>
      <c r="U1" s="167"/>
      <c r="V1" s="9"/>
      <c r="W1" s="9"/>
      <c r="X1" s="9"/>
      <c r="Y1" s="9"/>
      <c r="Z1" s="9"/>
      <c r="AA1" s="9"/>
      <c r="AB1" s="9"/>
    </row>
    <row r="2" spans="1:28" ht="15" customHeight="1" x14ac:dyDescent="0.25">
      <c r="A2" s="9"/>
      <c r="B2" s="167"/>
      <c r="C2" s="167"/>
      <c r="D2" s="9"/>
      <c r="E2" s="167"/>
      <c r="F2" s="167"/>
      <c r="G2" s="167"/>
      <c r="H2" s="167"/>
      <c r="I2" s="9"/>
      <c r="J2" s="167"/>
      <c r="K2" s="167"/>
      <c r="L2" s="167"/>
      <c r="M2" s="9"/>
      <c r="N2" s="168"/>
      <c r="O2" s="168"/>
      <c r="P2" s="168"/>
      <c r="Q2" s="168"/>
      <c r="R2" s="9"/>
      <c r="S2" s="167"/>
      <c r="T2" s="167"/>
      <c r="U2" s="167"/>
      <c r="V2" s="9"/>
      <c r="W2" s="9"/>
      <c r="X2" s="9"/>
      <c r="Y2" s="9"/>
      <c r="Z2" s="9"/>
      <c r="AA2" s="9"/>
      <c r="AB2" s="9"/>
    </row>
    <row r="9" spans="1:28" ht="15" customHeight="1" x14ac:dyDescent="0.25">
      <c r="J9" s="61"/>
      <c r="K9" s="61"/>
      <c r="L9" s="61"/>
      <c r="M9" s="61"/>
      <c r="N9" s="61"/>
      <c r="O9" s="61"/>
      <c r="P9" s="61"/>
      <c r="Q9" s="61"/>
    </row>
    <row r="10" spans="1:28" ht="15" customHeight="1" x14ac:dyDescent="0.25">
      <c r="J10" s="61"/>
      <c r="K10" s="61"/>
      <c r="L10" s="61"/>
      <c r="M10" s="61"/>
      <c r="N10" s="61"/>
      <c r="O10" s="61"/>
      <c r="P10" s="61"/>
      <c r="Q10" s="61"/>
    </row>
    <row r="11" spans="1:28" ht="15" customHeight="1" x14ac:dyDescent="0.25">
      <c r="J11" s="62"/>
      <c r="K11" s="62"/>
      <c r="L11" s="62"/>
      <c r="M11" s="62"/>
      <c r="N11" s="62"/>
      <c r="O11" s="62"/>
      <c r="P11" s="62"/>
      <c r="Q11" s="62"/>
      <c r="R11" s="62"/>
    </row>
    <row r="12" spans="1:28" ht="15" customHeight="1" x14ac:dyDescent="0.25">
      <c r="J12" s="62"/>
      <c r="K12" s="62"/>
      <c r="L12" s="62"/>
      <c r="M12" s="62"/>
      <c r="N12" s="62"/>
      <c r="O12" s="62"/>
      <c r="P12" s="62"/>
      <c r="Q12" s="62"/>
      <c r="R12" s="62"/>
    </row>
    <row r="13" spans="1:28" ht="15" customHeight="1" x14ac:dyDescent="0.45">
      <c r="J13" s="63"/>
      <c r="K13" s="63"/>
      <c r="L13" s="63"/>
      <c r="M13" s="63"/>
      <c r="N13" s="63"/>
    </row>
    <row r="14" spans="1:28" ht="15" customHeight="1" x14ac:dyDescent="0.45">
      <c r="J14" s="63"/>
      <c r="K14" s="63"/>
      <c r="L14" s="63"/>
      <c r="M14" s="63"/>
      <c r="N14" s="63"/>
    </row>
    <row r="21" spans="2:27" ht="15" customHeight="1" x14ac:dyDescent="0.25">
      <c r="B21" s="149" t="s">
        <v>30</v>
      </c>
      <c r="C21" s="149"/>
      <c r="D21" s="149"/>
      <c r="E21" s="149"/>
      <c r="F21" s="149"/>
      <c r="G21" s="149"/>
      <c r="H21" s="149"/>
      <c r="I21" s="149"/>
      <c r="K21" s="149" t="s">
        <v>237</v>
      </c>
      <c r="L21" s="149"/>
      <c r="M21" s="149"/>
      <c r="N21" s="149"/>
      <c r="O21" s="149"/>
      <c r="P21" s="149"/>
      <c r="Q21" s="149"/>
      <c r="R21" s="149"/>
      <c r="T21" s="149" t="s">
        <v>160</v>
      </c>
      <c r="U21" s="149"/>
      <c r="V21" s="149"/>
      <c r="W21" s="149"/>
      <c r="X21" s="149"/>
      <c r="Y21" s="149"/>
      <c r="Z21" s="149"/>
      <c r="AA21" s="149"/>
    </row>
    <row r="22" spans="2:27" ht="15" customHeight="1" x14ac:dyDescent="0.25">
      <c r="B22" s="149"/>
      <c r="C22" s="149"/>
      <c r="D22" s="149"/>
      <c r="E22" s="149"/>
      <c r="F22" s="149"/>
      <c r="G22" s="149"/>
      <c r="H22" s="149"/>
      <c r="I22" s="149"/>
      <c r="K22" s="149"/>
      <c r="L22" s="149"/>
      <c r="M22" s="149"/>
      <c r="N22" s="149"/>
      <c r="O22" s="149"/>
      <c r="P22" s="149"/>
      <c r="Q22" s="149"/>
      <c r="R22" s="149"/>
      <c r="T22" s="149"/>
      <c r="U22" s="149"/>
      <c r="V22" s="149"/>
      <c r="W22" s="149"/>
      <c r="X22" s="149"/>
      <c r="Y22" s="149"/>
      <c r="Z22" s="149"/>
      <c r="AA22" s="149"/>
    </row>
    <row r="23" spans="2:27" ht="15" customHeight="1" x14ac:dyDescent="0.25">
      <c r="B23" s="149"/>
      <c r="C23" s="149"/>
      <c r="D23" s="149"/>
      <c r="E23" s="149"/>
      <c r="F23" s="149"/>
      <c r="G23" s="149"/>
      <c r="H23" s="149"/>
      <c r="I23" s="149"/>
      <c r="K23" s="149"/>
      <c r="L23" s="149"/>
      <c r="M23" s="149"/>
      <c r="N23" s="149"/>
      <c r="O23" s="149"/>
      <c r="P23" s="149"/>
      <c r="Q23" s="149"/>
      <c r="R23" s="149"/>
      <c r="T23" s="149"/>
      <c r="U23" s="149"/>
      <c r="V23" s="149"/>
      <c r="W23" s="149"/>
      <c r="X23" s="149"/>
      <c r="Y23" s="149"/>
      <c r="Z23" s="149"/>
      <c r="AA23" s="149"/>
    </row>
    <row r="24" spans="2:27" x14ac:dyDescent="0.25">
      <c r="B24" s="2"/>
      <c r="C24" s="2"/>
      <c r="D24" s="2"/>
      <c r="E24" s="2"/>
      <c r="F24" s="2"/>
      <c r="G24" s="2"/>
      <c r="H24" s="2"/>
      <c r="I24" s="2"/>
      <c r="K24" s="2"/>
      <c r="L24" s="2"/>
      <c r="M24" s="2"/>
      <c r="N24" s="2"/>
      <c r="O24" s="2"/>
      <c r="P24" s="2"/>
      <c r="Q24" s="2"/>
      <c r="R24" s="2"/>
      <c r="T24" s="2"/>
      <c r="U24" s="2"/>
      <c r="V24" s="2"/>
      <c r="W24" s="2"/>
      <c r="X24" s="2"/>
      <c r="Y24" s="2"/>
      <c r="Z24" s="2"/>
      <c r="AA24" s="2"/>
    </row>
    <row r="25" spans="2:27" ht="17.25" x14ac:dyDescent="0.3">
      <c r="B25" s="197" t="s">
        <v>36</v>
      </c>
      <c r="C25" s="197"/>
      <c r="D25" s="197"/>
      <c r="E25" s="197"/>
      <c r="F25" s="197"/>
      <c r="G25" s="197"/>
      <c r="H25" s="197"/>
      <c r="I25" s="197"/>
      <c r="K25" s="197" t="s">
        <v>36</v>
      </c>
      <c r="L25" s="197"/>
      <c r="M25" s="197"/>
      <c r="N25" s="197"/>
      <c r="O25" s="197"/>
      <c r="P25" s="197"/>
      <c r="Q25" s="197"/>
      <c r="R25" s="197"/>
      <c r="T25" s="194" t="s">
        <v>201</v>
      </c>
      <c r="U25" s="194"/>
      <c r="V25" s="194"/>
      <c r="W25" s="194"/>
      <c r="X25" s="194"/>
      <c r="Y25" s="194"/>
      <c r="Z25" s="194"/>
      <c r="AA25" s="194"/>
    </row>
    <row r="26" spans="2:27" x14ac:dyDescent="0.25">
      <c r="B26" s="2"/>
      <c r="C26" s="2"/>
      <c r="D26" s="2"/>
      <c r="E26" s="2"/>
      <c r="F26" s="2"/>
      <c r="G26" s="2"/>
      <c r="H26" s="2"/>
      <c r="I26" s="2"/>
      <c r="K26" s="2"/>
      <c r="L26" s="2"/>
      <c r="M26" s="2"/>
      <c r="N26" s="2"/>
      <c r="O26" s="2"/>
      <c r="P26" s="2"/>
      <c r="Q26" s="2"/>
      <c r="R26" s="2"/>
      <c r="T26" s="194"/>
      <c r="U26" s="194"/>
      <c r="V26" s="194"/>
      <c r="W26" s="194"/>
      <c r="X26" s="194"/>
      <c r="Y26" s="194"/>
      <c r="Z26" s="194"/>
      <c r="AA26" s="194"/>
    </row>
    <row r="27" spans="2:27" ht="17.25" x14ac:dyDescent="0.3">
      <c r="B27" s="77" t="b">
        <v>0</v>
      </c>
      <c r="C27" s="10" t="s">
        <v>47</v>
      </c>
      <c r="D27" s="2"/>
      <c r="E27" s="2"/>
      <c r="F27" s="2"/>
      <c r="G27" s="2"/>
      <c r="H27" s="2"/>
      <c r="I27" s="2"/>
      <c r="K27" s="77" t="b">
        <v>0</v>
      </c>
      <c r="L27" s="202" t="s">
        <v>238</v>
      </c>
      <c r="M27" s="202"/>
      <c r="N27" s="202"/>
      <c r="O27" s="202"/>
      <c r="P27" s="202"/>
      <c r="Q27" s="202"/>
      <c r="R27" s="202"/>
      <c r="T27" s="194"/>
      <c r="U27" s="194"/>
      <c r="V27" s="194"/>
      <c r="W27" s="194"/>
      <c r="X27" s="194"/>
      <c r="Y27" s="194"/>
      <c r="Z27" s="194"/>
      <c r="AA27" s="194"/>
    </row>
    <row r="28" spans="2:27" x14ac:dyDescent="0.25">
      <c r="B28" s="2"/>
      <c r="C28" s="2"/>
      <c r="D28" s="2"/>
      <c r="E28" s="2"/>
      <c r="F28" s="2"/>
      <c r="G28" s="2"/>
      <c r="H28" s="2"/>
      <c r="I28" s="2"/>
      <c r="K28" s="131"/>
      <c r="L28" s="131"/>
      <c r="M28" s="131"/>
      <c r="N28" s="131"/>
      <c r="O28" s="131"/>
      <c r="P28" s="131"/>
      <c r="Q28" s="131"/>
      <c r="R28" s="131"/>
      <c r="T28" s="194"/>
      <c r="U28" s="194"/>
      <c r="V28" s="194"/>
      <c r="W28" s="194"/>
      <c r="X28" s="194"/>
      <c r="Y28" s="194"/>
      <c r="Z28" s="194"/>
      <c r="AA28" s="194"/>
    </row>
    <row r="29" spans="2:27" ht="18.75" customHeight="1" x14ac:dyDescent="0.3">
      <c r="B29" s="77" t="b">
        <v>0</v>
      </c>
      <c r="C29" s="10" t="s">
        <v>48</v>
      </c>
      <c r="D29" s="2"/>
      <c r="E29" s="2"/>
      <c r="F29" s="2"/>
      <c r="G29" s="2"/>
      <c r="H29" s="2"/>
      <c r="I29" s="2"/>
      <c r="K29" s="187" t="s">
        <v>86</v>
      </c>
      <c r="L29" s="188"/>
      <c r="M29" s="188"/>
      <c r="N29" s="188"/>
      <c r="O29" s="188"/>
      <c r="P29" s="188"/>
      <c r="Q29" s="13"/>
      <c r="R29" s="13"/>
      <c r="T29" s="2"/>
      <c r="U29" s="2"/>
      <c r="V29" s="2"/>
      <c r="W29" s="2"/>
      <c r="X29" s="2"/>
      <c r="Y29" s="2"/>
      <c r="Z29" s="2"/>
      <c r="AA29" s="2"/>
    </row>
    <row r="30" spans="2:27" ht="15" customHeight="1" x14ac:dyDescent="0.25">
      <c r="B30" s="2"/>
      <c r="C30" s="2"/>
      <c r="D30" s="2"/>
      <c r="E30" s="2"/>
      <c r="F30" s="2"/>
      <c r="G30" s="2"/>
      <c r="H30" s="2"/>
      <c r="I30" s="2"/>
      <c r="K30" s="190" t="s">
        <v>210</v>
      </c>
      <c r="L30" s="190"/>
      <c r="M30" s="190"/>
      <c r="N30" s="190"/>
      <c r="O30" s="190"/>
      <c r="P30" s="190"/>
      <c r="Q30" s="191" t="str">
        <f>IF(K27=TRUE,"Required","")</f>
        <v/>
      </c>
      <c r="R30" s="191"/>
      <c r="T30" s="2"/>
      <c r="U30" s="2"/>
      <c r="V30" s="2"/>
      <c r="W30" s="2"/>
      <c r="X30" s="2"/>
      <c r="Y30" s="2"/>
      <c r="Z30" s="2"/>
      <c r="AA30" s="2"/>
    </row>
    <row r="31" spans="2:27" ht="17.25" customHeight="1" x14ac:dyDescent="0.3">
      <c r="B31" s="77" t="b">
        <v>0</v>
      </c>
      <c r="C31" s="198" t="s">
        <v>49</v>
      </c>
      <c r="D31" s="199"/>
      <c r="E31" s="199"/>
      <c r="F31" s="199"/>
      <c r="G31" s="199"/>
      <c r="H31" s="199"/>
      <c r="I31" s="199"/>
      <c r="K31" s="190"/>
      <c r="L31" s="190"/>
      <c r="M31" s="190"/>
      <c r="N31" s="190"/>
      <c r="O31" s="190"/>
      <c r="P31" s="190"/>
      <c r="Q31" s="191"/>
      <c r="R31" s="191"/>
      <c r="T31" s="2"/>
      <c r="U31" s="2"/>
      <c r="V31" s="2"/>
      <c r="W31" s="2"/>
      <c r="X31" s="2"/>
      <c r="Y31" s="2"/>
      <c r="Z31" s="2"/>
      <c r="AA31" s="2"/>
    </row>
    <row r="32" spans="2:27" x14ac:dyDescent="0.25">
      <c r="B32" s="2"/>
      <c r="C32" s="2"/>
      <c r="D32" s="2"/>
      <c r="E32" s="2"/>
      <c r="F32" s="2"/>
      <c r="G32" s="2"/>
      <c r="H32" s="2"/>
      <c r="I32" s="2"/>
      <c r="K32" s="2"/>
      <c r="L32" s="2"/>
      <c r="M32" s="2"/>
      <c r="N32" s="2"/>
      <c r="O32" s="2"/>
      <c r="P32" s="2"/>
      <c r="Q32" s="2"/>
      <c r="R32" s="2"/>
      <c r="T32" s="2"/>
      <c r="U32" s="2"/>
      <c r="V32" s="2"/>
      <c r="W32" s="2"/>
      <c r="X32" s="2"/>
      <c r="Y32" s="2"/>
      <c r="Z32" s="2"/>
      <c r="AA32" s="2"/>
    </row>
    <row r="33" spans="2:27" ht="15.75" customHeight="1" x14ac:dyDescent="0.25">
      <c r="B33" s="187" t="s">
        <v>41</v>
      </c>
      <c r="C33" s="188"/>
      <c r="D33" s="188"/>
      <c r="E33" s="188"/>
      <c r="F33" s="188"/>
      <c r="G33" s="188"/>
      <c r="H33" s="13"/>
      <c r="I33" s="13"/>
      <c r="K33" s="24"/>
      <c r="L33" s="24"/>
      <c r="M33" s="24"/>
      <c r="N33" s="24"/>
      <c r="O33" s="24"/>
      <c r="P33" s="24"/>
      <c r="Q33" s="24"/>
      <c r="R33" s="24"/>
      <c r="T33" s="2"/>
      <c r="U33" s="2"/>
      <c r="V33" s="2"/>
      <c r="W33" s="2"/>
      <c r="X33" s="2"/>
      <c r="Y33" s="2"/>
      <c r="Z33" s="2"/>
      <c r="AA33" s="2"/>
    </row>
    <row r="34" spans="2:27" ht="18.75" x14ac:dyDescent="0.25">
      <c r="B34" s="190" t="s">
        <v>75</v>
      </c>
      <c r="C34" s="190"/>
      <c r="D34" s="190"/>
      <c r="E34" s="190"/>
      <c r="F34" s="190"/>
      <c r="G34" s="190"/>
      <c r="H34" s="191" t="str">
        <f>IF(B31=TRUE,1000000,IF(B29=TRUE,1000000,IF(B27=TRUE,1000000,"")))</f>
        <v/>
      </c>
      <c r="I34" s="191"/>
      <c r="K34" s="24"/>
      <c r="L34" s="24"/>
      <c r="M34" s="24"/>
      <c r="N34" s="24"/>
      <c r="O34" s="24"/>
      <c r="P34" s="24"/>
      <c r="Q34" s="24"/>
      <c r="R34" s="24"/>
      <c r="T34" s="2"/>
      <c r="U34" s="2"/>
      <c r="V34" s="2"/>
      <c r="W34" s="2"/>
      <c r="X34" s="2"/>
      <c r="Y34" s="2"/>
      <c r="Z34" s="2"/>
      <c r="AA34" s="2"/>
    </row>
    <row r="35" spans="2:27" ht="15.75" customHeight="1" x14ac:dyDescent="0.25">
      <c r="B35" s="2"/>
      <c r="C35" s="2"/>
      <c r="D35" s="2"/>
      <c r="E35" s="2"/>
      <c r="F35" s="2"/>
      <c r="G35" s="2"/>
      <c r="H35" s="2"/>
      <c r="I35" s="2"/>
      <c r="K35" s="25"/>
      <c r="L35" s="25"/>
      <c r="M35" s="25"/>
      <c r="N35" s="25"/>
      <c r="O35" s="25"/>
      <c r="P35" s="25"/>
      <c r="Q35" s="25"/>
      <c r="R35" s="25"/>
      <c r="T35" s="2"/>
      <c r="U35" s="2"/>
      <c r="V35" s="2"/>
      <c r="W35" s="2"/>
      <c r="X35" s="2"/>
      <c r="Y35" s="2"/>
      <c r="Z35" s="2"/>
      <c r="AA35" s="2"/>
    </row>
    <row r="36" spans="2:27" ht="15.75" customHeight="1" x14ac:dyDescent="0.25">
      <c r="B36" s="2"/>
      <c r="C36" s="2"/>
      <c r="D36" s="2"/>
      <c r="E36" s="2"/>
      <c r="F36" s="2"/>
      <c r="G36" s="2"/>
      <c r="H36" s="2"/>
      <c r="I36" s="2"/>
      <c r="K36" s="25"/>
      <c r="L36" s="25"/>
      <c r="M36" s="25"/>
      <c r="N36" s="25"/>
      <c r="O36" s="25"/>
      <c r="P36" s="25"/>
      <c r="Q36" s="25"/>
      <c r="R36" s="25"/>
      <c r="T36" s="2"/>
      <c r="U36" s="2"/>
      <c r="V36" s="2"/>
      <c r="W36" s="2"/>
      <c r="X36" s="2"/>
      <c r="Y36" s="2"/>
      <c r="Z36" s="2"/>
      <c r="AA36" s="2"/>
    </row>
    <row r="37" spans="2:27" ht="15" customHeight="1" x14ac:dyDescent="0.25">
      <c r="B37" s="201" t="s">
        <v>186</v>
      </c>
      <c r="C37" s="201"/>
      <c r="D37" s="201"/>
      <c r="E37" s="201"/>
      <c r="F37" s="201"/>
      <c r="G37" s="201"/>
      <c r="H37" s="201"/>
      <c r="I37" s="201"/>
      <c r="K37" s="25"/>
      <c r="L37" s="25"/>
      <c r="M37" s="25"/>
      <c r="N37" s="25"/>
      <c r="O37" s="25"/>
      <c r="P37" s="25"/>
      <c r="Q37" s="25"/>
      <c r="R37" s="25"/>
      <c r="T37" s="2"/>
      <c r="U37" s="2"/>
      <c r="V37" s="2"/>
      <c r="W37" s="2"/>
      <c r="X37" s="2"/>
      <c r="Y37" s="2"/>
      <c r="Z37" s="2"/>
      <c r="AA37" s="2"/>
    </row>
    <row r="38" spans="2:27" ht="15.75" customHeight="1" x14ac:dyDescent="0.25">
      <c r="B38" s="201"/>
      <c r="C38" s="201"/>
      <c r="D38" s="201"/>
      <c r="E38" s="201"/>
      <c r="F38" s="201"/>
      <c r="G38" s="201"/>
      <c r="H38" s="201"/>
      <c r="I38" s="201"/>
      <c r="K38" s="25"/>
      <c r="L38" s="25"/>
      <c r="M38" s="25"/>
      <c r="N38" s="25"/>
      <c r="O38" s="25"/>
      <c r="P38" s="25"/>
      <c r="Q38" s="25"/>
      <c r="R38" s="25"/>
      <c r="T38" s="2"/>
      <c r="U38" s="2"/>
      <c r="V38" s="2"/>
      <c r="W38" s="2"/>
      <c r="X38" s="2"/>
      <c r="Y38" s="2"/>
      <c r="Z38" s="2"/>
      <c r="AA38" s="2"/>
    </row>
    <row r="39" spans="2:27" ht="15" customHeight="1" x14ac:dyDescent="0.25">
      <c r="B39" s="201"/>
      <c r="C39" s="201"/>
      <c r="D39" s="201"/>
      <c r="E39" s="201"/>
      <c r="F39" s="201"/>
      <c r="G39" s="201"/>
      <c r="H39" s="201"/>
      <c r="I39" s="201"/>
      <c r="K39" s="25"/>
      <c r="L39" s="25"/>
      <c r="M39" s="25"/>
      <c r="N39" s="25"/>
      <c r="O39" s="25"/>
      <c r="P39" s="25"/>
      <c r="Q39" s="25"/>
      <c r="R39" s="25"/>
      <c r="T39" s="2"/>
      <c r="U39" s="2"/>
      <c r="V39" s="2"/>
      <c r="W39" s="2"/>
      <c r="X39" s="2"/>
      <c r="Y39" s="2"/>
      <c r="Z39" s="2"/>
      <c r="AA39" s="2"/>
    </row>
    <row r="40" spans="2:27" ht="15" customHeight="1" x14ac:dyDescent="0.25">
      <c r="B40" s="201"/>
      <c r="C40" s="201"/>
      <c r="D40" s="201"/>
      <c r="E40" s="201"/>
      <c r="F40" s="201"/>
      <c r="G40" s="201"/>
      <c r="H40" s="201"/>
      <c r="I40" s="201"/>
      <c r="K40" s="25"/>
      <c r="L40" s="25"/>
      <c r="M40" s="25"/>
      <c r="N40" s="25"/>
      <c r="O40" s="25"/>
      <c r="P40" s="25"/>
      <c r="Q40" s="25"/>
      <c r="R40" s="25"/>
      <c r="T40" s="195" t="s">
        <v>284</v>
      </c>
      <c r="U40" s="196"/>
      <c r="V40" s="196"/>
      <c r="W40" s="196"/>
      <c r="X40" s="196"/>
      <c r="Y40" s="196"/>
      <c r="Z40" s="196"/>
      <c r="AA40" s="196"/>
    </row>
    <row r="41" spans="2:27" ht="15" customHeight="1" x14ac:dyDescent="0.25">
      <c r="B41" s="201"/>
      <c r="C41" s="201"/>
      <c r="D41" s="201"/>
      <c r="E41" s="201"/>
      <c r="F41" s="201"/>
      <c r="G41" s="201"/>
      <c r="H41" s="201"/>
      <c r="I41" s="201"/>
      <c r="K41" s="25"/>
      <c r="L41" s="25"/>
      <c r="M41" s="25"/>
      <c r="N41" s="25"/>
      <c r="O41" s="25"/>
      <c r="P41" s="25"/>
      <c r="Q41" s="25"/>
      <c r="R41" s="25"/>
      <c r="T41" s="196"/>
      <c r="U41" s="196"/>
      <c r="V41" s="196"/>
      <c r="W41" s="196"/>
      <c r="X41" s="196"/>
      <c r="Y41" s="196"/>
      <c r="Z41" s="196"/>
      <c r="AA41" s="196"/>
    </row>
    <row r="42" spans="2:27" ht="15" customHeight="1" x14ac:dyDescent="0.25">
      <c r="B42" s="201"/>
      <c r="C42" s="201"/>
      <c r="D42" s="201"/>
      <c r="E42" s="201"/>
      <c r="F42" s="201"/>
      <c r="G42" s="201"/>
      <c r="H42" s="201"/>
      <c r="I42" s="201"/>
      <c r="K42" s="2"/>
      <c r="L42" s="2"/>
      <c r="M42" s="2"/>
      <c r="N42" s="2"/>
      <c r="O42" s="2"/>
      <c r="P42" s="2"/>
      <c r="Q42" s="2"/>
      <c r="R42" s="2"/>
      <c r="T42" s="196"/>
      <c r="U42" s="196"/>
      <c r="V42" s="196"/>
      <c r="W42" s="196"/>
      <c r="X42" s="196"/>
      <c r="Y42" s="196"/>
      <c r="Z42" s="196"/>
      <c r="AA42" s="196"/>
    </row>
    <row r="43" spans="2:27" ht="15" customHeight="1" x14ac:dyDescent="0.25">
      <c r="B43" s="201"/>
      <c r="C43" s="201"/>
      <c r="D43" s="201"/>
      <c r="E43" s="201"/>
      <c r="F43" s="201"/>
      <c r="G43" s="201"/>
      <c r="H43" s="201"/>
      <c r="I43" s="201"/>
      <c r="K43" s="2"/>
      <c r="L43" s="2"/>
      <c r="M43" s="2"/>
      <c r="N43" s="2"/>
      <c r="O43" s="2"/>
      <c r="P43" s="2"/>
      <c r="Q43" s="2"/>
      <c r="R43" s="2"/>
      <c r="T43" s="196"/>
      <c r="U43" s="196"/>
      <c r="V43" s="196"/>
      <c r="W43" s="196"/>
      <c r="X43" s="196"/>
      <c r="Y43" s="196"/>
      <c r="Z43" s="196"/>
      <c r="AA43" s="196"/>
    </row>
    <row r="44" spans="2:27" ht="15" customHeight="1" x14ac:dyDescent="0.25">
      <c r="B44" s="2"/>
      <c r="C44" s="2"/>
      <c r="D44" s="2"/>
      <c r="E44" s="2"/>
      <c r="F44" s="2"/>
      <c r="G44" s="2"/>
      <c r="H44" s="2"/>
      <c r="I44" s="2"/>
      <c r="K44" s="2"/>
      <c r="L44" s="2"/>
      <c r="M44" s="2"/>
      <c r="N44" s="2"/>
      <c r="O44" s="2"/>
      <c r="P44" s="2"/>
      <c r="Q44" s="2"/>
      <c r="R44" s="2"/>
      <c r="T44" s="196"/>
      <c r="U44" s="196"/>
      <c r="V44" s="196"/>
      <c r="W44" s="196"/>
      <c r="X44" s="196"/>
      <c r="Y44" s="196"/>
      <c r="Z44" s="196"/>
      <c r="AA44" s="196"/>
    </row>
    <row r="45" spans="2:27" ht="15" customHeight="1" x14ac:dyDescent="0.25">
      <c r="B45" s="2"/>
      <c r="C45" s="2"/>
      <c r="D45" s="2"/>
      <c r="E45" s="2"/>
      <c r="F45" s="2"/>
      <c r="G45" s="2"/>
      <c r="H45" s="2"/>
      <c r="I45" s="2"/>
      <c r="K45" s="2"/>
      <c r="L45" s="2"/>
      <c r="M45" s="2"/>
      <c r="N45" s="2"/>
      <c r="O45" s="2"/>
      <c r="P45" s="2"/>
      <c r="Q45" s="2"/>
      <c r="R45" s="2"/>
      <c r="T45" s="196"/>
      <c r="U45" s="196"/>
      <c r="V45" s="196"/>
      <c r="W45" s="196"/>
      <c r="X45" s="196"/>
      <c r="Y45" s="196"/>
      <c r="Z45" s="196"/>
      <c r="AA45" s="196"/>
    </row>
  </sheetData>
  <sheetProtection algorithmName="SHA-512" hashValue="iuCLzXej5kKZdhcHH92LgZgnlkZ20y9mATTLlDGSoSl5z7N/87r5O0Zcbs8smin8T+xmWHdl0bHguTltAjjXzA==" saltValue="y1y0hSHR1d+TEsPbvEKKYg==" spinCount="100000" sheet="1" objects="1" scenarios="1" selectLockedCells="1" selectUnlockedCells="1"/>
  <mergeCells count="21">
    <mergeCell ref="T40:AA45"/>
    <mergeCell ref="T21:AA23"/>
    <mergeCell ref="B25:I25"/>
    <mergeCell ref="K25:R25"/>
    <mergeCell ref="B1:C2"/>
    <mergeCell ref="E1:H2"/>
    <mergeCell ref="J1:L2"/>
    <mergeCell ref="N1:Q2"/>
    <mergeCell ref="S1:U2"/>
    <mergeCell ref="B21:I23"/>
    <mergeCell ref="K21:R23"/>
    <mergeCell ref="T25:AA28"/>
    <mergeCell ref="B37:I43"/>
    <mergeCell ref="L27:R27"/>
    <mergeCell ref="B33:G33"/>
    <mergeCell ref="C31:I31"/>
    <mergeCell ref="K29:P29"/>
    <mergeCell ref="K30:P31"/>
    <mergeCell ref="Q30:R31"/>
    <mergeCell ref="B34:G34"/>
    <mergeCell ref="H34:I34"/>
  </mergeCells>
  <conditionalFormatting sqref="K35">
    <cfRule type="containsText" dxfId="36" priority="1" operator="containsText" text="verify">
      <formula>NOT(ISERROR(SEARCH("verify",K35)))</formula>
    </cfRule>
  </conditionalFormatting>
  <pageMargins left="0.25" right="0.25" top="0.75" bottom="0.75" header="0.3" footer="0.3"/>
  <pageSetup paperSize="17"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22529" r:id="rId5" name="Check Box 1">
              <controlPr locked="0" defaultSize="0" autoFill="0" autoLine="0" autoPict="0">
                <anchor moveWithCells="1">
                  <from>
                    <xdr:col>1</xdr:col>
                    <xdr:colOff>219075</xdr:colOff>
                    <xdr:row>25</xdr:row>
                    <xdr:rowOff>180975</xdr:rowOff>
                  </from>
                  <to>
                    <xdr:col>2</xdr:col>
                    <xdr:colOff>0</xdr:colOff>
                    <xdr:row>26</xdr:row>
                    <xdr:rowOff>209550</xdr:rowOff>
                  </to>
                </anchor>
              </controlPr>
            </control>
          </mc:Choice>
        </mc:AlternateContent>
        <mc:AlternateContent xmlns:mc="http://schemas.openxmlformats.org/markup-compatibility/2006">
          <mc:Choice Requires="x14">
            <control shapeId="22530" r:id="rId6" name="Check Box 2">
              <controlPr locked="0" defaultSize="0" autoFill="0" autoLine="0" autoPict="0">
                <anchor moveWithCells="1">
                  <from>
                    <xdr:col>1</xdr:col>
                    <xdr:colOff>219075</xdr:colOff>
                    <xdr:row>28</xdr:row>
                    <xdr:rowOff>19050</xdr:rowOff>
                  </from>
                  <to>
                    <xdr:col>1</xdr:col>
                    <xdr:colOff>476250</xdr:colOff>
                    <xdr:row>28</xdr:row>
                    <xdr:rowOff>219075</xdr:rowOff>
                  </to>
                </anchor>
              </controlPr>
            </control>
          </mc:Choice>
        </mc:AlternateContent>
        <mc:AlternateContent xmlns:mc="http://schemas.openxmlformats.org/markup-compatibility/2006">
          <mc:Choice Requires="x14">
            <control shapeId="22531" r:id="rId7" name="Check Box 3">
              <controlPr locked="0" defaultSize="0" autoFill="0" autoLine="0" autoPict="0">
                <anchor moveWithCells="1">
                  <from>
                    <xdr:col>1</xdr:col>
                    <xdr:colOff>209550</xdr:colOff>
                    <xdr:row>29</xdr:row>
                    <xdr:rowOff>190500</xdr:rowOff>
                  </from>
                  <to>
                    <xdr:col>2</xdr:col>
                    <xdr:colOff>0</xdr:colOff>
                    <xdr:row>31</xdr:row>
                    <xdr:rowOff>0</xdr:rowOff>
                  </to>
                </anchor>
              </controlPr>
            </control>
          </mc:Choice>
        </mc:AlternateContent>
        <mc:AlternateContent xmlns:mc="http://schemas.openxmlformats.org/markup-compatibility/2006">
          <mc:Choice Requires="x14">
            <control shapeId="22534" r:id="rId8" name="Check Box 6">
              <controlPr locked="0" defaultSize="0" autoFill="0" autoLine="0" autoPict="0">
                <anchor moveWithCells="1">
                  <from>
                    <xdr:col>10</xdr:col>
                    <xdr:colOff>209550</xdr:colOff>
                    <xdr:row>26</xdr:row>
                    <xdr:rowOff>19050</xdr:rowOff>
                  </from>
                  <to>
                    <xdr:col>10</xdr:col>
                    <xdr:colOff>485775</xdr:colOff>
                    <xdr:row>27</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46"/>
  <sheetViews>
    <sheetView showGridLines="0" showRowColHeaders="0" zoomScaleNormal="100" workbookViewId="0">
      <selection activeCell="AC39" sqref="AC39"/>
    </sheetView>
  </sheetViews>
  <sheetFormatPr defaultRowHeight="15" x14ac:dyDescent="0.25"/>
  <cols>
    <col min="1" max="1" width="4.28515625" customWidth="1"/>
    <col min="2" max="3" width="3.7109375" customWidth="1"/>
    <col min="4" max="8" width="7.7109375" customWidth="1"/>
    <col min="9" max="9" width="15.7109375" customWidth="1"/>
    <col min="10" max="10" width="7.7109375" customWidth="1"/>
    <col min="11" max="12" width="3.7109375" customWidth="1"/>
    <col min="13" max="17" width="7.7109375" customWidth="1"/>
    <col min="18" max="18" width="15.7109375" customWidth="1"/>
    <col min="19" max="19" width="7.7109375" customWidth="1"/>
    <col min="20" max="20" width="3.7109375" customWidth="1"/>
    <col min="21" max="26" width="7.7109375" customWidth="1"/>
    <col min="27" max="27" width="11.7109375" customWidth="1"/>
    <col min="28" max="28" width="4.28515625" customWidth="1"/>
  </cols>
  <sheetData>
    <row r="1" spans="1:30" ht="15" customHeight="1" x14ac:dyDescent="0.25">
      <c r="A1" s="1"/>
      <c r="B1" s="206"/>
      <c r="C1" s="206"/>
      <c r="D1" s="1"/>
      <c r="E1" s="206"/>
      <c r="F1" s="206"/>
      <c r="G1" s="206"/>
      <c r="H1" s="206"/>
      <c r="I1" s="207"/>
      <c r="J1" s="207"/>
      <c r="K1" s="207"/>
      <c r="L1" s="207"/>
      <c r="M1" s="1"/>
      <c r="N1" s="206"/>
      <c r="O1" s="206"/>
      <c r="P1" s="206"/>
      <c r="Q1" s="206"/>
      <c r="R1" s="1"/>
      <c r="S1" s="203"/>
      <c r="T1" s="203"/>
      <c r="U1" s="203"/>
      <c r="V1" s="203"/>
      <c r="W1" s="1"/>
      <c r="X1" s="1"/>
      <c r="Y1" s="1"/>
      <c r="Z1" s="1"/>
      <c r="AA1" s="1"/>
      <c r="AB1" s="1"/>
      <c r="AC1" s="1"/>
      <c r="AD1" s="1"/>
    </row>
    <row r="2" spans="1:30" ht="15" customHeight="1" x14ac:dyDescent="0.25">
      <c r="A2" s="1"/>
      <c r="B2" s="206"/>
      <c r="C2" s="206"/>
      <c r="D2" s="1"/>
      <c r="E2" s="206"/>
      <c r="F2" s="206"/>
      <c r="G2" s="206"/>
      <c r="H2" s="206"/>
      <c r="I2" s="207"/>
      <c r="J2" s="207"/>
      <c r="K2" s="207"/>
      <c r="L2" s="207"/>
      <c r="M2" s="1"/>
      <c r="N2" s="206"/>
      <c r="O2" s="206"/>
      <c r="P2" s="206"/>
      <c r="Q2" s="206"/>
      <c r="R2" s="1"/>
      <c r="S2" s="203"/>
      <c r="T2" s="203"/>
      <c r="U2" s="203"/>
      <c r="V2" s="203"/>
      <c r="W2" s="1"/>
      <c r="X2" s="1"/>
      <c r="Y2" s="1"/>
      <c r="Z2" s="1"/>
      <c r="AA2" s="1"/>
      <c r="AB2" s="1"/>
      <c r="AC2" s="1"/>
      <c r="AD2" s="1"/>
    </row>
    <row r="9" spans="1:30" ht="15" customHeight="1" x14ac:dyDescent="0.25">
      <c r="J9" s="61"/>
      <c r="K9" s="61"/>
      <c r="L9" s="61"/>
      <c r="M9" s="61"/>
      <c r="N9" s="61"/>
      <c r="O9" s="61"/>
      <c r="P9" s="61"/>
      <c r="Q9" s="61"/>
    </row>
    <row r="10" spans="1:30" ht="15" customHeight="1" x14ac:dyDescent="0.25">
      <c r="J10" s="61"/>
      <c r="K10" s="61"/>
      <c r="L10" s="61"/>
      <c r="M10" s="61"/>
      <c r="N10" s="61"/>
      <c r="O10" s="61"/>
      <c r="P10" s="61"/>
      <c r="Q10" s="61"/>
    </row>
    <row r="11" spans="1:30" ht="15" customHeight="1" x14ac:dyDescent="0.25">
      <c r="J11" s="62"/>
      <c r="K11" s="62"/>
      <c r="L11" s="62"/>
      <c r="M11" s="62"/>
      <c r="N11" s="62"/>
      <c r="O11" s="62"/>
      <c r="P11" s="62"/>
      <c r="Q11" s="62"/>
      <c r="R11" s="62"/>
    </row>
    <row r="12" spans="1:30" ht="15" customHeight="1" x14ac:dyDescent="0.25">
      <c r="J12" s="62"/>
      <c r="K12" s="62"/>
      <c r="L12" s="62"/>
      <c r="M12" s="62"/>
      <c r="N12" s="62"/>
      <c r="O12" s="62"/>
      <c r="P12" s="62"/>
      <c r="Q12" s="62"/>
      <c r="R12" s="62"/>
    </row>
    <row r="13" spans="1:30" ht="15" customHeight="1" x14ac:dyDescent="0.45">
      <c r="J13" s="63"/>
      <c r="K13" s="63"/>
      <c r="L13" s="63"/>
      <c r="M13" s="63"/>
      <c r="N13" s="63"/>
    </row>
    <row r="14" spans="1:30" ht="15" customHeight="1" x14ac:dyDescent="0.45">
      <c r="J14" s="63"/>
      <c r="K14" s="63"/>
      <c r="L14" s="63"/>
      <c r="M14" s="63"/>
      <c r="N14" s="63"/>
    </row>
    <row r="19" spans="2:27" ht="13.5" customHeight="1" x14ac:dyDescent="0.25"/>
    <row r="20" spans="2:27" ht="15" customHeight="1" x14ac:dyDescent="0.3">
      <c r="B20" s="149" t="s">
        <v>77</v>
      </c>
      <c r="C20" s="149"/>
      <c r="D20" s="149"/>
      <c r="E20" s="149"/>
      <c r="F20" s="149"/>
      <c r="G20" s="149"/>
      <c r="H20" s="149"/>
      <c r="I20" s="149"/>
      <c r="K20" s="197" t="s">
        <v>147</v>
      </c>
      <c r="L20" s="197"/>
      <c r="M20" s="197"/>
      <c r="N20" s="197"/>
      <c r="O20" s="197"/>
      <c r="P20" s="197"/>
      <c r="Q20" s="197"/>
      <c r="R20" s="197"/>
      <c r="T20" s="149" t="s">
        <v>35</v>
      </c>
      <c r="U20" s="149"/>
      <c r="V20" s="149"/>
      <c r="W20" s="149"/>
      <c r="X20" s="149"/>
      <c r="Y20" s="149"/>
      <c r="Z20" s="149"/>
      <c r="AA20" s="149"/>
    </row>
    <row r="21" spans="2:27" ht="15" customHeight="1" x14ac:dyDescent="0.25">
      <c r="B21" s="149"/>
      <c r="C21" s="149"/>
      <c r="D21" s="149"/>
      <c r="E21" s="149"/>
      <c r="F21" s="149"/>
      <c r="G21" s="149"/>
      <c r="H21" s="149"/>
      <c r="I21" s="149"/>
      <c r="K21" s="2"/>
      <c r="L21" s="2"/>
      <c r="M21" s="2"/>
      <c r="N21" s="2"/>
      <c r="O21" s="2"/>
      <c r="P21" s="2"/>
      <c r="Q21" s="2"/>
      <c r="R21" s="2"/>
      <c r="T21" s="149"/>
      <c r="U21" s="149"/>
      <c r="V21" s="149"/>
      <c r="W21" s="149"/>
      <c r="X21" s="149"/>
      <c r="Y21" s="149"/>
      <c r="Z21" s="149"/>
      <c r="AA21" s="149"/>
    </row>
    <row r="22" spans="2:27" ht="15" customHeight="1" x14ac:dyDescent="0.3">
      <c r="B22" s="149"/>
      <c r="C22" s="149"/>
      <c r="D22" s="149"/>
      <c r="E22" s="149"/>
      <c r="F22" s="149"/>
      <c r="G22" s="149"/>
      <c r="H22" s="149"/>
      <c r="I22" s="149"/>
      <c r="K22" s="197" t="s">
        <v>36</v>
      </c>
      <c r="L22" s="197"/>
      <c r="M22" s="197"/>
      <c r="N22" s="197"/>
      <c r="O22" s="197"/>
      <c r="P22" s="197"/>
      <c r="Q22" s="197"/>
      <c r="R22" s="197"/>
      <c r="T22" s="149"/>
      <c r="U22" s="149"/>
      <c r="V22" s="149"/>
      <c r="W22" s="149"/>
      <c r="X22" s="149"/>
      <c r="Y22" s="149"/>
      <c r="Z22" s="149"/>
      <c r="AA22" s="149"/>
    </row>
    <row r="23" spans="2:27" ht="15" customHeight="1" x14ac:dyDescent="0.25">
      <c r="B23" s="2"/>
      <c r="C23" s="2"/>
      <c r="D23" s="2"/>
      <c r="E23" s="2"/>
      <c r="F23" s="2"/>
      <c r="G23" s="2"/>
      <c r="H23" s="2"/>
      <c r="I23" s="2"/>
      <c r="K23" s="2"/>
      <c r="L23" s="2"/>
      <c r="M23" s="2"/>
      <c r="N23" s="2"/>
      <c r="O23" s="2"/>
      <c r="P23" s="2"/>
      <c r="Q23" s="2"/>
      <c r="R23" s="2"/>
      <c r="T23" s="19"/>
      <c r="U23" s="19"/>
      <c r="V23" s="19"/>
      <c r="W23" s="19"/>
      <c r="X23" s="19"/>
      <c r="Y23" s="19"/>
      <c r="Z23" s="19"/>
      <c r="AA23" s="19"/>
    </row>
    <row r="24" spans="2:27" ht="15" customHeight="1" x14ac:dyDescent="0.3">
      <c r="B24" s="209" t="s">
        <v>148</v>
      </c>
      <c r="C24" s="209"/>
      <c r="D24" s="209"/>
      <c r="E24" s="209"/>
      <c r="F24" s="209"/>
      <c r="G24" s="209"/>
      <c r="H24" s="209"/>
      <c r="I24" s="209"/>
      <c r="K24" s="77" t="b">
        <v>0</v>
      </c>
      <c r="L24" s="210" t="s">
        <v>82</v>
      </c>
      <c r="M24" s="210"/>
      <c r="N24" s="210"/>
      <c r="O24" s="210"/>
      <c r="P24" s="210"/>
      <c r="Q24" s="210"/>
      <c r="R24" s="210"/>
      <c r="T24" s="2"/>
      <c r="U24" s="211" t="s">
        <v>252</v>
      </c>
      <c r="V24" s="211"/>
      <c r="W24" s="211"/>
      <c r="X24" s="211"/>
      <c r="Y24" s="211"/>
      <c r="Z24" s="211"/>
      <c r="AA24" s="211"/>
    </row>
    <row r="25" spans="2:27" ht="15" customHeight="1" x14ac:dyDescent="0.25">
      <c r="B25" s="2"/>
      <c r="C25" s="2"/>
      <c r="D25" s="2"/>
      <c r="E25" s="2"/>
      <c r="F25" s="2"/>
      <c r="G25" s="2"/>
      <c r="H25" s="2"/>
      <c r="I25" s="2"/>
      <c r="K25" s="78"/>
      <c r="L25" s="2"/>
      <c r="M25" s="2"/>
      <c r="N25" s="2"/>
      <c r="O25" s="2"/>
      <c r="P25" s="2"/>
      <c r="Q25" s="2"/>
      <c r="R25" s="2"/>
      <c r="T25" s="2"/>
      <c r="U25" s="211"/>
      <c r="V25" s="211"/>
      <c r="W25" s="211"/>
      <c r="X25" s="211"/>
      <c r="Y25" s="211"/>
      <c r="Z25" s="211"/>
      <c r="AA25" s="211"/>
    </row>
    <row r="26" spans="2:27" ht="15" customHeight="1" x14ac:dyDescent="0.3">
      <c r="B26" s="11"/>
      <c r="C26" s="210" t="s">
        <v>149</v>
      </c>
      <c r="D26" s="210"/>
      <c r="E26" s="210"/>
      <c r="F26" s="210"/>
      <c r="G26" s="210"/>
      <c r="H26" s="210"/>
      <c r="I26" s="210"/>
      <c r="K26" s="77" t="b">
        <v>0</v>
      </c>
      <c r="L26" s="210" t="s">
        <v>219</v>
      </c>
      <c r="M26" s="210"/>
      <c r="N26" s="210"/>
      <c r="O26" s="210"/>
      <c r="P26" s="210"/>
      <c r="Q26" s="210"/>
      <c r="R26" s="210"/>
      <c r="T26" s="2"/>
      <c r="U26" s="211"/>
      <c r="V26" s="211"/>
      <c r="W26" s="211"/>
      <c r="X26" s="211"/>
      <c r="Y26" s="211"/>
      <c r="Z26" s="211"/>
      <c r="AA26" s="211"/>
    </row>
    <row r="27" spans="2:27" ht="15" customHeight="1" x14ac:dyDescent="0.3">
      <c r="B27" s="2"/>
      <c r="C27" s="77" t="b">
        <v>0</v>
      </c>
      <c r="D27" s="210" t="s">
        <v>150</v>
      </c>
      <c r="E27" s="210"/>
      <c r="F27" s="210"/>
      <c r="G27" s="210"/>
      <c r="H27" s="210"/>
      <c r="I27" s="210"/>
      <c r="K27" s="2"/>
      <c r="L27" s="2"/>
      <c r="M27" s="2"/>
      <c r="N27" s="2"/>
      <c r="O27" s="2"/>
      <c r="P27" s="2"/>
      <c r="Q27" s="2"/>
      <c r="R27" s="2"/>
      <c r="T27" s="2"/>
      <c r="U27" s="211"/>
      <c r="V27" s="211"/>
      <c r="W27" s="211"/>
      <c r="X27" s="211"/>
      <c r="Y27" s="211"/>
      <c r="Z27" s="211"/>
      <c r="AA27" s="211"/>
    </row>
    <row r="28" spans="2:27" ht="15.75" customHeight="1" x14ac:dyDescent="0.25">
      <c r="B28" s="11" t="b">
        <v>1</v>
      </c>
      <c r="C28" s="77" t="b">
        <v>0</v>
      </c>
      <c r="D28" s="208" t="s">
        <v>151</v>
      </c>
      <c r="E28" s="208"/>
      <c r="F28" s="208"/>
      <c r="G28" s="208"/>
      <c r="H28" s="208"/>
      <c r="I28" s="208"/>
      <c r="K28" s="187" t="s">
        <v>83</v>
      </c>
      <c r="L28" s="187"/>
      <c r="M28" s="187"/>
      <c r="N28" s="187"/>
      <c r="O28" s="187"/>
      <c r="P28" s="187"/>
      <c r="Q28" s="187"/>
      <c r="R28" s="187"/>
      <c r="T28" s="2"/>
      <c r="U28" s="211"/>
      <c r="V28" s="211"/>
      <c r="W28" s="211"/>
      <c r="X28" s="211"/>
      <c r="Y28" s="211"/>
      <c r="Z28" s="211"/>
      <c r="AA28" s="211"/>
    </row>
    <row r="29" spans="2:27" ht="15" customHeight="1" x14ac:dyDescent="0.3">
      <c r="B29" s="2"/>
      <c r="C29" s="77" t="b">
        <v>0</v>
      </c>
      <c r="D29" s="208" t="s">
        <v>152</v>
      </c>
      <c r="E29" s="208"/>
      <c r="F29" s="208"/>
      <c r="G29" s="208"/>
      <c r="H29" s="208"/>
      <c r="I29" s="208"/>
      <c r="K29" s="190" t="s">
        <v>84</v>
      </c>
      <c r="L29" s="190"/>
      <c r="M29" s="190"/>
      <c r="N29" s="190"/>
      <c r="O29" s="190"/>
      <c r="P29" s="190"/>
      <c r="Q29" s="212" t="str">
        <f>IF(K24=TRUE,"Required","")</f>
        <v/>
      </c>
      <c r="R29" s="212"/>
      <c r="T29" s="2"/>
      <c r="U29" s="211"/>
      <c r="V29" s="211"/>
      <c r="W29" s="211"/>
      <c r="X29" s="211"/>
      <c r="Y29" s="211"/>
      <c r="Z29" s="211"/>
      <c r="AA29" s="211"/>
    </row>
    <row r="30" spans="2:27" ht="15" customHeight="1" x14ac:dyDescent="0.3">
      <c r="B30" s="213" t="str">
        <f>IF(C29=TRUE,"Contact DAS Risk Management for guidance",IF(C28=TRUE,"Contact DAS Risk Management for guidance",IF(C27=TRUE,"Continue through next steps","")))</f>
        <v/>
      </c>
      <c r="C30" s="213"/>
      <c r="D30" s="213"/>
      <c r="E30" s="213"/>
      <c r="F30" s="213"/>
      <c r="G30" s="213"/>
      <c r="H30" s="213"/>
      <c r="I30" s="213"/>
      <c r="K30" s="190" t="s">
        <v>85</v>
      </c>
      <c r="L30" s="190"/>
      <c r="M30" s="190"/>
      <c r="N30" s="190"/>
      <c r="O30" s="190"/>
      <c r="P30" s="190"/>
      <c r="Q30" s="212" t="str">
        <f>IF(K26=TRUE,"Required","")</f>
        <v/>
      </c>
      <c r="R30" s="212"/>
      <c r="T30" s="2"/>
      <c r="U30" s="211"/>
      <c r="V30" s="211"/>
      <c r="W30" s="211"/>
      <c r="X30" s="211"/>
      <c r="Y30" s="211"/>
      <c r="Z30" s="211"/>
      <c r="AA30" s="211"/>
    </row>
    <row r="31" spans="2:27" ht="15" customHeight="1" x14ac:dyDescent="0.25">
      <c r="B31" s="2"/>
      <c r="C31" s="2"/>
      <c r="D31" s="2"/>
      <c r="E31" s="2"/>
      <c r="F31" s="2"/>
      <c r="G31" s="2"/>
      <c r="H31" s="2"/>
      <c r="I31" s="2"/>
      <c r="K31" s="144"/>
      <c r="L31" s="144"/>
      <c r="M31" s="144"/>
      <c r="N31" s="144"/>
      <c r="O31" s="144"/>
      <c r="P31" s="144"/>
      <c r="Q31" s="144"/>
      <c r="R31" s="144"/>
      <c r="T31" s="2"/>
      <c r="U31" s="2"/>
      <c r="V31" s="90"/>
      <c r="W31" s="90"/>
      <c r="X31" s="90"/>
      <c r="Y31" s="90"/>
      <c r="Z31" s="90"/>
      <c r="AA31" s="90"/>
    </row>
    <row r="32" spans="2:27" ht="15" customHeight="1" x14ac:dyDescent="0.3">
      <c r="B32" s="197" t="s">
        <v>42</v>
      </c>
      <c r="C32" s="197"/>
      <c r="D32" s="197"/>
      <c r="E32" s="197"/>
      <c r="F32" s="197"/>
      <c r="G32" s="197"/>
      <c r="H32" s="197"/>
      <c r="I32" s="197"/>
      <c r="K32" s="2"/>
      <c r="L32" s="2"/>
      <c r="M32" s="2"/>
      <c r="N32" s="2"/>
      <c r="O32" s="2"/>
      <c r="P32" s="2"/>
      <c r="Q32" s="2"/>
      <c r="R32" s="2"/>
      <c r="T32" s="2"/>
      <c r="U32" s="214" t="s">
        <v>153</v>
      </c>
      <c r="V32" s="214"/>
      <c r="W32" s="214"/>
      <c r="X32" s="214"/>
      <c r="Y32" s="214"/>
      <c r="Z32" s="214"/>
      <c r="AA32" s="214"/>
    </row>
    <row r="33" spans="2:27" ht="15" customHeight="1" x14ac:dyDescent="0.3">
      <c r="B33" s="15"/>
      <c r="C33" s="15"/>
      <c r="D33" s="15"/>
      <c r="E33" s="15"/>
      <c r="F33" s="15"/>
      <c r="G33" s="15"/>
      <c r="H33" s="15"/>
      <c r="I33" s="15"/>
      <c r="K33" s="2"/>
      <c r="L33" s="2"/>
      <c r="M33" s="2"/>
      <c r="N33" s="2"/>
      <c r="O33" s="2"/>
      <c r="P33" s="2"/>
      <c r="Q33" s="2"/>
      <c r="R33" s="2"/>
      <c r="T33" s="2"/>
      <c r="U33" s="214"/>
      <c r="V33" s="214"/>
      <c r="W33" s="214"/>
      <c r="X33" s="214"/>
      <c r="Y33" s="214"/>
      <c r="Z33" s="214"/>
      <c r="AA33" s="214"/>
    </row>
    <row r="34" spans="2:27" ht="15.75" customHeight="1" x14ac:dyDescent="0.25">
      <c r="B34" s="79" t="b">
        <v>0</v>
      </c>
      <c r="C34" s="215" t="s">
        <v>43</v>
      </c>
      <c r="D34" s="215"/>
      <c r="E34" s="215"/>
      <c r="F34" s="215"/>
      <c r="G34" s="215"/>
      <c r="H34" s="215"/>
      <c r="I34" s="215"/>
      <c r="K34" s="187" t="s">
        <v>44</v>
      </c>
      <c r="L34" s="187"/>
      <c r="M34" s="187"/>
      <c r="N34" s="187"/>
      <c r="O34" s="187"/>
      <c r="P34" s="187"/>
      <c r="Q34" s="187"/>
      <c r="R34" s="187"/>
      <c r="T34" s="2"/>
      <c r="U34" s="214"/>
      <c r="V34" s="214"/>
      <c r="W34" s="214"/>
      <c r="X34" s="214"/>
      <c r="Y34" s="214"/>
      <c r="Z34" s="214"/>
      <c r="AA34" s="214"/>
    </row>
    <row r="35" spans="2:27" ht="15" customHeight="1" x14ac:dyDescent="0.25">
      <c r="B35" s="80"/>
      <c r="C35" s="16"/>
      <c r="D35" s="16"/>
      <c r="E35" s="16"/>
      <c r="F35" s="16"/>
      <c r="G35" s="16"/>
      <c r="H35" s="17"/>
      <c r="I35" s="17"/>
      <c r="K35" s="216" t="s">
        <v>78</v>
      </c>
      <c r="L35" s="216"/>
      <c r="M35" s="216"/>
      <c r="N35" s="216"/>
      <c r="O35" s="216"/>
      <c r="P35" s="216"/>
      <c r="Q35" s="217" t="str">
        <f>IF(AND(C42=TRUE,B44=TRUE),10000000,IF(C42=TRUE,5000000,IF(AND(C41=TRUE,B44=TRUE),5000000,IF(C41=TRUE,2000000,IF(AND(B34=TRUE,B36=TRUE,B44=TRUE),2000000,IF(AND(B34=TRUE,B44=TRUE),2000000,IF(AND(B38=TRUE,B44=TRUE),2000000,IF(AND(B36=TRUE,B44=TRUE),2000000,IF(B34=TRUE,1000000,IF(B36=TRUE,1000000,IF(B38=TRUE,1000000,"")))))))))))</f>
        <v/>
      </c>
      <c r="R35" s="217"/>
      <c r="T35" s="2"/>
      <c r="U35" s="214"/>
      <c r="V35" s="214"/>
      <c r="W35" s="214"/>
      <c r="X35" s="214"/>
      <c r="Y35" s="214"/>
      <c r="Z35" s="214"/>
      <c r="AA35" s="214"/>
    </row>
    <row r="36" spans="2:27" ht="15" customHeight="1" x14ac:dyDescent="0.25">
      <c r="B36" s="79" t="b">
        <v>0</v>
      </c>
      <c r="C36" s="204" t="s">
        <v>76</v>
      </c>
      <c r="D36" s="204"/>
      <c r="E36" s="204"/>
      <c r="F36" s="204"/>
      <c r="G36" s="204"/>
      <c r="H36" s="204"/>
      <c r="I36" s="204"/>
      <c r="K36" s="190" t="s">
        <v>79</v>
      </c>
      <c r="L36" s="190"/>
      <c r="M36" s="190"/>
      <c r="N36" s="190"/>
      <c r="O36" s="190"/>
      <c r="P36" s="190"/>
      <c r="Q36" s="217" t="str">
        <f>IF(Q35&gt;0,Q35,"")</f>
        <v/>
      </c>
      <c r="R36" s="217"/>
      <c r="T36" s="2"/>
      <c r="U36" s="214"/>
      <c r="V36" s="214"/>
      <c r="W36" s="214"/>
      <c r="X36" s="214"/>
      <c r="Y36" s="214"/>
      <c r="Z36" s="214"/>
      <c r="AA36" s="214"/>
    </row>
    <row r="37" spans="2:27" ht="15" customHeight="1" x14ac:dyDescent="0.25">
      <c r="B37" s="2"/>
      <c r="C37" s="2"/>
      <c r="D37" s="2"/>
      <c r="E37" s="2"/>
      <c r="F37" s="2"/>
      <c r="G37" s="2"/>
      <c r="H37" s="2"/>
      <c r="I37" s="2"/>
      <c r="K37" s="2"/>
      <c r="L37" s="2"/>
      <c r="M37" s="2"/>
      <c r="N37" s="2"/>
      <c r="O37" s="2"/>
      <c r="P37" s="2"/>
      <c r="Q37" s="2"/>
      <c r="R37" s="2"/>
      <c r="T37" s="2"/>
      <c r="U37" s="214"/>
      <c r="V37" s="214"/>
      <c r="W37" s="214"/>
      <c r="X37" s="214"/>
      <c r="Y37" s="214"/>
      <c r="Z37" s="214"/>
      <c r="AA37" s="214"/>
    </row>
    <row r="38" spans="2:27" ht="15" customHeight="1" x14ac:dyDescent="0.3">
      <c r="B38" s="77" t="b">
        <v>0</v>
      </c>
      <c r="C38" s="202" t="s">
        <v>154</v>
      </c>
      <c r="D38" s="202"/>
      <c r="E38" s="202"/>
      <c r="F38" s="202"/>
      <c r="G38" s="202"/>
      <c r="H38" s="202"/>
      <c r="I38" s="202"/>
      <c r="K38" s="25"/>
      <c r="L38" s="25"/>
      <c r="M38" s="25"/>
      <c r="N38" s="25"/>
      <c r="O38" s="25"/>
      <c r="P38" s="25"/>
      <c r="Q38" s="25"/>
      <c r="R38" s="25"/>
      <c r="T38" s="2"/>
      <c r="U38" s="2"/>
      <c r="V38" s="2"/>
      <c r="W38" s="2"/>
      <c r="X38" s="2"/>
      <c r="Y38" s="2"/>
      <c r="Z38" s="2"/>
      <c r="AA38" s="2"/>
    </row>
    <row r="39" spans="2:27" ht="15" customHeight="1" x14ac:dyDescent="0.25">
      <c r="B39" s="2"/>
      <c r="C39" s="2"/>
      <c r="D39" s="2"/>
      <c r="E39" s="2"/>
      <c r="F39" s="2"/>
      <c r="G39" s="2"/>
      <c r="H39" s="2"/>
      <c r="I39" s="2"/>
      <c r="K39" s="25"/>
      <c r="L39" s="25"/>
      <c r="M39" s="25"/>
      <c r="N39" s="25"/>
      <c r="O39" s="25"/>
      <c r="P39" s="25"/>
      <c r="Q39" s="25"/>
      <c r="R39" s="25"/>
      <c r="T39" s="2"/>
      <c r="U39" s="2"/>
      <c r="V39" s="2"/>
      <c r="W39" s="2"/>
      <c r="X39" s="2"/>
      <c r="Y39" s="2"/>
      <c r="Z39" s="2"/>
      <c r="AA39" s="2"/>
    </row>
    <row r="40" spans="2:27" ht="15" customHeight="1" x14ac:dyDescent="0.25">
      <c r="B40" s="79"/>
      <c r="C40" s="204" t="s">
        <v>155</v>
      </c>
      <c r="D40" s="204"/>
      <c r="E40" s="204"/>
      <c r="F40" s="204"/>
      <c r="G40" s="204"/>
      <c r="H40" s="204"/>
      <c r="I40" s="204"/>
      <c r="K40" s="25"/>
      <c r="L40" s="25"/>
      <c r="M40" s="25"/>
      <c r="N40" s="25"/>
      <c r="O40" s="25"/>
      <c r="P40" s="25"/>
      <c r="Q40" s="25"/>
      <c r="R40" s="25"/>
      <c r="T40" s="56"/>
      <c r="U40" s="56"/>
      <c r="V40" s="56"/>
      <c r="W40" s="56"/>
      <c r="X40" s="56"/>
      <c r="Y40" s="56"/>
      <c r="Z40" s="56"/>
      <c r="AA40" s="56"/>
    </row>
    <row r="41" spans="2:27" ht="15" customHeight="1" x14ac:dyDescent="0.25">
      <c r="B41" s="91"/>
      <c r="C41" s="83" t="b">
        <v>0</v>
      </c>
      <c r="D41" s="204" t="s">
        <v>156</v>
      </c>
      <c r="E41" s="204"/>
      <c r="F41" s="204"/>
      <c r="G41" s="204"/>
      <c r="H41" s="204"/>
      <c r="I41" s="204"/>
      <c r="K41" s="25"/>
      <c r="L41" s="25"/>
      <c r="M41" s="25"/>
      <c r="N41" s="25"/>
      <c r="O41" s="25"/>
      <c r="P41" s="25"/>
      <c r="Q41" s="25"/>
      <c r="R41" s="25"/>
      <c r="T41" s="195" t="s">
        <v>284</v>
      </c>
      <c r="U41" s="196"/>
      <c r="V41" s="196"/>
      <c r="W41" s="196"/>
      <c r="X41" s="196"/>
      <c r="Y41" s="196"/>
      <c r="Z41" s="196"/>
      <c r="AA41" s="196"/>
    </row>
    <row r="42" spans="2:27" ht="15" customHeight="1" x14ac:dyDescent="0.25">
      <c r="B42" s="81"/>
      <c r="C42" s="77" t="b">
        <v>0</v>
      </c>
      <c r="D42" s="205" t="s">
        <v>157</v>
      </c>
      <c r="E42" s="199"/>
      <c r="F42" s="199"/>
      <c r="G42" s="199"/>
      <c r="H42" s="199"/>
      <c r="I42" s="199"/>
      <c r="K42" s="25"/>
      <c r="L42" s="25"/>
      <c r="M42" s="25"/>
      <c r="N42" s="25"/>
      <c r="O42" s="25"/>
      <c r="P42" s="25"/>
      <c r="Q42" s="25"/>
      <c r="R42" s="25"/>
      <c r="T42" s="196"/>
      <c r="U42" s="196"/>
      <c r="V42" s="196"/>
      <c r="W42" s="196"/>
      <c r="X42" s="196"/>
      <c r="Y42" s="196"/>
      <c r="Z42" s="196"/>
      <c r="AA42" s="196"/>
    </row>
    <row r="43" spans="2:27" ht="15" customHeight="1" x14ac:dyDescent="0.25">
      <c r="B43" s="81"/>
      <c r="C43" s="2"/>
      <c r="D43" s="2"/>
      <c r="E43" s="2"/>
      <c r="F43" s="2"/>
      <c r="G43" s="2"/>
      <c r="H43" s="2"/>
      <c r="I43" s="2"/>
      <c r="K43" s="2"/>
      <c r="L43" s="2"/>
      <c r="M43" s="2"/>
      <c r="N43" s="2"/>
      <c r="O43" s="2"/>
      <c r="P43" s="2"/>
      <c r="Q43" s="2"/>
      <c r="R43" s="2"/>
      <c r="T43" s="196"/>
      <c r="U43" s="196"/>
      <c r="V43" s="196"/>
      <c r="W43" s="196"/>
      <c r="X43" s="196"/>
      <c r="Y43" s="196"/>
      <c r="Z43" s="196"/>
      <c r="AA43" s="196"/>
    </row>
    <row r="44" spans="2:27" ht="15" customHeight="1" x14ac:dyDescent="0.25">
      <c r="B44" s="218" t="b">
        <v>0</v>
      </c>
      <c r="C44" s="219" t="s">
        <v>158</v>
      </c>
      <c r="D44" s="219"/>
      <c r="E44" s="219"/>
      <c r="F44" s="219"/>
      <c r="G44" s="219"/>
      <c r="H44" s="219"/>
      <c r="I44" s="219"/>
      <c r="K44" s="2"/>
      <c r="L44" s="2"/>
      <c r="M44" s="2"/>
      <c r="N44" s="2"/>
      <c r="O44" s="2"/>
      <c r="P44" s="2"/>
      <c r="Q44" s="2"/>
      <c r="R44" s="2"/>
      <c r="T44" s="196"/>
      <c r="U44" s="196"/>
      <c r="V44" s="196"/>
      <c r="W44" s="196"/>
      <c r="X44" s="196"/>
      <c r="Y44" s="196"/>
      <c r="Z44" s="196"/>
      <c r="AA44" s="196"/>
    </row>
    <row r="45" spans="2:27" ht="15" customHeight="1" x14ac:dyDescent="0.25">
      <c r="B45" s="218"/>
      <c r="C45" s="219"/>
      <c r="D45" s="219"/>
      <c r="E45" s="219"/>
      <c r="F45" s="219"/>
      <c r="G45" s="219"/>
      <c r="H45" s="219"/>
      <c r="I45" s="219"/>
      <c r="K45" s="2"/>
      <c r="L45" s="2"/>
      <c r="M45" s="2"/>
      <c r="N45" s="2"/>
      <c r="O45" s="2"/>
      <c r="P45" s="2"/>
      <c r="Q45" s="2"/>
      <c r="R45" s="2"/>
      <c r="T45" s="196"/>
      <c r="U45" s="196"/>
      <c r="V45" s="196"/>
      <c r="W45" s="196"/>
      <c r="X45" s="196"/>
      <c r="Y45" s="196"/>
      <c r="Z45" s="196"/>
      <c r="AA45" s="196"/>
    </row>
    <row r="46" spans="2:27" x14ac:dyDescent="0.25">
      <c r="B46" s="2"/>
      <c r="C46" s="219"/>
      <c r="D46" s="219"/>
      <c r="E46" s="219"/>
      <c r="F46" s="219"/>
      <c r="G46" s="219"/>
      <c r="H46" s="219"/>
      <c r="I46" s="219"/>
      <c r="K46" s="220"/>
      <c r="L46" s="220"/>
      <c r="M46" s="2"/>
      <c r="N46" s="2"/>
      <c r="O46" s="2"/>
      <c r="P46" s="2"/>
      <c r="Q46" s="2"/>
      <c r="R46" s="2"/>
      <c r="T46" s="196"/>
      <c r="U46" s="196"/>
      <c r="V46" s="196"/>
      <c r="W46" s="196"/>
      <c r="X46" s="196"/>
      <c r="Y46" s="196"/>
      <c r="Z46" s="196"/>
      <c r="AA46" s="196"/>
    </row>
  </sheetData>
  <sheetProtection algorithmName="SHA-512" hashValue="irJ5RJnOqx6zTWjnKg63bt2ecWKNfpwLyKEYY4AJv+PVUZN+EYKeGtvjOPIEvOvE1k5inazasvf4ezRmQ6pKXg==" saltValue="06+4ck5GC6hDLiGbZvLfug==" spinCount="100000" sheet="1" objects="1" scenarios="1" selectLockedCells="1" selectUnlockedCells="1"/>
  <mergeCells count="40">
    <mergeCell ref="T41:AA46"/>
    <mergeCell ref="B32:I32"/>
    <mergeCell ref="U32:AA37"/>
    <mergeCell ref="C34:I34"/>
    <mergeCell ref="K34:R34"/>
    <mergeCell ref="K35:P35"/>
    <mergeCell ref="Q35:R35"/>
    <mergeCell ref="C36:I36"/>
    <mergeCell ref="K36:P36"/>
    <mergeCell ref="Q36:R36"/>
    <mergeCell ref="B44:B45"/>
    <mergeCell ref="C44:I46"/>
    <mergeCell ref="K46:L46"/>
    <mergeCell ref="U24:AA30"/>
    <mergeCell ref="C26:I26"/>
    <mergeCell ref="L26:R26"/>
    <mergeCell ref="D27:I27"/>
    <mergeCell ref="K28:R28"/>
    <mergeCell ref="K29:P29"/>
    <mergeCell ref="Q29:R29"/>
    <mergeCell ref="B30:I30"/>
    <mergeCell ref="K30:P30"/>
    <mergeCell ref="Q30:R30"/>
    <mergeCell ref="D29:I29"/>
    <mergeCell ref="S1:V2"/>
    <mergeCell ref="C38:I38"/>
    <mergeCell ref="C40:I40"/>
    <mergeCell ref="D42:I42"/>
    <mergeCell ref="D41:I41"/>
    <mergeCell ref="B1:C2"/>
    <mergeCell ref="E1:H2"/>
    <mergeCell ref="N1:Q2"/>
    <mergeCell ref="I1:L2"/>
    <mergeCell ref="D28:I28"/>
    <mergeCell ref="B20:I22"/>
    <mergeCell ref="K20:R20"/>
    <mergeCell ref="T20:AA22"/>
    <mergeCell ref="K22:R22"/>
    <mergeCell ref="B24:I24"/>
    <mergeCell ref="L24:R24"/>
  </mergeCells>
  <conditionalFormatting sqref="B30">
    <cfRule type="containsText" dxfId="35" priority="2" operator="containsText" text="Contact">
      <formula>NOT(ISERROR(SEARCH("Contact",B30)))</formula>
    </cfRule>
    <cfRule type="containsText" dxfId="34" priority="3" operator="containsText" text="Continue">
      <formula>NOT(ISERROR(SEARCH("Continue",B30)))</formula>
    </cfRule>
  </conditionalFormatting>
  <conditionalFormatting sqref="K38">
    <cfRule type="containsText" dxfId="33" priority="1" operator="containsText" text="verify">
      <formula>NOT(ISERROR(SEARCH("verify",K38)))</formula>
    </cfRule>
  </conditionalFormatting>
  <pageMargins left="0.25" right="0.25" top="0.75" bottom="0.75" header="0.3" footer="0.3"/>
  <pageSetup paperSize="17"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23570" r:id="rId5" name="Check Box 18">
              <controlPr locked="0" defaultSize="0" autoFill="0" autoLine="0" autoPict="0">
                <anchor moveWithCells="1">
                  <from>
                    <xdr:col>2</xdr:col>
                    <xdr:colOff>57150</xdr:colOff>
                    <xdr:row>25</xdr:row>
                    <xdr:rowOff>171450</xdr:rowOff>
                  </from>
                  <to>
                    <xdr:col>3</xdr:col>
                    <xdr:colOff>114300</xdr:colOff>
                    <xdr:row>27</xdr:row>
                    <xdr:rowOff>19050</xdr:rowOff>
                  </to>
                </anchor>
              </controlPr>
            </control>
          </mc:Choice>
        </mc:AlternateContent>
        <mc:AlternateContent xmlns:mc="http://schemas.openxmlformats.org/markup-compatibility/2006">
          <mc:Choice Requires="x14">
            <control shapeId="23571" r:id="rId6" name="Check Box 19">
              <controlPr locked="0" defaultSize="0" autoFill="0" autoLine="0" autoPict="0">
                <anchor moveWithCells="1">
                  <from>
                    <xdr:col>2</xdr:col>
                    <xdr:colOff>57150</xdr:colOff>
                    <xdr:row>26</xdr:row>
                    <xdr:rowOff>180975</xdr:rowOff>
                  </from>
                  <to>
                    <xdr:col>3</xdr:col>
                    <xdr:colOff>95250</xdr:colOff>
                    <xdr:row>28</xdr:row>
                    <xdr:rowOff>0</xdr:rowOff>
                  </to>
                </anchor>
              </controlPr>
            </control>
          </mc:Choice>
        </mc:AlternateContent>
        <mc:AlternateContent xmlns:mc="http://schemas.openxmlformats.org/markup-compatibility/2006">
          <mc:Choice Requires="x14">
            <control shapeId="23572" r:id="rId7" name="Check Box 20">
              <controlPr locked="0" defaultSize="0" autoFill="0" autoLine="0" autoPict="0">
                <anchor moveWithCells="1">
                  <from>
                    <xdr:col>1</xdr:col>
                    <xdr:colOff>57150</xdr:colOff>
                    <xdr:row>32</xdr:row>
                    <xdr:rowOff>180975</xdr:rowOff>
                  </from>
                  <to>
                    <xdr:col>2</xdr:col>
                    <xdr:colOff>104775</xdr:colOff>
                    <xdr:row>34</xdr:row>
                    <xdr:rowOff>19050</xdr:rowOff>
                  </to>
                </anchor>
              </controlPr>
            </control>
          </mc:Choice>
        </mc:AlternateContent>
        <mc:AlternateContent xmlns:mc="http://schemas.openxmlformats.org/markup-compatibility/2006">
          <mc:Choice Requires="x14">
            <control shapeId="23573" r:id="rId8" name="Check Box 21">
              <controlPr locked="0" defaultSize="0" autoFill="0" autoLine="0" autoPict="0">
                <anchor moveWithCells="1">
                  <from>
                    <xdr:col>1</xdr:col>
                    <xdr:colOff>57150</xdr:colOff>
                    <xdr:row>34</xdr:row>
                    <xdr:rowOff>180975</xdr:rowOff>
                  </from>
                  <to>
                    <xdr:col>2</xdr:col>
                    <xdr:colOff>57150</xdr:colOff>
                    <xdr:row>36</xdr:row>
                    <xdr:rowOff>19050</xdr:rowOff>
                  </to>
                </anchor>
              </controlPr>
            </control>
          </mc:Choice>
        </mc:AlternateContent>
        <mc:AlternateContent xmlns:mc="http://schemas.openxmlformats.org/markup-compatibility/2006">
          <mc:Choice Requires="x14">
            <control shapeId="23574" r:id="rId9" name="Check Box 22">
              <controlPr locked="0" defaultSize="0" autoFill="0" autoLine="0" autoPict="0">
                <anchor moveWithCells="1">
                  <from>
                    <xdr:col>2</xdr:col>
                    <xdr:colOff>38100</xdr:colOff>
                    <xdr:row>39</xdr:row>
                    <xdr:rowOff>180975</xdr:rowOff>
                  </from>
                  <to>
                    <xdr:col>3</xdr:col>
                    <xdr:colOff>95250</xdr:colOff>
                    <xdr:row>41</xdr:row>
                    <xdr:rowOff>19050</xdr:rowOff>
                  </to>
                </anchor>
              </controlPr>
            </control>
          </mc:Choice>
        </mc:AlternateContent>
        <mc:AlternateContent xmlns:mc="http://schemas.openxmlformats.org/markup-compatibility/2006">
          <mc:Choice Requires="x14">
            <control shapeId="23575" r:id="rId10" name="Check Box 23">
              <controlPr locked="0" defaultSize="0" autoFill="0" autoLine="0" autoPict="0">
                <anchor moveWithCells="1">
                  <from>
                    <xdr:col>2</xdr:col>
                    <xdr:colOff>38100</xdr:colOff>
                    <xdr:row>41</xdr:row>
                    <xdr:rowOff>19050</xdr:rowOff>
                  </from>
                  <to>
                    <xdr:col>3</xdr:col>
                    <xdr:colOff>38100</xdr:colOff>
                    <xdr:row>42</xdr:row>
                    <xdr:rowOff>19050</xdr:rowOff>
                  </to>
                </anchor>
              </controlPr>
            </control>
          </mc:Choice>
        </mc:AlternateContent>
        <mc:AlternateContent xmlns:mc="http://schemas.openxmlformats.org/markup-compatibility/2006">
          <mc:Choice Requires="x14">
            <control shapeId="23576" r:id="rId11" name="Check Box 24">
              <controlPr locked="0" defaultSize="0" autoFill="0" autoLine="0" autoPict="0">
                <anchor moveWithCells="1">
                  <from>
                    <xdr:col>1</xdr:col>
                    <xdr:colOff>38100</xdr:colOff>
                    <xdr:row>43</xdr:row>
                    <xdr:rowOff>19050</xdr:rowOff>
                  </from>
                  <to>
                    <xdr:col>2</xdr:col>
                    <xdr:colOff>57150</xdr:colOff>
                    <xdr:row>44</xdr:row>
                    <xdr:rowOff>28575</xdr:rowOff>
                  </to>
                </anchor>
              </controlPr>
            </control>
          </mc:Choice>
        </mc:AlternateContent>
        <mc:AlternateContent xmlns:mc="http://schemas.openxmlformats.org/markup-compatibility/2006">
          <mc:Choice Requires="x14">
            <control shapeId="23577" r:id="rId12" name="Check Box 25">
              <controlPr locked="0" defaultSize="0" autoFill="0" autoLine="0" autoPict="0">
                <anchor moveWithCells="1">
                  <from>
                    <xdr:col>1</xdr:col>
                    <xdr:colOff>57150</xdr:colOff>
                    <xdr:row>36</xdr:row>
                    <xdr:rowOff>171450</xdr:rowOff>
                  </from>
                  <to>
                    <xdr:col>2</xdr:col>
                    <xdr:colOff>95250</xdr:colOff>
                    <xdr:row>38</xdr:row>
                    <xdr:rowOff>0</xdr:rowOff>
                  </to>
                </anchor>
              </controlPr>
            </control>
          </mc:Choice>
        </mc:AlternateContent>
        <mc:AlternateContent xmlns:mc="http://schemas.openxmlformats.org/markup-compatibility/2006">
          <mc:Choice Requires="x14">
            <control shapeId="23578" r:id="rId13" name="Check Box 26">
              <controlPr locked="0" defaultSize="0" autoFill="0" autoLine="0" autoPict="0">
                <anchor moveWithCells="1">
                  <from>
                    <xdr:col>10</xdr:col>
                    <xdr:colOff>57150</xdr:colOff>
                    <xdr:row>22</xdr:row>
                    <xdr:rowOff>171450</xdr:rowOff>
                  </from>
                  <to>
                    <xdr:col>11</xdr:col>
                    <xdr:colOff>76200</xdr:colOff>
                    <xdr:row>24</xdr:row>
                    <xdr:rowOff>0</xdr:rowOff>
                  </to>
                </anchor>
              </controlPr>
            </control>
          </mc:Choice>
        </mc:AlternateContent>
        <mc:AlternateContent xmlns:mc="http://schemas.openxmlformats.org/markup-compatibility/2006">
          <mc:Choice Requires="x14">
            <control shapeId="23579" r:id="rId14" name="Check Box 27">
              <controlPr locked="0" defaultSize="0" autoFill="0" autoLine="0" autoPict="0">
                <anchor moveWithCells="1">
                  <from>
                    <xdr:col>10</xdr:col>
                    <xdr:colOff>57150</xdr:colOff>
                    <xdr:row>24</xdr:row>
                    <xdr:rowOff>171450</xdr:rowOff>
                  </from>
                  <to>
                    <xdr:col>11</xdr:col>
                    <xdr:colOff>114300</xdr:colOff>
                    <xdr:row>25</xdr:row>
                    <xdr:rowOff>180975</xdr:rowOff>
                  </to>
                </anchor>
              </controlPr>
            </control>
          </mc:Choice>
        </mc:AlternateContent>
        <mc:AlternateContent xmlns:mc="http://schemas.openxmlformats.org/markup-compatibility/2006">
          <mc:Choice Requires="x14">
            <control shapeId="23580" r:id="rId15" name="Check Box 28">
              <controlPr locked="0" defaultSize="0" autoFill="0" autoLine="0" autoPict="0">
                <anchor moveWithCells="1">
                  <from>
                    <xdr:col>2</xdr:col>
                    <xdr:colOff>57150</xdr:colOff>
                    <xdr:row>27</xdr:row>
                    <xdr:rowOff>180975</xdr:rowOff>
                  </from>
                  <to>
                    <xdr:col>3</xdr:col>
                    <xdr:colOff>76200</xdr:colOff>
                    <xdr:row>29</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46"/>
  <sheetViews>
    <sheetView showGridLines="0" showRowColHeaders="0" zoomScaleNormal="100" workbookViewId="0">
      <selection activeCell="H39" sqref="H39:I39"/>
    </sheetView>
  </sheetViews>
  <sheetFormatPr defaultRowHeight="15" x14ac:dyDescent="0.25"/>
  <cols>
    <col min="1" max="1" width="4.28515625" customWidth="1"/>
    <col min="2" max="27" width="7.7109375" customWidth="1"/>
    <col min="28" max="28" width="4.28515625" customWidth="1"/>
  </cols>
  <sheetData>
    <row r="1" spans="1:30" ht="15" customHeight="1" x14ac:dyDescent="0.25">
      <c r="A1" s="9"/>
      <c r="B1" s="167" t="s">
        <v>2</v>
      </c>
      <c r="C1" s="167"/>
      <c r="D1" s="9"/>
      <c r="E1" s="167" t="s">
        <v>0</v>
      </c>
      <c r="F1" s="167"/>
      <c r="G1" s="167"/>
      <c r="H1" s="167"/>
      <c r="I1" s="9"/>
      <c r="J1" s="167" t="s">
        <v>1</v>
      </c>
      <c r="K1" s="167"/>
      <c r="L1" s="167"/>
      <c r="M1" s="9"/>
      <c r="N1" s="168" t="s">
        <v>135</v>
      </c>
      <c r="O1" s="168"/>
      <c r="P1" s="168"/>
      <c r="Q1" s="168"/>
      <c r="R1" s="9"/>
      <c r="S1" s="167" t="s">
        <v>3</v>
      </c>
      <c r="T1" s="167"/>
      <c r="U1" s="167"/>
      <c r="V1" s="9"/>
      <c r="W1" s="9"/>
      <c r="X1" s="9"/>
      <c r="Y1" s="9"/>
      <c r="Z1" s="9"/>
      <c r="AA1" s="9"/>
      <c r="AB1" s="9"/>
      <c r="AC1" s="1"/>
      <c r="AD1" s="1"/>
    </row>
    <row r="2" spans="1:30" ht="15" customHeight="1" x14ac:dyDescent="0.25">
      <c r="A2" s="9"/>
      <c r="B2" s="167"/>
      <c r="C2" s="167"/>
      <c r="D2" s="9"/>
      <c r="E2" s="167"/>
      <c r="F2" s="167"/>
      <c r="G2" s="167"/>
      <c r="H2" s="167"/>
      <c r="I2" s="9"/>
      <c r="J2" s="167"/>
      <c r="K2" s="167"/>
      <c r="L2" s="167"/>
      <c r="M2" s="9"/>
      <c r="N2" s="168"/>
      <c r="O2" s="168"/>
      <c r="P2" s="168"/>
      <c r="Q2" s="168"/>
      <c r="R2" s="9"/>
      <c r="S2" s="167"/>
      <c r="T2" s="167"/>
      <c r="U2" s="167"/>
      <c r="V2" s="9"/>
      <c r="W2" s="9"/>
      <c r="X2" s="9"/>
      <c r="Y2" s="9"/>
      <c r="Z2" s="9"/>
      <c r="AA2" s="9"/>
      <c r="AB2" s="9"/>
      <c r="AC2" s="1"/>
      <c r="AD2" s="1"/>
    </row>
    <row r="9" spans="1:30" ht="15" customHeight="1" x14ac:dyDescent="0.25">
      <c r="J9" s="61"/>
      <c r="K9" s="61"/>
      <c r="L9" s="61"/>
      <c r="M9" s="61"/>
      <c r="N9" s="61"/>
      <c r="O9" s="61"/>
      <c r="P9" s="61"/>
      <c r="Q9" s="61"/>
    </row>
    <row r="10" spans="1:30" ht="15" customHeight="1" x14ac:dyDescent="0.25">
      <c r="J10" s="61"/>
      <c r="K10" s="61"/>
      <c r="L10" s="61"/>
      <c r="M10" s="61"/>
      <c r="N10" s="61"/>
      <c r="O10" s="61"/>
      <c r="P10" s="61"/>
      <c r="Q10" s="61"/>
    </row>
    <row r="11" spans="1:30" ht="15" customHeight="1" x14ac:dyDescent="0.25">
      <c r="J11" s="62"/>
      <c r="K11" s="62"/>
      <c r="L11" s="62"/>
      <c r="M11" s="62"/>
      <c r="N11" s="62"/>
      <c r="O11" s="62"/>
      <c r="P11" s="62"/>
      <c r="Q11" s="62"/>
      <c r="R11" s="62"/>
    </row>
    <row r="12" spans="1:30" ht="15" customHeight="1" x14ac:dyDescent="0.25">
      <c r="J12" s="62"/>
      <c r="K12" s="62"/>
      <c r="L12" s="62"/>
      <c r="M12" s="62"/>
      <c r="N12" s="62"/>
      <c r="O12" s="62"/>
      <c r="P12" s="62"/>
      <c r="Q12" s="62"/>
      <c r="R12" s="62"/>
    </row>
    <row r="13" spans="1:30" ht="15" customHeight="1" x14ac:dyDescent="0.45">
      <c r="J13" s="63"/>
      <c r="K13" s="63"/>
      <c r="L13" s="63"/>
      <c r="M13" s="63"/>
      <c r="N13" s="63"/>
    </row>
    <row r="14" spans="1:30" ht="15" customHeight="1" x14ac:dyDescent="0.45">
      <c r="J14" s="63"/>
      <c r="K14" s="63"/>
      <c r="L14" s="63"/>
      <c r="M14" s="63"/>
      <c r="N14" s="63"/>
    </row>
    <row r="19" spans="2:36" ht="18" customHeight="1" x14ac:dyDescent="0.25"/>
    <row r="20" spans="2:36" ht="15" customHeight="1" x14ac:dyDescent="0.25">
      <c r="B20" s="149" t="s">
        <v>80</v>
      </c>
      <c r="C20" s="149"/>
      <c r="D20" s="149"/>
      <c r="E20" s="149"/>
      <c r="F20" s="149"/>
      <c r="G20" s="149"/>
      <c r="H20" s="149"/>
      <c r="I20" s="149"/>
      <c r="K20" s="149" t="s">
        <v>127</v>
      </c>
      <c r="L20" s="149"/>
      <c r="M20" s="149"/>
      <c r="N20" s="149"/>
      <c r="O20" s="149"/>
      <c r="P20" s="149"/>
      <c r="Q20" s="149"/>
      <c r="R20" s="149"/>
      <c r="T20" s="149" t="s">
        <v>114</v>
      </c>
      <c r="U20" s="149"/>
      <c r="V20" s="149"/>
      <c r="W20" s="149"/>
      <c r="X20" s="149"/>
      <c r="Y20" s="149"/>
      <c r="Z20" s="149"/>
      <c r="AA20" s="149"/>
    </row>
    <row r="21" spans="2:36" ht="15" customHeight="1" x14ac:dyDescent="0.25">
      <c r="B21" s="149"/>
      <c r="C21" s="149"/>
      <c r="D21" s="149"/>
      <c r="E21" s="149"/>
      <c r="F21" s="149"/>
      <c r="G21" s="149"/>
      <c r="H21" s="149"/>
      <c r="I21" s="149"/>
      <c r="K21" s="149"/>
      <c r="L21" s="149"/>
      <c r="M21" s="149"/>
      <c r="N21" s="149"/>
      <c r="O21" s="149"/>
      <c r="P21" s="149"/>
      <c r="Q21" s="149"/>
      <c r="R21" s="149"/>
      <c r="T21" s="149"/>
      <c r="U21" s="149"/>
      <c r="V21" s="149"/>
      <c r="W21" s="149"/>
      <c r="X21" s="149"/>
      <c r="Y21" s="149"/>
      <c r="Z21" s="149"/>
      <c r="AA21" s="149"/>
    </row>
    <row r="22" spans="2:36" ht="15" customHeight="1" x14ac:dyDescent="0.25">
      <c r="B22" s="149"/>
      <c r="C22" s="149"/>
      <c r="D22" s="149"/>
      <c r="E22" s="149"/>
      <c r="F22" s="149"/>
      <c r="G22" s="149"/>
      <c r="H22" s="149"/>
      <c r="I22" s="149"/>
      <c r="K22" s="149"/>
      <c r="L22" s="149"/>
      <c r="M22" s="149"/>
      <c r="N22" s="149"/>
      <c r="O22" s="149"/>
      <c r="P22" s="149"/>
      <c r="Q22" s="149"/>
      <c r="R22" s="149"/>
      <c r="T22" s="149"/>
      <c r="U22" s="149"/>
      <c r="V22" s="149"/>
      <c r="W22" s="149"/>
      <c r="X22" s="149"/>
      <c r="Y22" s="149"/>
      <c r="Z22" s="149"/>
      <c r="AA22" s="149"/>
    </row>
    <row r="23" spans="2:36" ht="15" customHeight="1" x14ac:dyDescent="0.25">
      <c r="B23" s="2"/>
      <c r="C23" s="2"/>
      <c r="D23" s="2"/>
      <c r="E23" s="2"/>
      <c r="F23" s="2"/>
      <c r="G23" s="2"/>
      <c r="H23" s="2"/>
      <c r="I23" s="2"/>
      <c r="K23" s="2"/>
      <c r="L23" s="2"/>
      <c r="M23" s="2"/>
      <c r="N23" s="2"/>
      <c r="O23" s="2"/>
      <c r="P23" s="2"/>
      <c r="Q23" s="2"/>
      <c r="R23" s="2"/>
      <c r="T23" s="224" t="s">
        <v>115</v>
      </c>
      <c r="U23" s="224"/>
      <c r="V23" s="224"/>
      <c r="W23" s="224"/>
      <c r="X23" s="224"/>
      <c r="Y23" s="224"/>
      <c r="Z23" s="224"/>
      <c r="AA23" s="224"/>
      <c r="AC23" s="67"/>
      <c r="AD23" s="67"/>
      <c r="AE23" s="67"/>
      <c r="AF23" s="67"/>
      <c r="AG23" s="67"/>
      <c r="AH23" s="67"/>
      <c r="AI23" s="67"/>
      <c r="AJ23" s="67"/>
    </row>
    <row r="24" spans="2:36" ht="15" customHeight="1" x14ac:dyDescent="0.25">
      <c r="B24" s="230" t="s">
        <v>269</v>
      </c>
      <c r="C24" s="230"/>
      <c r="D24" s="230"/>
      <c r="E24" s="230"/>
      <c r="F24" s="230"/>
      <c r="G24" s="230"/>
      <c r="H24" s="230"/>
      <c r="I24" s="230"/>
      <c r="K24" s="236" t="s">
        <v>268</v>
      </c>
      <c r="L24" s="236"/>
      <c r="M24" s="236"/>
      <c r="N24" s="236"/>
      <c r="O24" s="236"/>
      <c r="P24" s="236"/>
      <c r="Q24" s="236"/>
      <c r="R24" s="236"/>
      <c r="T24" s="224"/>
      <c r="U24" s="224"/>
      <c r="V24" s="224"/>
      <c r="W24" s="224"/>
      <c r="X24" s="224"/>
      <c r="Y24" s="224"/>
      <c r="Z24" s="224"/>
      <c r="AA24" s="224"/>
      <c r="AC24" s="1"/>
      <c r="AD24" s="1"/>
      <c r="AE24" s="1"/>
      <c r="AF24" s="1"/>
      <c r="AG24" s="1"/>
      <c r="AH24" s="1"/>
      <c r="AI24" s="1"/>
      <c r="AJ24" s="1"/>
    </row>
    <row r="25" spans="2:36" ht="15" customHeight="1" x14ac:dyDescent="0.25">
      <c r="B25" s="230"/>
      <c r="C25" s="230"/>
      <c r="D25" s="230"/>
      <c r="E25" s="230"/>
      <c r="F25" s="230"/>
      <c r="G25" s="230"/>
      <c r="H25" s="230"/>
      <c r="I25" s="230"/>
      <c r="K25" s="236"/>
      <c r="L25" s="236"/>
      <c r="M25" s="236"/>
      <c r="N25" s="236"/>
      <c r="O25" s="236"/>
      <c r="P25" s="236"/>
      <c r="Q25" s="236"/>
      <c r="R25" s="236"/>
      <c r="T25" s="225" t="s">
        <v>116</v>
      </c>
      <c r="U25" s="225"/>
      <c r="V25" s="225"/>
      <c r="W25" s="225"/>
      <c r="X25" s="225"/>
      <c r="Y25" s="225"/>
      <c r="Z25" s="225"/>
      <c r="AA25" s="225"/>
    </row>
    <row r="26" spans="2:36" ht="15" customHeight="1" x14ac:dyDescent="0.25">
      <c r="B26" s="230"/>
      <c r="C26" s="230"/>
      <c r="D26" s="230"/>
      <c r="E26" s="230"/>
      <c r="F26" s="230"/>
      <c r="G26" s="230"/>
      <c r="H26" s="230"/>
      <c r="I26" s="230"/>
      <c r="K26" s="2"/>
      <c r="L26" s="2"/>
      <c r="M26" s="2"/>
      <c r="N26" s="2"/>
      <c r="O26" s="2"/>
      <c r="P26" s="2"/>
      <c r="Q26" s="2"/>
      <c r="R26" s="2"/>
      <c r="T26" s="225"/>
      <c r="U26" s="225"/>
      <c r="V26" s="225"/>
      <c r="W26" s="225"/>
      <c r="X26" s="225"/>
      <c r="Y26" s="225"/>
      <c r="Z26" s="225"/>
      <c r="AA26" s="225"/>
    </row>
    <row r="27" spans="2:36" ht="15" customHeight="1" x14ac:dyDescent="0.3">
      <c r="B27" s="2"/>
      <c r="C27" s="2"/>
      <c r="D27" s="2"/>
      <c r="E27" s="2"/>
      <c r="F27" s="2"/>
      <c r="G27" s="2"/>
      <c r="H27" s="2"/>
      <c r="I27" s="2"/>
      <c r="K27" s="232" t="s">
        <v>128</v>
      </c>
      <c r="L27" s="232"/>
      <c r="M27" s="232"/>
      <c r="N27" s="232"/>
      <c r="O27" s="232"/>
      <c r="P27" s="232"/>
      <c r="Q27" s="232"/>
      <c r="R27" s="232"/>
      <c r="T27" s="225"/>
      <c r="U27" s="225"/>
      <c r="V27" s="225"/>
      <c r="W27" s="225"/>
      <c r="X27" s="225"/>
      <c r="Y27" s="225"/>
      <c r="Z27" s="225"/>
      <c r="AA27" s="225"/>
    </row>
    <row r="28" spans="2:36" ht="15" customHeight="1" x14ac:dyDescent="0.3">
      <c r="B28" s="232" t="s">
        <v>271</v>
      </c>
      <c r="C28" s="232"/>
      <c r="D28" s="232"/>
      <c r="E28" s="232"/>
      <c r="F28" s="232"/>
      <c r="G28" s="232"/>
      <c r="H28" s="232"/>
      <c r="I28" s="232"/>
      <c r="K28" s="2"/>
      <c r="L28" s="235" t="s">
        <v>136</v>
      </c>
      <c r="M28" s="235"/>
      <c r="N28" s="235"/>
      <c r="O28" s="235"/>
      <c r="P28" s="235"/>
      <c r="Q28" s="235"/>
      <c r="R28" s="235"/>
      <c r="T28" s="225"/>
      <c r="U28" s="225"/>
      <c r="V28" s="225"/>
      <c r="W28" s="225"/>
      <c r="X28" s="225"/>
      <c r="Y28" s="225"/>
      <c r="Z28" s="225"/>
      <c r="AA28" s="225"/>
    </row>
    <row r="29" spans="2:36" ht="15" customHeight="1" x14ac:dyDescent="0.25">
      <c r="B29" s="59"/>
      <c r="C29" s="231" t="s">
        <v>270</v>
      </c>
      <c r="D29" s="231"/>
      <c r="E29" s="231"/>
      <c r="F29" s="231"/>
      <c r="G29" s="231"/>
      <c r="H29" s="231"/>
      <c r="I29" s="231"/>
      <c r="K29" s="2"/>
      <c r="L29" s="235"/>
      <c r="M29" s="235"/>
      <c r="N29" s="235"/>
      <c r="O29" s="235"/>
      <c r="P29" s="235"/>
      <c r="Q29" s="235"/>
      <c r="R29" s="235"/>
      <c r="T29" s="224" t="s">
        <v>117</v>
      </c>
      <c r="U29" s="224"/>
      <c r="V29" s="224"/>
      <c r="W29" s="224"/>
      <c r="X29" s="224"/>
      <c r="Y29" s="224"/>
      <c r="Z29" s="224"/>
      <c r="AA29" s="224"/>
    </row>
    <row r="30" spans="2:36" ht="15" customHeight="1" x14ac:dyDescent="0.25">
      <c r="B30" s="33"/>
      <c r="C30" s="231"/>
      <c r="D30" s="231"/>
      <c r="E30" s="231"/>
      <c r="F30" s="231"/>
      <c r="G30" s="231"/>
      <c r="H30" s="231"/>
      <c r="I30" s="231"/>
      <c r="K30" s="2"/>
      <c r="L30" s="235"/>
      <c r="M30" s="235"/>
      <c r="N30" s="235"/>
      <c r="O30" s="235"/>
      <c r="P30" s="235"/>
      <c r="Q30" s="235"/>
      <c r="R30" s="235"/>
      <c r="T30" s="224"/>
      <c r="U30" s="224"/>
      <c r="V30" s="224"/>
      <c r="W30" s="224"/>
      <c r="X30" s="224"/>
      <c r="Y30" s="224"/>
      <c r="Z30" s="224"/>
      <c r="AA30" s="224"/>
    </row>
    <row r="31" spans="2:36" ht="15" customHeight="1" x14ac:dyDescent="0.25">
      <c r="B31" s="59"/>
      <c r="C31" s="231"/>
      <c r="D31" s="231"/>
      <c r="E31" s="231"/>
      <c r="F31" s="231"/>
      <c r="G31" s="231"/>
      <c r="H31" s="231"/>
      <c r="I31" s="231"/>
      <c r="K31" s="2"/>
      <c r="L31" s="235"/>
      <c r="M31" s="235"/>
      <c r="N31" s="235"/>
      <c r="O31" s="235"/>
      <c r="P31" s="235"/>
      <c r="Q31" s="235"/>
      <c r="R31" s="235"/>
      <c r="T31" s="225" t="s">
        <v>118</v>
      </c>
      <c r="U31" s="225"/>
      <c r="V31" s="225"/>
      <c r="W31" s="225"/>
      <c r="X31" s="225"/>
      <c r="Y31" s="225"/>
      <c r="Z31" s="225"/>
      <c r="AA31" s="225"/>
    </row>
    <row r="32" spans="2:36" ht="15" customHeight="1" x14ac:dyDescent="0.25">
      <c r="B32" s="33"/>
      <c r="C32" s="231"/>
      <c r="D32" s="231"/>
      <c r="E32" s="231"/>
      <c r="F32" s="231"/>
      <c r="G32" s="231"/>
      <c r="H32" s="231"/>
      <c r="I32" s="231"/>
      <c r="K32" s="2"/>
      <c r="L32" s="235"/>
      <c r="M32" s="235"/>
      <c r="N32" s="235"/>
      <c r="O32" s="235"/>
      <c r="P32" s="235"/>
      <c r="Q32" s="235"/>
      <c r="R32" s="235"/>
      <c r="T32" s="225"/>
      <c r="U32" s="225"/>
      <c r="V32" s="225"/>
      <c r="W32" s="225"/>
      <c r="X32" s="225"/>
      <c r="Y32" s="225"/>
      <c r="Z32" s="225"/>
      <c r="AA32" s="225"/>
    </row>
    <row r="33" spans="2:27" ht="15" customHeight="1" x14ac:dyDescent="0.3">
      <c r="B33" s="59"/>
      <c r="C33" s="231"/>
      <c r="D33" s="231"/>
      <c r="E33" s="231"/>
      <c r="F33" s="231"/>
      <c r="G33" s="231"/>
      <c r="H33" s="231"/>
      <c r="I33" s="231"/>
      <c r="K33" s="77" t="b">
        <v>0</v>
      </c>
      <c r="L33" s="210" t="s">
        <v>137</v>
      </c>
      <c r="M33" s="210"/>
      <c r="N33" s="210"/>
      <c r="O33" s="210"/>
      <c r="P33" s="210"/>
      <c r="Q33" s="210"/>
      <c r="R33" s="210"/>
      <c r="T33" s="225"/>
      <c r="U33" s="225"/>
      <c r="V33" s="225"/>
      <c r="W33" s="225"/>
      <c r="X33" s="225"/>
      <c r="Y33" s="225"/>
      <c r="Z33" s="225"/>
      <c r="AA33" s="225"/>
    </row>
    <row r="34" spans="2:27" ht="15" customHeight="1" x14ac:dyDescent="0.3">
      <c r="B34" s="2"/>
      <c r="C34" s="231"/>
      <c r="D34" s="231"/>
      <c r="E34" s="231"/>
      <c r="F34" s="231"/>
      <c r="G34" s="231"/>
      <c r="H34" s="231"/>
      <c r="I34" s="231"/>
      <c r="K34" s="77"/>
      <c r="L34" s="21"/>
      <c r="M34" s="21"/>
      <c r="N34" s="21"/>
      <c r="O34" s="21"/>
      <c r="P34" s="21"/>
      <c r="Q34" s="21"/>
      <c r="R34" s="21"/>
      <c r="T34" s="225"/>
      <c r="U34" s="225"/>
      <c r="V34" s="225"/>
      <c r="W34" s="225"/>
      <c r="X34" s="225"/>
      <c r="Y34" s="225"/>
      <c r="Z34" s="225"/>
      <c r="AA34" s="225"/>
    </row>
    <row r="35" spans="2:27" ht="17.25" customHeight="1" x14ac:dyDescent="0.25">
      <c r="B35" s="2"/>
      <c r="C35" s="231"/>
      <c r="D35" s="231"/>
      <c r="E35" s="231"/>
      <c r="F35" s="231"/>
      <c r="G35" s="231"/>
      <c r="H35" s="231"/>
      <c r="I35" s="231"/>
      <c r="K35" s="234" t="s">
        <v>141</v>
      </c>
      <c r="L35" s="234"/>
      <c r="M35" s="234"/>
      <c r="N35" s="234"/>
      <c r="O35" s="234"/>
      <c r="P35" s="234"/>
      <c r="Q35" s="234"/>
      <c r="R35" s="234"/>
      <c r="T35" s="225"/>
      <c r="U35" s="225"/>
      <c r="V35" s="225"/>
      <c r="W35" s="225"/>
      <c r="X35" s="225"/>
      <c r="Y35" s="225"/>
      <c r="Z35" s="225"/>
      <c r="AA35" s="225"/>
    </row>
    <row r="36" spans="2:27" ht="15" customHeight="1" x14ac:dyDescent="0.25">
      <c r="B36" s="2"/>
      <c r="C36" s="231"/>
      <c r="D36" s="231"/>
      <c r="E36" s="231"/>
      <c r="F36" s="231"/>
      <c r="G36" s="231"/>
      <c r="H36" s="231"/>
      <c r="I36" s="231"/>
      <c r="K36" s="2"/>
      <c r="L36" s="2"/>
      <c r="M36" s="2"/>
      <c r="N36" s="2"/>
      <c r="O36" s="2"/>
      <c r="P36" s="2"/>
      <c r="Q36" s="2"/>
      <c r="R36" s="2"/>
      <c r="T36" s="224" t="s">
        <v>119</v>
      </c>
      <c r="U36" s="224"/>
      <c r="V36" s="224"/>
      <c r="W36" s="224"/>
      <c r="X36" s="224"/>
      <c r="Y36" s="224"/>
      <c r="Z36" s="224"/>
      <c r="AA36" s="224"/>
    </row>
    <row r="37" spans="2:27" ht="15" customHeight="1" x14ac:dyDescent="0.3">
      <c r="B37" s="221" t="b">
        <v>0</v>
      </c>
      <c r="C37" s="231" t="s">
        <v>245</v>
      </c>
      <c r="D37" s="231"/>
      <c r="E37" s="231"/>
      <c r="F37" s="231"/>
      <c r="G37" s="231"/>
      <c r="H37" s="231"/>
      <c r="I37" s="231"/>
      <c r="K37" s="11"/>
      <c r="L37" s="210" t="s">
        <v>126</v>
      </c>
      <c r="M37" s="210"/>
      <c r="N37" s="210"/>
      <c r="O37" s="210"/>
      <c r="P37" s="210"/>
      <c r="Q37" s="210"/>
      <c r="R37" s="210"/>
      <c r="T37" s="224"/>
      <c r="U37" s="224"/>
      <c r="V37" s="224"/>
      <c r="W37" s="224"/>
      <c r="X37" s="224"/>
      <c r="Y37" s="224"/>
      <c r="Z37" s="224"/>
      <c r="AA37" s="224"/>
    </row>
    <row r="38" spans="2:27" ht="15.75" customHeight="1" thickBot="1" x14ac:dyDescent="0.3">
      <c r="B38" s="221"/>
      <c r="C38" s="231"/>
      <c r="D38" s="231"/>
      <c r="E38" s="231"/>
      <c r="F38" s="231"/>
      <c r="G38" s="231"/>
      <c r="H38" s="231"/>
      <c r="I38" s="231"/>
      <c r="K38" s="218" t="b">
        <v>0</v>
      </c>
      <c r="L38" s="214" t="s">
        <v>50</v>
      </c>
      <c r="M38" s="214"/>
      <c r="N38" s="214"/>
      <c r="O38" s="214"/>
      <c r="P38" s="214"/>
      <c r="Q38" s="214"/>
      <c r="R38" s="214"/>
      <c r="T38" s="225" t="s">
        <v>120</v>
      </c>
      <c r="U38" s="225"/>
      <c r="V38" s="225"/>
      <c r="W38" s="225"/>
      <c r="X38" s="225"/>
      <c r="Y38" s="225"/>
      <c r="Z38" s="225"/>
      <c r="AA38" s="225"/>
    </row>
    <row r="39" spans="2:27" ht="15" customHeight="1" thickBot="1" x14ac:dyDescent="0.3">
      <c r="B39" s="2"/>
      <c r="C39" s="208" t="s">
        <v>159</v>
      </c>
      <c r="D39" s="208"/>
      <c r="E39" s="208"/>
      <c r="F39" s="208"/>
      <c r="G39" s="237"/>
      <c r="H39" s="222">
        <v>0</v>
      </c>
      <c r="I39" s="223"/>
      <c r="K39" s="218"/>
      <c r="L39" s="214"/>
      <c r="M39" s="214"/>
      <c r="N39" s="214"/>
      <c r="O39" s="214"/>
      <c r="P39" s="214"/>
      <c r="Q39" s="214"/>
      <c r="R39" s="214"/>
      <c r="T39" s="225"/>
      <c r="U39" s="225"/>
      <c r="V39" s="225"/>
      <c r="W39" s="225"/>
      <c r="X39" s="225"/>
      <c r="Y39" s="225"/>
      <c r="Z39" s="225"/>
      <c r="AA39" s="225"/>
    </row>
    <row r="40" spans="2:27" ht="15" customHeight="1" thickBot="1" x14ac:dyDescent="0.3">
      <c r="B40" s="2"/>
      <c r="C40" s="2"/>
      <c r="D40" s="2"/>
      <c r="E40" s="2"/>
      <c r="F40" s="2"/>
      <c r="G40" s="2"/>
      <c r="H40" s="2"/>
      <c r="I40" s="2"/>
      <c r="K40" s="2"/>
      <c r="L40" s="224" t="s">
        <v>52</v>
      </c>
      <c r="M40" s="224"/>
      <c r="N40" s="224"/>
      <c r="O40" s="224"/>
      <c r="P40" s="227"/>
      <c r="Q40" s="222">
        <v>0</v>
      </c>
      <c r="R40" s="223"/>
      <c r="T40" s="225"/>
      <c r="U40" s="225"/>
      <c r="V40" s="225"/>
      <c r="W40" s="225"/>
      <c r="X40" s="225"/>
      <c r="Y40" s="225"/>
      <c r="Z40" s="225"/>
      <c r="AA40" s="225"/>
    </row>
    <row r="41" spans="2:27" ht="15" customHeight="1" x14ac:dyDescent="0.25">
      <c r="B41" s="187" t="s">
        <v>81</v>
      </c>
      <c r="C41" s="187"/>
      <c r="D41" s="187"/>
      <c r="E41" s="187"/>
      <c r="F41" s="187"/>
      <c r="G41" s="187"/>
      <c r="H41" s="187"/>
      <c r="I41" s="187"/>
      <c r="K41" s="229" t="str">
        <f>IF(Q40&gt;19999999,"Contact DAS Risk Management on contracts $20M or more","")</f>
        <v/>
      </c>
      <c r="L41" s="229"/>
      <c r="M41" s="229"/>
      <c r="N41" s="229"/>
      <c r="O41" s="229"/>
      <c r="P41" s="229"/>
      <c r="Q41" s="229"/>
      <c r="R41" s="229"/>
      <c r="T41" s="195" t="s">
        <v>284</v>
      </c>
      <c r="U41" s="196"/>
      <c r="V41" s="196"/>
      <c r="W41" s="196"/>
      <c r="X41" s="196"/>
      <c r="Y41" s="196"/>
      <c r="Z41" s="196"/>
      <c r="AA41" s="196"/>
    </row>
    <row r="42" spans="2:27" ht="15.75" customHeight="1" x14ac:dyDescent="0.25">
      <c r="B42" s="190" t="s">
        <v>125</v>
      </c>
      <c r="C42" s="190"/>
      <c r="D42" s="190"/>
      <c r="E42" s="190"/>
      <c r="F42" s="190"/>
      <c r="G42" s="88"/>
      <c r="H42" s="226" t="str">
        <f>IF(H39&gt;0,H39,"")</f>
        <v/>
      </c>
      <c r="I42" s="226"/>
      <c r="K42" s="187" t="s">
        <v>139</v>
      </c>
      <c r="L42" s="187"/>
      <c r="M42" s="187"/>
      <c r="N42" s="187"/>
      <c r="O42" s="187"/>
      <c r="P42" s="187"/>
      <c r="Q42" s="187"/>
      <c r="R42" s="187"/>
      <c r="T42" s="196"/>
      <c r="U42" s="196"/>
      <c r="V42" s="196"/>
      <c r="W42" s="196"/>
      <c r="X42" s="196"/>
      <c r="Y42" s="196"/>
      <c r="Z42" s="196"/>
      <c r="AA42" s="196"/>
    </row>
    <row r="43" spans="2:27" ht="15" customHeight="1" x14ac:dyDescent="0.25">
      <c r="B43" s="2"/>
      <c r="C43" s="2"/>
      <c r="D43" s="2"/>
      <c r="E43" s="2"/>
      <c r="F43" s="2"/>
      <c r="G43" s="2"/>
      <c r="H43" s="2"/>
      <c r="I43" s="2"/>
      <c r="K43" s="228" t="s">
        <v>138</v>
      </c>
      <c r="L43" s="228"/>
      <c r="M43" s="228"/>
      <c r="N43" s="228"/>
      <c r="O43" s="228"/>
      <c r="P43" s="89"/>
      <c r="Q43" s="233" t="str">
        <f>IF(K33=TRUE,"Required","")</f>
        <v/>
      </c>
      <c r="R43" s="233"/>
      <c r="T43" s="196"/>
      <c r="U43" s="196"/>
      <c r="V43" s="196"/>
      <c r="W43" s="196"/>
      <c r="X43" s="196"/>
      <c r="Y43" s="196"/>
      <c r="Z43" s="196"/>
      <c r="AA43" s="196"/>
    </row>
    <row r="44" spans="2:27" ht="15" customHeight="1" x14ac:dyDescent="0.25">
      <c r="B44" s="2"/>
      <c r="C44" s="2"/>
      <c r="D44" s="2"/>
      <c r="E44" s="2"/>
      <c r="F44" s="2"/>
      <c r="G44" s="2"/>
      <c r="H44" s="2"/>
      <c r="I44" s="2"/>
      <c r="K44" s="2"/>
      <c r="L44" s="2"/>
      <c r="M44" s="2"/>
      <c r="N44" s="2"/>
      <c r="O44" s="2"/>
      <c r="P44" s="2"/>
      <c r="Q44" s="2"/>
      <c r="R44" s="2"/>
      <c r="T44" s="196"/>
      <c r="U44" s="196"/>
      <c r="V44" s="196"/>
      <c r="W44" s="196"/>
      <c r="X44" s="196"/>
      <c r="Y44" s="196"/>
      <c r="Z44" s="196"/>
      <c r="AA44" s="196"/>
    </row>
    <row r="45" spans="2:27" ht="15.75" customHeight="1" x14ac:dyDescent="0.25">
      <c r="B45" s="2"/>
      <c r="C45" s="2"/>
      <c r="D45" s="2"/>
      <c r="E45" s="2"/>
      <c r="F45" s="2"/>
      <c r="G45" s="2"/>
      <c r="H45" s="2"/>
      <c r="I45" s="2"/>
      <c r="K45" s="187" t="s">
        <v>51</v>
      </c>
      <c r="L45" s="187"/>
      <c r="M45" s="187"/>
      <c r="N45" s="187"/>
      <c r="O45" s="187"/>
      <c r="P45" s="187"/>
      <c r="Q45" s="187"/>
      <c r="R45" s="187"/>
      <c r="T45" s="196"/>
      <c r="U45" s="196"/>
      <c r="V45" s="196"/>
      <c r="W45" s="196"/>
      <c r="X45" s="196"/>
      <c r="Y45" s="196"/>
      <c r="Z45" s="196"/>
      <c r="AA45" s="196"/>
    </row>
    <row r="46" spans="2:27" ht="15" customHeight="1" x14ac:dyDescent="0.25">
      <c r="B46" s="2"/>
      <c r="C46" s="2"/>
      <c r="D46" s="2"/>
      <c r="E46" s="2"/>
      <c r="F46" s="2"/>
      <c r="G46" s="2"/>
      <c r="H46" s="2"/>
      <c r="I46" s="2"/>
      <c r="K46" s="190" t="s">
        <v>125</v>
      </c>
      <c r="L46" s="190"/>
      <c r="M46" s="190"/>
      <c r="N46" s="190"/>
      <c r="O46" s="190"/>
      <c r="P46" s="226" t="str">
        <f>IF(Q40&gt;19999999,"Contact DAS RM",IF(Q40&gt;0,Q40,""))</f>
        <v/>
      </c>
      <c r="Q46" s="226"/>
      <c r="R46" s="226"/>
      <c r="T46" s="196"/>
      <c r="U46" s="196"/>
      <c r="V46" s="196"/>
      <c r="W46" s="196"/>
      <c r="X46" s="196"/>
      <c r="Y46" s="196"/>
      <c r="Z46" s="196"/>
      <c r="AA46" s="196"/>
    </row>
  </sheetData>
  <sheetProtection algorithmName="SHA-512" hashValue="rkaUHt2JiUfi5Do8mF7mvLy2/3rZ5lNj+cJ1j9K6u0vlaAD/NZdv4g7nO9LGSK3tQ6iEIosml/Oafft2HKIu7w==" saltValue="vvngAZuk66tbhFCLyT5d2w==" spinCount="100000" sheet="1" objects="1" scenarios="1" selectLockedCells="1"/>
  <mergeCells count="42">
    <mergeCell ref="B24:I26"/>
    <mergeCell ref="C29:I36"/>
    <mergeCell ref="B20:I22"/>
    <mergeCell ref="B28:I28"/>
    <mergeCell ref="K45:R45"/>
    <mergeCell ref="Q43:R43"/>
    <mergeCell ref="K20:R22"/>
    <mergeCell ref="K35:R35"/>
    <mergeCell ref="L28:R32"/>
    <mergeCell ref="K27:R27"/>
    <mergeCell ref="K24:R25"/>
    <mergeCell ref="B42:F42"/>
    <mergeCell ref="L33:R33"/>
    <mergeCell ref="H42:I42"/>
    <mergeCell ref="C37:I38"/>
    <mergeCell ref="C39:G39"/>
    <mergeCell ref="B1:C2"/>
    <mergeCell ref="E1:H2"/>
    <mergeCell ref="J1:L2"/>
    <mergeCell ref="N1:Q2"/>
    <mergeCell ref="S1:U2"/>
    <mergeCell ref="T20:AA22"/>
    <mergeCell ref="T25:AA28"/>
    <mergeCell ref="T23:AA24"/>
    <mergeCell ref="T29:AA30"/>
    <mergeCell ref="T31:AA35"/>
    <mergeCell ref="B41:I41"/>
    <mergeCell ref="B37:B38"/>
    <mergeCell ref="H39:I39"/>
    <mergeCell ref="L37:R37"/>
    <mergeCell ref="T36:AA37"/>
    <mergeCell ref="T38:AA40"/>
    <mergeCell ref="T41:AA46"/>
    <mergeCell ref="K46:O46"/>
    <mergeCell ref="P46:R46"/>
    <mergeCell ref="K38:K39"/>
    <mergeCell ref="Q40:R40"/>
    <mergeCell ref="L38:R39"/>
    <mergeCell ref="L40:P40"/>
    <mergeCell ref="K42:R42"/>
    <mergeCell ref="K43:O43"/>
    <mergeCell ref="K41:R41"/>
  </mergeCells>
  <conditionalFormatting sqref="K41:R41">
    <cfRule type="containsText" dxfId="32" priority="1" operator="containsText" text="contact">
      <formula>NOT(ISERROR(SEARCH("contact",K41)))</formula>
    </cfRule>
  </conditionalFormatting>
  <pageMargins left="0.25" right="0.25" top="0.75" bottom="0.75" header="0.3" footer="0.3"/>
  <pageSetup paperSize="17"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24585" r:id="rId5" name="Check Box 9">
              <controlPr locked="0" defaultSize="0" autoFill="0" autoLine="0" autoPict="0">
                <anchor moveWithCells="1">
                  <from>
                    <xdr:col>10</xdr:col>
                    <xdr:colOff>190500</xdr:colOff>
                    <xdr:row>37</xdr:row>
                    <xdr:rowOff>76200</xdr:rowOff>
                  </from>
                  <to>
                    <xdr:col>10</xdr:col>
                    <xdr:colOff>476250</xdr:colOff>
                    <xdr:row>38</xdr:row>
                    <xdr:rowOff>95250</xdr:rowOff>
                  </to>
                </anchor>
              </controlPr>
            </control>
          </mc:Choice>
        </mc:AlternateContent>
        <mc:AlternateContent xmlns:mc="http://schemas.openxmlformats.org/markup-compatibility/2006">
          <mc:Choice Requires="x14">
            <control shapeId="24592" r:id="rId6" name="Check Box 16">
              <controlPr locked="0" defaultSize="0" autoFill="0" autoLine="0" autoPict="0">
                <anchor moveWithCells="1">
                  <from>
                    <xdr:col>1</xdr:col>
                    <xdr:colOff>209550</xdr:colOff>
                    <xdr:row>36</xdr:row>
                    <xdr:rowOff>95250</xdr:rowOff>
                  </from>
                  <to>
                    <xdr:col>2</xdr:col>
                    <xdr:colOff>57150</xdr:colOff>
                    <xdr:row>37</xdr:row>
                    <xdr:rowOff>104775</xdr:rowOff>
                  </to>
                </anchor>
              </controlPr>
            </control>
          </mc:Choice>
        </mc:AlternateContent>
        <mc:AlternateContent xmlns:mc="http://schemas.openxmlformats.org/markup-compatibility/2006">
          <mc:Choice Requires="x14">
            <control shapeId="24593" r:id="rId7" name="Check Box 17">
              <controlPr locked="0" defaultSize="0" autoFill="0" autoLine="0" autoPict="0">
                <anchor moveWithCells="1">
                  <from>
                    <xdr:col>10</xdr:col>
                    <xdr:colOff>209550</xdr:colOff>
                    <xdr:row>31</xdr:row>
                    <xdr:rowOff>171450</xdr:rowOff>
                  </from>
                  <to>
                    <xdr:col>11</xdr:col>
                    <xdr:colOff>66675</xdr:colOff>
                    <xdr:row>32</xdr:row>
                    <xdr:rowOff>180975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5B4309E93C124FB41DB2BA023C2BAB" ma:contentTypeVersion="4" ma:contentTypeDescription="Create a new document." ma:contentTypeScope="" ma:versionID="a76074bfe87aa8d247d264f9a5ad96db">
  <xsd:schema xmlns:xsd="http://www.w3.org/2001/XMLSchema" xmlns:xs="http://www.w3.org/2001/XMLSchema" xmlns:p="http://schemas.microsoft.com/office/2006/metadata/properties" xmlns:ns1="http://schemas.microsoft.com/sharepoint/v3" xmlns:ns2="1000fe8c-ef40-497e-8da5-4362b3fdf112" xmlns:ns3="c11a4dd1-9999-41de-ad6b-508521c3559d" targetNamespace="http://schemas.microsoft.com/office/2006/metadata/properties" ma:root="true" ma:fieldsID="57f87f16086d18332309942c61ae8d3b" ns1:_="" ns2:_="" ns3:_="">
    <xsd:import namespace="http://schemas.microsoft.com/sharepoint/v3"/>
    <xsd:import namespace="1000fe8c-ef40-497e-8da5-4362b3fdf112"/>
    <xsd:import namespace="c11a4dd1-9999-41de-ad6b-508521c3559d"/>
    <xsd:element name="properties">
      <xsd:complexType>
        <xsd:sequence>
          <xsd:element name="documentManagement">
            <xsd:complexType>
              <xsd:all>
                <xsd:element ref="ns1:PublishingStartDate" minOccurs="0"/>
                <xsd:element ref="ns1:PublishingExpirationDate" minOccurs="0"/>
                <xsd:element ref="ns2:Topic_x0020_Area" minOccurs="0"/>
                <xsd:element ref="ns2:Subtopic"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000fe8c-ef40-497e-8da5-4362b3fdf112" elementFormDefault="qualified">
    <xsd:import namespace="http://schemas.microsoft.com/office/2006/documentManagement/types"/>
    <xsd:import namespace="http://schemas.microsoft.com/office/infopath/2007/PartnerControls"/>
    <xsd:element name="Topic_x0020_Area" ma:index="10" nillable="true" ma:displayName="Topic Area" ma:format="Dropdown" ma:internalName="Topic_x0020_Area">
      <xsd:simpleType>
        <xsd:restriction base="dms:Choice">
          <xsd:enumeration value="Legislative"/>
          <xsd:enumeration value="Audits"/>
          <xsd:enumeration value="Communications"/>
        </xsd:restriction>
      </xsd:simpleType>
    </xsd:element>
    <xsd:element name="Subtopic" ma:index="11" nillable="true" ma:displayName="Subtopic" ma:format="Dropdown" ma:internalName="Subtopic">
      <xsd:simpleType>
        <xsd:restriction base="dms:Choice">
          <xsd:enumeration value="BillTracker"/>
          <xsd:enumeration value="Placeholder"/>
          <xsd:enumeration value="Placeholder"/>
        </xsd:restriction>
      </xsd:simpleType>
    </xsd:element>
  </xsd:schema>
  <xsd:schema xmlns:xsd="http://www.w3.org/2001/XMLSchema" xmlns:xs="http://www.w3.org/2001/XMLSchema" xmlns:dms="http://schemas.microsoft.com/office/2006/documentManagement/types" xmlns:pc="http://schemas.microsoft.com/office/infopath/2007/PartnerControls" targetNamespace="c11a4dd1-9999-41de-ad6b-508521c3559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Topic_x0020_Area xmlns="1000fe8c-ef40-497e-8da5-4362b3fdf112">Risk assessment</Topic_x0020_Area>
    <Subtopic xmlns="1000fe8c-ef40-497e-8da5-4362b3fdf112" xsi:nil="true"/>
  </documentManagement>
</p:properties>
</file>

<file path=customXml/itemProps1.xml><?xml version="1.0" encoding="utf-8"?>
<ds:datastoreItem xmlns:ds="http://schemas.openxmlformats.org/officeDocument/2006/customXml" ds:itemID="{90AFD1CB-E6B5-4708-AAD5-17F1425ED620}"/>
</file>

<file path=customXml/itemProps2.xml><?xml version="1.0" encoding="utf-8"?>
<ds:datastoreItem xmlns:ds="http://schemas.openxmlformats.org/officeDocument/2006/customXml" ds:itemID="{E62690C1-3365-4A8A-B62E-5DAD4917B722}"/>
</file>

<file path=customXml/itemProps3.xml><?xml version="1.0" encoding="utf-8"?>
<ds:datastoreItem xmlns:ds="http://schemas.openxmlformats.org/officeDocument/2006/customXml" ds:itemID="{67BE9F12-5D98-4B20-8021-FA5E0F22D79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Home</vt:lpstr>
      <vt:lpstr>Loss Example</vt:lpstr>
      <vt:lpstr>Traditional Construction (TC)</vt:lpstr>
      <vt:lpstr>Scope of Work (TC-EB)</vt:lpstr>
      <vt:lpstr>Insurance Requirements (TC-EB) </vt:lpstr>
      <vt:lpstr>CGL Umbrella (TC-EB)</vt:lpstr>
      <vt:lpstr>Automobile (TC-EB)</vt:lpstr>
      <vt:lpstr>Pollution (TC-EB)</vt:lpstr>
      <vt:lpstr>Builder's Risk (TC-EB)</vt:lpstr>
      <vt:lpstr>Professional (TC-EB)</vt:lpstr>
      <vt:lpstr>Additional Coverages (TC-EB)</vt:lpstr>
      <vt:lpstr>Summary (TC-EB)</vt:lpstr>
      <vt:lpstr>Scope of Work (TC-NB)</vt:lpstr>
      <vt:lpstr>Insurance Requirements (TC-NB)</vt:lpstr>
      <vt:lpstr>CGL Umbrella (TC-NB)</vt:lpstr>
      <vt:lpstr>Automobile (TC-NB)</vt:lpstr>
      <vt:lpstr>Pollution (TC-NB)</vt:lpstr>
      <vt:lpstr>Builder's Risk (TC-NB)</vt:lpstr>
      <vt:lpstr>Professional (TC-NB)</vt:lpstr>
      <vt:lpstr>Additional Coverages (TC-NB)</vt:lpstr>
      <vt:lpstr>Summary (TC-NB)</vt:lpstr>
    </vt:vector>
  </TitlesOfParts>
  <Company>State of Oregon - DAS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CARTWRIGHT Zac * DAS</dc:creator>
  <cp:lastModifiedBy>ACKERSON Luella * EGS</cp:lastModifiedBy>
  <cp:lastPrinted>2019-01-24T19:11:40Z</cp:lastPrinted>
  <dcterms:created xsi:type="dcterms:W3CDTF">2018-08-03T17:02:51Z</dcterms:created>
  <dcterms:modified xsi:type="dcterms:W3CDTF">2020-02-19T22:57:09Z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0x010100D25B4309E93C124FB41DB2BA023C2BAB</vt:lpwstr>
  </property>
</Properties>
</file>