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vbaProject.bin" ContentType="application/vnd.ms-office.vbaProject"/>
  <Override PartName="/xl/drawings/drawing7.xml" ContentType="application/vnd.openxmlformats-officedocument.drawing+xml"/>
  <Override PartName="/xl/drawings/drawing6.xml" ContentType="application/vnd.openxmlformats-officedocument.drawing+xml"/>
  <Override PartName="/xl/drawings/drawing5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theme/theme1.xml" ContentType="application/vnd.openxmlformats-officedocument.theme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7A2D7E96-6E34-419A-AE5F-296B3A7E7977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temporary docs\"/>
    </mc:Choice>
  </mc:AlternateContent>
  <bookViews>
    <workbookView xWindow="120" yWindow="120" windowWidth="12120" windowHeight="8835" activeTab="1"/>
  </bookViews>
  <sheets>
    <sheet name="Instructions" sheetId="26" r:id="rId1"/>
    <sheet name="April" sheetId="14" r:id="rId2"/>
    <sheet name="May" sheetId="19" r:id="rId3"/>
    <sheet name="June" sheetId="20" r:id="rId4"/>
    <sheet name="July" sheetId="21" r:id="rId5"/>
    <sheet name="August" sheetId="23" r:id="rId6"/>
    <sheet name="September" sheetId="24" r:id="rId7"/>
    <sheet name="October" sheetId="25" r:id="rId8"/>
  </sheets>
  <functionGroups builtInGroupCount="18"/>
  <definedNames>
    <definedName name="_xlnm.Print_Area" localSheetId="1">April!$B$1:$U$47</definedName>
    <definedName name="_xlnm.Print_Area" localSheetId="5">August!$B$1:$U$48</definedName>
    <definedName name="_xlnm.Print_Area" localSheetId="4">July!$B$1:$U$48</definedName>
    <definedName name="_xlnm.Print_Area" localSheetId="3">June!$B$1:$U$47</definedName>
    <definedName name="_xlnm.Print_Area" localSheetId="2">May!$B$1:$U$48</definedName>
    <definedName name="_xlnm.Print_Area" localSheetId="7">October!$B$1:$U$48</definedName>
    <definedName name="_xlnm.Print_Area" localSheetId="6">September!$B$1:$U$47</definedName>
  </definedNames>
  <calcPr calcId="152511"/>
</workbook>
</file>

<file path=xl/calcChain.xml><?xml version="1.0" encoding="utf-8"?>
<calcChain xmlns="http://schemas.openxmlformats.org/spreadsheetml/2006/main">
  <c r="AF48" i="21" l="1"/>
  <c r="AG48" i="21"/>
  <c r="E48" i="21" s="1"/>
  <c r="AH48" i="21"/>
  <c r="G48" i="21" s="1"/>
  <c r="AF48" i="19"/>
  <c r="AG48" i="19"/>
  <c r="E48" i="19" s="1"/>
  <c r="AH48" i="19"/>
  <c r="G48" i="19" s="1"/>
  <c r="H8" i="25"/>
  <c r="G8" i="25"/>
  <c r="F8" i="25"/>
  <c r="E8" i="25"/>
  <c r="H8" i="24"/>
  <c r="G8" i="24"/>
  <c r="F8" i="24"/>
  <c r="E8" i="24"/>
  <c r="H8" i="23"/>
  <c r="G8" i="23"/>
  <c r="F8" i="23"/>
  <c r="E8" i="23"/>
  <c r="H8" i="21"/>
  <c r="G8" i="21"/>
  <c r="F8" i="21"/>
  <c r="E8" i="21"/>
  <c r="H8" i="20"/>
  <c r="G8" i="20"/>
  <c r="F8" i="20"/>
  <c r="E8" i="20"/>
  <c r="H8" i="19"/>
  <c r="G8" i="19"/>
  <c r="F8" i="19"/>
  <c r="E8" i="19"/>
  <c r="L12" i="25"/>
  <c r="I11" i="25"/>
  <c r="H11" i="25"/>
  <c r="D11" i="25"/>
  <c r="C11" i="25"/>
  <c r="I10" i="25"/>
  <c r="H10" i="25"/>
  <c r="N9" i="25"/>
  <c r="M9" i="25"/>
  <c r="L9" i="25"/>
  <c r="K9" i="25"/>
  <c r="J9" i="25"/>
  <c r="I9" i="25"/>
  <c r="N8" i="25"/>
  <c r="M8" i="25"/>
  <c r="L8" i="25"/>
  <c r="K8" i="25"/>
  <c r="J8" i="25"/>
  <c r="I8" i="25"/>
  <c r="E4" i="25"/>
  <c r="L12" i="24"/>
  <c r="I11" i="24"/>
  <c r="H11" i="24"/>
  <c r="D11" i="24"/>
  <c r="C11" i="24"/>
  <c r="I10" i="24"/>
  <c r="H10" i="24"/>
  <c r="N9" i="24"/>
  <c r="M9" i="24"/>
  <c r="L9" i="24"/>
  <c r="K9" i="24"/>
  <c r="J9" i="24"/>
  <c r="I9" i="24"/>
  <c r="N8" i="24"/>
  <c r="M8" i="24"/>
  <c r="L8" i="24"/>
  <c r="K8" i="24"/>
  <c r="J8" i="24"/>
  <c r="I8" i="24"/>
  <c r="E4" i="24"/>
  <c r="L12" i="23"/>
  <c r="I11" i="23"/>
  <c r="H11" i="23"/>
  <c r="D11" i="23"/>
  <c r="C11" i="23"/>
  <c r="I10" i="23"/>
  <c r="H10" i="23"/>
  <c r="N9" i="23"/>
  <c r="M9" i="23"/>
  <c r="L9" i="23"/>
  <c r="K9" i="23"/>
  <c r="J9" i="23"/>
  <c r="I9" i="23"/>
  <c r="N8" i="23"/>
  <c r="M8" i="23"/>
  <c r="L8" i="23"/>
  <c r="K8" i="23"/>
  <c r="J8" i="23"/>
  <c r="I8" i="23"/>
  <c r="E4" i="23"/>
  <c r="L12" i="21"/>
  <c r="I11" i="21"/>
  <c r="H11" i="21"/>
  <c r="D11" i="21"/>
  <c r="C11" i="21"/>
  <c r="I10" i="21"/>
  <c r="H10" i="21"/>
  <c r="N9" i="21"/>
  <c r="M9" i="21"/>
  <c r="L9" i="21"/>
  <c r="K9" i="21"/>
  <c r="J9" i="21"/>
  <c r="I9" i="21"/>
  <c r="N8" i="21"/>
  <c r="M8" i="21"/>
  <c r="L8" i="21"/>
  <c r="K8" i="21"/>
  <c r="J8" i="21"/>
  <c r="I8" i="21"/>
  <c r="E4" i="21"/>
  <c r="L12" i="20"/>
  <c r="I11" i="20"/>
  <c r="H11" i="20"/>
  <c r="D11" i="20"/>
  <c r="C11" i="20"/>
  <c r="I10" i="20"/>
  <c r="H10" i="20"/>
  <c r="N9" i="20"/>
  <c r="M9" i="20"/>
  <c r="L9" i="20"/>
  <c r="K9" i="20"/>
  <c r="J9" i="20"/>
  <c r="I9" i="20"/>
  <c r="N8" i="20"/>
  <c r="M8" i="20"/>
  <c r="L8" i="20"/>
  <c r="K8" i="20"/>
  <c r="J8" i="20"/>
  <c r="I8" i="20"/>
  <c r="E4" i="20"/>
  <c r="E4" i="19" l="1"/>
  <c r="AF10" i="23"/>
  <c r="AG10" i="23"/>
  <c r="AH10" i="23"/>
  <c r="AF11" i="23"/>
  <c r="AG11" i="23"/>
  <c r="AH11" i="23"/>
  <c r="AF12" i="23"/>
  <c r="AG12" i="23"/>
  <c r="AH12" i="23"/>
  <c r="AF13" i="23"/>
  <c r="AG13" i="23"/>
  <c r="AH13" i="23"/>
  <c r="AF14" i="23"/>
  <c r="AG14" i="23"/>
  <c r="AG23" i="23" s="1"/>
  <c r="E23" i="23" s="1"/>
  <c r="AH14" i="23"/>
  <c r="AH23" i="23" s="1"/>
  <c r="G23" i="23" s="1"/>
  <c r="AG9" i="23"/>
  <c r="AH9" i="23"/>
  <c r="AF9" i="23"/>
  <c r="AF10" i="24"/>
  <c r="AG10" i="24"/>
  <c r="AH10" i="24"/>
  <c r="AF11" i="24"/>
  <c r="AG11" i="24"/>
  <c r="AH11" i="24"/>
  <c r="AF12" i="24"/>
  <c r="AG12" i="24"/>
  <c r="AH12" i="24"/>
  <c r="AF13" i="24"/>
  <c r="AG13" i="24"/>
  <c r="AH13" i="24"/>
  <c r="AF14" i="24"/>
  <c r="AF23" i="24" s="1"/>
  <c r="AG14" i="24"/>
  <c r="AH14" i="24"/>
  <c r="AG9" i="24"/>
  <c r="AH9" i="24"/>
  <c r="AF9" i="24"/>
  <c r="AF10" i="20"/>
  <c r="AG10" i="20"/>
  <c r="AH10" i="20"/>
  <c r="AH19" i="20" s="1"/>
  <c r="G19" i="20" s="1"/>
  <c r="AF11" i="20"/>
  <c r="AG11" i="20"/>
  <c r="AH11" i="20"/>
  <c r="AF12" i="20"/>
  <c r="AG12" i="20"/>
  <c r="AH12" i="20"/>
  <c r="AH21" i="20" s="1"/>
  <c r="G21" i="20" s="1"/>
  <c r="AF13" i="20"/>
  <c r="AF21" i="20" s="1"/>
  <c r="AG13" i="20"/>
  <c r="AH13" i="20"/>
  <c r="AF14" i="20"/>
  <c r="AG14" i="20"/>
  <c r="AH14" i="20"/>
  <c r="AH22" i="20" s="1"/>
  <c r="G22" i="20" s="1"/>
  <c r="AG9" i="20"/>
  <c r="AH9" i="20"/>
  <c r="AF9" i="20"/>
  <c r="AF10" i="19"/>
  <c r="AF18" i="19" s="1"/>
  <c r="AG10" i="19"/>
  <c r="AH10" i="19"/>
  <c r="AF11" i="19"/>
  <c r="AG11" i="19"/>
  <c r="AH11" i="19"/>
  <c r="AF12" i="19"/>
  <c r="AF20" i="19" s="1"/>
  <c r="AG12" i="19"/>
  <c r="AG20" i="19" s="1"/>
  <c r="E20" i="19" s="1"/>
  <c r="AH12" i="19"/>
  <c r="AH20" i="19" s="1"/>
  <c r="G20" i="19" s="1"/>
  <c r="AF13" i="19"/>
  <c r="AG13" i="19"/>
  <c r="AH13" i="19"/>
  <c r="AF14" i="19"/>
  <c r="AG14" i="19"/>
  <c r="AG22" i="19" s="1"/>
  <c r="E22" i="19" s="1"/>
  <c r="AH14" i="19"/>
  <c r="AH9" i="19"/>
  <c r="AH18" i="19" s="1"/>
  <c r="G18" i="19" s="1"/>
  <c r="AG9" i="19"/>
  <c r="AF9" i="19"/>
  <c r="H48" i="14"/>
  <c r="J23" i="14"/>
  <c r="J22" i="14"/>
  <c r="Y22" i="14" s="1"/>
  <c r="J21" i="14"/>
  <c r="J20" i="14"/>
  <c r="AB20" i="14" s="1"/>
  <c r="J19" i="14"/>
  <c r="AB19" i="14" s="1"/>
  <c r="J18" i="14"/>
  <c r="AB18" i="14" s="1"/>
  <c r="L48" i="14"/>
  <c r="N23" i="14"/>
  <c r="N22" i="14"/>
  <c r="N21" i="14"/>
  <c r="N20" i="14"/>
  <c r="N19" i="14"/>
  <c r="N18" i="14"/>
  <c r="L48" i="20"/>
  <c r="H48" i="20"/>
  <c r="AH47" i="14"/>
  <c r="G47" i="14" s="1"/>
  <c r="AG47" i="14"/>
  <c r="E47" i="14" s="1"/>
  <c r="AF47" i="14"/>
  <c r="AH46" i="14"/>
  <c r="G46" i="14" s="1"/>
  <c r="AG46" i="14"/>
  <c r="E46" i="14" s="1"/>
  <c r="AF46" i="14"/>
  <c r="AH45" i="14"/>
  <c r="G45" i="14" s="1"/>
  <c r="AG45" i="14"/>
  <c r="E45" i="14" s="1"/>
  <c r="AF45" i="14"/>
  <c r="AH44" i="14"/>
  <c r="G44" i="14" s="1"/>
  <c r="AG44" i="14"/>
  <c r="E44" i="14" s="1"/>
  <c r="AF44" i="14"/>
  <c r="AH43" i="14"/>
  <c r="G43" i="14" s="1"/>
  <c r="AG43" i="14"/>
  <c r="E43" i="14" s="1"/>
  <c r="AF43" i="14"/>
  <c r="AH42" i="14"/>
  <c r="G42" i="14" s="1"/>
  <c r="AG42" i="14"/>
  <c r="E42" i="14" s="1"/>
  <c r="AF42" i="14"/>
  <c r="AH41" i="14"/>
  <c r="G41" i="14" s="1"/>
  <c r="AG41" i="14"/>
  <c r="E41" i="14" s="1"/>
  <c r="AF41" i="14"/>
  <c r="AH40" i="14"/>
  <c r="G40" i="14" s="1"/>
  <c r="AG40" i="14"/>
  <c r="E40" i="14" s="1"/>
  <c r="AF40" i="14"/>
  <c r="AH39" i="14"/>
  <c r="G39" i="14" s="1"/>
  <c r="AG39" i="14"/>
  <c r="E39" i="14" s="1"/>
  <c r="AF39" i="14"/>
  <c r="AH38" i="14"/>
  <c r="G38" i="14" s="1"/>
  <c r="AG38" i="14"/>
  <c r="E38" i="14" s="1"/>
  <c r="AF38" i="14"/>
  <c r="AH37" i="14"/>
  <c r="G37" i="14" s="1"/>
  <c r="AG37" i="14"/>
  <c r="E37" i="14" s="1"/>
  <c r="AF37" i="14"/>
  <c r="AH36" i="14"/>
  <c r="G36" i="14" s="1"/>
  <c r="AG36" i="14"/>
  <c r="E36" i="14" s="1"/>
  <c r="AF36" i="14"/>
  <c r="AH35" i="14"/>
  <c r="G35" i="14" s="1"/>
  <c r="AG35" i="14"/>
  <c r="E35" i="14" s="1"/>
  <c r="AF35" i="14"/>
  <c r="AH34" i="14"/>
  <c r="G34" i="14" s="1"/>
  <c r="AG34" i="14"/>
  <c r="E34" i="14" s="1"/>
  <c r="AF34" i="14"/>
  <c r="AH33" i="14"/>
  <c r="G33" i="14" s="1"/>
  <c r="AG33" i="14"/>
  <c r="E33" i="14" s="1"/>
  <c r="AF33" i="14"/>
  <c r="AH32" i="14"/>
  <c r="G32" i="14" s="1"/>
  <c r="AG32" i="14"/>
  <c r="E32" i="14" s="1"/>
  <c r="AF32" i="14"/>
  <c r="AH31" i="14"/>
  <c r="G31" i="14" s="1"/>
  <c r="AG31" i="14"/>
  <c r="E31" i="14" s="1"/>
  <c r="AF31" i="14"/>
  <c r="AH30" i="14"/>
  <c r="G30" i="14" s="1"/>
  <c r="AG30" i="14"/>
  <c r="E30" i="14" s="1"/>
  <c r="AF30" i="14"/>
  <c r="AH29" i="14"/>
  <c r="G29" i="14" s="1"/>
  <c r="AG29" i="14"/>
  <c r="E29" i="14" s="1"/>
  <c r="AF29" i="14"/>
  <c r="AH28" i="14"/>
  <c r="G28" i="14" s="1"/>
  <c r="AG28" i="14"/>
  <c r="E28" i="14" s="1"/>
  <c r="AF28" i="14"/>
  <c r="AH27" i="14"/>
  <c r="G27" i="14" s="1"/>
  <c r="AG27" i="14"/>
  <c r="E27" i="14" s="1"/>
  <c r="AF27" i="14"/>
  <c r="AH26" i="14"/>
  <c r="G26" i="14" s="1"/>
  <c r="AG26" i="14"/>
  <c r="E26" i="14" s="1"/>
  <c r="AF26" i="14"/>
  <c r="AH25" i="14"/>
  <c r="G25" i="14" s="1"/>
  <c r="AG25" i="14"/>
  <c r="E25" i="14" s="1"/>
  <c r="AF25" i="14"/>
  <c r="AH24" i="14"/>
  <c r="G24" i="14" s="1"/>
  <c r="AG24" i="14"/>
  <c r="E24" i="14" s="1"/>
  <c r="AF24" i="14"/>
  <c r="AH47" i="19"/>
  <c r="G47" i="19" s="1"/>
  <c r="AG47" i="19"/>
  <c r="E47" i="19" s="1"/>
  <c r="AF47" i="19"/>
  <c r="AH46" i="19"/>
  <c r="G46" i="19" s="1"/>
  <c r="AG46" i="19"/>
  <c r="E46" i="19" s="1"/>
  <c r="AF46" i="19"/>
  <c r="AH45" i="19"/>
  <c r="G45" i="19" s="1"/>
  <c r="AG45" i="19"/>
  <c r="E45" i="19" s="1"/>
  <c r="AF45" i="19"/>
  <c r="AH44" i="19"/>
  <c r="G44" i="19" s="1"/>
  <c r="AG44" i="19"/>
  <c r="E44" i="19" s="1"/>
  <c r="AF44" i="19"/>
  <c r="AH43" i="19"/>
  <c r="G43" i="19" s="1"/>
  <c r="AG43" i="19"/>
  <c r="E43" i="19" s="1"/>
  <c r="AF43" i="19"/>
  <c r="AH42" i="19"/>
  <c r="G42" i="19" s="1"/>
  <c r="AG42" i="19"/>
  <c r="E42" i="19" s="1"/>
  <c r="AF42" i="19"/>
  <c r="AH41" i="19"/>
  <c r="G41" i="19" s="1"/>
  <c r="AG41" i="19"/>
  <c r="E41" i="19" s="1"/>
  <c r="AF41" i="19"/>
  <c r="AH40" i="19"/>
  <c r="G40" i="19" s="1"/>
  <c r="AG40" i="19"/>
  <c r="E40" i="19" s="1"/>
  <c r="AF40" i="19"/>
  <c r="AH39" i="19"/>
  <c r="G39" i="19" s="1"/>
  <c r="AG39" i="19"/>
  <c r="E39" i="19" s="1"/>
  <c r="AF39" i="19"/>
  <c r="AH38" i="19"/>
  <c r="G38" i="19" s="1"/>
  <c r="AG38" i="19"/>
  <c r="E38" i="19" s="1"/>
  <c r="AF38" i="19"/>
  <c r="AH37" i="19"/>
  <c r="G37" i="19" s="1"/>
  <c r="AG37" i="19"/>
  <c r="E37" i="19" s="1"/>
  <c r="AF37" i="19"/>
  <c r="AH36" i="19"/>
  <c r="G36" i="19" s="1"/>
  <c r="AG36" i="19"/>
  <c r="E36" i="19" s="1"/>
  <c r="AF36" i="19"/>
  <c r="AH35" i="19"/>
  <c r="G35" i="19" s="1"/>
  <c r="AG35" i="19"/>
  <c r="E35" i="19" s="1"/>
  <c r="AF35" i="19"/>
  <c r="AH34" i="19"/>
  <c r="G34" i="19" s="1"/>
  <c r="AG34" i="19"/>
  <c r="E34" i="19" s="1"/>
  <c r="AF34" i="19"/>
  <c r="AH33" i="19"/>
  <c r="G33" i="19" s="1"/>
  <c r="AG33" i="19"/>
  <c r="E33" i="19" s="1"/>
  <c r="AF33" i="19"/>
  <c r="AH32" i="19"/>
  <c r="G32" i="19" s="1"/>
  <c r="AG32" i="19"/>
  <c r="E32" i="19" s="1"/>
  <c r="AF32" i="19"/>
  <c r="AH31" i="19"/>
  <c r="G31" i="19" s="1"/>
  <c r="AG31" i="19"/>
  <c r="E31" i="19" s="1"/>
  <c r="AF31" i="19"/>
  <c r="AH30" i="19"/>
  <c r="G30" i="19" s="1"/>
  <c r="AG30" i="19"/>
  <c r="E30" i="19" s="1"/>
  <c r="AF30" i="19"/>
  <c r="AH29" i="19"/>
  <c r="G29" i="19" s="1"/>
  <c r="AG29" i="19"/>
  <c r="E29" i="19" s="1"/>
  <c r="AF29" i="19"/>
  <c r="AH28" i="19"/>
  <c r="G28" i="19" s="1"/>
  <c r="AG28" i="19"/>
  <c r="E28" i="19" s="1"/>
  <c r="AF28" i="19"/>
  <c r="AH27" i="19"/>
  <c r="G27" i="19" s="1"/>
  <c r="AG27" i="19"/>
  <c r="E27" i="19" s="1"/>
  <c r="AF27" i="19"/>
  <c r="AH26" i="19"/>
  <c r="G26" i="19" s="1"/>
  <c r="AG26" i="19"/>
  <c r="E26" i="19" s="1"/>
  <c r="AF26" i="19"/>
  <c r="AH25" i="19"/>
  <c r="G25" i="19" s="1"/>
  <c r="AG25" i="19"/>
  <c r="E25" i="19" s="1"/>
  <c r="AF25" i="19"/>
  <c r="AH24" i="19"/>
  <c r="G24" i="19" s="1"/>
  <c r="AG24" i="19"/>
  <c r="E24" i="19" s="1"/>
  <c r="AF24" i="19"/>
  <c r="AH47" i="20"/>
  <c r="G47" i="20" s="1"/>
  <c r="AG47" i="20"/>
  <c r="E47" i="20" s="1"/>
  <c r="AF47" i="20"/>
  <c r="AH46" i="20"/>
  <c r="G46" i="20" s="1"/>
  <c r="AG46" i="20"/>
  <c r="E46" i="20" s="1"/>
  <c r="AF46" i="20"/>
  <c r="AH45" i="20"/>
  <c r="G45" i="20" s="1"/>
  <c r="AG45" i="20"/>
  <c r="E45" i="20" s="1"/>
  <c r="AF45" i="20"/>
  <c r="AH44" i="20"/>
  <c r="G44" i="20" s="1"/>
  <c r="AG44" i="20"/>
  <c r="E44" i="20" s="1"/>
  <c r="AF44" i="20"/>
  <c r="AH43" i="20"/>
  <c r="G43" i="20" s="1"/>
  <c r="AG43" i="20"/>
  <c r="E43" i="20" s="1"/>
  <c r="AF43" i="20"/>
  <c r="AH42" i="20"/>
  <c r="G42" i="20" s="1"/>
  <c r="AG42" i="20"/>
  <c r="E42" i="20" s="1"/>
  <c r="AF42" i="20"/>
  <c r="AH41" i="20"/>
  <c r="G41" i="20" s="1"/>
  <c r="AG41" i="20"/>
  <c r="E41" i="20" s="1"/>
  <c r="AF41" i="20"/>
  <c r="AH40" i="20"/>
  <c r="G40" i="20" s="1"/>
  <c r="AG40" i="20"/>
  <c r="E40" i="20" s="1"/>
  <c r="AF40" i="20"/>
  <c r="AH39" i="20"/>
  <c r="G39" i="20" s="1"/>
  <c r="AG39" i="20"/>
  <c r="E39" i="20" s="1"/>
  <c r="AF39" i="20"/>
  <c r="AH38" i="20"/>
  <c r="G38" i="20" s="1"/>
  <c r="AG38" i="20"/>
  <c r="E38" i="20" s="1"/>
  <c r="AF38" i="20"/>
  <c r="AH37" i="20"/>
  <c r="G37" i="20" s="1"/>
  <c r="AG37" i="20"/>
  <c r="E37" i="20" s="1"/>
  <c r="AF37" i="20"/>
  <c r="AH36" i="20"/>
  <c r="G36" i="20" s="1"/>
  <c r="AG36" i="20"/>
  <c r="E36" i="20" s="1"/>
  <c r="AF36" i="20"/>
  <c r="AH35" i="20"/>
  <c r="G35" i="20" s="1"/>
  <c r="AG35" i="20"/>
  <c r="E35" i="20" s="1"/>
  <c r="AF35" i="20"/>
  <c r="AH34" i="20"/>
  <c r="G34" i="20" s="1"/>
  <c r="AG34" i="20"/>
  <c r="E34" i="20" s="1"/>
  <c r="AF34" i="20"/>
  <c r="AH33" i="20"/>
  <c r="G33" i="20" s="1"/>
  <c r="AG33" i="20"/>
  <c r="E33" i="20" s="1"/>
  <c r="AF33" i="20"/>
  <c r="AH32" i="20"/>
  <c r="G32" i="20" s="1"/>
  <c r="AG32" i="20"/>
  <c r="E32" i="20" s="1"/>
  <c r="AF32" i="20"/>
  <c r="AH31" i="20"/>
  <c r="G31" i="20" s="1"/>
  <c r="AG31" i="20"/>
  <c r="E31" i="20" s="1"/>
  <c r="AF31" i="20"/>
  <c r="AH30" i="20"/>
  <c r="G30" i="20" s="1"/>
  <c r="AG30" i="20"/>
  <c r="E30" i="20" s="1"/>
  <c r="AF30" i="20"/>
  <c r="AH29" i="20"/>
  <c r="G29" i="20" s="1"/>
  <c r="AG29" i="20"/>
  <c r="E29" i="20" s="1"/>
  <c r="AF29" i="20"/>
  <c r="AH28" i="20"/>
  <c r="G28" i="20" s="1"/>
  <c r="AG28" i="20"/>
  <c r="E28" i="20" s="1"/>
  <c r="AF28" i="20"/>
  <c r="AH27" i="20"/>
  <c r="G27" i="20" s="1"/>
  <c r="AG27" i="20"/>
  <c r="E27" i="20" s="1"/>
  <c r="AF27" i="20"/>
  <c r="AH26" i="20"/>
  <c r="G26" i="20" s="1"/>
  <c r="AG26" i="20"/>
  <c r="E26" i="20" s="1"/>
  <c r="AF26" i="20"/>
  <c r="AH25" i="20"/>
  <c r="G25" i="20" s="1"/>
  <c r="AG25" i="20"/>
  <c r="E25" i="20" s="1"/>
  <c r="AF25" i="20"/>
  <c r="AH24" i="20"/>
  <c r="G24" i="20" s="1"/>
  <c r="AG24" i="20"/>
  <c r="E24" i="20" s="1"/>
  <c r="AF24" i="20"/>
  <c r="G23" i="14"/>
  <c r="E23" i="14"/>
  <c r="AH23" i="19"/>
  <c r="G23" i="19" s="1"/>
  <c r="AG23" i="19"/>
  <c r="E23" i="19" s="1"/>
  <c r="AF23" i="19"/>
  <c r="AH22" i="19"/>
  <c r="G22" i="19" s="1"/>
  <c r="AF22" i="19"/>
  <c r="AH23" i="20"/>
  <c r="G23" i="20" s="1"/>
  <c r="AG23" i="20"/>
  <c r="E23" i="20" s="1"/>
  <c r="AF23" i="20"/>
  <c r="AH20" i="20"/>
  <c r="G20" i="20" s="1"/>
  <c r="AH47" i="21"/>
  <c r="G47" i="21" s="1"/>
  <c r="AG47" i="21"/>
  <c r="E47" i="21" s="1"/>
  <c r="AF47" i="21"/>
  <c r="AH46" i="21"/>
  <c r="G46" i="21" s="1"/>
  <c r="AG46" i="21"/>
  <c r="E46" i="21" s="1"/>
  <c r="AF46" i="21"/>
  <c r="AH45" i="21"/>
  <c r="G45" i="21" s="1"/>
  <c r="AG45" i="21"/>
  <c r="E45" i="21" s="1"/>
  <c r="AF45" i="21"/>
  <c r="AH44" i="21"/>
  <c r="G44" i="21" s="1"/>
  <c r="AG44" i="21"/>
  <c r="E44" i="21" s="1"/>
  <c r="AF44" i="21"/>
  <c r="AH43" i="21"/>
  <c r="G43" i="21" s="1"/>
  <c r="AG43" i="21"/>
  <c r="E43" i="21" s="1"/>
  <c r="AF43" i="21"/>
  <c r="AH42" i="21"/>
  <c r="G42" i="21" s="1"/>
  <c r="AG42" i="21"/>
  <c r="E42" i="21" s="1"/>
  <c r="AF42" i="21"/>
  <c r="AH41" i="21"/>
  <c r="G41" i="21" s="1"/>
  <c r="AG41" i="21"/>
  <c r="E41" i="21" s="1"/>
  <c r="AF41" i="21"/>
  <c r="AH40" i="21"/>
  <c r="G40" i="21" s="1"/>
  <c r="AG40" i="21"/>
  <c r="E40" i="21" s="1"/>
  <c r="AF40" i="21"/>
  <c r="AH39" i="21"/>
  <c r="G39" i="21" s="1"/>
  <c r="AG39" i="21"/>
  <c r="E39" i="21" s="1"/>
  <c r="AF39" i="21"/>
  <c r="AH38" i="21"/>
  <c r="G38" i="21" s="1"/>
  <c r="AG38" i="21"/>
  <c r="E38" i="21" s="1"/>
  <c r="AF38" i="21"/>
  <c r="AH37" i="21"/>
  <c r="G37" i="21" s="1"/>
  <c r="AG37" i="21"/>
  <c r="E37" i="21" s="1"/>
  <c r="AF37" i="21"/>
  <c r="AH36" i="21"/>
  <c r="G36" i="21" s="1"/>
  <c r="AG36" i="21"/>
  <c r="E36" i="21" s="1"/>
  <c r="AF36" i="21"/>
  <c r="AH35" i="21"/>
  <c r="G35" i="21" s="1"/>
  <c r="AG35" i="21"/>
  <c r="E35" i="21" s="1"/>
  <c r="AF35" i="21"/>
  <c r="AH34" i="21"/>
  <c r="G34" i="21" s="1"/>
  <c r="AG34" i="21"/>
  <c r="E34" i="21" s="1"/>
  <c r="AF34" i="21"/>
  <c r="AH33" i="21"/>
  <c r="G33" i="21" s="1"/>
  <c r="AG33" i="21"/>
  <c r="E33" i="21" s="1"/>
  <c r="AF33" i="21"/>
  <c r="AH32" i="21"/>
  <c r="G32" i="21" s="1"/>
  <c r="AG32" i="21"/>
  <c r="E32" i="21" s="1"/>
  <c r="AF32" i="21"/>
  <c r="AH31" i="21"/>
  <c r="G31" i="21" s="1"/>
  <c r="AG31" i="21"/>
  <c r="E31" i="21" s="1"/>
  <c r="AF31" i="21"/>
  <c r="AH30" i="21"/>
  <c r="G30" i="21" s="1"/>
  <c r="AG30" i="21"/>
  <c r="E30" i="21" s="1"/>
  <c r="AF30" i="21"/>
  <c r="AH29" i="21"/>
  <c r="G29" i="21" s="1"/>
  <c r="AG29" i="21"/>
  <c r="E29" i="21" s="1"/>
  <c r="AF29" i="21"/>
  <c r="AH28" i="21"/>
  <c r="G28" i="21" s="1"/>
  <c r="AG28" i="21"/>
  <c r="E28" i="21" s="1"/>
  <c r="AF28" i="21"/>
  <c r="AH27" i="21"/>
  <c r="G27" i="21" s="1"/>
  <c r="AG27" i="21"/>
  <c r="E27" i="21" s="1"/>
  <c r="AF27" i="21"/>
  <c r="AH26" i="21"/>
  <c r="G26" i="21" s="1"/>
  <c r="AG26" i="21"/>
  <c r="E26" i="21" s="1"/>
  <c r="AF26" i="21"/>
  <c r="AH25" i="21"/>
  <c r="G25" i="21" s="1"/>
  <c r="AG25" i="21"/>
  <c r="E25" i="21" s="1"/>
  <c r="AF25" i="21"/>
  <c r="AH24" i="21"/>
  <c r="G24" i="21" s="1"/>
  <c r="AG24" i="21"/>
  <c r="E24" i="21" s="1"/>
  <c r="AF24" i="21"/>
  <c r="AF10" i="21"/>
  <c r="AG10" i="21"/>
  <c r="AH10" i="21"/>
  <c r="AF11" i="21"/>
  <c r="AG11" i="21"/>
  <c r="AH11" i="21"/>
  <c r="AF12" i="21"/>
  <c r="AG12" i="21"/>
  <c r="AH12" i="21"/>
  <c r="AF13" i="21"/>
  <c r="AG13" i="21"/>
  <c r="AH13" i="21"/>
  <c r="AF14" i="21"/>
  <c r="AF23" i="21" s="1"/>
  <c r="AG14" i="21"/>
  <c r="AG23" i="21" s="1"/>
  <c r="E23" i="21" s="1"/>
  <c r="AH14" i="21"/>
  <c r="AH23" i="21" s="1"/>
  <c r="G23" i="21" s="1"/>
  <c r="AH9" i="21"/>
  <c r="AF9" i="21"/>
  <c r="AG9" i="21"/>
  <c r="AF48" i="23"/>
  <c r="AG48" i="23"/>
  <c r="E48" i="23" s="1"/>
  <c r="AH48" i="23"/>
  <c r="G48" i="23" s="1"/>
  <c r="AH47" i="23"/>
  <c r="G47" i="23" s="1"/>
  <c r="AG47" i="23"/>
  <c r="E47" i="23" s="1"/>
  <c r="AF47" i="23"/>
  <c r="AH46" i="23"/>
  <c r="G46" i="23" s="1"/>
  <c r="AG46" i="23"/>
  <c r="E46" i="23" s="1"/>
  <c r="AF46" i="23"/>
  <c r="AH45" i="23"/>
  <c r="G45" i="23" s="1"/>
  <c r="AG45" i="23"/>
  <c r="E45" i="23" s="1"/>
  <c r="AF45" i="23"/>
  <c r="AH44" i="23"/>
  <c r="G44" i="23" s="1"/>
  <c r="AG44" i="23"/>
  <c r="E44" i="23" s="1"/>
  <c r="AF44" i="23"/>
  <c r="AH43" i="23"/>
  <c r="G43" i="23" s="1"/>
  <c r="AG43" i="23"/>
  <c r="E43" i="23" s="1"/>
  <c r="AF43" i="23"/>
  <c r="AH42" i="23"/>
  <c r="G42" i="23" s="1"/>
  <c r="AG42" i="23"/>
  <c r="E42" i="23" s="1"/>
  <c r="AF42" i="23"/>
  <c r="AH41" i="23"/>
  <c r="G41" i="23" s="1"/>
  <c r="AG41" i="23"/>
  <c r="E41" i="23" s="1"/>
  <c r="AF41" i="23"/>
  <c r="AH40" i="23"/>
  <c r="G40" i="23" s="1"/>
  <c r="AG40" i="23"/>
  <c r="E40" i="23" s="1"/>
  <c r="AF40" i="23"/>
  <c r="AH39" i="23"/>
  <c r="G39" i="23" s="1"/>
  <c r="AG39" i="23"/>
  <c r="E39" i="23" s="1"/>
  <c r="AF39" i="23"/>
  <c r="AH38" i="23"/>
  <c r="G38" i="23" s="1"/>
  <c r="AG38" i="23"/>
  <c r="E38" i="23" s="1"/>
  <c r="AF38" i="23"/>
  <c r="AH37" i="23"/>
  <c r="G37" i="23" s="1"/>
  <c r="AG37" i="23"/>
  <c r="E37" i="23" s="1"/>
  <c r="AF37" i="23"/>
  <c r="AH36" i="23"/>
  <c r="G36" i="23" s="1"/>
  <c r="AG36" i="23"/>
  <c r="E36" i="23" s="1"/>
  <c r="AF36" i="23"/>
  <c r="AH35" i="23"/>
  <c r="G35" i="23" s="1"/>
  <c r="AG35" i="23"/>
  <c r="E35" i="23" s="1"/>
  <c r="AF35" i="23"/>
  <c r="AH34" i="23"/>
  <c r="G34" i="23" s="1"/>
  <c r="AG34" i="23"/>
  <c r="E34" i="23" s="1"/>
  <c r="AF34" i="23"/>
  <c r="AH33" i="23"/>
  <c r="G33" i="23" s="1"/>
  <c r="AG33" i="23"/>
  <c r="E33" i="23" s="1"/>
  <c r="AF33" i="23"/>
  <c r="AH32" i="23"/>
  <c r="G32" i="23" s="1"/>
  <c r="AG32" i="23"/>
  <c r="E32" i="23" s="1"/>
  <c r="AF32" i="23"/>
  <c r="AH31" i="23"/>
  <c r="G31" i="23" s="1"/>
  <c r="AG31" i="23"/>
  <c r="E31" i="23" s="1"/>
  <c r="AF31" i="23"/>
  <c r="AH30" i="23"/>
  <c r="G30" i="23" s="1"/>
  <c r="AG30" i="23"/>
  <c r="E30" i="23" s="1"/>
  <c r="AF30" i="23"/>
  <c r="AH29" i="23"/>
  <c r="G29" i="23" s="1"/>
  <c r="AG29" i="23"/>
  <c r="E29" i="23" s="1"/>
  <c r="AF29" i="23"/>
  <c r="AH28" i="23"/>
  <c r="G28" i="23" s="1"/>
  <c r="AG28" i="23"/>
  <c r="E28" i="23" s="1"/>
  <c r="AF28" i="23"/>
  <c r="AH27" i="23"/>
  <c r="G27" i="23" s="1"/>
  <c r="AG27" i="23"/>
  <c r="E27" i="23" s="1"/>
  <c r="AF27" i="23"/>
  <c r="AH26" i="23"/>
  <c r="G26" i="23" s="1"/>
  <c r="AG26" i="23"/>
  <c r="E26" i="23" s="1"/>
  <c r="AF26" i="23"/>
  <c r="AH25" i="23"/>
  <c r="G25" i="23" s="1"/>
  <c r="AG25" i="23"/>
  <c r="E25" i="23" s="1"/>
  <c r="AF25" i="23"/>
  <c r="AH24" i="23"/>
  <c r="G24" i="23" s="1"/>
  <c r="AG24" i="23"/>
  <c r="E24" i="23" s="1"/>
  <c r="AF24" i="23"/>
  <c r="AF23" i="23"/>
  <c r="AG18" i="23"/>
  <c r="E18" i="23" s="1"/>
  <c r="AH47" i="24"/>
  <c r="G47" i="24" s="1"/>
  <c r="AG47" i="24"/>
  <c r="E47" i="24" s="1"/>
  <c r="AF47" i="24"/>
  <c r="AH46" i="24"/>
  <c r="G46" i="24" s="1"/>
  <c r="AG46" i="24"/>
  <c r="E46" i="24" s="1"/>
  <c r="AF46" i="24"/>
  <c r="AH45" i="24"/>
  <c r="G45" i="24" s="1"/>
  <c r="AG45" i="24"/>
  <c r="E45" i="24" s="1"/>
  <c r="AF45" i="24"/>
  <c r="AH44" i="24"/>
  <c r="G44" i="24" s="1"/>
  <c r="AG44" i="24"/>
  <c r="E44" i="24" s="1"/>
  <c r="AF44" i="24"/>
  <c r="AH43" i="24"/>
  <c r="G43" i="24" s="1"/>
  <c r="AG43" i="24"/>
  <c r="E43" i="24" s="1"/>
  <c r="AF43" i="24"/>
  <c r="AH42" i="24"/>
  <c r="G42" i="24" s="1"/>
  <c r="AG42" i="24"/>
  <c r="E42" i="24" s="1"/>
  <c r="AF42" i="24"/>
  <c r="AH41" i="24"/>
  <c r="G41" i="24" s="1"/>
  <c r="AG41" i="24"/>
  <c r="E41" i="24" s="1"/>
  <c r="AF41" i="24"/>
  <c r="AH40" i="24"/>
  <c r="G40" i="24" s="1"/>
  <c r="AG40" i="24"/>
  <c r="E40" i="24" s="1"/>
  <c r="AF40" i="24"/>
  <c r="AH39" i="24"/>
  <c r="G39" i="24" s="1"/>
  <c r="AG39" i="24"/>
  <c r="E39" i="24" s="1"/>
  <c r="AF39" i="24"/>
  <c r="AH38" i="24"/>
  <c r="G38" i="24" s="1"/>
  <c r="AG38" i="24"/>
  <c r="E38" i="24" s="1"/>
  <c r="AF38" i="24"/>
  <c r="AH37" i="24"/>
  <c r="G37" i="24" s="1"/>
  <c r="AG37" i="24"/>
  <c r="E37" i="24" s="1"/>
  <c r="AF37" i="24"/>
  <c r="AH36" i="24"/>
  <c r="G36" i="24" s="1"/>
  <c r="AG36" i="24"/>
  <c r="E36" i="24" s="1"/>
  <c r="AF36" i="24"/>
  <c r="AH35" i="24"/>
  <c r="G35" i="24" s="1"/>
  <c r="AG35" i="24"/>
  <c r="E35" i="24" s="1"/>
  <c r="AF35" i="24"/>
  <c r="AH34" i="24"/>
  <c r="G34" i="24" s="1"/>
  <c r="AG34" i="24"/>
  <c r="E34" i="24" s="1"/>
  <c r="AF34" i="24"/>
  <c r="AH33" i="24"/>
  <c r="G33" i="24" s="1"/>
  <c r="AG33" i="24"/>
  <c r="E33" i="24" s="1"/>
  <c r="AF33" i="24"/>
  <c r="AH32" i="24"/>
  <c r="G32" i="24" s="1"/>
  <c r="AG32" i="24"/>
  <c r="E32" i="24" s="1"/>
  <c r="AF32" i="24"/>
  <c r="AH31" i="24"/>
  <c r="G31" i="24" s="1"/>
  <c r="AG31" i="24"/>
  <c r="E31" i="24" s="1"/>
  <c r="AF31" i="24"/>
  <c r="AH30" i="24"/>
  <c r="G30" i="24" s="1"/>
  <c r="AG30" i="24"/>
  <c r="E30" i="24" s="1"/>
  <c r="AF30" i="24"/>
  <c r="AH29" i="24"/>
  <c r="G29" i="24" s="1"/>
  <c r="AG29" i="24"/>
  <c r="E29" i="24" s="1"/>
  <c r="AF29" i="24"/>
  <c r="AH28" i="24"/>
  <c r="G28" i="24" s="1"/>
  <c r="AG28" i="24"/>
  <c r="E28" i="24" s="1"/>
  <c r="AF28" i="24"/>
  <c r="AH27" i="24"/>
  <c r="G27" i="24" s="1"/>
  <c r="AG27" i="24"/>
  <c r="E27" i="24" s="1"/>
  <c r="AF27" i="24"/>
  <c r="AH26" i="24"/>
  <c r="G26" i="24" s="1"/>
  <c r="AG26" i="24"/>
  <c r="E26" i="24" s="1"/>
  <c r="AF26" i="24"/>
  <c r="AH25" i="24"/>
  <c r="G25" i="24" s="1"/>
  <c r="AG25" i="24"/>
  <c r="E25" i="24" s="1"/>
  <c r="AF25" i="24"/>
  <c r="AH24" i="24"/>
  <c r="G24" i="24" s="1"/>
  <c r="AG24" i="24"/>
  <c r="E24" i="24" s="1"/>
  <c r="AF24" i="24"/>
  <c r="AG23" i="24"/>
  <c r="E23" i="24" s="1"/>
  <c r="AH23" i="24"/>
  <c r="G23" i="24" s="1"/>
  <c r="AG24" i="25"/>
  <c r="E24" i="25" s="1"/>
  <c r="AH24" i="25"/>
  <c r="G24" i="25" s="1"/>
  <c r="AG25" i="25"/>
  <c r="E25" i="25" s="1"/>
  <c r="AH25" i="25"/>
  <c r="G25" i="25" s="1"/>
  <c r="AG26" i="25"/>
  <c r="E26" i="25" s="1"/>
  <c r="AH26" i="25"/>
  <c r="G26" i="25" s="1"/>
  <c r="AG27" i="25"/>
  <c r="E27" i="25" s="1"/>
  <c r="AH27" i="25"/>
  <c r="G27" i="25" s="1"/>
  <c r="AG28" i="25"/>
  <c r="E28" i="25" s="1"/>
  <c r="AH28" i="25"/>
  <c r="G28" i="25" s="1"/>
  <c r="AG29" i="25"/>
  <c r="E29" i="25" s="1"/>
  <c r="AH29" i="25"/>
  <c r="G29" i="25" s="1"/>
  <c r="AG30" i="25"/>
  <c r="E30" i="25" s="1"/>
  <c r="AH30" i="25"/>
  <c r="G30" i="25" s="1"/>
  <c r="AG31" i="25"/>
  <c r="E31" i="25" s="1"/>
  <c r="AH31" i="25"/>
  <c r="G31" i="25" s="1"/>
  <c r="AG32" i="25"/>
  <c r="E32" i="25" s="1"/>
  <c r="AH32" i="25"/>
  <c r="G32" i="25" s="1"/>
  <c r="AG33" i="25"/>
  <c r="E33" i="25" s="1"/>
  <c r="AH33" i="25"/>
  <c r="G33" i="25" s="1"/>
  <c r="AG34" i="25"/>
  <c r="E34" i="25" s="1"/>
  <c r="AH34" i="25"/>
  <c r="G34" i="25" s="1"/>
  <c r="AG35" i="25"/>
  <c r="E35" i="25" s="1"/>
  <c r="AH35" i="25"/>
  <c r="G35" i="25" s="1"/>
  <c r="AG36" i="25"/>
  <c r="E36" i="25" s="1"/>
  <c r="AH36" i="25"/>
  <c r="G36" i="25" s="1"/>
  <c r="AG37" i="25"/>
  <c r="E37" i="25" s="1"/>
  <c r="AH37" i="25"/>
  <c r="G37" i="25" s="1"/>
  <c r="AG38" i="25"/>
  <c r="E38" i="25" s="1"/>
  <c r="AH38" i="25"/>
  <c r="G38" i="25" s="1"/>
  <c r="AG39" i="25"/>
  <c r="E39" i="25" s="1"/>
  <c r="AH39" i="25"/>
  <c r="G39" i="25" s="1"/>
  <c r="AG40" i="25"/>
  <c r="E40" i="25" s="1"/>
  <c r="AH40" i="25"/>
  <c r="G40" i="25" s="1"/>
  <c r="AG41" i="25"/>
  <c r="E41" i="25" s="1"/>
  <c r="AH41" i="25"/>
  <c r="G41" i="25" s="1"/>
  <c r="AG42" i="25"/>
  <c r="E42" i="25" s="1"/>
  <c r="AH42" i="25"/>
  <c r="G42" i="25" s="1"/>
  <c r="AG43" i="25"/>
  <c r="E43" i="25" s="1"/>
  <c r="AH43" i="25"/>
  <c r="G43" i="25" s="1"/>
  <c r="AG44" i="25"/>
  <c r="E44" i="25" s="1"/>
  <c r="AH44" i="25"/>
  <c r="G44" i="25" s="1"/>
  <c r="AG45" i="25"/>
  <c r="E45" i="25" s="1"/>
  <c r="AH45" i="25"/>
  <c r="G45" i="25" s="1"/>
  <c r="AG46" i="25"/>
  <c r="E46" i="25" s="1"/>
  <c r="AH46" i="25"/>
  <c r="G46" i="25" s="1"/>
  <c r="AG47" i="25"/>
  <c r="E47" i="25" s="1"/>
  <c r="AH47" i="25"/>
  <c r="G47" i="25" s="1"/>
  <c r="AG48" i="25"/>
  <c r="E48" i="25" s="1"/>
  <c r="AH48" i="25"/>
  <c r="G48" i="25" s="1"/>
  <c r="AF25" i="25"/>
  <c r="AF26" i="25"/>
  <c r="AF27" i="25"/>
  <c r="AF28" i="25"/>
  <c r="AF29" i="25"/>
  <c r="AF30" i="25"/>
  <c r="AF31" i="25"/>
  <c r="AF32" i="25"/>
  <c r="AF33" i="25"/>
  <c r="AF34" i="25"/>
  <c r="AF35" i="25"/>
  <c r="AF36" i="25"/>
  <c r="AF37" i="25"/>
  <c r="AF38" i="25"/>
  <c r="AF39" i="25"/>
  <c r="AF40" i="25"/>
  <c r="AF41" i="25"/>
  <c r="AF42" i="25"/>
  <c r="AF43" i="25"/>
  <c r="AF44" i="25"/>
  <c r="AF45" i="25"/>
  <c r="AF46" i="25"/>
  <c r="AF47" i="25"/>
  <c r="AF48" i="25"/>
  <c r="AF24" i="25"/>
  <c r="AG9" i="25"/>
  <c r="AH9" i="25"/>
  <c r="AG10" i="25"/>
  <c r="AH10" i="25"/>
  <c r="AG11" i="25"/>
  <c r="AH11" i="25"/>
  <c r="AG12" i="25"/>
  <c r="AH12" i="25"/>
  <c r="AG13" i="25"/>
  <c r="AH13" i="25"/>
  <c r="AG14" i="25"/>
  <c r="AG23" i="25" s="1"/>
  <c r="E23" i="25" s="1"/>
  <c r="AH14" i="25"/>
  <c r="AH23" i="25" s="1"/>
  <c r="G23" i="25" s="1"/>
  <c r="AF13" i="25"/>
  <c r="AF14" i="25"/>
  <c r="AF23" i="25" s="1"/>
  <c r="AF9" i="25"/>
  <c r="AF10" i="25"/>
  <c r="AF11" i="25"/>
  <c r="AF12" i="25"/>
  <c r="AL42" i="25"/>
  <c r="AL44" i="25"/>
  <c r="AL47" i="25"/>
  <c r="AL41" i="25"/>
  <c r="AL40" i="25"/>
  <c r="AL39" i="25"/>
  <c r="AI39" i="25"/>
  <c r="AL38" i="25"/>
  <c r="AI38" i="25"/>
  <c r="AL37" i="25"/>
  <c r="AI37" i="25"/>
  <c r="AL36" i="25"/>
  <c r="AI36" i="25"/>
  <c r="AL35" i="25"/>
  <c r="AI35" i="25"/>
  <c r="AL34" i="25"/>
  <c r="AM37" i="25" s="1"/>
  <c r="AI34" i="25"/>
  <c r="AL33" i="25"/>
  <c r="AI33" i="25"/>
  <c r="AL32" i="25"/>
  <c r="AI32" i="25"/>
  <c r="AL25" i="25"/>
  <c r="AL26" i="25"/>
  <c r="AL27" i="25"/>
  <c r="AL28" i="25"/>
  <c r="AM33" i="25" s="1"/>
  <c r="AL29" i="25"/>
  <c r="AL30" i="25"/>
  <c r="AL31" i="25"/>
  <c r="AI25" i="25"/>
  <c r="AI26" i="25"/>
  <c r="AI27" i="25"/>
  <c r="AJ32" i="25" s="1"/>
  <c r="AI28" i="25"/>
  <c r="AJ34" i="25" s="1"/>
  <c r="AI29" i="25"/>
  <c r="AJ35" i="25" s="1"/>
  <c r="AI30" i="25"/>
  <c r="AI31" i="25"/>
  <c r="AL24" i="25"/>
  <c r="AI24" i="25"/>
  <c r="AL23" i="25"/>
  <c r="AI23" i="25"/>
  <c r="AL22" i="25"/>
  <c r="AI22" i="25"/>
  <c r="AL21" i="25"/>
  <c r="AI21" i="25"/>
  <c r="AL20" i="25"/>
  <c r="AI20" i="25"/>
  <c r="AL19" i="25"/>
  <c r="AI19" i="25"/>
  <c r="AL18" i="25"/>
  <c r="AI18" i="25"/>
  <c r="AL44" i="24"/>
  <c r="AI43" i="24"/>
  <c r="AL41" i="24"/>
  <c r="AI41" i="24"/>
  <c r="AL40" i="24"/>
  <c r="AI40" i="24"/>
  <c r="AL39" i="24"/>
  <c r="AI39" i="24"/>
  <c r="AL38" i="24"/>
  <c r="AI38" i="24"/>
  <c r="AL37" i="24"/>
  <c r="AI37" i="24"/>
  <c r="AL36" i="24"/>
  <c r="AI36" i="24"/>
  <c r="AL35" i="24"/>
  <c r="AM41" i="24" s="1"/>
  <c r="AI35" i="24"/>
  <c r="AJ41" i="24" s="1"/>
  <c r="AL34" i="24"/>
  <c r="AI34" i="24"/>
  <c r="AL33" i="24"/>
  <c r="AI33" i="24"/>
  <c r="AL32" i="24"/>
  <c r="AI32" i="24"/>
  <c r="AL31" i="24"/>
  <c r="AM37" i="24" s="1"/>
  <c r="AI31" i="24"/>
  <c r="AJ37" i="24" s="1"/>
  <c r="AL30" i="24"/>
  <c r="AI30" i="24"/>
  <c r="AL29" i="24"/>
  <c r="AI29" i="24"/>
  <c r="AL28" i="24"/>
  <c r="AI28" i="24"/>
  <c r="AL27" i="24"/>
  <c r="AI27" i="24"/>
  <c r="AJ33" i="24" s="1"/>
  <c r="AL26" i="24"/>
  <c r="AI26" i="24"/>
  <c r="AL25" i="24"/>
  <c r="AI25" i="24"/>
  <c r="AL24" i="24"/>
  <c r="AI24" i="24"/>
  <c r="AL46" i="23"/>
  <c r="AL48" i="23"/>
  <c r="AL18" i="24"/>
  <c r="AL19" i="24"/>
  <c r="AL20" i="24"/>
  <c r="AL21" i="24"/>
  <c r="AM27" i="24" s="1"/>
  <c r="AL22" i="24"/>
  <c r="AL23" i="24"/>
  <c r="AM28" i="24" s="1"/>
  <c r="AI18" i="24"/>
  <c r="AI19" i="24"/>
  <c r="AJ24" i="24" s="1"/>
  <c r="AI20" i="24"/>
  <c r="AI21" i="24"/>
  <c r="AI22" i="24"/>
  <c r="AI23" i="24"/>
  <c r="AL47" i="23"/>
  <c r="AL44" i="23"/>
  <c r="AL43" i="23"/>
  <c r="AL42" i="23"/>
  <c r="AI42" i="23"/>
  <c r="AL41" i="23"/>
  <c r="AI41" i="23"/>
  <c r="AL40" i="23"/>
  <c r="AI40" i="23"/>
  <c r="AL39" i="23"/>
  <c r="AI39" i="23"/>
  <c r="AL38" i="23"/>
  <c r="AI38" i="23"/>
  <c r="AL37" i="23"/>
  <c r="AI37" i="23"/>
  <c r="AL36" i="23"/>
  <c r="AI36" i="23"/>
  <c r="AL35" i="23"/>
  <c r="AI35" i="23"/>
  <c r="AL34" i="23"/>
  <c r="AI34" i="23"/>
  <c r="AL33" i="23"/>
  <c r="AI33" i="23"/>
  <c r="AL32" i="23"/>
  <c r="AI32" i="23"/>
  <c r="AL31" i="23"/>
  <c r="AI31" i="23"/>
  <c r="AL30" i="23"/>
  <c r="AI30" i="23"/>
  <c r="AL29" i="23"/>
  <c r="AI29" i="23"/>
  <c r="AL28" i="23"/>
  <c r="AI28" i="23"/>
  <c r="AL27" i="23"/>
  <c r="AI27" i="23"/>
  <c r="AL26" i="23"/>
  <c r="AI26" i="23"/>
  <c r="AL25" i="23"/>
  <c r="AI25" i="23"/>
  <c r="AL24" i="23"/>
  <c r="AI24" i="23"/>
  <c r="AL23" i="23"/>
  <c r="AI23" i="23"/>
  <c r="AL22" i="23"/>
  <c r="AM28" i="23" s="1"/>
  <c r="AI22" i="23"/>
  <c r="AL21" i="23"/>
  <c r="AI21" i="23"/>
  <c r="AL20" i="23"/>
  <c r="AI20" i="23"/>
  <c r="AL19" i="23"/>
  <c r="AI19" i="23"/>
  <c r="AJ25" i="23" s="1"/>
  <c r="AL18" i="23"/>
  <c r="AI18" i="23"/>
  <c r="AL48" i="21"/>
  <c r="AI48" i="21"/>
  <c r="AL42" i="21"/>
  <c r="AI42" i="21"/>
  <c r="AL41" i="21"/>
  <c r="AI41" i="21"/>
  <c r="AL40" i="21"/>
  <c r="AI40" i="21"/>
  <c r="AL39" i="21"/>
  <c r="AI39" i="21"/>
  <c r="AL38" i="21"/>
  <c r="AI38" i="21"/>
  <c r="AL37" i="21"/>
  <c r="AI37" i="21"/>
  <c r="AL36" i="21"/>
  <c r="AM42" i="21" s="1"/>
  <c r="AI36" i="21"/>
  <c r="AL35" i="21"/>
  <c r="AI35" i="21"/>
  <c r="AL34" i="21"/>
  <c r="AI34" i="21"/>
  <c r="AL33" i="21"/>
  <c r="AI33" i="21"/>
  <c r="AJ39" i="21" s="1"/>
  <c r="AL32" i="21"/>
  <c r="AM38" i="21" s="1"/>
  <c r="AI32" i="21"/>
  <c r="AL31" i="21"/>
  <c r="AI31" i="21"/>
  <c r="AL30" i="21"/>
  <c r="AI30" i="21"/>
  <c r="AL29" i="21"/>
  <c r="AI29" i="21"/>
  <c r="AJ35" i="21" s="1"/>
  <c r="AL28" i="21"/>
  <c r="AI28" i="21"/>
  <c r="AL27" i="21"/>
  <c r="AI27" i="21"/>
  <c r="AL26" i="21"/>
  <c r="AI26" i="21"/>
  <c r="AL25" i="21"/>
  <c r="AI25" i="21"/>
  <c r="AJ31" i="21" s="1"/>
  <c r="AL24" i="21"/>
  <c r="AM27" i="21" s="1"/>
  <c r="AI24" i="21"/>
  <c r="AL18" i="21"/>
  <c r="AL19" i="21"/>
  <c r="AL20" i="21"/>
  <c r="AM25" i="21" s="1"/>
  <c r="AL21" i="21"/>
  <c r="AL22" i="21"/>
  <c r="AM24" i="21" s="1"/>
  <c r="AL23" i="21"/>
  <c r="AM29" i="21" s="1"/>
  <c r="AI43" i="20"/>
  <c r="AI18" i="21"/>
  <c r="AI19" i="21"/>
  <c r="AI20" i="21"/>
  <c r="AI21" i="21"/>
  <c r="AI22" i="21"/>
  <c r="AI23" i="21"/>
  <c r="AL43" i="20"/>
  <c r="AL42" i="20"/>
  <c r="AI42" i="20"/>
  <c r="AL41" i="20"/>
  <c r="AI41" i="20"/>
  <c r="AL40" i="20"/>
  <c r="AI40" i="20"/>
  <c r="AL39" i="20"/>
  <c r="AI39" i="20"/>
  <c r="AL38" i="20"/>
  <c r="AI38" i="20"/>
  <c r="AL37" i="20"/>
  <c r="AI37" i="20"/>
  <c r="AL36" i="20"/>
  <c r="AI36" i="20"/>
  <c r="AL35" i="20"/>
  <c r="AI35" i="20"/>
  <c r="AJ41" i="20" s="1"/>
  <c r="AL34" i="20"/>
  <c r="AM40" i="20" s="1"/>
  <c r="AI34" i="20"/>
  <c r="AL33" i="20"/>
  <c r="AI33" i="20"/>
  <c r="AL32" i="20"/>
  <c r="AI32" i="20"/>
  <c r="AL31" i="20"/>
  <c r="AI31" i="20"/>
  <c r="AJ37" i="20" s="1"/>
  <c r="AL30" i="20"/>
  <c r="AM36" i="20" s="1"/>
  <c r="AI30" i="20"/>
  <c r="AL29" i="20"/>
  <c r="AI29" i="20"/>
  <c r="AL28" i="20"/>
  <c r="AI28" i="20"/>
  <c r="AL27" i="20"/>
  <c r="AI27" i="20"/>
  <c r="AL26" i="20"/>
  <c r="AM32" i="20" s="1"/>
  <c r="AI26" i="20"/>
  <c r="AL25" i="20"/>
  <c r="AI25" i="20"/>
  <c r="AL24" i="20"/>
  <c r="AI24" i="20"/>
  <c r="AL23" i="20"/>
  <c r="AI23" i="20"/>
  <c r="AL22" i="20"/>
  <c r="AI22" i="20"/>
  <c r="AL21" i="20"/>
  <c r="AI21" i="20"/>
  <c r="AL20" i="20"/>
  <c r="AI20" i="20"/>
  <c r="AL19" i="20"/>
  <c r="AI19" i="20"/>
  <c r="AL18" i="20"/>
  <c r="AI18" i="20"/>
  <c r="H10" i="19"/>
  <c r="AL33" i="19" s="1"/>
  <c r="I10" i="19"/>
  <c r="H11" i="19"/>
  <c r="AI20" i="19" s="1"/>
  <c r="I11" i="19"/>
  <c r="M8" i="19"/>
  <c r="M9" i="19"/>
  <c r="N8" i="19"/>
  <c r="I8" i="19"/>
  <c r="J8" i="19"/>
  <c r="K8" i="19"/>
  <c r="D11" i="19"/>
  <c r="C11" i="19"/>
  <c r="L8" i="19"/>
  <c r="N9" i="19"/>
  <c r="I9" i="19"/>
  <c r="J9" i="19"/>
  <c r="K9" i="19"/>
  <c r="AL47" i="14"/>
  <c r="AI47" i="14"/>
  <c r="AL46" i="14"/>
  <c r="AI46" i="14"/>
  <c r="AL45" i="14"/>
  <c r="AI45" i="14"/>
  <c r="AL44" i="14"/>
  <c r="AI44" i="14"/>
  <c r="AL43" i="14"/>
  <c r="AI43" i="14"/>
  <c r="AL42" i="14"/>
  <c r="AI42" i="14"/>
  <c r="AL41" i="14"/>
  <c r="AI41" i="14"/>
  <c r="AL40" i="14"/>
  <c r="AI40" i="14"/>
  <c r="AL39" i="14"/>
  <c r="AI39" i="14"/>
  <c r="AL38" i="14"/>
  <c r="AI38" i="14"/>
  <c r="AL37" i="14"/>
  <c r="AI37" i="14"/>
  <c r="AL36" i="14"/>
  <c r="AI36" i="14"/>
  <c r="AL35" i="14"/>
  <c r="AI35" i="14"/>
  <c r="AL34" i="14"/>
  <c r="AI34" i="14"/>
  <c r="AJ40" i="14" s="1"/>
  <c r="AL33" i="14"/>
  <c r="AI33" i="14"/>
  <c r="AL32" i="14"/>
  <c r="AI32" i="14"/>
  <c r="AL31" i="14"/>
  <c r="AI31" i="14"/>
  <c r="AL30" i="14"/>
  <c r="AI30" i="14"/>
  <c r="AL29" i="14"/>
  <c r="AI29" i="14"/>
  <c r="AL28" i="14"/>
  <c r="AI28" i="14"/>
  <c r="AL27" i="14"/>
  <c r="AI27" i="14"/>
  <c r="AL26" i="14"/>
  <c r="AI26" i="14"/>
  <c r="AL25" i="14"/>
  <c r="AI25" i="14"/>
  <c r="AL24" i="14"/>
  <c r="AI24" i="14"/>
  <c r="AL23" i="14"/>
  <c r="AI23" i="14"/>
  <c r="AL22" i="14"/>
  <c r="AI22" i="14"/>
  <c r="AJ28" i="14" s="1"/>
  <c r="AL21" i="14"/>
  <c r="AM27" i="14" s="1"/>
  <c r="AI21" i="14"/>
  <c r="AL20" i="14"/>
  <c r="AI20" i="14"/>
  <c r="AL19" i="14"/>
  <c r="AI19" i="14"/>
  <c r="AL18" i="14"/>
  <c r="AI18" i="14"/>
  <c r="O23" i="14"/>
  <c r="R23" i="14" s="1"/>
  <c r="O22" i="14"/>
  <c r="R22" i="14" s="1"/>
  <c r="O21" i="14"/>
  <c r="R21" i="14" s="1"/>
  <c r="O20" i="14"/>
  <c r="R20" i="14" s="1"/>
  <c r="O19" i="14"/>
  <c r="R19" i="14" s="1"/>
  <c r="O18" i="14"/>
  <c r="R18" i="14" s="1"/>
  <c r="AB48" i="14"/>
  <c r="AA48" i="14"/>
  <c r="Z48" i="14"/>
  <c r="Q23" i="14"/>
  <c r="AD23" i="14" s="1"/>
  <c r="P23" i="14"/>
  <c r="AC23" i="14" s="1"/>
  <c r="AB23" i="14"/>
  <c r="Q22" i="14"/>
  <c r="AD22" i="14" s="1"/>
  <c r="P22" i="14"/>
  <c r="AC22" i="14" s="1"/>
  <c r="AB22" i="14"/>
  <c r="Q21" i="14"/>
  <c r="AD21" i="14" s="1"/>
  <c r="P21" i="14"/>
  <c r="AC21" i="14" s="1"/>
  <c r="AB21" i="14"/>
  <c r="Q20" i="14"/>
  <c r="AD20" i="14" s="1"/>
  <c r="P20" i="14"/>
  <c r="AC20" i="14" s="1"/>
  <c r="Q19" i="14"/>
  <c r="AD19" i="14" s="1"/>
  <c r="P19" i="14"/>
  <c r="AC19" i="14" s="1"/>
  <c r="Q18" i="14"/>
  <c r="AD18" i="14" s="1"/>
  <c r="P18" i="14"/>
  <c r="AC18" i="14" s="1"/>
  <c r="B14" i="14"/>
  <c r="AB48" i="24"/>
  <c r="AA48" i="24"/>
  <c r="Z48" i="24"/>
  <c r="B14" i="24"/>
  <c r="B14" i="23"/>
  <c r="B14" i="20"/>
  <c r="L9" i="19"/>
  <c r="L12" i="19"/>
  <c r="B14" i="25"/>
  <c r="B14" i="21"/>
  <c r="B14" i="19"/>
  <c r="AM24" i="24"/>
  <c r="AM25" i="24"/>
  <c r="AM26" i="24"/>
  <c r="AM28" i="21"/>
  <c r="Y21" i="14"/>
  <c r="Y23" i="14"/>
  <c r="Z19" i="14"/>
  <c r="AA19" i="14"/>
  <c r="Z20" i="14"/>
  <c r="AA20" i="14"/>
  <c r="Z21" i="14"/>
  <c r="AA21" i="14"/>
  <c r="Z22" i="14"/>
  <c r="AA22" i="14"/>
  <c r="Z23" i="14"/>
  <c r="AA23" i="14"/>
  <c r="AA18" i="14"/>
  <c r="Z18" i="14"/>
  <c r="AJ36" i="25"/>
  <c r="Y18" i="14" l="1"/>
  <c r="AF18" i="21"/>
  <c r="AM25" i="23"/>
  <c r="AJ30" i="24"/>
  <c r="AM32" i="25"/>
  <c r="AH18" i="20"/>
  <c r="G18" i="20" s="1"/>
  <c r="AJ33" i="25"/>
  <c r="AJ25" i="14"/>
  <c r="AJ37" i="14"/>
  <c r="AJ41" i="14"/>
  <c r="AJ45" i="14"/>
  <c r="AJ34" i="20"/>
  <c r="AJ38" i="20"/>
  <c r="AJ42" i="20"/>
  <c r="AJ26" i="23"/>
  <c r="AJ30" i="23"/>
  <c r="AJ34" i="23"/>
  <c r="AJ38" i="23"/>
  <c r="AM34" i="24"/>
  <c r="AH19" i="19"/>
  <c r="G19" i="19" s="1"/>
  <c r="AG18" i="20"/>
  <c r="E18" i="20" s="1"/>
  <c r="AG20" i="20"/>
  <c r="E20" i="20" s="1"/>
  <c r="AM26" i="21"/>
  <c r="AJ28" i="21"/>
  <c r="AM33" i="23"/>
  <c r="AM34" i="20"/>
  <c r="AM40" i="21"/>
  <c r="AJ28" i="24"/>
  <c r="AJ39" i="24"/>
  <c r="Y20" i="14"/>
  <c r="AM29" i="24"/>
  <c r="AI30" i="19"/>
  <c r="AJ35" i="20"/>
  <c r="AJ39" i="20"/>
  <c r="AJ33" i="21"/>
  <c r="AJ37" i="21"/>
  <c r="AJ41" i="21"/>
  <c r="AJ27" i="23"/>
  <c r="AJ31" i="23"/>
  <c r="AM31" i="24"/>
  <c r="AH21" i="19"/>
  <c r="G21" i="19" s="1"/>
  <c r="AF19" i="19"/>
  <c r="AG22" i="20"/>
  <c r="E22" i="20" s="1"/>
  <c r="AF18" i="23"/>
  <c r="AM40" i="14"/>
  <c r="AM37" i="23"/>
  <c r="AM25" i="14"/>
  <c r="AM38" i="20"/>
  <c r="AJ26" i="21"/>
  <c r="AJ38" i="25"/>
  <c r="AG19" i="19"/>
  <c r="E19" i="19" s="1"/>
  <c r="Y19" i="14"/>
  <c r="AM42" i="14"/>
  <c r="AM46" i="14"/>
  <c r="AM31" i="20"/>
  <c r="AM35" i="20"/>
  <c r="AM39" i="20"/>
  <c r="AJ24" i="21"/>
  <c r="AM31" i="23"/>
  <c r="AM39" i="23"/>
  <c r="AJ26" i="24"/>
  <c r="AJ32" i="24"/>
  <c r="AM35" i="25"/>
  <c r="AJ39" i="25"/>
  <c r="AM24" i="23"/>
  <c r="AM44" i="14"/>
  <c r="AM41" i="23"/>
  <c r="AM42" i="20"/>
  <c r="AJ31" i="24"/>
  <c r="AJ37" i="25"/>
  <c r="AJ27" i="14"/>
  <c r="AJ43" i="14"/>
  <c r="AJ47" i="14"/>
  <c r="AJ36" i="20"/>
  <c r="AJ40" i="20"/>
  <c r="AJ24" i="23"/>
  <c r="AJ28" i="23"/>
  <c r="AJ32" i="23"/>
  <c r="AJ36" i="23"/>
  <c r="AJ40" i="23"/>
  <c r="AM32" i="24"/>
  <c r="AM36" i="24"/>
  <c r="AM40" i="24"/>
  <c r="AG21" i="19"/>
  <c r="E21" i="19" s="1"/>
  <c r="AF21" i="19"/>
  <c r="AG18" i="19"/>
  <c r="E18" i="19" s="1"/>
  <c r="AF19" i="20"/>
  <c r="AM36" i="25"/>
  <c r="AM34" i="25"/>
  <c r="AJ29" i="21"/>
  <c r="AJ27" i="21"/>
  <c r="AJ25" i="21"/>
  <c r="AJ29" i="24"/>
  <c r="AJ27" i="24"/>
  <c r="AJ25" i="24"/>
  <c r="AI28" i="19"/>
  <c r="AL31" i="19"/>
  <c r="AM22" i="24"/>
  <c r="AM40" i="25"/>
  <c r="AM41" i="25"/>
  <c r="AI24" i="19"/>
  <c r="AI26" i="19"/>
  <c r="AJ32" i="19" s="1"/>
  <c r="AI18" i="19"/>
  <c r="AI22" i="19"/>
  <c r="AI32" i="19"/>
  <c r="AM43" i="20"/>
  <c r="AF22" i="25"/>
  <c r="AF21" i="25"/>
  <c r="AG21" i="20"/>
  <c r="E21" i="20" s="1"/>
  <c r="AG19" i="20"/>
  <c r="E19" i="20" s="1"/>
  <c r="AF18" i="20"/>
  <c r="AF22" i="20"/>
  <c r="AF20" i="20"/>
  <c r="AJ35" i="14"/>
  <c r="AJ36" i="14"/>
  <c r="AM35" i="14"/>
  <c r="AM36" i="14"/>
  <c r="AI27" i="19"/>
  <c r="AL41" i="19"/>
  <c r="AJ24" i="14"/>
  <c r="AJ38" i="14"/>
  <c r="AJ39" i="14"/>
  <c r="AI19" i="19"/>
  <c r="AI21" i="19"/>
  <c r="AJ21" i="19" s="1"/>
  <c r="AI23" i="19"/>
  <c r="AI25" i="19"/>
  <c r="AJ29" i="19" s="1"/>
  <c r="AI31" i="19"/>
  <c r="AI29" i="19"/>
  <c r="AM38" i="14"/>
  <c r="AM39" i="14"/>
  <c r="AL28" i="19"/>
  <c r="AL37" i="19"/>
  <c r="AL35" i="19"/>
  <c r="AJ29" i="14"/>
  <c r="AJ30" i="14"/>
  <c r="AJ31" i="14"/>
  <c r="AJ32" i="14"/>
  <c r="AJ33" i="14"/>
  <c r="AJ34" i="14"/>
  <c r="AM34" i="14"/>
  <c r="AM37" i="14"/>
  <c r="AL18" i="19"/>
  <c r="AM18" i="19" s="1"/>
  <c r="AL19" i="19"/>
  <c r="AL20" i="19"/>
  <c r="AL21" i="19"/>
  <c r="AL22" i="19"/>
  <c r="AL23" i="19"/>
  <c r="AL24" i="19"/>
  <c r="AL25" i="19"/>
  <c r="AL32" i="19"/>
  <c r="AL30" i="19"/>
  <c r="AL26" i="19"/>
  <c r="AM32" i="19" s="1"/>
  <c r="AL48" i="19"/>
  <c r="AM23" i="20" s="1"/>
  <c r="AF20" i="25"/>
  <c r="AI33" i="19"/>
  <c r="AJ26" i="14"/>
  <c r="AL29" i="19"/>
  <c r="AL27" i="19"/>
  <c r="AL34" i="19"/>
  <c r="AL36" i="19"/>
  <c r="AL38" i="19"/>
  <c r="AL39" i="19"/>
  <c r="AI48" i="19"/>
  <c r="AJ23" i="20" s="1"/>
  <c r="AL47" i="19"/>
  <c r="AM22" i="20" s="1"/>
  <c r="AM24" i="20"/>
  <c r="AM26" i="20"/>
  <c r="AM28" i="20"/>
  <c r="AJ30" i="20"/>
  <c r="AJ32" i="20"/>
  <c r="AJ33" i="20"/>
  <c r="AM24" i="14"/>
  <c r="AM26" i="14"/>
  <c r="AI34" i="19"/>
  <c r="AJ40" i="19" s="1"/>
  <c r="AI35" i="19"/>
  <c r="AI36" i="19"/>
  <c r="AI37" i="19"/>
  <c r="AI38" i="19"/>
  <c r="AL40" i="19"/>
  <c r="AL42" i="19"/>
  <c r="AI41" i="25"/>
  <c r="AI39" i="19"/>
  <c r="AJ42" i="19" s="1"/>
  <c r="AI40" i="19"/>
  <c r="AI41" i="19"/>
  <c r="AI42" i="19"/>
  <c r="AL43" i="19"/>
  <c r="AI40" i="25"/>
  <c r="AJ40" i="25" s="1"/>
  <c r="AI43" i="25"/>
  <c r="AL48" i="25"/>
  <c r="AL46" i="25"/>
  <c r="AL44" i="19"/>
  <c r="AM42" i="25"/>
  <c r="E18" i="14"/>
  <c r="G19" i="14"/>
  <c r="E20" i="14"/>
  <c r="G21" i="14"/>
  <c r="E22" i="14"/>
  <c r="AJ19" i="19"/>
  <c r="AL46" i="19"/>
  <c r="AM21" i="20" s="1"/>
  <c r="AL43" i="21"/>
  <c r="AM43" i="21" s="1"/>
  <c r="AI47" i="25"/>
  <c r="AJ31" i="20"/>
  <c r="AM33" i="20"/>
  <c r="AL46" i="21"/>
  <c r="AM21" i="23" s="1"/>
  <c r="AI43" i="19"/>
  <c r="AI44" i="19"/>
  <c r="AL45" i="19"/>
  <c r="AI45" i="23"/>
  <c r="AL43" i="24"/>
  <c r="AG18" i="21"/>
  <c r="E18" i="21" s="1"/>
  <c r="AJ25" i="19"/>
  <c r="G18" i="14"/>
  <c r="E19" i="14"/>
  <c r="G20" i="14"/>
  <c r="E21" i="14"/>
  <c r="G22" i="14"/>
  <c r="AM26" i="25"/>
  <c r="AM28" i="25"/>
  <c r="AM26" i="23"/>
  <c r="AM27" i="23"/>
  <c r="AJ29" i="23"/>
  <c r="AF19" i="25"/>
  <c r="AH22" i="25"/>
  <c r="G22" i="25" s="1"/>
  <c r="AH21" i="25"/>
  <c r="G21" i="25" s="1"/>
  <c r="AH20" i="25"/>
  <c r="G20" i="25" s="1"/>
  <c r="AH19" i="25"/>
  <c r="G19" i="25" s="1"/>
  <c r="AH18" i="25"/>
  <c r="G18" i="25" s="1"/>
  <c r="AF18" i="25"/>
  <c r="AG22" i="25"/>
  <c r="E22" i="25" s="1"/>
  <c r="AG21" i="25"/>
  <c r="E21" i="25" s="1"/>
  <c r="AG20" i="25"/>
  <c r="E20" i="25" s="1"/>
  <c r="AG19" i="25"/>
  <c r="E19" i="25" s="1"/>
  <c r="AG18" i="25"/>
  <c r="E18" i="25" s="1"/>
  <c r="AG22" i="21"/>
  <c r="E22" i="21" s="1"/>
  <c r="AH21" i="21"/>
  <c r="G21" i="21" s="1"/>
  <c r="AF21" i="21"/>
  <c r="AG20" i="21"/>
  <c r="E20" i="21" s="1"/>
  <c r="AH19" i="21"/>
  <c r="G19" i="21" s="1"/>
  <c r="AF19" i="21"/>
  <c r="AH18" i="21"/>
  <c r="G18" i="21" s="1"/>
  <c r="AH22" i="21"/>
  <c r="G22" i="21" s="1"/>
  <c r="AF22" i="21"/>
  <c r="AG21" i="21"/>
  <c r="E21" i="21" s="1"/>
  <c r="AH20" i="21"/>
  <c r="G20" i="21" s="1"/>
  <c r="AF20" i="21"/>
  <c r="AG19" i="21"/>
  <c r="E19" i="21" s="1"/>
  <c r="AM41" i="14"/>
  <c r="AJ42" i="14"/>
  <c r="AM20" i="20"/>
  <c r="AI46" i="19"/>
  <c r="AL47" i="20"/>
  <c r="AM23" i="21" s="1"/>
  <c r="AM30" i="21"/>
  <c r="AJ32" i="21"/>
  <c r="AJ34" i="21"/>
  <c r="AJ35" i="24"/>
  <c r="AL42" i="24"/>
  <c r="AM42" i="24" s="1"/>
  <c r="AH18" i="23"/>
  <c r="G18" i="23" s="1"/>
  <c r="AH22" i="23"/>
  <c r="G22" i="23" s="1"/>
  <c r="AF22" i="23"/>
  <c r="AG21" i="23"/>
  <c r="E21" i="23" s="1"/>
  <c r="AH20" i="23"/>
  <c r="G20" i="23" s="1"/>
  <c r="AF20" i="23"/>
  <c r="AG19" i="23"/>
  <c r="E19" i="23" s="1"/>
  <c r="AI44" i="21"/>
  <c r="AJ19" i="23" s="1"/>
  <c r="AL47" i="21"/>
  <c r="AM22" i="23" s="1"/>
  <c r="AG22" i="23"/>
  <c r="E22" i="23" s="1"/>
  <c r="AH21" i="23"/>
  <c r="G21" i="23" s="1"/>
  <c r="AF21" i="23"/>
  <c r="AG20" i="23"/>
  <c r="E20" i="23" s="1"/>
  <c r="AH19" i="23"/>
  <c r="G19" i="23" s="1"/>
  <c r="AF19" i="23"/>
  <c r="AH21" i="24"/>
  <c r="G21" i="24" s="1"/>
  <c r="AH20" i="24"/>
  <c r="G20" i="24" s="1"/>
  <c r="AH22" i="24"/>
  <c r="G22" i="24" s="1"/>
  <c r="AH18" i="24"/>
  <c r="G18" i="24" s="1"/>
  <c r="AH19" i="24"/>
  <c r="G19" i="24" s="1"/>
  <c r="AJ42" i="23"/>
  <c r="AI47" i="23"/>
  <c r="AG22" i="24"/>
  <c r="E22" i="24" s="1"/>
  <c r="AG21" i="24"/>
  <c r="E21" i="24" s="1"/>
  <c r="AG20" i="24"/>
  <c r="E20" i="24" s="1"/>
  <c r="AG19" i="24"/>
  <c r="E19" i="24" s="1"/>
  <c r="AG18" i="24"/>
  <c r="E18" i="24" s="1"/>
  <c r="AF22" i="24"/>
  <c r="AF21" i="24"/>
  <c r="AF20" i="24"/>
  <c r="AF19" i="24"/>
  <c r="AF18" i="24"/>
  <c r="AM29" i="25"/>
  <c r="AJ30" i="25"/>
  <c r="AM39" i="25"/>
  <c r="AJ27" i="25"/>
  <c r="AJ29" i="25"/>
  <c r="AI47" i="24"/>
  <c r="AJ23" i="25" s="1"/>
  <c r="AL47" i="24"/>
  <c r="AM23" i="25" s="1"/>
  <c r="AI45" i="24"/>
  <c r="AJ24" i="25"/>
  <c r="AM25" i="25"/>
  <c r="AJ26" i="25"/>
  <c r="AJ36" i="21"/>
  <c r="AM43" i="14"/>
  <c r="AJ44" i="14"/>
  <c r="AM45" i="14"/>
  <c r="AJ46" i="14"/>
  <c r="AM47" i="14"/>
  <c r="AI47" i="19"/>
  <c r="AJ24" i="20"/>
  <c r="AM25" i="20"/>
  <c r="AM27" i="20"/>
  <c r="AM29" i="20"/>
  <c r="AM30" i="20"/>
  <c r="AJ43" i="20"/>
  <c r="AI47" i="20"/>
  <c r="AJ23" i="21" s="1"/>
  <c r="AL46" i="20"/>
  <c r="AJ30" i="21"/>
  <c r="AM35" i="21"/>
  <c r="AM36" i="21"/>
  <c r="AM37" i="21"/>
  <c r="AJ38" i="21"/>
  <c r="AM39" i="21"/>
  <c r="AJ40" i="21"/>
  <c r="AM41" i="21"/>
  <c r="AJ42" i="21"/>
  <c r="AL44" i="21"/>
  <c r="AL45" i="21"/>
  <c r="AI46" i="21"/>
  <c r="AM29" i="23"/>
  <c r="AM30" i="23"/>
  <c r="AM32" i="23"/>
  <c r="AJ33" i="23"/>
  <c r="AJ35" i="23"/>
  <c r="AJ37" i="23"/>
  <c r="AM38" i="23"/>
  <c r="AJ39" i="23"/>
  <c r="AM40" i="23"/>
  <c r="AJ41" i="23"/>
  <c r="AM42" i="23"/>
  <c r="AI43" i="23"/>
  <c r="AJ43" i="23" s="1"/>
  <c r="AL45" i="23"/>
  <c r="AM18" i="24" s="1"/>
  <c r="AM30" i="24"/>
  <c r="AM39" i="24"/>
  <c r="AI42" i="24"/>
  <c r="AI44" i="24"/>
  <c r="AL45" i="24"/>
  <c r="AM24" i="25"/>
  <c r="AJ25" i="25"/>
  <c r="AM30" i="25"/>
  <c r="AJ18" i="19"/>
  <c r="AJ20" i="19"/>
  <c r="AJ28" i="25"/>
  <c r="AI45" i="25"/>
  <c r="AJ26" i="20"/>
  <c r="AJ28" i="20"/>
  <c r="AI46" i="20"/>
  <c r="AI43" i="21"/>
  <c r="AJ43" i="21" s="1"/>
  <c r="AI45" i="21"/>
  <c r="AI47" i="21"/>
  <c r="AJ22" i="23" s="1"/>
  <c r="AI46" i="23"/>
  <c r="AJ38" i="24"/>
  <c r="AJ40" i="24"/>
  <c r="AJ31" i="25"/>
  <c r="AI45" i="19"/>
  <c r="AJ25" i="20"/>
  <c r="AJ27" i="20"/>
  <c r="AJ29" i="20"/>
  <c r="AI44" i="23"/>
  <c r="AI48" i="23"/>
  <c r="AJ34" i="24"/>
  <c r="AJ36" i="24"/>
  <c r="AI42" i="25"/>
  <c r="AM28" i="14"/>
  <c r="AM29" i="14"/>
  <c r="AM30" i="14"/>
  <c r="AM31" i="14"/>
  <c r="AM32" i="14"/>
  <c r="AM33" i="14"/>
  <c r="AM37" i="20"/>
  <c r="AM41" i="20"/>
  <c r="AM34" i="23"/>
  <c r="AM35" i="23"/>
  <c r="AM36" i="23"/>
  <c r="AM23" i="24"/>
  <c r="AM38" i="24"/>
  <c r="AM43" i="19"/>
  <c r="AM31" i="21"/>
  <c r="AM32" i="21"/>
  <c r="AM33" i="21"/>
  <c r="AM34" i="21"/>
  <c r="AM43" i="23"/>
  <c r="AM44" i="23"/>
  <c r="AM21" i="24"/>
  <c r="AM27" i="25"/>
  <c r="AM38" i="25"/>
  <c r="AL43" i="25"/>
  <c r="AM44" i="25" s="1"/>
  <c r="AM31" i="25"/>
  <c r="AL45" i="25"/>
  <c r="AM33" i="24"/>
  <c r="AM35" i="24"/>
  <c r="AJ23" i="23"/>
  <c r="AM23" i="23"/>
  <c r="AI44" i="20"/>
  <c r="AL44" i="20"/>
  <c r="AI45" i="20"/>
  <c r="AL45" i="20"/>
  <c r="AM21" i="21" s="1"/>
  <c r="AJ23" i="24"/>
  <c r="AI46" i="24"/>
  <c r="AL46" i="24"/>
  <c r="AI48" i="25"/>
  <c r="AI46" i="25"/>
  <c r="AI44" i="25"/>
  <c r="AJ21" i="23" l="1"/>
  <c r="AM20" i="19"/>
  <c r="AJ44" i="19"/>
  <c r="AM39" i="19"/>
  <c r="AJ31" i="19"/>
  <c r="AM18" i="23"/>
  <c r="AJ48" i="21"/>
  <c r="AM44" i="24"/>
  <c r="AM20" i="23"/>
  <c r="AJ22" i="24"/>
  <c r="AM30" i="19"/>
  <c r="AJ22" i="19"/>
  <c r="AJ43" i="25"/>
  <c r="AJ22" i="21"/>
  <c r="AM45" i="23"/>
  <c r="AM27" i="19"/>
  <c r="AJ43" i="19"/>
  <c r="AM44" i="19"/>
  <c r="AJ42" i="25"/>
  <c r="AJ21" i="21"/>
  <c r="AJ22" i="20"/>
  <c r="AM23" i="19"/>
  <c r="AM44" i="21"/>
  <c r="AJ21" i="20"/>
  <c r="AM40" i="19"/>
  <c r="AJ46" i="19"/>
  <c r="AJ24" i="19"/>
  <c r="AM47" i="25"/>
  <c r="AJ23" i="19"/>
  <c r="AM47" i="19"/>
  <c r="AJ30" i="19"/>
  <c r="AJ21" i="24"/>
  <c r="AJ20" i="23"/>
  <c r="AJ28" i="19"/>
  <c r="AM48" i="19"/>
  <c r="AJ26" i="19"/>
  <c r="AJ39" i="19"/>
  <c r="AJ33" i="19"/>
  <c r="AJ48" i="23"/>
  <c r="AM48" i="21"/>
  <c r="AM19" i="23"/>
  <c r="AJ18" i="23"/>
  <c r="AJ44" i="23"/>
  <c r="AM22" i="21"/>
  <c r="AM19" i="20"/>
  <c r="AM42" i="19"/>
  <c r="AM31" i="19"/>
  <c r="AM29" i="19"/>
  <c r="AM28" i="19"/>
  <c r="AM26" i="19"/>
  <c r="AM41" i="19"/>
  <c r="AM43" i="24"/>
  <c r="AJ27" i="19"/>
  <c r="AM19" i="24"/>
  <c r="AM45" i="19"/>
  <c r="AM45" i="21"/>
  <c r="AM21" i="19"/>
  <c r="AM45" i="24"/>
  <c r="AM19" i="19"/>
  <c r="AM22" i="19"/>
  <c r="AM33" i="19"/>
  <c r="AM24" i="19"/>
  <c r="AM25" i="19"/>
  <c r="AJ41" i="19"/>
  <c r="AM43" i="25"/>
  <c r="AM37" i="19"/>
  <c r="AM38" i="19"/>
  <c r="AM36" i="19"/>
  <c r="AM35" i="19"/>
  <c r="AM34" i="19"/>
  <c r="AJ34" i="19"/>
  <c r="AJ35" i="19"/>
  <c r="AJ36" i="19"/>
  <c r="AJ37" i="19"/>
  <c r="AJ38" i="19"/>
  <c r="AJ41" i="25"/>
  <c r="AM18" i="20"/>
  <c r="AM46" i="19"/>
  <c r="AM47" i="21"/>
  <c r="AJ45" i="24"/>
  <c r="AJ44" i="24"/>
  <c r="AJ43" i="24"/>
  <c r="AJ42" i="24"/>
  <c r="AJ47" i="21"/>
  <c r="AM20" i="24"/>
  <c r="AM48" i="23"/>
  <c r="AM47" i="23"/>
  <c r="AM46" i="23"/>
  <c r="AM46" i="21"/>
  <c r="AJ48" i="25"/>
  <c r="AJ44" i="21"/>
  <c r="AJ45" i="21"/>
  <c r="AJ46" i="21"/>
  <c r="AJ47" i="25"/>
  <c r="AJ20" i="24"/>
  <c r="AJ45" i="23"/>
  <c r="AJ47" i="19"/>
  <c r="AJ20" i="20"/>
  <c r="AJ45" i="19"/>
  <c r="AJ44" i="25"/>
  <c r="AJ19" i="24"/>
  <c r="AJ18" i="24"/>
  <c r="AJ19" i="20"/>
  <c r="AJ47" i="23"/>
  <c r="AJ18" i="20"/>
  <c r="AJ46" i="23"/>
  <c r="AJ48" i="19"/>
  <c r="AM46" i="25"/>
  <c r="AM48" i="25"/>
  <c r="AM45" i="25"/>
  <c r="AM22" i="25"/>
  <c r="AM21" i="25"/>
  <c r="AM20" i="25"/>
  <c r="AM19" i="25"/>
  <c r="AM18" i="25"/>
  <c r="AM47" i="24"/>
  <c r="AM46" i="24"/>
  <c r="AM20" i="21"/>
  <c r="AM19" i="21"/>
  <c r="AM18" i="21"/>
  <c r="AM47" i="20"/>
  <c r="AM46" i="20"/>
  <c r="AM45" i="20"/>
  <c r="AM44" i="20"/>
  <c r="AJ46" i="25"/>
  <c r="AJ22" i="25"/>
  <c r="AJ21" i="25"/>
  <c r="AJ20" i="25"/>
  <c r="AJ19" i="25"/>
  <c r="AJ18" i="25"/>
  <c r="AJ47" i="24"/>
  <c r="AJ46" i="24"/>
  <c r="AJ20" i="21"/>
  <c r="AJ19" i="21"/>
  <c r="AJ18" i="21"/>
  <c r="AJ47" i="20"/>
  <c r="AJ46" i="20"/>
  <c r="AJ45" i="20"/>
  <c r="AJ44" i="20"/>
  <c r="AJ45" i="25"/>
  <c r="X9" i="14"/>
  <c r="X8" i="14" s="1"/>
  <c r="Y9" i="14"/>
  <c r="Y8" i="14" s="1"/>
  <c r="B19" i="14"/>
  <c r="AE19" i="14" s="1"/>
  <c r="AK19" i="14" l="1"/>
  <c r="AN19" i="14"/>
  <c r="AO19" i="14" l="1"/>
  <c r="AR19" i="14"/>
  <c r="AQ19" i="14"/>
  <c r="AP19" i="14"/>
  <c r="AS19" i="14" l="1"/>
  <c r="B22" i="14"/>
  <c r="AE22" i="14" s="1"/>
  <c r="B20" i="14"/>
  <c r="AE20" i="14" s="1"/>
  <c r="B21" i="14"/>
  <c r="AE21" i="14" s="1"/>
  <c r="B18" i="14"/>
  <c r="AE18" i="14" s="1"/>
  <c r="B23" i="14"/>
  <c r="AE23" i="14" s="1"/>
  <c r="AK23" i="14" l="1"/>
  <c r="AN23" i="14"/>
  <c r="AK21" i="14"/>
  <c r="AN21" i="14"/>
  <c r="AK18" i="14"/>
  <c r="AN18" i="14"/>
  <c r="AK22" i="14"/>
  <c r="AN22" i="14"/>
  <c r="AK20" i="14"/>
  <c r="AN20" i="14"/>
  <c r="AR20" i="14" l="1"/>
  <c r="AO20" i="14"/>
  <c r="AQ20" i="14"/>
  <c r="AO22" i="14"/>
  <c r="AR22" i="14"/>
  <c r="AQ22" i="14"/>
  <c r="AS22" i="14" s="1"/>
  <c r="AR21" i="14"/>
  <c r="AO21" i="14"/>
  <c r="AQ21" i="14"/>
  <c r="AR23" i="14"/>
  <c r="AO23" i="14"/>
  <c r="AQ23" i="14"/>
  <c r="AS23" i="14" s="1"/>
  <c r="AP20" i="14"/>
  <c r="AP22" i="14"/>
  <c r="AP18" i="14"/>
  <c r="AP21" i="14"/>
  <c r="AP23" i="14"/>
  <c r="AO18" i="14"/>
  <c r="AR18" i="14"/>
  <c r="AQ18" i="14"/>
  <c r="AS18" i="14" s="1"/>
  <c r="AS21" i="14" l="1"/>
  <c r="AS20" i="14"/>
  <c r="B38" i="14"/>
  <c r="AE38" i="14"/>
  <c r="AK38" i="14" l="1"/>
  <c r="AN38" i="14"/>
  <c r="K38" i="14"/>
  <c r="AR38" i="14" l="1"/>
  <c r="AO38" i="14"/>
  <c r="AQ38" i="14"/>
  <c r="M38" i="14"/>
  <c r="AA38" i="14" s="1"/>
  <c r="O38" i="14"/>
  <c r="L38" i="14"/>
  <c r="Z38" i="14" s="1"/>
  <c r="J38" i="14"/>
  <c r="AP38" i="14"/>
  <c r="AB38" i="14"/>
  <c r="Y38" i="14"/>
  <c r="Q38" i="14" l="1"/>
  <c r="AD38" i="14" s="1"/>
  <c r="P38" i="14"/>
  <c r="AC38" i="14" s="1"/>
  <c r="AS38" i="14"/>
  <c r="N38" i="14"/>
  <c r="B37" i="14"/>
  <c r="AE37" i="14" s="1"/>
  <c r="R38" i="14" l="1"/>
  <c r="AK37" i="14"/>
  <c r="AN37" i="14"/>
  <c r="K37" i="14"/>
  <c r="AO37" i="14" l="1"/>
  <c r="AR37" i="14"/>
  <c r="AQ37" i="14"/>
  <c r="M37" i="14"/>
  <c r="AA37" i="14" s="1"/>
  <c r="O37" i="14"/>
  <c r="L37" i="14"/>
  <c r="Z37" i="14" s="1"/>
  <c r="J37" i="14"/>
  <c r="AP37" i="14"/>
  <c r="AB37" i="14"/>
  <c r="Y37" i="14"/>
  <c r="Q37" i="14" l="1"/>
  <c r="AD37" i="14" s="1"/>
  <c r="N37" i="14"/>
  <c r="P37" i="14"/>
  <c r="AS37" i="14"/>
  <c r="B42" i="14"/>
  <c r="AE42" i="14" s="1"/>
  <c r="B46" i="14"/>
  <c r="AE46" i="14" s="1"/>
  <c r="B34" i="14"/>
  <c r="AE34" i="14" s="1"/>
  <c r="B30" i="14"/>
  <c r="AE30" i="14" s="1"/>
  <c r="B26" i="14"/>
  <c r="AE26" i="14" s="1"/>
  <c r="B35" i="14"/>
  <c r="AE35" i="14"/>
  <c r="B41" i="14"/>
  <c r="AE41" i="14" s="1"/>
  <c r="K41" i="14" s="1"/>
  <c r="B45" i="14"/>
  <c r="AE45" i="14"/>
  <c r="B33" i="14"/>
  <c r="AE33" i="14" s="1"/>
  <c r="B29" i="14"/>
  <c r="AE29" i="14"/>
  <c r="B25" i="14"/>
  <c r="AE25" i="14" s="1"/>
  <c r="B39" i="14"/>
  <c r="AE39" i="14" s="1"/>
  <c r="B36" i="14"/>
  <c r="AE36" i="14"/>
  <c r="K36" i="14" s="1"/>
  <c r="AC37" i="14"/>
  <c r="R37" i="14" l="1"/>
  <c r="O36" i="14"/>
  <c r="J36" i="14"/>
  <c r="M36" i="14"/>
  <c r="AA36" i="14" s="1"/>
  <c r="L36" i="14"/>
  <c r="AK39" i="14"/>
  <c r="AP39" i="14" s="1"/>
  <c r="AN39" i="14"/>
  <c r="K39" i="14"/>
  <c r="M41" i="14"/>
  <c r="AA41" i="14" s="1"/>
  <c r="O41" i="14"/>
  <c r="AK30" i="14"/>
  <c r="AN30" i="14"/>
  <c r="K30" i="14"/>
  <c r="AK42" i="14"/>
  <c r="AN42" i="14"/>
  <c r="K42" i="14"/>
  <c r="AK25" i="14"/>
  <c r="AN25" i="14"/>
  <c r="K25" i="14"/>
  <c r="AK34" i="14"/>
  <c r="AN34" i="14"/>
  <c r="K34" i="14"/>
  <c r="AK33" i="14"/>
  <c r="AN33" i="14"/>
  <c r="AK45" i="14"/>
  <c r="AN45" i="14"/>
  <c r="AK35" i="14"/>
  <c r="AN35" i="14"/>
  <c r="AK26" i="14"/>
  <c r="AN26" i="14"/>
  <c r="AK46" i="14"/>
  <c r="AN46" i="14"/>
  <c r="K33" i="14"/>
  <c r="AK36" i="14"/>
  <c r="AN36" i="14"/>
  <c r="AK29" i="14"/>
  <c r="AN29" i="14"/>
  <c r="AK41" i="14"/>
  <c r="AN41" i="14"/>
  <c r="K29" i="14"/>
  <c r="K45" i="14"/>
  <c r="K35" i="14"/>
  <c r="K26" i="14"/>
  <c r="K46" i="14"/>
  <c r="Z36" i="14"/>
  <c r="Y36" i="14"/>
  <c r="AB36" i="14"/>
  <c r="AP46" i="14" l="1"/>
  <c r="AP26" i="14"/>
  <c r="AP35" i="14"/>
  <c r="AP45" i="14"/>
  <c r="AP33" i="14"/>
  <c r="AP25" i="14"/>
  <c r="AP30" i="14"/>
  <c r="P36" i="14"/>
  <c r="M45" i="14"/>
  <c r="AA45" i="14" s="1"/>
  <c r="J45" i="14"/>
  <c r="O45" i="14"/>
  <c r="L33" i="14"/>
  <c r="M33" i="14"/>
  <c r="AA33" i="14" s="1"/>
  <c r="P33" i="14"/>
  <c r="AC33" i="14" s="1"/>
  <c r="J33" i="14"/>
  <c r="O33" i="14"/>
  <c r="M46" i="14"/>
  <c r="AA46" i="14" s="1"/>
  <c r="J46" i="14"/>
  <c r="O46" i="14"/>
  <c r="O35" i="14"/>
  <c r="J35" i="14"/>
  <c r="M35" i="14"/>
  <c r="AA35" i="14" s="1"/>
  <c r="L35" i="14"/>
  <c r="M29" i="14"/>
  <c r="AA29" i="14" s="1"/>
  <c r="L29" i="14"/>
  <c r="Z29" i="14" s="1"/>
  <c r="J29" i="14"/>
  <c r="O29" i="14"/>
  <c r="AR46" i="14"/>
  <c r="AO46" i="14"/>
  <c r="AQ46" i="14"/>
  <c r="AS46" i="14" s="1"/>
  <c r="AR26" i="14"/>
  <c r="AO26" i="14"/>
  <c r="AQ26" i="14"/>
  <c r="AR35" i="14"/>
  <c r="AO35" i="14"/>
  <c r="AQ35" i="14"/>
  <c r="AO45" i="14"/>
  <c r="AR45" i="14"/>
  <c r="AQ45" i="14"/>
  <c r="AO33" i="14"/>
  <c r="AR33" i="14"/>
  <c r="AQ33" i="14"/>
  <c r="AS33" i="14" s="1"/>
  <c r="M34" i="14"/>
  <c r="AA34" i="14" s="1"/>
  <c r="L34" i="14"/>
  <c r="Z34" i="14" s="1"/>
  <c r="Q34" i="14"/>
  <c r="AD34" i="14" s="1"/>
  <c r="P34" i="14"/>
  <c r="AC34" i="14" s="1"/>
  <c r="J34" i="14"/>
  <c r="O34" i="14"/>
  <c r="AR25" i="14"/>
  <c r="AO25" i="14"/>
  <c r="AQ25" i="14"/>
  <c r="M42" i="14"/>
  <c r="AA42" i="14" s="1"/>
  <c r="J42" i="14"/>
  <c r="O42" i="14"/>
  <c r="AR30" i="14"/>
  <c r="AO30" i="14"/>
  <c r="AQ30" i="14"/>
  <c r="AR39" i="14"/>
  <c r="AO39" i="14"/>
  <c r="AQ39" i="14"/>
  <c r="AP41" i="14"/>
  <c r="AP29" i="14"/>
  <c r="AP36" i="14"/>
  <c r="AP34" i="14"/>
  <c r="AP42" i="14"/>
  <c r="Q41" i="14"/>
  <c r="AD41" i="14" s="1"/>
  <c r="N36" i="14"/>
  <c r="M26" i="14"/>
  <c r="AA26" i="14" s="1"/>
  <c r="L26" i="14"/>
  <c r="Z26" i="14" s="1"/>
  <c r="J26" i="14"/>
  <c r="O26" i="14"/>
  <c r="AO41" i="14"/>
  <c r="AR41" i="14"/>
  <c r="AQ41" i="14"/>
  <c r="AR29" i="14"/>
  <c r="AO29" i="14"/>
  <c r="AQ29" i="14"/>
  <c r="AR36" i="14"/>
  <c r="AO36" i="14"/>
  <c r="AQ36" i="14"/>
  <c r="AR34" i="14"/>
  <c r="AO34" i="14"/>
  <c r="AQ34" i="14"/>
  <c r="M25" i="14"/>
  <c r="AA25" i="14" s="1"/>
  <c r="L25" i="14"/>
  <c r="P25" i="14" s="1"/>
  <c r="AC25" i="14" s="1"/>
  <c r="J25" i="14"/>
  <c r="O25" i="14"/>
  <c r="AR42" i="14"/>
  <c r="AO42" i="14"/>
  <c r="AQ42" i="14"/>
  <c r="M30" i="14"/>
  <c r="AA30" i="14" s="1"/>
  <c r="L30" i="14"/>
  <c r="P30" i="14" s="1"/>
  <c r="AC30" i="14" s="1"/>
  <c r="J30" i="14"/>
  <c r="O30" i="14"/>
  <c r="O39" i="14"/>
  <c r="J39" i="14"/>
  <c r="L39" i="14"/>
  <c r="M39" i="14"/>
  <c r="AA39" i="14" s="1"/>
  <c r="J41" i="14"/>
  <c r="Q36" i="14"/>
  <c r="AD36" i="14" s="1"/>
  <c r="Z33" i="14"/>
  <c r="Z35" i="14"/>
  <c r="AC36" i="14"/>
  <c r="Z39" i="14"/>
  <c r="Z25" i="14"/>
  <c r="Y34" i="14"/>
  <c r="AB25" i="14"/>
  <c r="AB33" i="14"/>
  <c r="AB41" i="14"/>
  <c r="Y33" i="14"/>
  <c r="AB45" i="14"/>
  <c r="AB34" i="14"/>
  <c r="Y46" i="14"/>
  <c r="Y41" i="14"/>
  <c r="Y45" i="14"/>
  <c r="Y35" i="14"/>
  <c r="Y42" i="14"/>
  <c r="Y30" i="14"/>
  <c r="Y39" i="14"/>
  <c r="AB46" i="14"/>
  <c r="AB29" i="14"/>
  <c r="Y26" i="14"/>
  <c r="Y25" i="14"/>
  <c r="AB30" i="14"/>
  <c r="AS36" i="14" l="1"/>
  <c r="AS35" i="14"/>
  <c r="Z30" i="14"/>
  <c r="AS30" i="14"/>
  <c r="AS25" i="14"/>
  <c r="Q30" i="14"/>
  <c r="AD30" i="14" s="1"/>
  <c r="Q29" i="14"/>
  <c r="AD29" i="14" s="1"/>
  <c r="Q33" i="14"/>
  <c r="AD33" i="14" s="1"/>
  <c r="Q39" i="14"/>
  <c r="AD39" i="14" s="1"/>
  <c r="Q45" i="14"/>
  <c r="AD45" i="14" s="1"/>
  <c r="R36" i="14"/>
  <c r="N33" i="14"/>
  <c r="N26" i="14"/>
  <c r="N34" i="14"/>
  <c r="R33" i="14"/>
  <c r="R30" i="14"/>
  <c r="N25" i="14"/>
  <c r="N39" i="14"/>
  <c r="N30" i="14"/>
  <c r="AS42" i="14"/>
  <c r="Q25" i="14"/>
  <c r="AD25" i="14" s="1"/>
  <c r="R25" i="14" s="1"/>
  <c r="AS34" i="14"/>
  <c r="AS29" i="14"/>
  <c r="P26" i="14"/>
  <c r="AC26" i="14" s="1"/>
  <c r="Q26" i="14"/>
  <c r="AD26" i="14" s="1"/>
  <c r="AS39" i="14"/>
  <c r="Q42" i="14"/>
  <c r="AD42" i="14" s="1"/>
  <c r="R34" i="14"/>
  <c r="AS45" i="14"/>
  <c r="AS26" i="14"/>
  <c r="P29" i="14"/>
  <c r="Q35" i="14"/>
  <c r="AD35" i="14" s="1"/>
  <c r="P35" i="14"/>
  <c r="AC35" i="14" s="1"/>
  <c r="Q46" i="14"/>
  <c r="AD46" i="14" s="1"/>
  <c r="AS41" i="14"/>
  <c r="L41" i="14"/>
  <c r="Z41" i="14" s="1"/>
  <c r="P39" i="14"/>
  <c r="AC39" i="14" s="1"/>
  <c r="L42" i="14"/>
  <c r="N29" i="14"/>
  <c r="N35" i="14"/>
  <c r="L46" i="14"/>
  <c r="Z46" i="14" s="1"/>
  <c r="L45" i="14"/>
  <c r="AC29" i="14"/>
  <c r="Z42" i="14"/>
  <c r="Z45" i="14"/>
  <c r="AB35" i="14"/>
  <c r="AB39" i="14"/>
  <c r="AB42" i="14"/>
  <c r="AB26" i="14"/>
  <c r="Y29" i="14"/>
  <c r="R39" i="14" l="1"/>
  <c r="R29" i="14"/>
  <c r="R35" i="14"/>
  <c r="R26" i="14"/>
  <c r="N45" i="14"/>
  <c r="N46" i="14"/>
  <c r="N42" i="14"/>
  <c r="N41" i="14"/>
  <c r="P45" i="14"/>
  <c r="AC45" i="14" s="1"/>
  <c r="P46" i="14"/>
  <c r="AC46" i="14" s="1"/>
  <c r="P42" i="14"/>
  <c r="P41" i="14"/>
  <c r="AC41" i="14" s="1"/>
  <c r="AC42" i="14"/>
  <c r="R45" i="14" l="1"/>
  <c r="R41" i="14"/>
  <c r="R46" i="14"/>
  <c r="R42" i="14"/>
  <c r="B44" i="14"/>
  <c r="AE44" i="14" s="1"/>
  <c r="B43" i="14"/>
  <c r="AE43" i="14" s="1"/>
  <c r="K43" i="14" s="1"/>
  <c r="B31" i="14"/>
  <c r="AE31" i="14" s="1"/>
  <c r="B27" i="14"/>
  <c r="AE27" i="14"/>
  <c r="K27" i="14" s="1"/>
  <c r="B40" i="14"/>
  <c r="AE40" i="14"/>
  <c r="K40" i="14" s="1"/>
  <c r="B47" i="14"/>
  <c r="AE47" i="14"/>
  <c r="B16" i="19"/>
  <c r="B44" i="19" s="1"/>
  <c r="AE44" i="19" s="1"/>
  <c r="B28" i="14"/>
  <c r="AE28" i="14" s="1"/>
  <c r="K28" i="14" s="1"/>
  <c r="B32" i="14"/>
  <c r="AE32" i="14" s="1"/>
  <c r="B24" i="14"/>
  <c r="AE24" i="14" s="1"/>
  <c r="B16" i="24"/>
  <c r="B16" i="25"/>
  <c r="B19" i="25" s="1"/>
  <c r="AE19" i="25" s="1"/>
  <c r="AK24" i="14" l="1"/>
  <c r="AN24" i="14"/>
  <c r="K24" i="14"/>
  <c r="J28" i="14"/>
  <c r="L28" i="14"/>
  <c r="M28" i="14"/>
  <c r="AA28" i="14" s="1"/>
  <c r="O28" i="14"/>
  <c r="Q43" i="14"/>
  <c r="AD43" i="14" s="1"/>
  <c r="M43" i="14"/>
  <c r="AA43" i="14" s="1"/>
  <c r="O43" i="14"/>
  <c r="AK44" i="14"/>
  <c r="AN44" i="14"/>
  <c r="K44" i="14"/>
  <c r="AK32" i="14"/>
  <c r="AN32" i="14"/>
  <c r="K32" i="14"/>
  <c r="M40" i="14"/>
  <c r="AA40" i="14" s="1"/>
  <c r="O40" i="14"/>
  <c r="J27" i="14"/>
  <c r="M27" i="14"/>
  <c r="AA27" i="14" s="1"/>
  <c r="L27" i="14"/>
  <c r="Z27" i="14" s="1"/>
  <c r="P27" i="14"/>
  <c r="O27" i="14"/>
  <c r="AK31" i="14"/>
  <c r="AN31" i="14"/>
  <c r="K31" i="14"/>
  <c r="Y9" i="24"/>
  <c r="Y8" i="24" s="1"/>
  <c r="X9" i="24"/>
  <c r="X8" i="24" s="1"/>
  <c r="B37" i="24"/>
  <c r="AE37" i="24" s="1"/>
  <c r="B46" i="24"/>
  <c r="AE46" i="24" s="1"/>
  <c r="B47" i="24"/>
  <c r="AE47" i="24" s="1"/>
  <c r="B38" i="24"/>
  <c r="AE38" i="24" s="1"/>
  <c r="B33" i="24"/>
  <c r="AE33" i="24" s="1"/>
  <c r="B26" i="24"/>
  <c r="AE26" i="24" s="1"/>
  <c r="B45" i="24"/>
  <c r="AE45" i="24" s="1"/>
  <c r="B34" i="24"/>
  <c r="AE34" i="24" s="1"/>
  <c r="B19" i="24"/>
  <c r="AE19" i="24" s="1"/>
  <c r="B20" i="24"/>
  <c r="AE20" i="24" s="1"/>
  <c r="B27" i="24"/>
  <c r="AE27" i="24" s="1"/>
  <c r="B23" i="24"/>
  <c r="AE23" i="24" s="1"/>
  <c r="B22" i="24"/>
  <c r="AE22" i="24" s="1"/>
  <c r="B42" i="24"/>
  <c r="AE42" i="24" s="1"/>
  <c r="B30" i="24"/>
  <c r="AE30" i="24" s="1"/>
  <c r="B41" i="24"/>
  <c r="AE41" i="24" s="1"/>
  <c r="AK47" i="14"/>
  <c r="AN47" i="14"/>
  <c r="X9" i="25"/>
  <c r="X8" i="25" s="1"/>
  <c r="Y9" i="25"/>
  <c r="Y8" i="25" s="1"/>
  <c r="B35" i="25"/>
  <c r="AE35" i="25" s="1"/>
  <c r="B36" i="25"/>
  <c r="AE36" i="25" s="1"/>
  <c r="B34" i="25"/>
  <c r="AE34" i="25" s="1"/>
  <c r="B26" i="25"/>
  <c r="AE26" i="25" s="1"/>
  <c r="B25" i="25"/>
  <c r="AE25" i="25" s="1"/>
  <c r="B44" i="25"/>
  <c r="AE44" i="25" s="1"/>
  <c r="B41" i="25"/>
  <c r="AE41" i="25" s="1"/>
  <c r="B29" i="25"/>
  <c r="AE29" i="25" s="1"/>
  <c r="B40" i="25"/>
  <c r="AE40" i="25" s="1"/>
  <c r="B48" i="25"/>
  <c r="AE48" i="25" s="1"/>
  <c r="B24" i="25"/>
  <c r="AE24" i="25" s="1"/>
  <c r="B43" i="25"/>
  <c r="AE43" i="25" s="1"/>
  <c r="B33" i="25"/>
  <c r="AE33" i="25" s="1"/>
  <c r="B22" i="25"/>
  <c r="AE22" i="25" s="1"/>
  <c r="B30" i="25"/>
  <c r="AE30" i="25" s="1"/>
  <c r="B28" i="25"/>
  <c r="AE28" i="25" s="1"/>
  <c r="B18" i="25"/>
  <c r="AE18" i="25" s="1"/>
  <c r="B46" i="25"/>
  <c r="AE46" i="25" s="1"/>
  <c r="B20" i="25"/>
  <c r="AE20" i="25" s="1"/>
  <c r="B31" i="25"/>
  <c r="AE31" i="25" s="1"/>
  <c r="B45" i="25"/>
  <c r="AE45" i="25" s="1"/>
  <c r="B37" i="25"/>
  <c r="AE37" i="25" s="1"/>
  <c r="B32" i="25"/>
  <c r="AE32" i="25" s="1"/>
  <c r="B27" i="25"/>
  <c r="AE27" i="25" s="1"/>
  <c r="B23" i="25"/>
  <c r="AE23" i="25" s="1"/>
  <c r="B21" i="25"/>
  <c r="AE21" i="25" s="1"/>
  <c r="B47" i="25"/>
  <c r="AE47" i="25" s="1"/>
  <c r="B38" i="25"/>
  <c r="AE38" i="25" s="1"/>
  <c r="B42" i="25"/>
  <c r="AE42" i="25" s="1"/>
  <c r="B39" i="25"/>
  <c r="AE39" i="25" s="1"/>
  <c r="B32" i="24"/>
  <c r="AE32" i="24" s="1"/>
  <c r="B40" i="24"/>
  <c r="AE40" i="24" s="1"/>
  <c r="B35" i="24"/>
  <c r="AE35" i="24" s="1"/>
  <c r="B19" i="19"/>
  <c r="AE19" i="19" s="1"/>
  <c r="B43" i="19"/>
  <c r="AE43" i="19" s="1"/>
  <c r="B39" i="24"/>
  <c r="AE39" i="24" s="1"/>
  <c r="B43" i="24"/>
  <c r="AE43" i="24" s="1"/>
  <c r="B28" i="24"/>
  <c r="AE28" i="24" s="1"/>
  <c r="B44" i="24"/>
  <c r="AE44" i="24" s="1"/>
  <c r="B18" i="24"/>
  <c r="AE18" i="24" s="1"/>
  <c r="B31" i="24"/>
  <c r="AE31" i="24" s="1"/>
  <c r="B21" i="24"/>
  <c r="AE21" i="24" s="1"/>
  <c r="B29" i="19"/>
  <c r="AE29" i="19" s="1"/>
  <c r="K47" i="14"/>
  <c r="B40" i="19"/>
  <c r="AE40" i="19" s="1"/>
  <c r="B45" i="19"/>
  <c r="AE45" i="19" s="1"/>
  <c r="B36" i="24"/>
  <c r="AE36" i="24" s="1"/>
  <c r="B29" i="24"/>
  <c r="AE29" i="24" s="1"/>
  <c r="B25" i="19"/>
  <c r="AE25" i="19" s="1"/>
  <c r="B23" i="19"/>
  <c r="AE23" i="19" s="1"/>
  <c r="B39" i="19"/>
  <c r="AE39" i="19" s="1"/>
  <c r="AK28" i="14"/>
  <c r="AN28" i="14"/>
  <c r="X9" i="19"/>
  <c r="X8" i="19" s="1"/>
  <c r="Y9" i="19"/>
  <c r="Y8" i="19" s="1"/>
  <c r="B35" i="19"/>
  <c r="AE35" i="19" s="1"/>
  <c r="B37" i="19"/>
  <c r="AE37" i="19" s="1"/>
  <c r="B34" i="19"/>
  <c r="AE34" i="19" s="1"/>
  <c r="B36" i="19"/>
  <c r="AE36" i="19" s="1"/>
  <c r="B38" i="19"/>
  <c r="AE38" i="19" s="1"/>
  <c r="B33" i="19"/>
  <c r="AE33" i="19" s="1"/>
  <c r="B46" i="19"/>
  <c r="AE46" i="19" s="1"/>
  <c r="B30" i="19"/>
  <c r="AE30" i="19" s="1"/>
  <c r="B22" i="19"/>
  <c r="AE22" i="19" s="1"/>
  <c r="B24" i="19"/>
  <c r="AE24" i="19" s="1"/>
  <c r="B31" i="19"/>
  <c r="AE31" i="19" s="1"/>
  <c r="B20" i="19"/>
  <c r="AE20" i="19" s="1"/>
  <c r="B42" i="19"/>
  <c r="AE42" i="19" s="1"/>
  <c r="B21" i="19"/>
  <c r="AE21" i="19" s="1"/>
  <c r="B41" i="19"/>
  <c r="AE41" i="19" s="1"/>
  <c r="B27" i="19"/>
  <c r="AE27" i="19" s="1"/>
  <c r="B26" i="19"/>
  <c r="AE26" i="19" s="1"/>
  <c r="AK40" i="14"/>
  <c r="AN40" i="14"/>
  <c r="AK27" i="14"/>
  <c r="AN27" i="14"/>
  <c r="AK43" i="14"/>
  <c r="AN43" i="14"/>
  <c r="B24" i="24"/>
  <c r="AE24" i="24" s="1"/>
  <c r="B25" i="24"/>
  <c r="AE25" i="24" s="1"/>
  <c r="B32" i="19"/>
  <c r="AE32" i="19" s="1"/>
  <c r="B28" i="19"/>
  <c r="AE28" i="19" s="1"/>
  <c r="B18" i="19"/>
  <c r="AE18" i="19" s="1"/>
  <c r="B47" i="19"/>
  <c r="AE47" i="19" s="1"/>
  <c r="B48" i="19"/>
  <c r="AE48" i="19" s="1"/>
  <c r="Z28" i="14"/>
  <c r="AC27" i="14"/>
  <c r="AB27" i="14"/>
  <c r="Y27" i="14"/>
  <c r="AB28" i="14"/>
  <c r="Y28" i="14"/>
  <c r="AP27" i="14" l="1"/>
  <c r="AP43" i="14"/>
  <c r="AP40" i="14"/>
  <c r="Q27" i="14"/>
  <c r="AD27" i="14" s="1"/>
  <c r="AP31" i="14"/>
  <c r="AN44" i="19"/>
  <c r="AR44" i="19" s="1"/>
  <c r="N28" i="14"/>
  <c r="N27" i="14"/>
  <c r="AN19" i="25"/>
  <c r="AO19" i="25" s="1"/>
  <c r="AQ19" i="25"/>
  <c r="AK48" i="19"/>
  <c r="AN48" i="19"/>
  <c r="K48" i="19"/>
  <c r="AK32" i="19"/>
  <c r="AN32" i="19"/>
  <c r="K32" i="19"/>
  <c r="AK24" i="24"/>
  <c r="AN24" i="24"/>
  <c r="K24" i="24"/>
  <c r="AK27" i="19"/>
  <c r="AN27" i="19"/>
  <c r="K27" i="19"/>
  <c r="AK21" i="19"/>
  <c r="AN21" i="19"/>
  <c r="K21" i="19"/>
  <c r="AK20" i="19"/>
  <c r="AN20" i="19"/>
  <c r="K20" i="19"/>
  <c r="AK24" i="19"/>
  <c r="AN24" i="19"/>
  <c r="K24" i="19"/>
  <c r="AK30" i="19"/>
  <c r="AN30" i="19"/>
  <c r="K30" i="19"/>
  <c r="AK33" i="19"/>
  <c r="K33" i="19"/>
  <c r="AN33" i="19"/>
  <c r="AK36" i="19"/>
  <c r="AN36" i="19"/>
  <c r="K36" i="19"/>
  <c r="AK37" i="19"/>
  <c r="AN37" i="19"/>
  <c r="K37" i="19"/>
  <c r="AO28" i="14"/>
  <c r="AR28" i="14"/>
  <c r="AQ28" i="14"/>
  <c r="AK39" i="19"/>
  <c r="AN39" i="19"/>
  <c r="K39" i="19"/>
  <c r="AK25" i="19"/>
  <c r="AN25" i="19"/>
  <c r="K25" i="19"/>
  <c r="AK36" i="24"/>
  <c r="AN36" i="24"/>
  <c r="K36" i="24"/>
  <c r="AK40" i="19"/>
  <c r="AN40" i="19"/>
  <c r="K40" i="19"/>
  <c r="AK29" i="19"/>
  <c r="AN29" i="19"/>
  <c r="K29" i="19"/>
  <c r="AK31" i="24"/>
  <c r="AN31" i="24"/>
  <c r="K31" i="24"/>
  <c r="AK44" i="24"/>
  <c r="AN44" i="24"/>
  <c r="K44" i="24"/>
  <c r="AK43" i="24"/>
  <c r="AN43" i="24"/>
  <c r="K43" i="24"/>
  <c r="AK43" i="19"/>
  <c r="AN43" i="19"/>
  <c r="K43" i="19"/>
  <c r="AK35" i="24"/>
  <c r="AN35" i="24"/>
  <c r="K35" i="24"/>
  <c r="AK32" i="24"/>
  <c r="AN32" i="24"/>
  <c r="K32" i="24"/>
  <c r="AK42" i="25"/>
  <c r="AN42" i="25"/>
  <c r="K42" i="25"/>
  <c r="AK47" i="25"/>
  <c r="AN47" i="25"/>
  <c r="K47" i="25"/>
  <c r="AK23" i="25"/>
  <c r="AN23" i="25"/>
  <c r="K23" i="25"/>
  <c r="AK32" i="25"/>
  <c r="AN32" i="25"/>
  <c r="K32" i="25"/>
  <c r="AK45" i="25"/>
  <c r="AN45" i="25"/>
  <c r="K45" i="25"/>
  <c r="AK20" i="25"/>
  <c r="K20" i="25"/>
  <c r="AN20" i="25"/>
  <c r="AN18" i="25"/>
  <c r="AK18" i="25"/>
  <c r="K18" i="25"/>
  <c r="AK30" i="25"/>
  <c r="AN30" i="25"/>
  <c r="K30" i="25"/>
  <c r="AK33" i="25"/>
  <c r="AN33" i="25"/>
  <c r="K33" i="25"/>
  <c r="AK24" i="25"/>
  <c r="AN24" i="25"/>
  <c r="K24" i="25"/>
  <c r="AK40" i="25"/>
  <c r="AN40" i="25"/>
  <c r="K40" i="25"/>
  <c r="AK41" i="25"/>
  <c r="AN41" i="25"/>
  <c r="K41" i="25"/>
  <c r="AK25" i="25"/>
  <c r="AN25" i="25"/>
  <c r="K25" i="25"/>
  <c r="AK34" i="25"/>
  <c r="AN34" i="25"/>
  <c r="K34" i="25"/>
  <c r="AK35" i="25"/>
  <c r="AN35" i="25"/>
  <c r="K35" i="25"/>
  <c r="AK30" i="24"/>
  <c r="AN30" i="24"/>
  <c r="K30" i="24"/>
  <c r="AK22" i="24"/>
  <c r="AN22" i="24"/>
  <c r="K22" i="24"/>
  <c r="AK27" i="24"/>
  <c r="AN27" i="24"/>
  <c r="K27" i="24"/>
  <c r="AK19" i="24"/>
  <c r="AN19" i="24"/>
  <c r="K19" i="24"/>
  <c r="AK45" i="24"/>
  <c r="AN45" i="24"/>
  <c r="K45" i="24"/>
  <c r="AK33" i="24"/>
  <c r="AN33" i="24"/>
  <c r="K33" i="24"/>
  <c r="AK47" i="24"/>
  <c r="AN47" i="24"/>
  <c r="K47" i="24"/>
  <c r="AK37" i="24"/>
  <c r="AN37" i="24"/>
  <c r="K37" i="24"/>
  <c r="AR31" i="14"/>
  <c r="AO31" i="14"/>
  <c r="AQ31" i="14"/>
  <c r="J32" i="14"/>
  <c r="M32" i="14"/>
  <c r="AA32" i="14" s="1"/>
  <c r="L32" i="14"/>
  <c r="Z32" i="14" s="1"/>
  <c r="Q32" i="14"/>
  <c r="AD32" i="14" s="1"/>
  <c r="P32" i="14"/>
  <c r="AC32" i="14" s="1"/>
  <c r="O32" i="14"/>
  <c r="J44" i="14"/>
  <c r="M44" i="14"/>
  <c r="AA44" i="14" s="1"/>
  <c r="O44" i="14"/>
  <c r="J24" i="14"/>
  <c r="M24" i="14"/>
  <c r="AA24" i="14" s="1"/>
  <c r="O24" i="14"/>
  <c r="AP47" i="14"/>
  <c r="R27" i="14"/>
  <c r="Q40" i="14"/>
  <c r="AD40" i="14" s="1"/>
  <c r="AP32" i="14"/>
  <c r="AK19" i="25"/>
  <c r="AP19" i="25" s="1"/>
  <c r="AP44" i="14"/>
  <c r="K44" i="19"/>
  <c r="AK44" i="19"/>
  <c r="P28" i="14"/>
  <c r="AC28" i="14" s="1"/>
  <c r="Q28" i="14"/>
  <c r="AD28" i="14" s="1"/>
  <c r="AP24" i="14"/>
  <c r="AK18" i="19"/>
  <c r="AN18" i="19"/>
  <c r="K18" i="19"/>
  <c r="AK47" i="19"/>
  <c r="AN47" i="19"/>
  <c r="K47" i="19"/>
  <c r="AK28" i="19"/>
  <c r="AN28" i="19"/>
  <c r="K28" i="19"/>
  <c r="AK25" i="24"/>
  <c r="AN25" i="24"/>
  <c r="K25" i="24"/>
  <c r="AR43" i="14"/>
  <c r="AO43" i="14"/>
  <c r="AQ43" i="14"/>
  <c r="AO27" i="14"/>
  <c r="AR27" i="14"/>
  <c r="AQ27" i="14"/>
  <c r="AR40" i="14"/>
  <c r="AO40" i="14"/>
  <c r="AQ40" i="14"/>
  <c r="AK26" i="19"/>
  <c r="AN26" i="19"/>
  <c r="K26" i="19"/>
  <c r="AK41" i="19"/>
  <c r="AN41" i="19"/>
  <c r="K41" i="19"/>
  <c r="AK42" i="19"/>
  <c r="AN42" i="19"/>
  <c r="K42" i="19"/>
  <c r="AK31" i="19"/>
  <c r="AN31" i="19"/>
  <c r="K31" i="19"/>
  <c r="AK22" i="19"/>
  <c r="AN22" i="19"/>
  <c r="K22" i="19"/>
  <c r="AK46" i="19"/>
  <c r="AN46" i="19"/>
  <c r="K46" i="19"/>
  <c r="AK38" i="19"/>
  <c r="AN38" i="19"/>
  <c r="K38" i="19"/>
  <c r="AK34" i="19"/>
  <c r="AN34" i="19"/>
  <c r="K34" i="19"/>
  <c r="AK35" i="19"/>
  <c r="K35" i="19"/>
  <c r="AN35" i="19"/>
  <c r="AK23" i="19"/>
  <c r="AN23" i="19"/>
  <c r="K23" i="19"/>
  <c r="AK29" i="24"/>
  <c r="AN29" i="24"/>
  <c r="K29" i="24"/>
  <c r="AK45" i="19"/>
  <c r="AN45" i="19"/>
  <c r="K45" i="19"/>
  <c r="J47" i="14"/>
  <c r="M47" i="14"/>
  <c r="AA47" i="14" s="1"/>
  <c r="O47" i="14"/>
  <c r="AK21" i="24"/>
  <c r="AN21" i="24"/>
  <c r="K21" i="24"/>
  <c r="AK18" i="24"/>
  <c r="AN18" i="24"/>
  <c r="K18" i="24"/>
  <c r="AK28" i="24"/>
  <c r="AN28" i="24"/>
  <c r="K28" i="24"/>
  <c r="AK39" i="24"/>
  <c r="AN39" i="24"/>
  <c r="K39" i="24"/>
  <c r="AK19" i="19"/>
  <c r="AN19" i="19"/>
  <c r="K19" i="19"/>
  <c r="AK40" i="24"/>
  <c r="AN40" i="24"/>
  <c r="K40" i="24"/>
  <c r="AK39" i="25"/>
  <c r="AN39" i="25"/>
  <c r="K39" i="25"/>
  <c r="AK38" i="25"/>
  <c r="AN38" i="25"/>
  <c r="K38" i="25"/>
  <c r="AK21" i="25"/>
  <c r="K21" i="25"/>
  <c r="AN21" i="25"/>
  <c r="AK27" i="25"/>
  <c r="AN27" i="25"/>
  <c r="K27" i="25"/>
  <c r="AK37" i="25"/>
  <c r="AN37" i="25"/>
  <c r="K37" i="25"/>
  <c r="AK31" i="25"/>
  <c r="AN31" i="25"/>
  <c r="K31" i="25"/>
  <c r="AK46" i="25"/>
  <c r="AN46" i="25"/>
  <c r="K46" i="25"/>
  <c r="AK28" i="25"/>
  <c r="AN28" i="25"/>
  <c r="K28" i="25"/>
  <c r="AK22" i="25"/>
  <c r="AN22" i="25"/>
  <c r="K22" i="25"/>
  <c r="AK43" i="25"/>
  <c r="AN43" i="25"/>
  <c r="K43" i="25"/>
  <c r="AK48" i="25"/>
  <c r="AN48" i="25"/>
  <c r="K48" i="25"/>
  <c r="AK29" i="25"/>
  <c r="AN29" i="25"/>
  <c r="K29" i="25"/>
  <c r="AK44" i="25"/>
  <c r="AN44" i="25"/>
  <c r="K44" i="25"/>
  <c r="AK26" i="25"/>
  <c r="AN26" i="25"/>
  <c r="K26" i="25"/>
  <c r="AK36" i="25"/>
  <c r="AN36" i="25"/>
  <c r="K36" i="25"/>
  <c r="AO47" i="14"/>
  <c r="AR47" i="14"/>
  <c r="AQ47" i="14"/>
  <c r="AK41" i="24"/>
  <c r="AN41" i="24"/>
  <c r="K41" i="24"/>
  <c r="AK42" i="24"/>
  <c r="AN42" i="24"/>
  <c r="K42" i="24"/>
  <c r="AK23" i="24"/>
  <c r="AN23" i="24"/>
  <c r="K23" i="24"/>
  <c r="AK20" i="24"/>
  <c r="AN20" i="24"/>
  <c r="K20" i="24"/>
  <c r="AK34" i="24"/>
  <c r="AN34" i="24"/>
  <c r="K34" i="24"/>
  <c r="AK26" i="24"/>
  <c r="AN26" i="24"/>
  <c r="K26" i="24"/>
  <c r="AK38" i="24"/>
  <c r="AN38" i="24"/>
  <c r="K38" i="24"/>
  <c r="AK46" i="24"/>
  <c r="AN46" i="24"/>
  <c r="K46" i="24"/>
  <c r="J31" i="14"/>
  <c r="M31" i="14"/>
  <c r="AA31" i="14" s="1"/>
  <c r="L31" i="14"/>
  <c r="O31" i="14"/>
  <c r="AR32" i="14"/>
  <c r="AO32" i="14"/>
  <c r="AQ32" i="14"/>
  <c r="AR44" i="14"/>
  <c r="AO44" i="14"/>
  <c r="AQ44" i="14"/>
  <c r="AO24" i="14"/>
  <c r="AR24" i="14"/>
  <c r="AQ24" i="14"/>
  <c r="AP28" i="14"/>
  <c r="J40" i="14"/>
  <c r="K19" i="25"/>
  <c r="J43" i="14"/>
  <c r="Z31" i="14"/>
  <c r="AB31" i="14"/>
  <c r="AB32" i="14"/>
  <c r="Y24" i="14"/>
  <c r="Y31" i="14"/>
  <c r="Y43" i="14"/>
  <c r="AB40" i="14"/>
  <c r="Y47" i="14"/>
  <c r="AB43" i="14"/>
  <c r="Y32" i="14"/>
  <c r="AB24" i="14"/>
  <c r="AB47" i="14"/>
  <c r="Y40" i="14"/>
  <c r="Y44" i="14"/>
  <c r="AS44" i="14" l="1"/>
  <c r="AS28" i="14"/>
  <c r="AP44" i="19"/>
  <c r="AO44" i="19"/>
  <c r="AR19" i="25"/>
  <c r="AP35" i="24"/>
  <c r="AP43" i="24"/>
  <c r="AP40" i="19"/>
  <c r="AP25" i="19"/>
  <c r="AP36" i="19"/>
  <c r="AP30" i="19"/>
  <c r="AQ44" i="19"/>
  <c r="AP39" i="25"/>
  <c r="AP19" i="19"/>
  <c r="AP45" i="19"/>
  <c r="AP23" i="19"/>
  <c r="AP34" i="19"/>
  <c r="AP46" i="19"/>
  <c r="AP31" i="19"/>
  <c r="AP41" i="19"/>
  <c r="AP28" i="19"/>
  <c r="AP18" i="19"/>
  <c r="AP20" i="19"/>
  <c r="AP27" i="19"/>
  <c r="AP32" i="19"/>
  <c r="Q31" i="14"/>
  <c r="AD31" i="14" s="1"/>
  <c r="R28" i="14"/>
  <c r="N32" i="14"/>
  <c r="N31" i="14"/>
  <c r="R32" i="14"/>
  <c r="AP37" i="24"/>
  <c r="AP33" i="24"/>
  <c r="AP19" i="24"/>
  <c r="AP22" i="24"/>
  <c r="AP31" i="24"/>
  <c r="AP36" i="25"/>
  <c r="AP44" i="25"/>
  <c r="AP48" i="25"/>
  <c r="AP22" i="25"/>
  <c r="AP46" i="25"/>
  <c r="AP37" i="25"/>
  <c r="AP35" i="25"/>
  <c r="AP25" i="25"/>
  <c r="AP40" i="25"/>
  <c r="AP33" i="25"/>
  <c r="AP45" i="25"/>
  <c r="AP23" i="25"/>
  <c r="AP42" i="25"/>
  <c r="AP38" i="24"/>
  <c r="AP34" i="24"/>
  <c r="AP23" i="24"/>
  <c r="AP41" i="24"/>
  <c r="AP28" i="24"/>
  <c r="AP21" i="24"/>
  <c r="O19" i="25"/>
  <c r="L19" i="25"/>
  <c r="J19" i="25"/>
  <c r="M19" i="25"/>
  <c r="AA19" i="25" s="1"/>
  <c r="M46" i="24"/>
  <c r="AA46" i="24" s="1"/>
  <c r="O46" i="24"/>
  <c r="J46" i="24"/>
  <c r="AR38" i="24"/>
  <c r="AO38" i="24"/>
  <c r="AQ38" i="24"/>
  <c r="O26" i="24"/>
  <c r="M26" i="24"/>
  <c r="AA26" i="24" s="1"/>
  <c r="J26" i="24"/>
  <c r="AO34" i="24"/>
  <c r="AR34" i="24"/>
  <c r="AQ34" i="24"/>
  <c r="M20" i="24"/>
  <c r="AA20" i="24" s="1"/>
  <c r="O20" i="24"/>
  <c r="J20" i="24"/>
  <c r="AO23" i="24"/>
  <c r="AR23" i="24"/>
  <c r="AQ23" i="24"/>
  <c r="O42" i="24"/>
  <c r="M42" i="24"/>
  <c r="AA42" i="24" s="1"/>
  <c r="J42" i="24"/>
  <c r="AO41" i="24"/>
  <c r="AR41" i="24"/>
  <c r="AQ41" i="24"/>
  <c r="AO36" i="25"/>
  <c r="AR36" i="25"/>
  <c r="AQ36" i="25"/>
  <c r="O26" i="25"/>
  <c r="L26" i="25"/>
  <c r="M26" i="25"/>
  <c r="AA26" i="25" s="1"/>
  <c r="J26" i="25"/>
  <c r="AR44" i="25"/>
  <c r="AO44" i="25"/>
  <c r="AQ44" i="25"/>
  <c r="L29" i="25"/>
  <c r="O29" i="25"/>
  <c r="M29" i="25"/>
  <c r="AA29" i="25" s="1"/>
  <c r="J29" i="25"/>
  <c r="AR48" i="25"/>
  <c r="AO48" i="25"/>
  <c r="AQ48" i="25"/>
  <c r="O43" i="25"/>
  <c r="J43" i="25"/>
  <c r="L43" i="25"/>
  <c r="Z43" i="25" s="1"/>
  <c r="M43" i="25"/>
  <c r="AA43" i="25" s="1"/>
  <c r="AR22" i="25"/>
  <c r="AO22" i="25"/>
  <c r="AQ22" i="25"/>
  <c r="O28" i="25"/>
  <c r="J28" i="25"/>
  <c r="L28" i="25"/>
  <c r="Z28" i="25" s="1"/>
  <c r="M28" i="25"/>
  <c r="AA28" i="25" s="1"/>
  <c r="AO46" i="25"/>
  <c r="AR46" i="25"/>
  <c r="AQ46" i="25"/>
  <c r="O31" i="25"/>
  <c r="J31" i="25"/>
  <c r="M31" i="25"/>
  <c r="AA31" i="25" s="1"/>
  <c r="L31" i="25"/>
  <c r="AO37" i="25"/>
  <c r="AR37" i="25"/>
  <c r="AQ37" i="25"/>
  <c r="O27" i="25"/>
  <c r="J27" i="25"/>
  <c r="L27" i="25"/>
  <c r="M27" i="25"/>
  <c r="AA27" i="25" s="1"/>
  <c r="O21" i="25"/>
  <c r="L21" i="25"/>
  <c r="J21" i="25"/>
  <c r="M21" i="25"/>
  <c r="AA21" i="25" s="1"/>
  <c r="O38" i="25"/>
  <c r="J38" i="25"/>
  <c r="L38" i="25"/>
  <c r="M38" i="25"/>
  <c r="AA38" i="25" s="1"/>
  <c r="AR39" i="25"/>
  <c r="AO39" i="25"/>
  <c r="AQ39" i="25"/>
  <c r="O40" i="24"/>
  <c r="J40" i="24"/>
  <c r="M40" i="24"/>
  <c r="AA40" i="24" s="1"/>
  <c r="AO19" i="19"/>
  <c r="AR19" i="19"/>
  <c r="AQ19" i="19"/>
  <c r="O39" i="24"/>
  <c r="J39" i="24"/>
  <c r="M39" i="24"/>
  <c r="AA39" i="24" s="1"/>
  <c r="AR28" i="24"/>
  <c r="AO28" i="24"/>
  <c r="AQ28" i="24"/>
  <c r="O18" i="24"/>
  <c r="J18" i="24"/>
  <c r="M18" i="24"/>
  <c r="AA18" i="24" s="1"/>
  <c r="AO21" i="24"/>
  <c r="AR21" i="24"/>
  <c r="AQ21" i="24"/>
  <c r="AR45" i="19"/>
  <c r="AO45" i="19"/>
  <c r="AQ45" i="19"/>
  <c r="O29" i="24"/>
  <c r="M29" i="24"/>
  <c r="AA29" i="24" s="1"/>
  <c r="J29" i="24"/>
  <c r="AO23" i="19"/>
  <c r="AR23" i="19"/>
  <c r="AQ23" i="19"/>
  <c r="AS23" i="19" s="1"/>
  <c r="AR35" i="19"/>
  <c r="AO35" i="19"/>
  <c r="AQ35" i="19"/>
  <c r="AO34" i="19"/>
  <c r="AR34" i="19"/>
  <c r="AQ34" i="19"/>
  <c r="M38" i="19"/>
  <c r="AA38" i="19" s="1"/>
  <c r="N38" i="19"/>
  <c r="P38" i="19"/>
  <c r="AC38" i="19" s="1"/>
  <c r="O38" i="19"/>
  <c r="R38" i="19" s="1"/>
  <c r="Q38" i="19"/>
  <c r="AD38" i="19" s="1"/>
  <c r="J38" i="19"/>
  <c r="L38" i="19"/>
  <c r="Z38" i="19" s="1"/>
  <c r="AO46" i="19"/>
  <c r="AR46" i="19"/>
  <c r="AQ46" i="19"/>
  <c r="AS46" i="19" s="1"/>
  <c r="M22" i="19"/>
  <c r="AA22" i="19" s="1"/>
  <c r="J22" i="19"/>
  <c r="O22" i="19"/>
  <c r="AR31" i="19"/>
  <c r="AO31" i="19"/>
  <c r="AQ31" i="19"/>
  <c r="J42" i="19"/>
  <c r="O42" i="19"/>
  <c r="AO41" i="19"/>
  <c r="AR41" i="19"/>
  <c r="AQ41" i="19"/>
  <c r="J26" i="19"/>
  <c r="O26" i="19"/>
  <c r="O25" i="24"/>
  <c r="J25" i="24"/>
  <c r="AR28" i="19"/>
  <c r="AO28" i="19"/>
  <c r="AQ28" i="19"/>
  <c r="J47" i="19"/>
  <c r="O47" i="19"/>
  <c r="AO18" i="19"/>
  <c r="AR18" i="19"/>
  <c r="AQ18" i="19"/>
  <c r="J44" i="19"/>
  <c r="M44" i="19"/>
  <c r="AA44" i="19" s="1"/>
  <c r="L44" i="19"/>
  <c r="P44" i="19" s="1"/>
  <c r="AC44" i="19" s="1"/>
  <c r="O44" i="19"/>
  <c r="AO37" i="24"/>
  <c r="AR37" i="24"/>
  <c r="AQ37" i="24"/>
  <c r="O47" i="24"/>
  <c r="M47" i="24"/>
  <c r="AA47" i="24" s="1"/>
  <c r="J47" i="24"/>
  <c r="AO33" i="24"/>
  <c r="AR33" i="24"/>
  <c r="AQ33" i="24"/>
  <c r="O45" i="24"/>
  <c r="M45" i="24"/>
  <c r="AA45" i="24" s="1"/>
  <c r="J45" i="24"/>
  <c r="AR19" i="24"/>
  <c r="AO19" i="24"/>
  <c r="AQ19" i="24"/>
  <c r="O27" i="24"/>
  <c r="M27" i="24"/>
  <c r="AA27" i="24" s="1"/>
  <c r="J27" i="24"/>
  <c r="AO22" i="24"/>
  <c r="AR22" i="24"/>
  <c r="AQ22" i="24"/>
  <c r="O30" i="24"/>
  <c r="M30" i="24"/>
  <c r="AA30" i="24" s="1"/>
  <c r="J30" i="24"/>
  <c r="AR35" i="25"/>
  <c r="AO35" i="25"/>
  <c r="AQ35" i="25"/>
  <c r="N34" i="25"/>
  <c r="P34" i="25"/>
  <c r="AC34" i="25" s="1"/>
  <c r="O34" i="25"/>
  <c r="R34" i="25" s="1"/>
  <c r="L34" i="25"/>
  <c r="Z34" i="25" s="1"/>
  <c r="M34" i="25"/>
  <c r="AA34" i="25" s="1"/>
  <c r="Q34" i="25"/>
  <c r="AD34" i="25" s="1"/>
  <c r="J34" i="25"/>
  <c r="AR25" i="25"/>
  <c r="AO25" i="25"/>
  <c r="AQ25" i="25"/>
  <c r="M41" i="25"/>
  <c r="AA41" i="25" s="1"/>
  <c r="O41" i="25"/>
  <c r="L41" i="25"/>
  <c r="Z41" i="25" s="1"/>
  <c r="J41" i="25"/>
  <c r="AR40" i="25"/>
  <c r="AO40" i="25"/>
  <c r="AQ40" i="25"/>
  <c r="O24" i="25"/>
  <c r="L24" i="25"/>
  <c r="P24" i="25" s="1"/>
  <c r="J24" i="25"/>
  <c r="AO33" i="25"/>
  <c r="AR33" i="25"/>
  <c r="AQ33" i="25"/>
  <c r="O30" i="25"/>
  <c r="J30" i="25"/>
  <c r="L30" i="25"/>
  <c r="Z30" i="25" s="1"/>
  <c r="M30" i="25"/>
  <c r="AA30" i="25" s="1"/>
  <c r="AO20" i="25"/>
  <c r="AR20" i="25"/>
  <c r="AQ20" i="25"/>
  <c r="AO45" i="25"/>
  <c r="AR45" i="25"/>
  <c r="AQ45" i="25"/>
  <c r="O32" i="25"/>
  <c r="R32" i="25" s="1"/>
  <c r="N32" i="25"/>
  <c r="Q32" i="25"/>
  <c r="AD32" i="25" s="1"/>
  <c r="P32" i="25"/>
  <c r="AC32" i="25" s="1"/>
  <c r="J32" i="25"/>
  <c r="L32" i="25"/>
  <c r="Z32" i="25" s="1"/>
  <c r="M32" i="25"/>
  <c r="AA32" i="25" s="1"/>
  <c r="AR23" i="25"/>
  <c r="AO23" i="25"/>
  <c r="AQ23" i="25"/>
  <c r="O47" i="25"/>
  <c r="J47" i="25"/>
  <c r="M47" i="25"/>
  <c r="AA47" i="25" s="1"/>
  <c r="L47" i="25"/>
  <c r="AO42" i="25"/>
  <c r="AR42" i="25"/>
  <c r="AQ42" i="25"/>
  <c r="O32" i="24"/>
  <c r="J32" i="24"/>
  <c r="M32" i="24"/>
  <c r="AA32" i="24" s="1"/>
  <c r="AR35" i="24"/>
  <c r="AO35" i="24"/>
  <c r="AQ35" i="24"/>
  <c r="J43" i="19"/>
  <c r="O43" i="19"/>
  <c r="AR43" i="24"/>
  <c r="AO43" i="24"/>
  <c r="AQ43" i="24"/>
  <c r="O44" i="24"/>
  <c r="J44" i="24"/>
  <c r="M44" i="24"/>
  <c r="AA44" i="24" s="1"/>
  <c r="AR31" i="24"/>
  <c r="AO31" i="24"/>
  <c r="AQ31" i="24"/>
  <c r="J29" i="19"/>
  <c r="O29" i="19"/>
  <c r="AO40" i="19"/>
  <c r="AR40" i="19"/>
  <c r="AQ40" i="19"/>
  <c r="O36" i="24"/>
  <c r="J36" i="24"/>
  <c r="M36" i="24"/>
  <c r="AA36" i="24" s="1"/>
  <c r="AR25" i="19"/>
  <c r="AO25" i="19"/>
  <c r="AQ25" i="19"/>
  <c r="J39" i="19"/>
  <c r="O39" i="19"/>
  <c r="O37" i="19"/>
  <c r="R37" i="19" s="1"/>
  <c r="Q37" i="19"/>
  <c r="AD37" i="19" s="1"/>
  <c r="P37" i="19"/>
  <c r="AC37" i="19" s="1"/>
  <c r="L37" i="19"/>
  <c r="Z37" i="19" s="1"/>
  <c r="M37" i="19"/>
  <c r="AA37" i="19" s="1"/>
  <c r="N37" i="19"/>
  <c r="J37" i="19"/>
  <c r="AO36" i="19"/>
  <c r="AR36" i="19"/>
  <c r="AQ36" i="19"/>
  <c r="AR33" i="19"/>
  <c r="AO33" i="19"/>
  <c r="AQ33" i="19"/>
  <c r="AR30" i="19"/>
  <c r="AO30" i="19"/>
  <c r="AQ30" i="19"/>
  <c r="J24" i="19"/>
  <c r="O24" i="19"/>
  <c r="AO20" i="19"/>
  <c r="AR20" i="19"/>
  <c r="AQ20" i="19"/>
  <c r="M21" i="19"/>
  <c r="AA21" i="19" s="1"/>
  <c r="J21" i="19"/>
  <c r="O21" i="19"/>
  <c r="AO27" i="19"/>
  <c r="AR27" i="19"/>
  <c r="AQ27" i="19"/>
  <c r="O24" i="24"/>
  <c r="J24" i="24"/>
  <c r="AO32" i="19"/>
  <c r="AR32" i="19"/>
  <c r="AQ32" i="19"/>
  <c r="J48" i="19"/>
  <c r="O48" i="19"/>
  <c r="AS24" i="14"/>
  <c r="AS32" i="14"/>
  <c r="P31" i="14"/>
  <c r="AC31" i="14" s="1"/>
  <c r="AP46" i="24"/>
  <c r="AP26" i="24"/>
  <c r="AP20" i="24"/>
  <c r="AP42" i="24"/>
  <c r="AS47" i="14"/>
  <c r="AP26" i="25"/>
  <c r="AP29" i="25"/>
  <c r="AP43" i="25"/>
  <c r="AP28" i="25"/>
  <c r="AP31" i="25"/>
  <c r="AP27" i="25"/>
  <c r="AP38" i="25"/>
  <c r="AP40" i="24"/>
  <c r="AP39" i="24"/>
  <c r="AP18" i="24"/>
  <c r="AP29" i="24"/>
  <c r="AP35" i="19"/>
  <c r="AP38" i="19"/>
  <c r="AP22" i="19"/>
  <c r="AP42" i="19"/>
  <c r="AP26" i="19"/>
  <c r="AS27" i="14"/>
  <c r="AP25" i="24"/>
  <c r="AP47" i="19"/>
  <c r="L24" i="14"/>
  <c r="Q24" i="14"/>
  <c r="AD24" i="14" s="1"/>
  <c r="AS31" i="14"/>
  <c r="AP47" i="24"/>
  <c r="AP45" i="24"/>
  <c r="AP27" i="24"/>
  <c r="AP30" i="24"/>
  <c r="AP34" i="25"/>
  <c r="AP41" i="25"/>
  <c r="AP24" i="25"/>
  <c r="AP30" i="25"/>
  <c r="AP18" i="25"/>
  <c r="AP20" i="25"/>
  <c r="AP32" i="25"/>
  <c r="AP47" i="25"/>
  <c r="AP32" i="24"/>
  <c r="AP43" i="19"/>
  <c r="AP44" i="24"/>
  <c r="AP29" i="19"/>
  <c r="AP36" i="24"/>
  <c r="AP39" i="19"/>
  <c r="AP37" i="19"/>
  <c r="AP33" i="19"/>
  <c r="AP24" i="19"/>
  <c r="AP21" i="19"/>
  <c r="AP24" i="24"/>
  <c r="AP48" i="19"/>
  <c r="AS19" i="25"/>
  <c r="AR46" i="24"/>
  <c r="AO46" i="24"/>
  <c r="AQ46" i="24"/>
  <c r="L46" i="24" s="1"/>
  <c r="Z46" i="24" s="1"/>
  <c r="O38" i="24"/>
  <c r="L38" i="24"/>
  <c r="M38" i="24"/>
  <c r="AA38" i="24" s="1"/>
  <c r="J38" i="24"/>
  <c r="AO26" i="24"/>
  <c r="AR26" i="24"/>
  <c r="AQ26" i="24"/>
  <c r="L26" i="24" s="1"/>
  <c r="O34" i="24"/>
  <c r="M34" i="24"/>
  <c r="AA34" i="24" s="1"/>
  <c r="L34" i="24"/>
  <c r="J34" i="24"/>
  <c r="AR20" i="24"/>
  <c r="AO20" i="24"/>
  <c r="AQ20" i="24"/>
  <c r="L20" i="24" s="1"/>
  <c r="O23" i="24"/>
  <c r="L23" i="24"/>
  <c r="M23" i="24"/>
  <c r="AA23" i="24" s="1"/>
  <c r="J23" i="24"/>
  <c r="AO42" i="24"/>
  <c r="AR42" i="24"/>
  <c r="AQ42" i="24"/>
  <c r="L42" i="24" s="1"/>
  <c r="O41" i="24"/>
  <c r="M41" i="24"/>
  <c r="AA41" i="24" s="1"/>
  <c r="L41" i="24"/>
  <c r="J41" i="24"/>
  <c r="O36" i="25"/>
  <c r="R36" i="25" s="1"/>
  <c r="N36" i="25"/>
  <c r="J36" i="25"/>
  <c r="L36" i="25"/>
  <c r="Z36" i="25" s="1"/>
  <c r="M36" i="25"/>
  <c r="AA36" i="25" s="1"/>
  <c r="P36" i="25"/>
  <c r="AC36" i="25" s="1"/>
  <c r="Q36" i="25"/>
  <c r="AD36" i="25" s="1"/>
  <c r="AO26" i="25"/>
  <c r="AR26" i="25"/>
  <c r="AQ26" i="25"/>
  <c r="M44" i="25"/>
  <c r="AA44" i="25" s="1"/>
  <c r="O44" i="25"/>
  <c r="L44" i="25"/>
  <c r="J44" i="25"/>
  <c r="AR29" i="25"/>
  <c r="AO29" i="25"/>
  <c r="AQ29" i="25"/>
  <c r="O48" i="25"/>
  <c r="L48" i="25"/>
  <c r="M48" i="25"/>
  <c r="AA48" i="25" s="1"/>
  <c r="J48" i="25"/>
  <c r="AR43" i="25"/>
  <c r="AO43" i="25"/>
  <c r="AQ43" i="25"/>
  <c r="O22" i="25"/>
  <c r="J22" i="25"/>
  <c r="M22" i="25"/>
  <c r="AA22" i="25" s="1"/>
  <c r="L22" i="25"/>
  <c r="Z22" i="25" s="1"/>
  <c r="AO28" i="25"/>
  <c r="AR28" i="25"/>
  <c r="AQ28" i="25"/>
  <c r="O46" i="25"/>
  <c r="J46" i="25"/>
  <c r="L46" i="25"/>
  <c r="Z46" i="25" s="1"/>
  <c r="M46" i="25"/>
  <c r="AA46" i="25" s="1"/>
  <c r="AR31" i="25"/>
  <c r="AO31" i="25"/>
  <c r="AQ31" i="25"/>
  <c r="Q37" i="25"/>
  <c r="AD37" i="25" s="1"/>
  <c r="N37" i="25"/>
  <c r="O37" i="25"/>
  <c r="R37" i="25" s="1"/>
  <c r="J37" i="25"/>
  <c r="L37" i="25"/>
  <c r="Z37" i="25" s="1"/>
  <c r="P37" i="25"/>
  <c r="AC37" i="25" s="1"/>
  <c r="M37" i="25"/>
  <c r="AA37" i="25" s="1"/>
  <c r="AO27" i="25"/>
  <c r="AR27" i="25"/>
  <c r="AQ27" i="25"/>
  <c r="AS27" i="25" s="1"/>
  <c r="AR21" i="25"/>
  <c r="AO21" i="25"/>
  <c r="AQ21" i="25"/>
  <c r="AO38" i="25"/>
  <c r="AR38" i="25"/>
  <c r="AQ38" i="25"/>
  <c r="O39" i="25"/>
  <c r="J39" i="25"/>
  <c r="M39" i="25"/>
  <c r="AA39" i="25" s="1"/>
  <c r="L39" i="25"/>
  <c r="AO40" i="24"/>
  <c r="AR40" i="24"/>
  <c r="AQ40" i="24"/>
  <c r="J19" i="19"/>
  <c r="M19" i="19"/>
  <c r="AA19" i="19" s="1"/>
  <c r="L19" i="19"/>
  <c r="P19" i="19" s="1"/>
  <c r="O19" i="19"/>
  <c r="AR39" i="24"/>
  <c r="AO39" i="24"/>
  <c r="AQ39" i="24"/>
  <c r="L39" i="24" s="1"/>
  <c r="Z39" i="24" s="1"/>
  <c r="O28" i="24"/>
  <c r="M28" i="24"/>
  <c r="AA28" i="24" s="1"/>
  <c r="J28" i="24"/>
  <c r="L28" i="24"/>
  <c r="AR18" i="24"/>
  <c r="AO18" i="24"/>
  <c r="AQ18" i="24"/>
  <c r="L18" i="24" s="1"/>
  <c r="O21" i="24"/>
  <c r="M21" i="24"/>
  <c r="AA21" i="24" s="1"/>
  <c r="J21" i="24"/>
  <c r="L21" i="24"/>
  <c r="J45" i="19"/>
  <c r="M45" i="19"/>
  <c r="L45" i="19"/>
  <c r="P45" i="19" s="1"/>
  <c r="AC45" i="19" s="1"/>
  <c r="O45" i="19"/>
  <c r="AO29" i="24"/>
  <c r="AR29" i="24"/>
  <c r="AQ29" i="24"/>
  <c r="L29" i="24" s="1"/>
  <c r="Z29" i="24" s="1"/>
  <c r="J23" i="19"/>
  <c r="M23" i="19"/>
  <c r="AA23" i="19" s="1"/>
  <c r="L23" i="19"/>
  <c r="P23" i="19" s="1"/>
  <c r="O23" i="19"/>
  <c r="N35" i="19"/>
  <c r="O35" i="19"/>
  <c r="R35" i="19" s="1"/>
  <c r="P35" i="19"/>
  <c r="AC35" i="19" s="1"/>
  <c r="L35" i="19"/>
  <c r="Z35" i="19" s="1"/>
  <c r="M35" i="19"/>
  <c r="AA35" i="19" s="1"/>
  <c r="Q35" i="19"/>
  <c r="AD35" i="19" s="1"/>
  <c r="J35" i="19"/>
  <c r="O34" i="19"/>
  <c r="R34" i="19" s="1"/>
  <c r="Q34" i="19"/>
  <c r="AD34" i="19" s="1"/>
  <c r="M34" i="19"/>
  <c r="AA34" i="19" s="1"/>
  <c r="N34" i="19"/>
  <c r="P34" i="19"/>
  <c r="AC34" i="19" s="1"/>
  <c r="J34" i="19"/>
  <c r="L34" i="19"/>
  <c r="Z34" i="19" s="1"/>
  <c r="AO38" i="19"/>
  <c r="AR38" i="19"/>
  <c r="AQ38" i="19"/>
  <c r="M46" i="19"/>
  <c r="Q46" i="19" s="1"/>
  <c r="AD46" i="19" s="1"/>
  <c r="L46" i="19"/>
  <c r="Z46" i="19" s="1"/>
  <c r="O46" i="19"/>
  <c r="J46" i="19"/>
  <c r="AR22" i="19"/>
  <c r="AO22" i="19"/>
  <c r="AQ22" i="19"/>
  <c r="M31" i="19"/>
  <c r="AA31" i="19" s="1"/>
  <c r="L31" i="19"/>
  <c r="P31" i="19" s="1"/>
  <c r="AC31" i="19" s="1"/>
  <c r="J31" i="19"/>
  <c r="O31" i="19"/>
  <c r="AO42" i="19"/>
  <c r="M42" i="19" s="1"/>
  <c r="AR42" i="19"/>
  <c r="AQ42" i="19"/>
  <c r="M41" i="19"/>
  <c r="AA41" i="19" s="1"/>
  <c r="L41" i="19"/>
  <c r="Z41" i="19" s="1"/>
  <c r="J41" i="19"/>
  <c r="O41" i="19"/>
  <c r="AR26" i="19"/>
  <c r="AO26" i="19"/>
  <c r="M26" i="19" s="1"/>
  <c r="AQ26" i="19"/>
  <c r="AS40" i="14"/>
  <c r="L40" i="14"/>
  <c r="Z40" i="14" s="1"/>
  <c r="AS43" i="14"/>
  <c r="L43" i="14"/>
  <c r="AO25" i="24"/>
  <c r="AR25" i="24"/>
  <c r="AQ25" i="24"/>
  <c r="L25" i="24" s="1"/>
  <c r="J28" i="19"/>
  <c r="M28" i="19"/>
  <c r="L28" i="19"/>
  <c r="P28" i="19" s="1"/>
  <c r="AC28" i="19" s="1"/>
  <c r="O28" i="19"/>
  <c r="AO47" i="19"/>
  <c r="M47" i="19" s="1"/>
  <c r="AA47" i="19" s="1"/>
  <c r="AR47" i="19"/>
  <c r="AQ47" i="19"/>
  <c r="J18" i="19"/>
  <c r="M18" i="19"/>
  <c r="AA18" i="19" s="1"/>
  <c r="L18" i="19"/>
  <c r="P18" i="19" s="1"/>
  <c r="AC18" i="19" s="1"/>
  <c r="O18" i="19"/>
  <c r="O37" i="24"/>
  <c r="L37" i="24"/>
  <c r="M37" i="24"/>
  <c r="AA37" i="24" s="1"/>
  <c r="J37" i="24"/>
  <c r="AO47" i="24"/>
  <c r="AR47" i="24"/>
  <c r="AQ47" i="24"/>
  <c r="L47" i="24" s="1"/>
  <c r="P47" i="24" s="1"/>
  <c r="AC47" i="24" s="1"/>
  <c r="O33" i="24"/>
  <c r="M33" i="24"/>
  <c r="AA33" i="24" s="1"/>
  <c r="L33" i="24"/>
  <c r="J33" i="24"/>
  <c r="AO45" i="24"/>
  <c r="AR45" i="24"/>
  <c r="AQ45" i="24"/>
  <c r="L45" i="24" s="1"/>
  <c r="P45" i="24" s="1"/>
  <c r="O19" i="24"/>
  <c r="M19" i="24"/>
  <c r="AA19" i="24" s="1"/>
  <c r="L19" i="24"/>
  <c r="J19" i="24"/>
  <c r="AR27" i="24"/>
  <c r="AO27" i="24"/>
  <c r="AQ27" i="24"/>
  <c r="L27" i="24" s="1"/>
  <c r="Z27" i="24" s="1"/>
  <c r="M22" i="24"/>
  <c r="AA22" i="24" s="1"/>
  <c r="O22" i="24"/>
  <c r="L22" i="24"/>
  <c r="Z22" i="24" s="1"/>
  <c r="J22" i="24"/>
  <c r="AR30" i="24"/>
  <c r="AO30" i="24"/>
  <c r="AQ30" i="24"/>
  <c r="L30" i="24" s="1"/>
  <c r="P30" i="24" s="1"/>
  <c r="N35" i="25"/>
  <c r="O35" i="25"/>
  <c r="R35" i="25" s="1"/>
  <c r="M35" i="25"/>
  <c r="AA35" i="25" s="1"/>
  <c r="J35" i="25"/>
  <c r="Q35" i="25"/>
  <c r="AD35" i="25" s="1"/>
  <c r="P35" i="25"/>
  <c r="AC35" i="25" s="1"/>
  <c r="L35" i="25"/>
  <c r="Z35" i="25" s="1"/>
  <c r="AO34" i="25"/>
  <c r="AR34" i="25"/>
  <c r="AQ34" i="25"/>
  <c r="L25" i="25"/>
  <c r="O25" i="25"/>
  <c r="M25" i="25"/>
  <c r="J25" i="25"/>
  <c r="AO41" i="25"/>
  <c r="AR41" i="25"/>
  <c r="AQ41" i="25"/>
  <c r="L40" i="25"/>
  <c r="Z40" i="25" s="1"/>
  <c r="O40" i="25"/>
  <c r="M40" i="25"/>
  <c r="AA40" i="25" s="1"/>
  <c r="J40" i="25"/>
  <c r="AO24" i="25"/>
  <c r="M24" i="25" s="1"/>
  <c r="AR24" i="25"/>
  <c r="AQ24" i="25"/>
  <c r="N33" i="25"/>
  <c r="O33" i="25"/>
  <c r="R33" i="25" s="1"/>
  <c r="Q33" i="25"/>
  <c r="AD33" i="25" s="1"/>
  <c r="P33" i="25"/>
  <c r="AC33" i="25" s="1"/>
  <c r="J33" i="25"/>
  <c r="L33" i="25"/>
  <c r="Z33" i="25" s="1"/>
  <c r="M33" i="25"/>
  <c r="AA33" i="25" s="1"/>
  <c r="AR30" i="25"/>
  <c r="AO30" i="25"/>
  <c r="AQ30" i="25"/>
  <c r="O18" i="25"/>
  <c r="J18" i="25"/>
  <c r="L18" i="25"/>
  <c r="M18" i="25"/>
  <c r="AA18" i="25" s="1"/>
  <c r="AR18" i="25"/>
  <c r="AO18" i="25"/>
  <c r="AQ18" i="25"/>
  <c r="O20" i="25"/>
  <c r="L20" i="25"/>
  <c r="J20" i="25"/>
  <c r="M20" i="25"/>
  <c r="AA20" i="25" s="1"/>
  <c r="O45" i="25"/>
  <c r="M45" i="25"/>
  <c r="AA45" i="25" s="1"/>
  <c r="L45" i="25"/>
  <c r="Q45" i="25"/>
  <c r="AD45" i="25" s="1"/>
  <c r="J45" i="25"/>
  <c r="AR32" i="25"/>
  <c r="AO32" i="25"/>
  <c r="AQ32" i="25"/>
  <c r="O23" i="25"/>
  <c r="J23" i="25"/>
  <c r="L23" i="25"/>
  <c r="M23" i="25"/>
  <c r="AA23" i="25" s="1"/>
  <c r="AR47" i="25"/>
  <c r="AO47" i="25"/>
  <c r="AQ47" i="25"/>
  <c r="O42" i="25"/>
  <c r="J42" i="25"/>
  <c r="L42" i="25"/>
  <c r="M42" i="25"/>
  <c r="AA42" i="25" s="1"/>
  <c r="AR32" i="24"/>
  <c r="AO32" i="24"/>
  <c r="AQ32" i="24"/>
  <c r="L32" i="24" s="1"/>
  <c r="O35" i="24"/>
  <c r="J35" i="24"/>
  <c r="M35" i="24"/>
  <c r="AA35" i="24" s="1"/>
  <c r="L35" i="24"/>
  <c r="AO43" i="19"/>
  <c r="M43" i="19" s="1"/>
  <c r="AR43" i="19"/>
  <c r="AQ43" i="19"/>
  <c r="O43" i="24"/>
  <c r="J43" i="24"/>
  <c r="L43" i="24"/>
  <c r="M43" i="24"/>
  <c r="AA43" i="24" s="1"/>
  <c r="AR44" i="24"/>
  <c r="AO44" i="24"/>
  <c r="AQ44" i="24"/>
  <c r="L44" i="24" s="1"/>
  <c r="O31" i="24"/>
  <c r="J31" i="24"/>
  <c r="M31" i="24"/>
  <c r="AA31" i="24" s="1"/>
  <c r="L31" i="24"/>
  <c r="Z31" i="24" s="1"/>
  <c r="AO29" i="19"/>
  <c r="M29" i="19" s="1"/>
  <c r="AR29" i="19"/>
  <c r="AQ29" i="19"/>
  <c r="J40" i="19"/>
  <c r="M40" i="19"/>
  <c r="AA40" i="19" s="1"/>
  <c r="L40" i="19"/>
  <c r="O40" i="19"/>
  <c r="AR36" i="24"/>
  <c r="AO36" i="24"/>
  <c r="AQ36" i="24"/>
  <c r="L36" i="24" s="1"/>
  <c r="P36" i="24" s="1"/>
  <c r="J25" i="19"/>
  <c r="M25" i="19"/>
  <c r="AA25" i="19" s="1"/>
  <c r="L25" i="19"/>
  <c r="P25" i="19" s="1"/>
  <c r="AC25" i="19" s="1"/>
  <c r="O25" i="19"/>
  <c r="AO39" i="19"/>
  <c r="M39" i="19" s="1"/>
  <c r="AA39" i="19" s="1"/>
  <c r="AR39" i="19"/>
  <c r="AQ39" i="19"/>
  <c r="AR37" i="19"/>
  <c r="AO37" i="19"/>
  <c r="AQ37" i="19"/>
  <c r="M36" i="19"/>
  <c r="AA36" i="19" s="1"/>
  <c r="N36" i="19"/>
  <c r="P36" i="19"/>
  <c r="AC36" i="19" s="1"/>
  <c r="O36" i="19"/>
  <c r="R36" i="19" s="1"/>
  <c r="Q36" i="19"/>
  <c r="AD36" i="19" s="1"/>
  <c r="J36" i="19"/>
  <c r="L36" i="19"/>
  <c r="Z36" i="19" s="1"/>
  <c r="N33" i="19"/>
  <c r="Q33" i="19"/>
  <c r="AD33" i="19" s="1"/>
  <c r="L33" i="19"/>
  <c r="Z33" i="19" s="1"/>
  <c r="P33" i="19"/>
  <c r="AC33" i="19" s="1"/>
  <c r="O33" i="19"/>
  <c r="R33" i="19" s="1"/>
  <c r="M33" i="19"/>
  <c r="AA33" i="19" s="1"/>
  <c r="J33" i="19"/>
  <c r="M30" i="19"/>
  <c r="L30" i="19"/>
  <c r="J30" i="19"/>
  <c r="O30" i="19"/>
  <c r="AO24" i="19"/>
  <c r="AR24" i="19"/>
  <c r="AQ24" i="19"/>
  <c r="M20" i="19"/>
  <c r="AA20" i="19" s="1"/>
  <c r="L20" i="19"/>
  <c r="P20" i="19" s="1"/>
  <c r="J20" i="19"/>
  <c r="O20" i="19"/>
  <c r="AO21" i="19"/>
  <c r="AR21" i="19"/>
  <c r="AQ21" i="19"/>
  <c r="M27" i="19"/>
  <c r="L27" i="19"/>
  <c r="P27" i="19" s="1"/>
  <c r="AC27" i="19" s="1"/>
  <c r="J27" i="19"/>
  <c r="O27" i="19"/>
  <c r="AR24" i="24"/>
  <c r="AO24" i="24"/>
  <c r="AQ24" i="24"/>
  <c r="L24" i="24" s="1"/>
  <c r="J32" i="19"/>
  <c r="M32" i="19"/>
  <c r="L32" i="19"/>
  <c r="Z32" i="19" s="1"/>
  <c r="O32" i="19"/>
  <c r="AR48" i="19"/>
  <c r="AO48" i="19"/>
  <c r="M48" i="19" s="1"/>
  <c r="AA48" i="19" s="1"/>
  <c r="AQ48" i="19"/>
  <c r="AP21" i="25"/>
  <c r="L47" i="14"/>
  <c r="Q47" i="14"/>
  <c r="AD47" i="14" s="1"/>
  <c r="L44" i="14"/>
  <c r="Q44" i="14"/>
  <c r="AD44" i="14" s="1"/>
  <c r="AA45" i="19"/>
  <c r="AA28" i="19"/>
  <c r="AA27" i="19"/>
  <c r="AA30" i="19"/>
  <c r="AA32" i="19"/>
  <c r="AA26" i="19"/>
  <c r="AA42" i="19"/>
  <c r="AA43" i="19"/>
  <c r="Z31" i="25"/>
  <c r="Z27" i="25"/>
  <c r="Z47" i="25"/>
  <c r="Z26" i="25"/>
  <c r="Z21" i="25"/>
  <c r="Z39" i="25"/>
  <c r="Z23" i="25"/>
  <c r="Z18" i="24"/>
  <c r="Z25" i="24"/>
  <c r="Z30" i="24"/>
  <c r="Z44" i="24"/>
  <c r="Z35" i="24"/>
  <c r="Z24" i="24"/>
  <c r="Z21" i="24"/>
  <c r="AC30" i="24"/>
  <c r="AC36" i="24"/>
  <c r="Z24" i="14"/>
  <c r="Z44" i="14"/>
  <c r="AC23" i="19"/>
  <c r="Z20" i="19"/>
  <c r="Z43" i="14"/>
  <c r="Z47" i="14"/>
  <c r="Z45" i="19"/>
  <c r="Z23" i="19"/>
  <c r="Z28" i="19"/>
  <c r="Z40" i="19"/>
  <c r="Z30" i="19"/>
  <c r="AC19" i="19"/>
  <c r="AC20" i="19"/>
  <c r="Y33" i="24"/>
  <c r="Y25" i="19"/>
  <c r="AB40" i="24"/>
  <c r="Y45" i="24"/>
  <c r="Y27" i="19"/>
  <c r="AB18" i="24"/>
  <c r="Y25" i="25"/>
  <c r="Y42" i="19"/>
  <c r="AB29" i="24"/>
  <c r="Y23" i="19"/>
  <c r="AB22" i="25"/>
  <c r="AB37" i="24"/>
  <c r="Y39" i="19"/>
  <c r="Y28" i="19"/>
  <c r="AB31" i="24"/>
  <c r="AB28" i="24"/>
  <c r="AB30" i="19"/>
  <c r="AB23" i="24"/>
  <c r="AB19" i="19"/>
  <c r="Y29" i="19"/>
  <c r="AB25" i="24"/>
  <c r="Y21" i="25"/>
  <c r="Y44" i="24"/>
  <c r="Y19" i="24"/>
  <c r="AB21" i="19"/>
  <c r="Y26" i="25"/>
  <c r="Y29" i="24"/>
  <c r="Y22" i="25"/>
  <c r="Y23" i="25"/>
  <c r="AB45" i="24"/>
  <c r="Y42" i="24"/>
  <c r="Y27" i="24"/>
  <c r="Y32" i="24"/>
  <c r="Y31" i="25"/>
  <c r="Y23" i="24"/>
  <c r="Y43" i="25"/>
  <c r="Y19" i="19"/>
  <c r="AB42" i="24"/>
  <c r="AB44" i="24"/>
  <c r="Y39" i="24"/>
  <c r="AB24" i="25"/>
  <c r="AB43" i="25"/>
  <c r="AB38" i="25"/>
  <c r="AB22" i="24"/>
  <c r="Y20" i="19"/>
  <c r="AB44" i="14"/>
  <c r="Y21" i="24"/>
  <c r="Y25" i="24"/>
  <c r="Y44" i="25"/>
  <c r="AB18" i="19"/>
  <c r="AB20" i="24"/>
  <c r="Y46" i="25"/>
  <c r="Y42" i="25"/>
  <c r="AB34" i="24"/>
  <c r="AB48" i="19"/>
  <c r="AB26" i="24"/>
  <c r="AB23" i="25"/>
  <c r="Y24" i="25"/>
  <c r="AB43" i="24"/>
  <c r="Y31" i="24"/>
  <c r="AB36" i="24"/>
  <c r="Y44" i="19"/>
  <c r="Y21" i="19"/>
  <c r="AB26" i="19"/>
  <c r="Y43" i="24"/>
  <c r="Y30" i="19"/>
  <c r="AB21" i="24"/>
  <c r="AB44" i="25"/>
  <c r="Y29" i="25"/>
  <c r="Y22" i="19"/>
  <c r="Y38" i="24"/>
  <c r="Y20" i="24"/>
  <c r="AB33" i="24"/>
  <c r="AB25" i="19"/>
  <c r="Y40" i="24"/>
  <c r="Y28" i="25"/>
  <c r="AB42" i="19"/>
  <c r="Y34" i="24"/>
  <c r="Y20" i="25"/>
  <c r="AB21" i="25"/>
  <c r="AB19" i="24"/>
  <c r="Y41" i="19"/>
  <c r="AB31" i="25"/>
  <c r="Y37" i="24"/>
  <c r="AB39" i="19"/>
  <c r="Y47" i="24"/>
  <c r="Y19" i="25"/>
  <c r="Y18" i="19"/>
  <c r="AB30" i="25"/>
  <c r="Y43" i="19"/>
  <c r="AB24" i="19"/>
  <c r="Y48" i="19"/>
  <c r="AB41" i="19"/>
  <c r="AB28" i="25"/>
  <c r="AB47" i="24"/>
  <c r="AB46" i="24"/>
  <c r="AB29" i="19"/>
  <c r="AB46" i="19"/>
  <c r="AB40" i="19"/>
  <c r="AB27" i="19"/>
  <c r="Y18" i="24"/>
  <c r="AB47" i="19"/>
  <c r="AB24" i="24"/>
  <c r="AB38" i="24"/>
  <c r="AB39" i="25"/>
  <c r="Y45" i="25"/>
  <c r="AB27" i="25"/>
  <c r="Y38" i="25"/>
  <c r="AB44" i="19"/>
  <c r="Y36" i="24"/>
  <c r="Y48" i="25"/>
  <c r="AB31" i="19"/>
  <c r="Y26" i="24"/>
  <c r="AB32" i="24"/>
  <c r="Y28" i="24"/>
  <c r="AB23" i="19"/>
  <c r="Y46" i="24"/>
  <c r="AB22" i="19"/>
  <c r="Y30" i="24"/>
  <c r="Y47" i="25"/>
  <c r="AB46" i="25"/>
  <c r="AB20" i="19"/>
  <c r="AB27" i="24"/>
  <c r="Y41" i="24"/>
  <c r="Y45" i="19"/>
  <c r="AB26" i="25"/>
  <c r="AB29" i="25"/>
  <c r="AB39" i="24"/>
  <c r="Y26" i="19"/>
  <c r="AB41" i="25"/>
  <c r="AB19" i="25"/>
  <c r="AB25" i="25"/>
  <c r="AB18" i="25"/>
  <c r="AB20" i="25"/>
  <c r="AB28" i="19"/>
  <c r="Y22" i="24"/>
  <c r="AB40" i="25"/>
  <c r="AB42" i="25"/>
  <c r="Y35" i="24"/>
  <c r="Y32" i="19"/>
  <c r="Z19" i="19" l="1"/>
  <c r="P41" i="19"/>
  <c r="AC41" i="19" s="1"/>
  <c r="Q31" i="19"/>
  <c r="AD31" i="19" s="1"/>
  <c r="P46" i="19"/>
  <c r="AC46" i="19" s="1"/>
  <c r="AS38" i="25"/>
  <c r="Q46" i="24"/>
  <c r="AD46" i="24" s="1"/>
  <c r="Z18" i="19"/>
  <c r="AS44" i="19"/>
  <c r="AS47" i="19"/>
  <c r="AS26" i="25"/>
  <c r="AS34" i="19"/>
  <c r="Z25" i="19"/>
  <c r="Z31" i="19"/>
  <c r="Z47" i="24"/>
  <c r="Q33" i="24"/>
  <c r="AD33" i="24" s="1"/>
  <c r="Z27" i="19"/>
  <c r="Z44" i="19"/>
  <c r="Z36" i="24"/>
  <c r="AA46" i="19"/>
  <c r="AS39" i="19"/>
  <c r="AS43" i="19"/>
  <c r="AS28" i="25"/>
  <c r="AS25" i="19"/>
  <c r="AS40" i="19"/>
  <c r="AS41" i="19"/>
  <c r="Q29" i="19"/>
  <c r="Q48" i="19"/>
  <c r="AS33" i="19"/>
  <c r="Q44" i="19"/>
  <c r="Q27" i="19"/>
  <c r="AD27" i="19" s="1"/>
  <c r="Q41" i="19"/>
  <c r="AD41" i="19" s="1"/>
  <c r="AS31" i="19"/>
  <c r="AS45" i="19"/>
  <c r="R31" i="14"/>
  <c r="AS40" i="24"/>
  <c r="L40" i="24"/>
  <c r="P40" i="24" s="1"/>
  <c r="AC40" i="24" s="1"/>
  <c r="M24" i="24"/>
  <c r="AA24" i="24" s="1"/>
  <c r="M25" i="24"/>
  <c r="Q25" i="24" s="1"/>
  <c r="AD25" i="24" s="1"/>
  <c r="Q24" i="25"/>
  <c r="AD24" i="25" s="1"/>
  <c r="P25" i="25"/>
  <c r="AC25" i="25" s="1"/>
  <c r="P39" i="25"/>
  <c r="AC39" i="25" s="1"/>
  <c r="AS31" i="25"/>
  <c r="Q46" i="25"/>
  <c r="AD46" i="25" s="1"/>
  <c r="Q44" i="25"/>
  <c r="AD44" i="25" s="1"/>
  <c r="N21" i="25"/>
  <c r="N43" i="25"/>
  <c r="N26" i="25"/>
  <c r="P26" i="25"/>
  <c r="AC26" i="25" s="1"/>
  <c r="Q41" i="25"/>
  <c r="AD41" i="25" s="1"/>
  <c r="AS32" i="25"/>
  <c r="AS47" i="25"/>
  <c r="Q40" i="25"/>
  <c r="AD40" i="25" s="1"/>
  <c r="AS43" i="25"/>
  <c r="AS29" i="25"/>
  <c r="P44" i="25"/>
  <c r="AC44" i="25" s="1"/>
  <c r="AS42" i="25"/>
  <c r="P47" i="25"/>
  <c r="AC47" i="25" s="1"/>
  <c r="AS45" i="25"/>
  <c r="P41" i="25"/>
  <c r="P29" i="25"/>
  <c r="AC29" i="25" s="1"/>
  <c r="Q42" i="25"/>
  <c r="AD42" i="25" s="1"/>
  <c r="P45" i="25"/>
  <c r="P43" i="25"/>
  <c r="AC43" i="25" s="1"/>
  <c r="N44" i="24"/>
  <c r="Q45" i="24"/>
  <c r="AD45" i="24" s="1"/>
  <c r="N47" i="24"/>
  <c r="N29" i="24"/>
  <c r="N39" i="24"/>
  <c r="N46" i="24"/>
  <c r="AS36" i="24"/>
  <c r="N31" i="24"/>
  <c r="N22" i="24"/>
  <c r="AS44" i="24"/>
  <c r="AS25" i="24"/>
  <c r="Q40" i="24"/>
  <c r="AD40" i="24" s="1"/>
  <c r="P31" i="24"/>
  <c r="P35" i="24"/>
  <c r="AS32" i="24"/>
  <c r="Q20" i="25"/>
  <c r="AD20" i="25" s="1"/>
  <c r="P20" i="25"/>
  <c r="AC20" i="25" s="1"/>
  <c r="P37" i="24"/>
  <c r="AC37" i="24" s="1"/>
  <c r="Q28" i="24"/>
  <c r="AD28" i="24" s="1"/>
  <c r="AS39" i="24"/>
  <c r="Q34" i="24"/>
  <c r="AD34" i="24" s="1"/>
  <c r="P38" i="24"/>
  <c r="AC38" i="24" s="1"/>
  <c r="AS31" i="24"/>
  <c r="P44" i="24"/>
  <c r="AC44" i="24" s="1"/>
  <c r="AS43" i="24"/>
  <c r="AS35" i="24"/>
  <c r="Q30" i="24"/>
  <c r="AD30" i="24" s="1"/>
  <c r="P27" i="24"/>
  <c r="P29" i="24"/>
  <c r="AC29" i="24" s="1"/>
  <c r="AS41" i="24"/>
  <c r="Q42" i="24"/>
  <c r="AD42" i="24" s="1"/>
  <c r="AS23" i="24"/>
  <c r="Q20" i="24"/>
  <c r="AD20" i="24" s="1"/>
  <c r="AS34" i="24"/>
  <c r="P26" i="24"/>
  <c r="AS38" i="24"/>
  <c r="P18" i="25"/>
  <c r="P22" i="25"/>
  <c r="AS23" i="25"/>
  <c r="P21" i="25"/>
  <c r="AC21" i="25" s="1"/>
  <c r="Q21" i="24"/>
  <c r="AD21" i="24" s="1"/>
  <c r="P20" i="24"/>
  <c r="AC20" i="24" s="1"/>
  <c r="P22" i="24"/>
  <c r="AC22" i="24" s="1"/>
  <c r="AS18" i="24"/>
  <c r="Q18" i="24"/>
  <c r="AD18" i="24" s="1"/>
  <c r="N27" i="19"/>
  <c r="N41" i="19"/>
  <c r="N47" i="14"/>
  <c r="N43" i="14"/>
  <c r="N40" i="14"/>
  <c r="N31" i="19"/>
  <c r="N44" i="14"/>
  <c r="N24" i="14"/>
  <c r="N25" i="19"/>
  <c r="N40" i="19"/>
  <c r="N28" i="19"/>
  <c r="N20" i="19"/>
  <c r="N44" i="19"/>
  <c r="P47" i="14"/>
  <c r="AB33" i="19"/>
  <c r="Y33" i="19"/>
  <c r="Y36" i="19"/>
  <c r="AB36" i="19"/>
  <c r="Y35" i="25"/>
  <c r="AB35" i="25"/>
  <c r="P43" i="14"/>
  <c r="AC43" i="14" s="1"/>
  <c r="P40" i="14"/>
  <c r="AB34" i="19"/>
  <c r="Y34" i="19"/>
  <c r="Y35" i="19"/>
  <c r="AB35" i="19"/>
  <c r="AB36" i="25"/>
  <c r="Y36" i="25"/>
  <c r="Y32" i="25"/>
  <c r="AB32" i="25"/>
  <c r="AS29" i="19"/>
  <c r="AS48" i="19"/>
  <c r="P32" i="19"/>
  <c r="AC32" i="19" s="1"/>
  <c r="Q32" i="19"/>
  <c r="AS24" i="24"/>
  <c r="AS21" i="19"/>
  <c r="Q20" i="19"/>
  <c r="AD20" i="19" s="1"/>
  <c r="R20" i="19" s="1"/>
  <c r="AS24" i="19"/>
  <c r="P30" i="19"/>
  <c r="AC30" i="19" s="1"/>
  <c r="N30" i="19"/>
  <c r="AS37" i="19"/>
  <c r="Q25" i="19"/>
  <c r="AD25" i="19" s="1"/>
  <c r="P40" i="19"/>
  <c r="Q40" i="19"/>
  <c r="AD40" i="19" s="1"/>
  <c r="Q31" i="24"/>
  <c r="AD31" i="24" s="1"/>
  <c r="Q43" i="24"/>
  <c r="AD43" i="24" s="1"/>
  <c r="P43" i="24"/>
  <c r="AC43" i="24" s="1"/>
  <c r="Q35" i="24"/>
  <c r="AD35" i="24" s="1"/>
  <c r="N35" i="24"/>
  <c r="Q23" i="25"/>
  <c r="AD23" i="25" s="1"/>
  <c r="N23" i="25"/>
  <c r="AS18" i="25"/>
  <c r="Q18" i="25"/>
  <c r="AD18" i="25" s="1"/>
  <c r="AS30" i="25"/>
  <c r="AS24" i="25"/>
  <c r="P40" i="25"/>
  <c r="AS41" i="25"/>
  <c r="AS34" i="25"/>
  <c r="AS30" i="24"/>
  <c r="Q22" i="24"/>
  <c r="AD22" i="24" s="1"/>
  <c r="AS27" i="24"/>
  <c r="Q19" i="24"/>
  <c r="AD19" i="24" s="1"/>
  <c r="P19" i="24"/>
  <c r="AC19" i="24" s="1"/>
  <c r="AS45" i="24"/>
  <c r="P33" i="24"/>
  <c r="AS47" i="24"/>
  <c r="Q37" i="24"/>
  <c r="AD37" i="24" s="1"/>
  <c r="N18" i="19"/>
  <c r="Q28" i="19"/>
  <c r="AD28" i="19" s="1"/>
  <c r="AS26" i="19"/>
  <c r="AS42" i="19"/>
  <c r="AS22" i="19"/>
  <c r="R46" i="19"/>
  <c r="AS38" i="19"/>
  <c r="Q23" i="19"/>
  <c r="AD23" i="19" s="1"/>
  <c r="R23" i="19" s="1"/>
  <c r="AS29" i="24"/>
  <c r="Q45" i="19"/>
  <c r="AD45" i="19" s="1"/>
  <c r="P21" i="24"/>
  <c r="AC21" i="24" s="1"/>
  <c r="P28" i="24"/>
  <c r="N19" i="19"/>
  <c r="N39" i="25"/>
  <c r="AS21" i="25"/>
  <c r="N46" i="25"/>
  <c r="N22" i="25"/>
  <c r="P48" i="25"/>
  <c r="AC48" i="25" s="1"/>
  <c r="P41" i="24"/>
  <c r="AC41" i="24" s="1"/>
  <c r="Q41" i="24"/>
  <c r="AD41" i="24" s="1"/>
  <c r="AS42" i="24"/>
  <c r="Q23" i="24"/>
  <c r="AD23" i="24" s="1"/>
  <c r="AS20" i="24"/>
  <c r="P34" i="24"/>
  <c r="AC34" i="24" s="1"/>
  <c r="AS26" i="24"/>
  <c r="Q38" i="24"/>
  <c r="AD38" i="24" s="1"/>
  <c r="AS46" i="24"/>
  <c r="AS32" i="19"/>
  <c r="P24" i="24"/>
  <c r="AC24" i="24" s="1"/>
  <c r="Q24" i="24"/>
  <c r="AD24" i="24" s="1"/>
  <c r="AS27" i="19"/>
  <c r="L21" i="19"/>
  <c r="AS20" i="19"/>
  <c r="L24" i="19"/>
  <c r="Z24" i="19" s="1"/>
  <c r="AS30" i="19"/>
  <c r="AS36" i="19"/>
  <c r="L39" i="19"/>
  <c r="Q36" i="24"/>
  <c r="AD36" i="24" s="1"/>
  <c r="R36" i="24" s="1"/>
  <c r="N36" i="24"/>
  <c r="Q44" i="24"/>
  <c r="AD44" i="24" s="1"/>
  <c r="Q32" i="24"/>
  <c r="AD32" i="24" s="1"/>
  <c r="Q47" i="25"/>
  <c r="AD47" i="25" s="1"/>
  <c r="N47" i="25"/>
  <c r="AS20" i="25"/>
  <c r="P30" i="25"/>
  <c r="AC30" i="25" s="1"/>
  <c r="Q30" i="25"/>
  <c r="AD30" i="25" s="1"/>
  <c r="AS33" i="25"/>
  <c r="AS40" i="25"/>
  <c r="AS25" i="25"/>
  <c r="AS35" i="25"/>
  <c r="AS22" i="24"/>
  <c r="Q27" i="24"/>
  <c r="AD27" i="24" s="1"/>
  <c r="AS19" i="24"/>
  <c r="AS33" i="24"/>
  <c r="Q47" i="24"/>
  <c r="AD47" i="24" s="1"/>
  <c r="AS37" i="24"/>
  <c r="AS18" i="19"/>
  <c r="Q47" i="19"/>
  <c r="AD47" i="19" s="1"/>
  <c r="AS28" i="19"/>
  <c r="Q26" i="19"/>
  <c r="AD26" i="19" s="1"/>
  <c r="Q42" i="19"/>
  <c r="L22" i="19"/>
  <c r="Z22" i="19" s="1"/>
  <c r="Q22" i="19"/>
  <c r="AD22" i="19" s="1"/>
  <c r="AS35" i="19"/>
  <c r="Q29" i="24"/>
  <c r="AD29" i="24" s="1"/>
  <c r="AS21" i="24"/>
  <c r="P18" i="24"/>
  <c r="AC18" i="24" s="1"/>
  <c r="AS28" i="24"/>
  <c r="Q39" i="24"/>
  <c r="AD39" i="24" s="1"/>
  <c r="AS19" i="19"/>
  <c r="AS39" i="25"/>
  <c r="Q38" i="25"/>
  <c r="AD38" i="25" s="1"/>
  <c r="P38" i="25"/>
  <c r="AC38" i="25" s="1"/>
  <c r="Q21" i="25"/>
  <c r="AD21" i="25" s="1"/>
  <c r="P27" i="25"/>
  <c r="AC27" i="25" s="1"/>
  <c r="Q27" i="25"/>
  <c r="AD27" i="25" s="1"/>
  <c r="AS37" i="25"/>
  <c r="Q31" i="25"/>
  <c r="AD31" i="25" s="1"/>
  <c r="AS46" i="25"/>
  <c r="P28" i="25"/>
  <c r="AC28" i="25" s="1"/>
  <c r="AS22" i="25"/>
  <c r="AS48" i="25"/>
  <c r="AS44" i="25"/>
  <c r="Q26" i="25"/>
  <c r="AD26" i="25" s="1"/>
  <c r="AS36" i="25"/>
  <c r="P46" i="24"/>
  <c r="AC46" i="24" s="1"/>
  <c r="P19" i="25"/>
  <c r="Q19" i="25"/>
  <c r="AD19" i="25" s="1"/>
  <c r="P44" i="14"/>
  <c r="Y33" i="25"/>
  <c r="AB33" i="25"/>
  <c r="AB37" i="25"/>
  <c r="Y37" i="25"/>
  <c r="P24" i="14"/>
  <c r="AC24" i="14" s="1"/>
  <c r="AB37" i="19"/>
  <c r="Y37" i="19"/>
  <c r="AB34" i="25"/>
  <c r="Y34" i="25"/>
  <c r="AB38" i="19"/>
  <c r="Y38" i="19"/>
  <c r="N32" i="19"/>
  <c r="Q30" i="19"/>
  <c r="AD30" i="19" s="1"/>
  <c r="P42" i="25"/>
  <c r="AC42" i="25" s="1"/>
  <c r="P23" i="25"/>
  <c r="AC23" i="25" s="1"/>
  <c r="N40" i="25"/>
  <c r="Q25" i="25"/>
  <c r="AD25" i="25" s="1"/>
  <c r="Q18" i="19"/>
  <c r="AD18" i="19" s="1"/>
  <c r="R18" i="19" s="1"/>
  <c r="R31" i="19"/>
  <c r="N46" i="19"/>
  <c r="N23" i="19"/>
  <c r="N45" i="19"/>
  <c r="N21" i="24"/>
  <c r="Q19" i="19"/>
  <c r="AD19" i="19" s="1"/>
  <c r="R19" i="19" s="1"/>
  <c r="Q39" i="25"/>
  <c r="AD39" i="25" s="1"/>
  <c r="P46" i="25"/>
  <c r="Q22" i="25"/>
  <c r="AD22" i="25" s="1"/>
  <c r="Q48" i="25"/>
  <c r="AD48" i="25" s="1"/>
  <c r="P23" i="24"/>
  <c r="AC23" i="24" s="1"/>
  <c r="L48" i="19"/>
  <c r="Q21" i="19"/>
  <c r="AD21" i="19" s="1"/>
  <c r="M24" i="19"/>
  <c r="AA24" i="19" s="1"/>
  <c r="Q39" i="19"/>
  <c r="AD39" i="19" s="1"/>
  <c r="L29" i="19"/>
  <c r="L43" i="19"/>
  <c r="Q43" i="19"/>
  <c r="P32" i="24"/>
  <c r="N30" i="25"/>
  <c r="N41" i="25"/>
  <c r="N30" i="24"/>
  <c r="R30" i="24"/>
  <c r="N27" i="24"/>
  <c r="R47" i="24"/>
  <c r="L47" i="19"/>
  <c r="P25" i="24"/>
  <c r="AC25" i="24" s="1"/>
  <c r="L26" i="19"/>
  <c r="L42" i="19"/>
  <c r="Z42" i="19" s="1"/>
  <c r="N18" i="24"/>
  <c r="P39" i="24"/>
  <c r="AC39" i="24" s="1"/>
  <c r="N27" i="25"/>
  <c r="P31" i="25"/>
  <c r="AC31" i="25" s="1"/>
  <c r="N31" i="25"/>
  <c r="Q28" i="25"/>
  <c r="AD28" i="25" s="1"/>
  <c r="N28" i="25"/>
  <c r="Q43" i="25"/>
  <c r="AD43" i="25" s="1"/>
  <c r="Q29" i="25"/>
  <c r="AD29" i="25" s="1"/>
  <c r="P42" i="24"/>
  <c r="AC42" i="24" s="1"/>
  <c r="Q26" i="24"/>
  <c r="AD26" i="24" s="1"/>
  <c r="AD48" i="19"/>
  <c r="AD29" i="19"/>
  <c r="AD32" i="19"/>
  <c r="AA29" i="19"/>
  <c r="AD44" i="19"/>
  <c r="AD42" i="19"/>
  <c r="AD43" i="19"/>
  <c r="AA25" i="25"/>
  <c r="Z44" i="25"/>
  <c r="Z19" i="25"/>
  <c r="Z20" i="25"/>
  <c r="Z24" i="25"/>
  <c r="Z29" i="25"/>
  <c r="AC45" i="25"/>
  <c r="AC22" i="25"/>
  <c r="AC40" i="25"/>
  <c r="AA24" i="25"/>
  <c r="Z45" i="25"/>
  <c r="Z25" i="25"/>
  <c r="Z42" i="25"/>
  <c r="Z18" i="25"/>
  <c r="Z48" i="25"/>
  <c r="AC24" i="25"/>
  <c r="Z38" i="25"/>
  <c r="AC41" i="25"/>
  <c r="AC18" i="25"/>
  <c r="AC19" i="25"/>
  <c r="AC46" i="25"/>
  <c r="Z32" i="24"/>
  <c r="Z45" i="24"/>
  <c r="Z20" i="24"/>
  <c r="Z33" i="24"/>
  <c r="Z37" i="24"/>
  <c r="Z41" i="24"/>
  <c r="Z34" i="24"/>
  <c r="AC35" i="24"/>
  <c r="AC27" i="24"/>
  <c r="AC26" i="24"/>
  <c r="AC28" i="24"/>
  <c r="AC45" i="24"/>
  <c r="Z42" i="24"/>
  <c r="Z26" i="24"/>
  <c r="Z43" i="24"/>
  <c r="Z19" i="24"/>
  <c r="Z28" i="24"/>
  <c r="Z23" i="24"/>
  <c r="Z38" i="24"/>
  <c r="AC31" i="24"/>
  <c r="AC33" i="24"/>
  <c r="AC32" i="24"/>
  <c r="Z39" i="19"/>
  <c r="Z26" i="19"/>
  <c r="AC40" i="19"/>
  <c r="Z21" i="19"/>
  <c r="Z48" i="19"/>
  <c r="Z29" i="19"/>
  <c r="Z43" i="19"/>
  <c r="Z47" i="19"/>
  <c r="AC47" i="14"/>
  <c r="AC40" i="14"/>
  <c r="AC44" i="14"/>
  <c r="Y39" i="25"/>
  <c r="Y47" i="19"/>
  <c r="Y40" i="25"/>
  <c r="Y18" i="25"/>
  <c r="Y46" i="19"/>
  <c r="AB30" i="24"/>
  <c r="Y41" i="25"/>
  <c r="Y27" i="25"/>
  <c r="AB32" i="19"/>
  <c r="AB47" i="25"/>
  <c r="AB45" i="19"/>
  <c r="AB43" i="19"/>
  <c r="AB45" i="25"/>
  <c r="Y40" i="19"/>
  <c r="AB35" i="24"/>
  <c r="Y31" i="19"/>
  <c r="Y24" i="19"/>
  <c r="AB41" i="24"/>
  <c r="Y24" i="24"/>
  <c r="Y30" i="25"/>
  <c r="AB48" i="25"/>
  <c r="Z40" i="24" l="1"/>
  <c r="AA25" i="24"/>
  <c r="R45" i="19"/>
  <c r="R28" i="19"/>
  <c r="R41" i="19"/>
  <c r="R44" i="19"/>
  <c r="R27" i="19"/>
  <c r="N24" i="24"/>
  <c r="N25" i="24"/>
  <c r="R46" i="25"/>
  <c r="R42" i="25"/>
  <c r="R27" i="25"/>
  <c r="R38" i="25"/>
  <c r="R30" i="25"/>
  <c r="R20" i="25"/>
  <c r="R41" i="25"/>
  <c r="R44" i="25"/>
  <c r="N38" i="25"/>
  <c r="N48" i="25"/>
  <c r="N18" i="25"/>
  <c r="N42" i="25"/>
  <c r="N45" i="25"/>
  <c r="N24" i="25"/>
  <c r="R25" i="25"/>
  <c r="R40" i="25"/>
  <c r="R21" i="25"/>
  <c r="R45" i="25"/>
  <c r="R26" i="25"/>
  <c r="N29" i="25"/>
  <c r="N20" i="25"/>
  <c r="N19" i="25"/>
  <c r="N44" i="25"/>
  <c r="N25" i="25"/>
  <c r="R24" i="25"/>
  <c r="R29" i="25"/>
  <c r="R48" i="25"/>
  <c r="R31" i="25"/>
  <c r="R47" i="25"/>
  <c r="R43" i="25"/>
  <c r="R28" i="25"/>
  <c r="R22" i="25"/>
  <c r="R39" i="25"/>
  <c r="R23" i="25"/>
  <c r="R19" i="25"/>
  <c r="R18" i="25"/>
  <c r="R42" i="24"/>
  <c r="R24" i="24"/>
  <c r="R33" i="24"/>
  <c r="R19" i="24"/>
  <c r="R20" i="24"/>
  <c r="R37" i="24"/>
  <c r="R31" i="24"/>
  <c r="N38" i="24"/>
  <c r="N23" i="24"/>
  <c r="N28" i="24"/>
  <c r="N19" i="24"/>
  <c r="N43" i="24"/>
  <c r="N26" i="24"/>
  <c r="N42" i="24"/>
  <c r="R45" i="24"/>
  <c r="R39" i="24"/>
  <c r="R46" i="24"/>
  <c r="R40" i="24"/>
  <c r="R18" i="24"/>
  <c r="R25" i="24"/>
  <c r="R34" i="24"/>
  <c r="R41" i="24"/>
  <c r="R28" i="24"/>
  <c r="R21" i="24"/>
  <c r="R43" i="24"/>
  <c r="R22" i="24"/>
  <c r="R29" i="24"/>
  <c r="R27" i="24"/>
  <c r="R44" i="24"/>
  <c r="R35" i="24"/>
  <c r="N34" i="24"/>
  <c r="N41" i="24"/>
  <c r="N37" i="24"/>
  <c r="N33" i="24"/>
  <c r="N20" i="24"/>
  <c r="N40" i="24"/>
  <c r="N45" i="24"/>
  <c r="N32" i="24"/>
  <c r="R26" i="24"/>
  <c r="R38" i="24"/>
  <c r="R32" i="24"/>
  <c r="R23" i="24"/>
  <c r="R44" i="14"/>
  <c r="R40" i="14"/>
  <c r="R47" i="14"/>
  <c r="N42" i="19"/>
  <c r="N47" i="19"/>
  <c r="N43" i="19"/>
  <c r="N29" i="19"/>
  <c r="N24" i="19"/>
  <c r="N48" i="19"/>
  <c r="N21" i="19"/>
  <c r="R24" i="14"/>
  <c r="R25" i="19"/>
  <c r="R32" i="19"/>
  <c r="R43" i="14"/>
  <c r="N26" i="19"/>
  <c r="N22" i="19"/>
  <c r="N39" i="19"/>
  <c r="R30" i="19"/>
  <c r="R40" i="19"/>
  <c r="P42" i="19"/>
  <c r="P47" i="19"/>
  <c r="P43" i="19"/>
  <c r="AC43" i="19" s="1"/>
  <c r="P29" i="19"/>
  <c r="AC29" i="19" s="1"/>
  <c r="Q24" i="19"/>
  <c r="AD24" i="19" s="1"/>
  <c r="P48" i="19"/>
  <c r="AC48" i="19" s="1"/>
  <c r="P21" i="19"/>
  <c r="P26" i="19"/>
  <c r="P22" i="19"/>
  <c r="P39" i="19"/>
  <c r="P24" i="19"/>
  <c r="AC24" i="19" s="1"/>
  <c r="AC47" i="19"/>
  <c r="AC26" i="19"/>
  <c r="AC42" i="19"/>
  <c r="AC21" i="19"/>
  <c r="AC22" i="19"/>
  <c r="AC39" i="19"/>
  <c r="R39" i="19" l="1"/>
  <c r="R48" i="19"/>
  <c r="R22" i="19"/>
  <c r="R21" i="19"/>
  <c r="R24" i="19"/>
  <c r="R43" i="19"/>
  <c r="R42" i="19"/>
  <c r="R26" i="19"/>
  <c r="R29" i="19"/>
  <c r="R47" i="19"/>
  <c r="B16" i="23"/>
  <c r="B45" i="23" s="1"/>
  <c r="AE45" i="23" s="1"/>
  <c r="B16" i="21"/>
  <c r="B40" i="21" s="1"/>
  <c r="AE40" i="21" s="1"/>
  <c r="B16" i="20"/>
  <c r="B39" i="20" s="1"/>
  <c r="AE39" i="20" s="1"/>
  <c r="B40" i="20" l="1"/>
  <c r="AE40" i="20" s="1"/>
  <c r="B26" i="20"/>
  <c r="AE26" i="20" s="1"/>
  <c r="B43" i="20"/>
  <c r="AE43" i="20" s="1"/>
  <c r="B27" i="20"/>
  <c r="AE27" i="20" s="1"/>
  <c r="B20" i="20"/>
  <c r="AE20" i="20" s="1"/>
  <c r="B29" i="20"/>
  <c r="AE29" i="20" s="1"/>
  <c r="B19" i="20"/>
  <c r="AE19" i="20" s="1"/>
  <c r="X9" i="20"/>
  <c r="X8" i="20" s="1"/>
  <c r="Y9" i="20"/>
  <c r="Y8" i="20" s="1"/>
  <c r="B21" i="20"/>
  <c r="AE21" i="20" s="1"/>
  <c r="B47" i="20"/>
  <c r="AE47" i="20" s="1"/>
  <c r="B37" i="20"/>
  <c r="AE37" i="20" s="1"/>
  <c r="B45" i="20"/>
  <c r="AE45" i="20" s="1"/>
  <c r="B34" i="20"/>
  <c r="AE34" i="20" s="1"/>
  <c r="B38" i="20"/>
  <c r="AE38" i="20" s="1"/>
  <c r="B25" i="20"/>
  <c r="AE25" i="20" s="1"/>
  <c r="B23" i="20"/>
  <c r="AE23" i="20" s="1"/>
  <c r="B46" i="20"/>
  <c r="AE46" i="20" s="1"/>
  <c r="B22" i="20"/>
  <c r="AE22" i="20" s="1"/>
  <c r="B18" i="20"/>
  <c r="AE18" i="20" s="1"/>
  <c r="B33" i="20"/>
  <c r="AE33" i="20" s="1"/>
  <c r="B41" i="20"/>
  <c r="AE41" i="20" s="1"/>
  <c r="B42" i="20"/>
  <c r="AE42" i="20" s="1"/>
  <c r="X9" i="23"/>
  <c r="X8" i="23" s="1"/>
  <c r="Y9" i="23"/>
  <c r="Y8" i="23" s="1"/>
  <c r="B38" i="23"/>
  <c r="AE38" i="23" s="1"/>
  <c r="B22" i="23"/>
  <c r="AE22" i="23" s="1"/>
  <c r="B31" i="23"/>
  <c r="AE31" i="23" s="1"/>
  <c r="B42" i="23"/>
  <c r="AE42" i="23" s="1"/>
  <c r="B19" i="23"/>
  <c r="AE19" i="23" s="1"/>
  <c r="B39" i="23"/>
  <c r="AE39" i="23" s="1"/>
  <c r="B34" i="23"/>
  <c r="AE34" i="23" s="1"/>
  <c r="B18" i="23"/>
  <c r="AE18" i="23" s="1"/>
  <c r="B27" i="23"/>
  <c r="AE27" i="23" s="1"/>
  <c r="B35" i="23"/>
  <c r="AE35" i="23" s="1"/>
  <c r="B26" i="23"/>
  <c r="AE26" i="23" s="1"/>
  <c r="B23" i="23"/>
  <c r="AE23" i="23" s="1"/>
  <c r="B43" i="23"/>
  <c r="AE43" i="23" s="1"/>
  <c r="B24" i="23"/>
  <c r="AE24" i="23" s="1"/>
  <c r="B41" i="23"/>
  <c r="AE41" i="23" s="1"/>
  <c r="B30" i="23"/>
  <c r="AE30" i="23" s="1"/>
  <c r="B25" i="23"/>
  <c r="AE25" i="23" s="1"/>
  <c r="B20" i="23"/>
  <c r="AE20" i="23" s="1"/>
  <c r="B33" i="23"/>
  <c r="AE33" i="23" s="1"/>
  <c r="B28" i="23"/>
  <c r="AE28" i="23" s="1"/>
  <c r="B46" i="23"/>
  <c r="AE46" i="23" s="1"/>
  <c r="B29" i="23"/>
  <c r="AE29" i="23" s="1"/>
  <c r="B40" i="23"/>
  <c r="AE40" i="23" s="1"/>
  <c r="B36" i="23"/>
  <c r="AE36" i="23" s="1"/>
  <c r="B48" i="23"/>
  <c r="AE48" i="23" s="1"/>
  <c r="B47" i="23"/>
  <c r="AE47" i="23" s="1"/>
  <c r="B32" i="23"/>
  <c r="AE32" i="23" s="1"/>
  <c r="B37" i="23"/>
  <c r="AE37" i="23" s="1"/>
  <c r="B21" i="23"/>
  <c r="AE21" i="23" s="1"/>
  <c r="B44" i="21"/>
  <c r="AE44" i="21" s="1"/>
  <c r="B45" i="21"/>
  <c r="AE45" i="21" s="1"/>
  <c r="B24" i="21"/>
  <c r="AE24" i="21" s="1"/>
  <c r="B30" i="20"/>
  <c r="AE30" i="20" s="1"/>
  <c r="B20" i="21"/>
  <c r="AE20" i="21" s="1"/>
  <c r="B27" i="21"/>
  <c r="AE27" i="21" s="1"/>
  <c r="B21" i="21"/>
  <c r="AE21" i="21" s="1"/>
  <c r="B28" i="20"/>
  <c r="AE28" i="20" s="1"/>
  <c r="B35" i="20"/>
  <c r="AE35" i="20" s="1"/>
  <c r="B44" i="20"/>
  <c r="AE44" i="20" s="1"/>
  <c r="B31" i="20"/>
  <c r="AE31" i="20" s="1"/>
  <c r="B32" i="21"/>
  <c r="AE32" i="21" s="1"/>
  <c r="B36" i="21"/>
  <c r="AE36" i="21" s="1"/>
  <c r="B37" i="21"/>
  <c r="AE37" i="21" s="1"/>
  <c r="B30" i="21"/>
  <c r="AE30" i="21" s="1"/>
  <c r="B36" i="20"/>
  <c r="AE36" i="20" s="1"/>
  <c r="B44" i="23"/>
  <c r="AE44" i="23" s="1"/>
  <c r="Y9" i="21"/>
  <c r="Y8" i="21" s="1"/>
  <c r="X9" i="21"/>
  <c r="X8" i="21" s="1"/>
  <c r="B25" i="21"/>
  <c r="AE25" i="21" s="1"/>
  <c r="B48" i="21"/>
  <c r="AE48" i="21" s="1"/>
  <c r="B22" i="21"/>
  <c r="AE22" i="21" s="1"/>
  <c r="B26" i="21"/>
  <c r="AE26" i="21" s="1"/>
  <c r="B47" i="21"/>
  <c r="AE47" i="21" s="1"/>
  <c r="B29" i="21"/>
  <c r="AE29" i="21" s="1"/>
  <c r="B46" i="21"/>
  <c r="AE46" i="21" s="1"/>
  <c r="B28" i="21"/>
  <c r="AE28" i="21" s="1"/>
  <c r="B43" i="21"/>
  <c r="AE43" i="21" s="1"/>
  <c r="B42" i="21"/>
  <c r="AE42" i="21" s="1"/>
  <c r="B34" i="21"/>
  <c r="AE34" i="21" s="1"/>
  <c r="B39" i="21"/>
  <c r="AE39" i="21" s="1"/>
  <c r="B31" i="21"/>
  <c r="AE31" i="21" s="1"/>
  <c r="B38" i="21"/>
  <c r="AE38" i="21" s="1"/>
  <c r="B18" i="21"/>
  <c r="AE18" i="21" s="1"/>
  <c r="B35" i="21"/>
  <c r="AE35" i="21" s="1"/>
  <c r="B19" i="21"/>
  <c r="AE19" i="21" s="1"/>
  <c r="B41" i="21"/>
  <c r="AE41" i="21" s="1"/>
  <c r="B24" i="20"/>
  <c r="AE24" i="20" s="1"/>
  <c r="B32" i="20"/>
  <c r="AE32" i="20" s="1"/>
  <c r="B23" i="21"/>
  <c r="AE23" i="21" s="1"/>
  <c r="B33" i="21"/>
  <c r="AE33" i="21" s="1"/>
  <c r="AN40" i="21" l="1"/>
  <c r="AN20" i="20"/>
  <c r="AO20" i="20" s="1"/>
  <c r="AK45" i="23"/>
  <c r="AN26" i="20"/>
  <c r="AO26" i="20" s="1"/>
  <c r="AR40" i="21"/>
  <c r="AO40" i="21"/>
  <c r="AQ40" i="21"/>
  <c r="AR20" i="20"/>
  <c r="AQ20" i="20"/>
  <c r="AQ26" i="20"/>
  <c r="AK33" i="21"/>
  <c r="AN33" i="21"/>
  <c r="K33" i="21"/>
  <c r="AK23" i="21"/>
  <c r="AN23" i="21"/>
  <c r="K23" i="21"/>
  <c r="AK24" i="20"/>
  <c r="AN24" i="20"/>
  <c r="K24" i="20"/>
  <c r="AK19" i="21"/>
  <c r="AN19" i="21"/>
  <c r="K19" i="21"/>
  <c r="AK18" i="21"/>
  <c r="AN18" i="21"/>
  <c r="K18" i="21"/>
  <c r="AK31" i="21"/>
  <c r="AN31" i="21"/>
  <c r="K31" i="21"/>
  <c r="AK34" i="21"/>
  <c r="AN34" i="21"/>
  <c r="K34" i="21"/>
  <c r="AK43" i="21"/>
  <c r="AN43" i="21"/>
  <c r="K43" i="21"/>
  <c r="AK46" i="21"/>
  <c r="AN46" i="21"/>
  <c r="K46" i="21"/>
  <c r="AK47" i="21"/>
  <c r="AN47" i="21"/>
  <c r="K47" i="21"/>
  <c r="AK22" i="21"/>
  <c r="AN22" i="21"/>
  <c r="K22" i="21"/>
  <c r="AK25" i="21"/>
  <c r="AN25" i="21"/>
  <c r="K25" i="21"/>
  <c r="AK36" i="20"/>
  <c r="AN36" i="20"/>
  <c r="K36" i="20"/>
  <c r="AK37" i="21"/>
  <c r="AN37" i="21"/>
  <c r="K37" i="21"/>
  <c r="AK32" i="21"/>
  <c r="AN32" i="21"/>
  <c r="K32" i="21"/>
  <c r="AK44" i="20"/>
  <c r="AN44" i="20"/>
  <c r="K44" i="20"/>
  <c r="AK28" i="20"/>
  <c r="AN28" i="20"/>
  <c r="K28" i="20"/>
  <c r="AK27" i="21"/>
  <c r="AN27" i="21"/>
  <c r="K27" i="21"/>
  <c r="AK30" i="20"/>
  <c r="AN30" i="20"/>
  <c r="K30" i="20"/>
  <c r="AK45" i="21"/>
  <c r="AN45" i="21"/>
  <c r="K45" i="21"/>
  <c r="AK21" i="23"/>
  <c r="AN21" i="23"/>
  <c r="K21" i="23"/>
  <c r="AK32" i="23"/>
  <c r="AN32" i="23"/>
  <c r="K32" i="23"/>
  <c r="AK48" i="23"/>
  <c r="AN48" i="23"/>
  <c r="K48" i="23"/>
  <c r="AK40" i="23"/>
  <c r="AN40" i="23"/>
  <c r="K40" i="23"/>
  <c r="AK46" i="23"/>
  <c r="AN46" i="23"/>
  <c r="K46" i="23"/>
  <c r="AK33" i="23"/>
  <c r="AN33" i="23"/>
  <c r="K33" i="23"/>
  <c r="AK25" i="23"/>
  <c r="AN25" i="23"/>
  <c r="K25" i="23"/>
  <c r="AK41" i="23"/>
  <c r="AN41" i="23"/>
  <c r="K41" i="23"/>
  <c r="AK43" i="23"/>
  <c r="AN43" i="23"/>
  <c r="K43" i="23"/>
  <c r="AK26" i="23"/>
  <c r="AN26" i="23"/>
  <c r="K26" i="23"/>
  <c r="AK27" i="23"/>
  <c r="AN27" i="23"/>
  <c r="K27" i="23"/>
  <c r="AK34" i="23"/>
  <c r="AN34" i="23"/>
  <c r="K34" i="23"/>
  <c r="AK19" i="23"/>
  <c r="AN19" i="23"/>
  <c r="K19" i="23"/>
  <c r="AK31" i="23"/>
  <c r="AP31" i="23" s="1"/>
  <c r="AN31" i="23"/>
  <c r="K31" i="23"/>
  <c r="AK38" i="23"/>
  <c r="AN38" i="23"/>
  <c r="K38" i="23"/>
  <c r="AK41" i="20"/>
  <c r="AN41" i="20"/>
  <c r="K41" i="20"/>
  <c r="AK18" i="20"/>
  <c r="AN18" i="20"/>
  <c r="K18" i="20"/>
  <c r="AK46" i="20"/>
  <c r="AN46" i="20"/>
  <c r="K46" i="20"/>
  <c r="AK25" i="20"/>
  <c r="AN25" i="20"/>
  <c r="K25" i="20"/>
  <c r="AK34" i="20"/>
  <c r="AN34" i="20"/>
  <c r="K34" i="20"/>
  <c r="AK37" i="20"/>
  <c r="AN37" i="20"/>
  <c r="K37" i="20"/>
  <c r="AK21" i="20"/>
  <c r="AP21" i="20" s="1"/>
  <c r="AN21" i="20"/>
  <c r="K21" i="20"/>
  <c r="AN45" i="23"/>
  <c r="K40" i="20"/>
  <c r="AK40" i="20"/>
  <c r="AN27" i="20"/>
  <c r="K40" i="21"/>
  <c r="AK40" i="21"/>
  <c r="AP40" i="21" s="1"/>
  <c r="AN39" i="20"/>
  <c r="K19" i="20"/>
  <c r="AK19" i="20"/>
  <c r="AN29" i="20"/>
  <c r="K20" i="20"/>
  <c r="AK20" i="20"/>
  <c r="AP20" i="20" s="1"/>
  <c r="AN43" i="20"/>
  <c r="K26" i="20"/>
  <c r="AK26" i="20"/>
  <c r="AK32" i="20"/>
  <c r="AN32" i="20"/>
  <c r="K32" i="20"/>
  <c r="AK41" i="21"/>
  <c r="AN41" i="21"/>
  <c r="K41" i="21"/>
  <c r="AK35" i="21"/>
  <c r="AN35" i="21"/>
  <c r="K35" i="21"/>
  <c r="AK38" i="21"/>
  <c r="AN38" i="21"/>
  <c r="K38" i="21"/>
  <c r="AK39" i="21"/>
  <c r="AN39" i="21"/>
  <c r="K39" i="21"/>
  <c r="AK42" i="21"/>
  <c r="AN42" i="21"/>
  <c r="K42" i="21"/>
  <c r="AK28" i="21"/>
  <c r="AN28" i="21"/>
  <c r="K28" i="21"/>
  <c r="AK29" i="21"/>
  <c r="AN29" i="21"/>
  <c r="K29" i="21"/>
  <c r="AK26" i="21"/>
  <c r="AN26" i="21"/>
  <c r="K26" i="21"/>
  <c r="AK48" i="21"/>
  <c r="AN48" i="21"/>
  <c r="K48" i="21"/>
  <c r="AK44" i="23"/>
  <c r="AP44" i="23" s="1"/>
  <c r="AN44" i="23"/>
  <c r="K44" i="23"/>
  <c r="AK30" i="21"/>
  <c r="AN30" i="21"/>
  <c r="K30" i="21"/>
  <c r="AK36" i="21"/>
  <c r="AN36" i="21"/>
  <c r="K36" i="21"/>
  <c r="AK31" i="20"/>
  <c r="AN31" i="20"/>
  <c r="K31" i="20"/>
  <c r="AK35" i="20"/>
  <c r="AN35" i="20"/>
  <c r="K35" i="20"/>
  <c r="AK21" i="21"/>
  <c r="AN21" i="21"/>
  <c r="K21" i="21"/>
  <c r="AK20" i="21"/>
  <c r="AN20" i="21"/>
  <c r="K20" i="21"/>
  <c r="AK24" i="21"/>
  <c r="AN24" i="21"/>
  <c r="K24" i="21"/>
  <c r="AK44" i="21"/>
  <c r="AN44" i="21"/>
  <c r="K44" i="21"/>
  <c r="AK37" i="23"/>
  <c r="AN37" i="23"/>
  <c r="K37" i="23"/>
  <c r="AK47" i="23"/>
  <c r="AN47" i="23"/>
  <c r="K47" i="23"/>
  <c r="AK36" i="23"/>
  <c r="AN36" i="23"/>
  <c r="K36" i="23"/>
  <c r="AK29" i="23"/>
  <c r="AN29" i="23"/>
  <c r="K29" i="23"/>
  <c r="AK28" i="23"/>
  <c r="AN28" i="23"/>
  <c r="K28" i="23"/>
  <c r="AK20" i="23"/>
  <c r="AN20" i="23"/>
  <c r="K20" i="23"/>
  <c r="AK30" i="23"/>
  <c r="AN30" i="23"/>
  <c r="K30" i="23"/>
  <c r="AK24" i="23"/>
  <c r="AP24" i="23" s="1"/>
  <c r="AN24" i="23"/>
  <c r="K24" i="23"/>
  <c r="AK23" i="23"/>
  <c r="AN23" i="23"/>
  <c r="K23" i="23"/>
  <c r="AK35" i="23"/>
  <c r="AN35" i="23"/>
  <c r="K35" i="23"/>
  <c r="AK18" i="23"/>
  <c r="AN18" i="23"/>
  <c r="K18" i="23"/>
  <c r="AK39" i="23"/>
  <c r="AN39" i="23"/>
  <c r="K39" i="23"/>
  <c r="AK42" i="23"/>
  <c r="AN42" i="23"/>
  <c r="K42" i="23"/>
  <c r="AK22" i="23"/>
  <c r="AN22" i="23"/>
  <c r="K22" i="23"/>
  <c r="AK42" i="20"/>
  <c r="AN42" i="20"/>
  <c r="K42" i="20"/>
  <c r="AK33" i="20"/>
  <c r="AN33" i="20"/>
  <c r="K33" i="20"/>
  <c r="AK22" i="20"/>
  <c r="AN22" i="20"/>
  <c r="K22" i="20"/>
  <c r="AK23" i="20"/>
  <c r="AN23" i="20"/>
  <c r="K23" i="20"/>
  <c r="AK38" i="20"/>
  <c r="AN38" i="20"/>
  <c r="K38" i="20"/>
  <c r="AK45" i="20"/>
  <c r="AN45" i="20"/>
  <c r="K45" i="20"/>
  <c r="AK47" i="20"/>
  <c r="AN47" i="20"/>
  <c r="K47" i="20"/>
  <c r="K45" i="23"/>
  <c r="AN40" i="20"/>
  <c r="K27" i="20"/>
  <c r="AK27" i="20"/>
  <c r="K39" i="20"/>
  <c r="AK39" i="20"/>
  <c r="AP39" i="20" s="1"/>
  <c r="AN19" i="20"/>
  <c r="K29" i="20"/>
  <c r="AK29" i="20"/>
  <c r="K43" i="20"/>
  <c r="AK43" i="20"/>
  <c r="AP43" i="20" s="1"/>
  <c r="AP35" i="23" l="1"/>
  <c r="AP47" i="23"/>
  <c r="AP41" i="20"/>
  <c r="AP41" i="23"/>
  <c r="AP45" i="21"/>
  <c r="AP29" i="23"/>
  <c r="AP35" i="20"/>
  <c r="AP32" i="23"/>
  <c r="AR26" i="20"/>
  <c r="AP29" i="20"/>
  <c r="AP22" i="23"/>
  <c r="AP20" i="23"/>
  <c r="AP32" i="20"/>
  <c r="AP34" i="20"/>
  <c r="AP34" i="23"/>
  <c r="AP40" i="23"/>
  <c r="AP39" i="23"/>
  <c r="AP46" i="20"/>
  <c r="AP26" i="23"/>
  <c r="AP26" i="20"/>
  <c r="AP33" i="23"/>
  <c r="AP45" i="20"/>
  <c r="AP23" i="20"/>
  <c r="AP33" i="20"/>
  <c r="AP44" i="20"/>
  <c r="AP27" i="20"/>
  <c r="AS20" i="20"/>
  <c r="AP44" i="21"/>
  <c r="AP20" i="21"/>
  <c r="AP36" i="21"/>
  <c r="AP26" i="21"/>
  <c r="AP28" i="21"/>
  <c r="AP39" i="21"/>
  <c r="AP35" i="21"/>
  <c r="AP27" i="21"/>
  <c r="AP37" i="21"/>
  <c r="AP25" i="21"/>
  <c r="AP47" i="21"/>
  <c r="AP43" i="21"/>
  <c r="AP31" i="21"/>
  <c r="AP19" i="21"/>
  <c r="AP23" i="21"/>
  <c r="AR19" i="20"/>
  <c r="AO19" i="20"/>
  <c r="AQ19" i="20"/>
  <c r="M43" i="20"/>
  <c r="AA43" i="20" s="1"/>
  <c r="J43" i="20"/>
  <c r="O43" i="20"/>
  <c r="J29" i="20"/>
  <c r="M29" i="20"/>
  <c r="AA29" i="20" s="1"/>
  <c r="O29" i="20"/>
  <c r="AO40" i="20"/>
  <c r="AR40" i="20"/>
  <c r="AQ40" i="20"/>
  <c r="AS40" i="20" s="1"/>
  <c r="M47" i="20"/>
  <c r="AA47" i="20" s="1"/>
  <c r="J47" i="20"/>
  <c r="O47" i="20"/>
  <c r="AO45" i="20"/>
  <c r="AR45" i="20"/>
  <c r="AQ45" i="20"/>
  <c r="AS45" i="20" s="1"/>
  <c r="M38" i="20"/>
  <c r="AA38" i="20" s="1"/>
  <c r="J38" i="20"/>
  <c r="O38" i="20"/>
  <c r="AR23" i="20"/>
  <c r="AO23" i="20"/>
  <c r="AQ23" i="20"/>
  <c r="J22" i="20"/>
  <c r="O22" i="20"/>
  <c r="AO33" i="20"/>
  <c r="AR33" i="20"/>
  <c r="AQ33" i="20"/>
  <c r="M42" i="20"/>
  <c r="AA42" i="20" s="1"/>
  <c r="J42" i="20"/>
  <c r="O42" i="20"/>
  <c r="AR22" i="23"/>
  <c r="AO22" i="23"/>
  <c r="AQ22" i="23"/>
  <c r="M42" i="23"/>
  <c r="AA42" i="23" s="1"/>
  <c r="J42" i="23"/>
  <c r="O42" i="23"/>
  <c r="AR39" i="23"/>
  <c r="AO39" i="23"/>
  <c r="AQ39" i="23"/>
  <c r="M18" i="23"/>
  <c r="AA18" i="23" s="1"/>
  <c r="J18" i="23"/>
  <c r="O18" i="23"/>
  <c r="AR35" i="23"/>
  <c r="AO35" i="23"/>
  <c r="AQ35" i="23"/>
  <c r="M23" i="23"/>
  <c r="AA23" i="23" s="1"/>
  <c r="J23" i="23"/>
  <c r="O23" i="23"/>
  <c r="AO24" i="23"/>
  <c r="AR24" i="23"/>
  <c r="AQ24" i="23"/>
  <c r="J30" i="23"/>
  <c r="M30" i="23"/>
  <c r="AA30" i="23" s="1"/>
  <c r="O30" i="23"/>
  <c r="AO20" i="23"/>
  <c r="AR20" i="23"/>
  <c r="AQ20" i="23"/>
  <c r="J28" i="23"/>
  <c r="M28" i="23"/>
  <c r="AA28" i="23" s="1"/>
  <c r="O28" i="23"/>
  <c r="AR29" i="23"/>
  <c r="AO29" i="23"/>
  <c r="AQ29" i="23"/>
  <c r="J36" i="23"/>
  <c r="M36" i="23"/>
  <c r="AA36" i="23" s="1"/>
  <c r="O36" i="23"/>
  <c r="AO47" i="23"/>
  <c r="AR47" i="23"/>
  <c r="AQ47" i="23"/>
  <c r="J37" i="23"/>
  <c r="M37" i="23"/>
  <c r="AA37" i="23" s="1"/>
  <c r="O37" i="23"/>
  <c r="AR44" i="21"/>
  <c r="AO44" i="21"/>
  <c r="AQ44" i="21"/>
  <c r="J24" i="21"/>
  <c r="O24" i="21"/>
  <c r="AR20" i="21"/>
  <c r="AO20" i="21"/>
  <c r="AQ20" i="21"/>
  <c r="M21" i="21"/>
  <c r="AA21" i="21" s="1"/>
  <c r="J21" i="21"/>
  <c r="O21" i="21"/>
  <c r="AO35" i="20"/>
  <c r="AR35" i="20"/>
  <c r="AQ35" i="20"/>
  <c r="M31" i="20"/>
  <c r="AA31" i="20" s="1"/>
  <c r="J31" i="20"/>
  <c r="O31" i="20"/>
  <c r="AR36" i="21"/>
  <c r="AO36" i="21"/>
  <c r="AQ36" i="21"/>
  <c r="M30" i="21"/>
  <c r="AA30" i="21" s="1"/>
  <c r="J30" i="21"/>
  <c r="O30" i="21"/>
  <c r="AR44" i="23"/>
  <c r="AO44" i="23"/>
  <c r="AQ44" i="23"/>
  <c r="M48" i="21"/>
  <c r="AA48" i="21" s="1"/>
  <c r="J48" i="21"/>
  <c r="O48" i="21"/>
  <c r="AO26" i="21"/>
  <c r="AR26" i="21"/>
  <c r="AQ26" i="21"/>
  <c r="M29" i="21"/>
  <c r="AA29" i="21" s="1"/>
  <c r="J29" i="21"/>
  <c r="O29" i="21"/>
  <c r="AR28" i="21"/>
  <c r="AO28" i="21"/>
  <c r="AQ28" i="21"/>
  <c r="M42" i="21"/>
  <c r="AA42" i="21" s="1"/>
  <c r="J42" i="21"/>
  <c r="O42" i="21"/>
  <c r="AO39" i="21"/>
  <c r="AR39" i="21"/>
  <c r="AQ39" i="21"/>
  <c r="M38" i="21"/>
  <c r="AA38" i="21" s="1"/>
  <c r="J38" i="21"/>
  <c r="O38" i="21"/>
  <c r="AO35" i="21"/>
  <c r="AR35" i="21"/>
  <c r="AQ35" i="21"/>
  <c r="M41" i="21"/>
  <c r="AA41" i="21" s="1"/>
  <c r="J41" i="21"/>
  <c r="O41" i="21"/>
  <c r="AO32" i="20"/>
  <c r="AR32" i="20"/>
  <c r="AQ32" i="20"/>
  <c r="AO43" i="20"/>
  <c r="AR43" i="20"/>
  <c r="AQ43" i="20"/>
  <c r="J20" i="20"/>
  <c r="M20" i="20"/>
  <c r="L20" i="20"/>
  <c r="P20" i="20" s="1"/>
  <c r="O20" i="20"/>
  <c r="AO39" i="20"/>
  <c r="AR39" i="20"/>
  <c r="AQ39" i="20"/>
  <c r="J40" i="21"/>
  <c r="M40" i="21"/>
  <c r="AA40" i="21" s="1"/>
  <c r="L40" i="21"/>
  <c r="P40" i="21" s="1"/>
  <c r="O40" i="21"/>
  <c r="AR45" i="23"/>
  <c r="AO45" i="23"/>
  <c r="AQ45" i="23"/>
  <c r="AO21" i="20"/>
  <c r="AR21" i="20"/>
  <c r="AQ21" i="20"/>
  <c r="M37" i="20"/>
  <c r="AA37" i="20" s="1"/>
  <c r="J37" i="20"/>
  <c r="O37" i="20"/>
  <c r="AR34" i="20"/>
  <c r="AO34" i="20"/>
  <c r="AQ34" i="20"/>
  <c r="J25" i="20"/>
  <c r="O25" i="20"/>
  <c r="AR46" i="20"/>
  <c r="AO46" i="20"/>
  <c r="AQ46" i="20"/>
  <c r="J18" i="20"/>
  <c r="O18" i="20"/>
  <c r="AO41" i="20"/>
  <c r="AR41" i="20"/>
  <c r="AQ41" i="20"/>
  <c r="M38" i="23"/>
  <c r="AA38" i="23" s="1"/>
  <c r="O38" i="23"/>
  <c r="J38" i="23"/>
  <c r="AR31" i="23"/>
  <c r="AO31" i="23"/>
  <c r="AQ31" i="23"/>
  <c r="M19" i="23"/>
  <c r="AA19" i="23" s="1"/>
  <c r="J19" i="23"/>
  <c r="O19" i="23"/>
  <c r="AO34" i="23"/>
  <c r="AR34" i="23"/>
  <c r="AQ34" i="23"/>
  <c r="M27" i="23"/>
  <c r="AA27" i="23" s="1"/>
  <c r="J27" i="23"/>
  <c r="O27" i="23"/>
  <c r="AO26" i="23"/>
  <c r="AR26" i="23"/>
  <c r="AQ26" i="23"/>
  <c r="O43" i="23"/>
  <c r="M43" i="23"/>
  <c r="AA43" i="23" s="1"/>
  <c r="J43" i="23"/>
  <c r="AR41" i="23"/>
  <c r="AO41" i="23"/>
  <c r="AQ41" i="23"/>
  <c r="J25" i="23"/>
  <c r="O25" i="23"/>
  <c r="AR33" i="23"/>
  <c r="AO33" i="23"/>
  <c r="AQ33" i="23"/>
  <c r="M46" i="23"/>
  <c r="AA46" i="23" s="1"/>
  <c r="J46" i="23"/>
  <c r="O46" i="23"/>
  <c r="AR40" i="23"/>
  <c r="AO40" i="23"/>
  <c r="AQ40" i="23"/>
  <c r="M48" i="23"/>
  <c r="AA48" i="23" s="1"/>
  <c r="J48" i="23"/>
  <c r="O48" i="23"/>
  <c r="AR32" i="23"/>
  <c r="AO32" i="23"/>
  <c r="AQ32" i="23"/>
  <c r="J21" i="23"/>
  <c r="M21" i="23"/>
  <c r="AA21" i="23" s="1"/>
  <c r="O21" i="23"/>
  <c r="AO45" i="21"/>
  <c r="AR45" i="21"/>
  <c r="AQ45" i="21"/>
  <c r="J30" i="20"/>
  <c r="M30" i="20"/>
  <c r="AA30" i="20" s="1"/>
  <c r="O30" i="20"/>
  <c r="AR27" i="21"/>
  <c r="AO27" i="21"/>
  <c r="AQ27" i="21"/>
  <c r="J28" i="20"/>
  <c r="M28" i="20"/>
  <c r="AA28" i="20" s="1"/>
  <c r="O28" i="20"/>
  <c r="AR44" i="20"/>
  <c r="AO44" i="20"/>
  <c r="AQ44" i="20"/>
  <c r="J32" i="21"/>
  <c r="M32" i="21"/>
  <c r="AA32" i="21" s="1"/>
  <c r="O32" i="21"/>
  <c r="AO37" i="21"/>
  <c r="AR37" i="21"/>
  <c r="AQ37" i="21"/>
  <c r="J36" i="20"/>
  <c r="M36" i="20"/>
  <c r="AA36" i="20" s="1"/>
  <c r="O36" i="20"/>
  <c r="AO25" i="21"/>
  <c r="AR25" i="21"/>
  <c r="AQ25" i="21"/>
  <c r="M22" i="21"/>
  <c r="AA22" i="21" s="1"/>
  <c r="J22" i="21"/>
  <c r="O22" i="21"/>
  <c r="AO47" i="21"/>
  <c r="AR47" i="21"/>
  <c r="AQ47" i="21"/>
  <c r="M46" i="21"/>
  <c r="AA46" i="21" s="1"/>
  <c r="J46" i="21"/>
  <c r="O46" i="21"/>
  <c r="AO43" i="21"/>
  <c r="AR43" i="21"/>
  <c r="AQ43" i="21"/>
  <c r="M34" i="21"/>
  <c r="AA34" i="21" s="1"/>
  <c r="J34" i="21"/>
  <c r="O34" i="21"/>
  <c r="AO31" i="21"/>
  <c r="AR31" i="21"/>
  <c r="AQ31" i="21"/>
  <c r="M18" i="21"/>
  <c r="AA18" i="21" s="1"/>
  <c r="J18" i="21"/>
  <c r="O18" i="21"/>
  <c r="AO19" i="21"/>
  <c r="AR19" i="21"/>
  <c r="AQ19" i="21"/>
  <c r="J24" i="20"/>
  <c r="O24" i="20"/>
  <c r="AO23" i="21"/>
  <c r="AR23" i="21"/>
  <c r="AQ23" i="21"/>
  <c r="M33" i="21"/>
  <c r="AA33" i="21" s="1"/>
  <c r="J33" i="21"/>
  <c r="O33" i="21"/>
  <c r="AP47" i="20"/>
  <c r="AP38" i="20"/>
  <c r="AP22" i="20"/>
  <c r="AP42" i="20"/>
  <c r="AP42" i="23"/>
  <c r="AP18" i="23"/>
  <c r="AP23" i="23"/>
  <c r="AP30" i="23"/>
  <c r="AP28" i="23"/>
  <c r="AP36" i="23"/>
  <c r="AP37" i="23"/>
  <c r="AP24" i="21"/>
  <c r="AP21" i="21"/>
  <c r="AP31" i="20"/>
  <c r="AP30" i="21"/>
  <c r="AP48" i="21"/>
  <c r="AP29" i="21"/>
  <c r="AP42" i="21"/>
  <c r="AP38" i="21"/>
  <c r="AP41" i="21"/>
  <c r="AP19" i="20"/>
  <c r="AP40" i="20"/>
  <c r="AP37" i="20"/>
  <c r="AP25" i="20"/>
  <c r="AP18" i="20"/>
  <c r="AP38" i="23"/>
  <c r="AP19" i="23"/>
  <c r="AP27" i="23"/>
  <c r="AP43" i="23"/>
  <c r="AP25" i="23"/>
  <c r="AP46" i="23"/>
  <c r="AP48" i="23"/>
  <c r="AP21" i="23"/>
  <c r="AP30" i="20"/>
  <c r="AP28" i="20"/>
  <c r="AP32" i="21"/>
  <c r="AP36" i="20"/>
  <c r="AP22" i="21"/>
  <c r="AP46" i="21"/>
  <c r="AP34" i="21"/>
  <c r="AP18" i="21"/>
  <c r="AP24" i="20"/>
  <c r="AP33" i="21"/>
  <c r="AS26" i="20"/>
  <c r="AS40" i="21"/>
  <c r="M39" i="20"/>
  <c r="AA39" i="20" s="1"/>
  <c r="J39" i="20"/>
  <c r="L39" i="20"/>
  <c r="P39" i="20" s="1"/>
  <c r="AC39" i="20" s="1"/>
  <c r="O39" i="20"/>
  <c r="J27" i="20"/>
  <c r="M27" i="20"/>
  <c r="AA27" i="20" s="1"/>
  <c r="O27" i="20"/>
  <c r="J45" i="23"/>
  <c r="M45" i="23"/>
  <c r="AA45" i="23" s="1"/>
  <c r="O45" i="23"/>
  <c r="AR47" i="20"/>
  <c r="AO47" i="20"/>
  <c r="AQ47" i="20"/>
  <c r="M45" i="20"/>
  <c r="AA45" i="20" s="1"/>
  <c r="L45" i="20"/>
  <c r="P45" i="20" s="1"/>
  <c r="AC45" i="20" s="1"/>
  <c r="J45" i="20"/>
  <c r="O45" i="20"/>
  <c r="AR38" i="20"/>
  <c r="AO38" i="20"/>
  <c r="AQ38" i="20"/>
  <c r="O23" i="20"/>
  <c r="L23" i="20"/>
  <c r="P23" i="20" s="1"/>
  <c r="J23" i="20"/>
  <c r="M23" i="20"/>
  <c r="AO22" i="20"/>
  <c r="M22" i="20" s="1"/>
  <c r="AA22" i="20" s="1"/>
  <c r="AR22" i="20"/>
  <c r="AQ22" i="20"/>
  <c r="M33" i="20"/>
  <c r="AA33" i="20" s="1"/>
  <c r="L33" i="20"/>
  <c r="P33" i="20" s="1"/>
  <c r="J33" i="20"/>
  <c r="O33" i="20"/>
  <c r="AR42" i="20"/>
  <c r="AO42" i="20"/>
  <c r="AQ42" i="20"/>
  <c r="O22" i="23"/>
  <c r="M22" i="23"/>
  <c r="AA22" i="23" s="1"/>
  <c r="L22" i="23"/>
  <c r="J22" i="23"/>
  <c r="AR42" i="23"/>
  <c r="AO42" i="23"/>
  <c r="AQ42" i="23"/>
  <c r="M39" i="23"/>
  <c r="AA39" i="23" s="1"/>
  <c r="L39" i="23"/>
  <c r="P39" i="23" s="1"/>
  <c r="J39" i="23"/>
  <c r="O39" i="23"/>
  <c r="AR18" i="23"/>
  <c r="AO18" i="23"/>
  <c r="AQ18" i="23"/>
  <c r="M35" i="23"/>
  <c r="AA35" i="23" s="1"/>
  <c r="L35" i="23"/>
  <c r="P35" i="23" s="1"/>
  <c r="AC35" i="23" s="1"/>
  <c r="J35" i="23"/>
  <c r="O35" i="23"/>
  <c r="AR23" i="23"/>
  <c r="AO23" i="23"/>
  <c r="AQ23" i="23"/>
  <c r="AS23" i="23" s="1"/>
  <c r="J24" i="23"/>
  <c r="L24" i="23"/>
  <c r="P24" i="23" s="1"/>
  <c r="M24" i="23"/>
  <c r="Q24" i="23" s="1"/>
  <c r="AD24" i="23" s="1"/>
  <c r="O24" i="23"/>
  <c r="AR30" i="23"/>
  <c r="AO30" i="23"/>
  <c r="AQ30" i="23"/>
  <c r="M20" i="23"/>
  <c r="AA20" i="23" s="1"/>
  <c r="J20" i="23"/>
  <c r="L20" i="23"/>
  <c r="P20" i="23" s="1"/>
  <c r="O20" i="23"/>
  <c r="AO28" i="23"/>
  <c r="AR28" i="23"/>
  <c r="AQ28" i="23"/>
  <c r="J29" i="23"/>
  <c r="M29" i="23"/>
  <c r="AA29" i="23" s="1"/>
  <c r="L29" i="23"/>
  <c r="P29" i="23" s="1"/>
  <c r="O29" i="23"/>
  <c r="AR36" i="23"/>
  <c r="AO36" i="23"/>
  <c r="AQ36" i="23"/>
  <c r="M47" i="23"/>
  <c r="AA47" i="23" s="1"/>
  <c r="L47" i="23"/>
  <c r="P47" i="23" s="1"/>
  <c r="J47" i="23"/>
  <c r="O47" i="23"/>
  <c r="AR37" i="23"/>
  <c r="AO37" i="23"/>
  <c r="AQ37" i="23"/>
  <c r="J44" i="21"/>
  <c r="M44" i="21"/>
  <c r="AA44" i="21" s="1"/>
  <c r="L44" i="21"/>
  <c r="P44" i="21" s="1"/>
  <c r="O44" i="21"/>
  <c r="AO24" i="21"/>
  <c r="AR24" i="21"/>
  <c r="AQ24" i="21"/>
  <c r="J20" i="21"/>
  <c r="M20" i="21"/>
  <c r="AA20" i="21" s="1"/>
  <c r="L20" i="21"/>
  <c r="P20" i="21" s="1"/>
  <c r="O20" i="21"/>
  <c r="AR21" i="21"/>
  <c r="AO21" i="21"/>
  <c r="AQ21" i="21"/>
  <c r="M35" i="20"/>
  <c r="AA35" i="20" s="1"/>
  <c r="J35" i="20"/>
  <c r="L35" i="20"/>
  <c r="P35" i="20" s="1"/>
  <c r="O35" i="20"/>
  <c r="AO31" i="20"/>
  <c r="AR31" i="20"/>
  <c r="AQ31" i="20"/>
  <c r="J36" i="21"/>
  <c r="M36" i="21"/>
  <c r="AA36" i="21" s="1"/>
  <c r="L36" i="21"/>
  <c r="P36" i="21" s="1"/>
  <c r="O36" i="21"/>
  <c r="AO30" i="21"/>
  <c r="AR30" i="21"/>
  <c r="AQ30" i="21"/>
  <c r="J44" i="23"/>
  <c r="M44" i="23"/>
  <c r="AA44" i="23" s="1"/>
  <c r="L44" i="23"/>
  <c r="P44" i="23" s="1"/>
  <c r="O44" i="23"/>
  <c r="AR48" i="21"/>
  <c r="AO48" i="21"/>
  <c r="AQ48" i="21"/>
  <c r="M26" i="21"/>
  <c r="AA26" i="21" s="1"/>
  <c r="L26" i="21"/>
  <c r="P26" i="21" s="1"/>
  <c r="AC26" i="21" s="1"/>
  <c r="J26" i="21"/>
  <c r="O26" i="21"/>
  <c r="AO29" i="21"/>
  <c r="AR29" i="21"/>
  <c r="AQ29" i="21"/>
  <c r="M28" i="21"/>
  <c r="AA28" i="21" s="1"/>
  <c r="L28" i="21"/>
  <c r="P28" i="21" s="1"/>
  <c r="J28" i="21"/>
  <c r="O28" i="21"/>
  <c r="AO42" i="21"/>
  <c r="AR42" i="21"/>
  <c r="AQ42" i="21"/>
  <c r="M39" i="21"/>
  <c r="AA39" i="21" s="1"/>
  <c r="L39" i="21"/>
  <c r="P39" i="21" s="1"/>
  <c r="AC39" i="21" s="1"/>
  <c r="J39" i="21"/>
  <c r="O39" i="21"/>
  <c r="AO38" i="21"/>
  <c r="AR38" i="21"/>
  <c r="AQ38" i="21"/>
  <c r="M35" i="21"/>
  <c r="AA35" i="21" s="1"/>
  <c r="L35" i="21"/>
  <c r="P35" i="21" s="1"/>
  <c r="J35" i="21"/>
  <c r="O35" i="21"/>
  <c r="AO41" i="21"/>
  <c r="AR41" i="21"/>
  <c r="AQ41" i="21"/>
  <c r="J32" i="20"/>
  <c r="M32" i="20"/>
  <c r="AA32" i="20" s="1"/>
  <c r="L32" i="20"/>
  <c r="P32" i="20" s="1"/>
  <c r="AC32" i="20" s="1"/>
  <c r="O32" i="20"/>
  <c r="J26" i="20"/>
  <c r="M26" i="20"/>
  <c r="AA26" i="20" s="1"/>
  <c r="L26" i="20"/>
  <c r="P26" i="20" s="1"/>
  <c r="O26" i="20"/>
  <c r="AO29" i="20"/>
  <c r="AR29" i="20"/>
  <c r="AQ29" i="20"/>
  <c r="J19" i="20"/>
  <c r="M19" i="20"/>
  <c r="AA19" i="20" s="1"/>
  <c r="L19" i="20"/>
  <c r="P19" i="20" s="1"/>
  <c r="AC19" i="20" s="1"/>
  <c r="O19" i="20"/>
  <c r="AR27" i="20"/>
  <c r="AO27" i="20"/>
  <c r="AQ27" i="20"/>
  <c r="J40" i="20"/>
  <c r="M40" i="20"/>
  <c r="AA40" i="20" s="1"/>
  <c r="L40" i="20"/>
  <c r="P40" i="20" s="1"/>
  <c r="O40" i="20"/>
  <c r="M21" i="20"/>
  <c r="L21" i="20"/>
  <c r="P21" i="20" s="1"/>
  <c r="J21" i="20"/>
  <c r="O21" i="20"/>
  <c r="AO37" i="20"/>
  <c r="AR37" i="20"/>
  <c r="AQ37" i="20"/>
  <c r="M34" i="20"/>
  <c r="AA34" i="20" s="1"/>
  <c r="L34" i="20"/>
  <c r="P34" i="20" s="1"/>
  <c r="J34" i="20"/>
  <c r="O34" i="20"/>
  <c r="AO25" i="20"/>
  <c r="AR25" i="20"/>
  <c r="AQ25" i="20"/>
  <c r="M46" i="20"/>
  <c r="AA46" i="20" s="1"/>
  <c r="L46" i="20"/>
  <c r="P46" i="20" s="1"/>
  <c r="J46" i="20"/>
  <c r="O46" i="20"/>
  <c r="AR18" i="20"/>
  <c r="AO18" i="20"/>
  <c r="M18" i="20" s="1"/>
  <c r="AQ18" i="20"/>
  <c r="M41" i="20"/>
  <c r="AA41" i="20" s="1"/>
  <c r="L41" i="20"/>
  <c r="P41" i="20" s="1"/>
  <c r="AC41" i="20" s="1"/>
  <c r="J41" i="20"/>
  <c r="O41" i="20"/>
  <c r="AR38" i="23"/>
  <c r="AO38" i="23"/>
  <c r="AQ38" i="23"/>
  <c r="M31" i="23"/>
  <c r="AA31" i="23" s="1"/>
  <c r="L31" i="23"/>
  <c r="P31" i="23" s="1"/>
  <c r="AC31" i="23" s="1"/>
  <c r="J31" i="23"/>
  <c r="O31" i="23"/>
  <c r="AO19" i="23"/>
  <c r="AR19" i="23"/>
  <c r="AQ19" i="23"/>
  <c r="M34" i="23"/>
  <c r="AA34" i="23" s="1"/>
  <c r="L34" i="23"/>
  <c r="P34" i="23" s="1"/>
  <c r="AC34" i="23" s="1"/>
  <c r="J34" i="23"/>
  <c r="O34" i="23"/>
  <c r="AO27" i="23"/>
  <c r="AR27" i="23"/>
  <c r="AQ27" i="23"/>
  <c r="M26" i="23"/>
  <c r="AA26" i="23" s="1"/>
  <c r="L26" i="23"/>
  <c r="P26" i="23" s="1"/>
  <c r="J26" i="23"/>
  <c r="O26" i="23"/>
  <c r="AO43" i="23"/>
  <c r="AR43" i="23"/>
  <c r="AQ43" i="23"/>
  <c r="J41" i="23"/>
  <c r="M41" i="23"/>
  <c r="AA41" i="23" s="1"/>
  <c r="L41" i="23"/>
  <c r="P41" i="23" s="1"/>
  <c r="O41" i="23"/>
  <c r="AR25" i="23"/>
  <c r="AO25" i="23"/>
  <c r="AQ25" i="23"/>
  <c r="J33" i="23"/>
  <c r="M33" i="23"/>
  <c r="AA33" i="23" s="1"/>
  <c r="L33" i="23"/>
  <c r="P33" i="23" s="1"/>
  <c r="O33" i="23"/>
  <c r="AO46" i="23"/>
  <c r="AR46" i="23"/>
  <c r="AQ46" i="23"/>
  <c r="J40" i="23"/>
  <c r="M40" i="23"/>
  <c r="AA40" i="23" s="1"/>
  <c r="L40" i="23"/>
  <c r="P40" i="23" s="1"/>
  <c r="O40" i="23"/>
  <c r="AO48" i="23"/>
  <c r="AR48" i="23"/>
  <c r="AQ48" i="23"/>
  <c r="AS48" i="23" s="1"/>
  <c r="J32" i="23"/>
  <c r="M32" i="23"/>
  <c r="AA32" i="23" s="1"/>
  <c r="L32" i="23"/>
  <c r="P32" i="23" s="1"/>
  <c r="AC32" i="23" s="1"/>
  <c r="O32" i="23"/>
  <c r="AR21" i="23"/>
  <c r="AO21" i="23"/>
  <c r="AQ21" i="23"/>
  <c r="M45" i="21"/>
  <c r="AA45" i="21" s="1"/>
  <c r="J45" i="21"/>
  <c r="L45" i="21"/>
  <c r="O45" i="21"/>
  <c r="AR30" i="20"/>
  <c r="AO30" i="20"/>
  <c r="AQ30" i="20"/>
  <c r="M27" i="21"/>
  <c r="AA27" i="21" s="1"/>
  <c r="J27" i="21"/>
  <c r="L27" i="21"/>
  <c r="P27" i="21" s="1"/>
  <c r="AC27" i="21" s="1"/>
  <c r="O27" i="21"/>
  <c r="AR28" i="20"/>
  <c r="AO28" i="20"/>
  <c r="AQ28" i="20"/>
  <c r="J44" i="20"/>
  <c r="M44" i="20"/>
  <c r="AA44" i="20" s="1"/>
  <c r="L44" i="20"/>
  <c r="P44" i="20" s="1"/>
  <c r="AC44" i="20" s="1"/>
  <c r="O44" i="20"/>
  <c r="AR32" i="21"/>
  <c r="AO32" i="21"/>
  <c r="AQ32" i="21"/>
  <c r="J37" i="21"/>
  <c r="M37" i="21"/>
  <c r="AA37" i="21" s="1"/>
  <c r="L37" i="21"/>
  <c r="P37" i="21" s="1"/>
  <c r="O37" i="21"/>
  <c r="AO36" i="20"/>
  <c r="AR36" i="20"/>
  <c r="AQ36" i="20"/>
  <c r="M25" i="21"/>
  <c r="Q25" i="21" s="1"/>
  <c r="J25" i="21"/>
  <c r="O25" i="21"/>
  <c r="L25" i="21"/>
  <c r="P25" i="21" s="1"/>
  <c r="AO22" i="21"/>
  <c r="AR22" i="21"/>
  <c r="AQ22" i="21"/>
  <c r="M47" i="21"/>
  <c r="AA47" i="21" s="1"/>
  <c r="L47" i="21"/>
  <c r="J47" i="21"/>
  <c r="O47" i="21"/>
  <c r="AO46" i="21"/>
  <c r="AR46" i="21"/>
  <c r="AQ46" i="21"/>
  <c r="M43" i="21"/>
  <c r="AA43" i="21" s="1"/>
  <c r="L43" i="21"/>
  <c r="P43" i="21" s="1"/>
  <c r="J43" i="21"/>
  <c r="O43" i="21"/>
  <c r="AO34" i="21"/>
  <c r="AR34" i="21"/>
  <c r="AQ34" i="21"/>
  <c r="AS34" i="21" s="1"/>
  <c r="M31" i="21"/>
  <c r="AA31" i="21" s="1"/>
  <c r="L31" i="21"/>
  <c r="P31" i="21" s="1"/>
  <c r="J31" i="21"/>
  <c r="O31" i="21"/>
  <c r="AO18" i="21"/>
  <c r="AR18" i="21"/>
  <c r="AQ18" i="21"/>
  <c r="M19" i="21"/>
  <c r="AA19" i="21" s="1"/>
  <c r="L19" i="21"/>
  <c r="P19" i="21" s="1"/>
  <c r="AC19" i="21" s="1"/>
  <c r="J19" i="21"/>
  <c r="O19" i="21"/>
  <c r="AO24" i="20"/>
  <c r="AR24" i="20"/>
  <c r="AQ24" i="20"/>
  <c r="M23" i="21"/>
  <c r="AA23" i="21" s="1"/>
  <c r="J23" i="21"/>
  <c r="L23" i="21"/>
  <c r="P23" i="21" s="1"/>
  <c r="O23" i="21"/>
  <c r="AO33" i="21"/>
  <c r="AR33" i="21"/>
  <c r="AQ33" i="21"/>
  <c r="AP45" i="23"/>
  <c r="L45" i="23" s="1"/>
  <c r="AA20" i="20"/>
  <c r="AA21" i="20"/>
  <c r="AA23" i="20"/>
  <c r="AA18" i="20"/>
  <c r="AC20" i="20"/>
  <c r="AC40" i="21"/>
  <c r="Z45" i="20"/>
  <c r="Z23" i="20"/>
  <c r="AC33" i="20"/>
  <c r="Z22" i="23"/>
  <c r="Z39" i="23"/>
  <c r="AC24" i="23"/>
  <c r="Z20" i="23"/>
  <c r="AC29" i="23"/>
  <c r="AC44" i="21"/>
  <c r="AC20" i="21"/>
  <c r="Z35" i="20"/>
  <c r="AC36" i="21"/>
  <c r="AC28" i="21"/>
  <c r="Z35" i="21"/>
  <c r="AC26" i="20"/>
  <c r="Z34" i="20"/>
  <c r="AC46" i="20"/>
  <c r="Z26" i="23"/>
  <c r="AC33" i="23"/>
  <c r="Z40" i="23"/>
  <c r="Z32" i="23"/>
  <c r="Z27" i="21"/>
  <c r="AA25" i="21"/>
  <c r="AC31" i="21"/>
  <c r="Z20" i="20"/>
  <c r="Z40" i="21"/>
  <c r="Z33" i="20"/>
  <c r="Z24" i="23"/>
  <c r="AA24" i="23"/>
  <c r="Z20" i="21"/>
  <c r="Z36" i="21"/>
  <c r="Z28" i="21"/>
  <c r="Z32" i="20"/>
  <c r="Z26" i="20"/>
  <c r="Z34" i="23"/>
  <c r="Z41" i="23"/>
  <c r="Z33" i="23"/>
  <c r="Z25" i="21"/>
  <c r="Z31" i="21"/>
  <c r="AC41" i="23"/>
  <c r="Z45" i="21"/>
  <c r="AC37" i="21"/>
  <c r="AC25" i="21"/>
  <c r="Z47" i="21"/>
  <c r="AC23" i="20"/>
  <c r="AC20" i="23"/>
  <c r="AC35" i="20"/>
  <c r="AC40" i="20"/>
  <c r="AC26" i="23"/>
  <c r="Z45" i="23"/>
  <c r="AC39" i="23"/>
  <c r="AC47" i="23"/>
  <c r="AC44" i="23"/>
  <c r="AC35" i="21"/>
  <c r="AC21" i="20"/>
  <c r="AC34" i="20"/>
  <c r="AC43" i="21"/>
  <c r="AC23" i="21"/>
  <c r="AC40" i="23"/>
  <c r="AD25" i="21"/>
  <c r="Y29" i="20"/>
  <c r="AB40" i="21"/>
  <c r="Y33" i="21"/>
  <c r="AB37" i="20"/>
  <c r="AB28" i="20"/>
  <c r="AB21" i="20"/>
  <c r="Y44" i="20"/>
  <c r="Y44" i="21"/>
  <c r="Y37" i="20"/>
  <c r="Y21" i="20"/>
  <c r="Y39" i="23"/>
  <c r="AB42" i="20"/>
  <c r="Y30" i="20"/>
  <c r="Y42" i="21"/>
  <c r="Y21" i="23"/>
  <c r="AB25" i="23"/>
  <c r="Y36" i="23"/>
  <c r="Y47" i="23"/>
  <c r="AB43" i="21"/>
  <c r="Y28" i="20"/>
  <c r="AB37" i="21"/>
  <c r="AB24" i="20"/>
  <c r="Y37" i="23"/>
  <c r="Y34" i="21"/>
  <c r="Y23" i="21"/>
  <c r="Y25" i="20"/>
  <c r="AB22" i="21"/>
  <c r="Y43" i="20"/>
  <c r="AB40" i="23"/>
  <c r="Y27" i="23"/>
  <c r="Y33" i="20"/>
  <c r="Y46" i="20"/>
  <c r="Y25" i="23"/>
  <c r="Y40" i="23"/>
  <c r="AB27" i="23"/>
  <c r="Y25" i="21"/>
  <c r="Y42" i="20"/>
  <c r="AB25" i="21"/>
  <c r="Y38" i="21"/>
  <c r="AB39" i="23"/>
  <c r="Y32" i="21"/>
  <c r="Y22" i="21"/>
  <c r="AB27" i="20"/>
  <c r="Y42" i="23"/>
  <c r="Y47" i="21"/>
  <c r="Y41" i="21"/>
  <c r="AB39" i="21"/>
  <c r="Y37" i="21"/>
  <c r="AB44" i="21"/>
  <c r="Y19" i="23"/>
  <c r="Y41" i="20"/>
  <c r="AB30" i="21"/>
  <c r="AB19" i="23"/>
  <c r="AB35" i="20"/>
  <c r="AB36" i="21"/>
  <c r="AB35" i="23"/>
  <c r="Y22" i="20"/>
  <c r="AB38" i="23"/>
  <c r="AB33" i="20"/>
  <c r="Y26" i="23"/>
  <c r="AB27" i="21"/>
  <c r="AB42" i="23"/>
  <c r="AB18" i="21"/>
  <c r="Y32" i="20"/>
  <c r="AB29" i="23"/>
  <c r="AB18" i="23"/>
  <c r="Y35" i="23"/>
  <c r="Y36" i="20"/>
  <c r="Y26" i="21"/>
  <c r="Y35" i="20"/>
  <c r="Y23" i="23"/>
  <c r="Y27" i="20"/>
  <c r="Y40" i="20"/>
  <c r="Y43" i="21"/>
  <c r="Y24" i="20"/>
  <c r="Y36" i="21"/>
  <c r="AB47" i="21"/>
  <c r="AB23" i="23"/>
  <c r="Y20" i="20"/>
  <c r="Y18" i="21"/>
  <c r="AB43" i="20"/>
  <c r="Y20" i="21"/>
  <c r="AB29" i="20"/>
  <c r="Y40" i="21"/>
  <c r="AB30" i="20"/>
  <c r="Y39" i="20"/>
  <c r="Y19" i="20"/>
  <c r="Y27" i="21"/>
  <c r="Y30" i="21"/>
  <c r="Y22" i="23"/>
  <c r="Y41" i="23"/>
  <c r="Y31" i="21"/>
  <c r="AB39" i="20"/>
  <c r="Y35" i="21"/>
  <c r="AB32" i="20"/>
  <c r="Y19" i="21"/>
  <c r="AB38" i="21"/>
  <c r="AB36" i="20"/>
  <c r="AB46" i="23"/>
  <c r="AB34" i="23"/>
  <c r="AB26" i="20"/>
  <c r="AB19" i="21"/>
  <c r="AB26" i="23"/>
  <c r="AB41" i="23"/>
  <c r="AB23" i="21"/>
  <c r="AB31" i="23"/>
  <c r="AB22" i="20"/>
  <c r="Y18" i="20"/>
  <c r="AB45" i="23"/>
  <c r="Y44" i="23"/>
  <c r="AB48" i="23"/>
  <c r="Y38" i="20"/>
  <c r="Y21" i="21"/>
  <c r="Y34" i="20"/>
  <c r="Y29" i="23"/>
  <c r="AB20" i="21"/>
  <c r="AB35" i="21"/>
  <c r="AB19" i="20"/>
  <c r="Y34" i="23"/>
  <c r="Y45" i="21"/>
  <c r="AB37" i="23"/>
  <c r="AB21" i="23"/>
  <c r="Y45" i="20"/>
  <c r="AB24" i="23"/>
  <c r="AB28" i="21"/>
  <c r="AB43" i="23"/>
  <c r="AB28" i="23"/>
  <c r="Y29" i="21"/>
  <c r="Y38" i="23"/>
  <c r="Y23" i="20"/>
  <c r="AB47" i="23"/>
  <c r="Y39" i="21"/>
  <c r="Y26" i="20"/>
  <c r="Y32" i="23"/>
  <c r="AB44" i="20"/>
  <c r="AB31" i="20"/>
  <c r="AB32" i="21"/>
  <c r="Y20" i="23"/>
  <c r="AB40" i="20"/>
  <c r="AB42" i="21"/>
  <c r="AB33" i="23"/>
  <c r="AB36" i="23"/>
  <c r="AB26" i="21"/>
  <c r="AB46" i="20"/>
  <c r="Y46" i="23"/>
  <c r="AB46" i="21"/>
  <c r="AB33" i="21"/>
  <c r="AB22" i="23"/>
  <c r="AB47" i="20"/>
  <c r="Y30" i="23"/>
  <c r="AB24" i="21"/>
  <c r="AB48" i="21"/>
  <c r="AB41" i="21"/>
  <c r="AB20" i="20"/>
  <c r="AB25" i="20"/>
  <c r="Y18" i="23"/>
  <c r="AB34" i="21"/>
  <c r="AB41" i="20"/>
  <c r="AB31" i="21"/>
  <c r="Z31" i="23" l="1"/>
  <c r="Z37" i="21"/>
  <c r="Z39" i="21"/>
  <c r="Z44" i="20"/>
  <c r="Z47" i="23"/>
  <c r="Q39" i="23"/>
  <c r="AD39" i="23" s="1"/>
  <c r="AS42" i="20"/>
  <c r="Z39" i="20"/>
  <c r="Z41" i="20"/>
  <c r="Z23" i="21"/>
  <c r="Z40" i="20"/>
  <c r="AS24" i="20"/>
  <c r="AS28" i="23"/>
  <c r="Q38" i="23"/>
  <c r="AD38" i="23" s="1"/>
  <c r="Z21" i="20"/>
  <c r="Z44" i="23"/>
  <c r="Z19" i="21"/>
  <c r="Z46" i="20"/>
  <c r="Z44" i="21"/>
  <c r="Z19" i="20"/>
  <c r="Z35" i="23"/>
  <c r="Z26" i="21"/>
  <c r="Z29" i="23"/>
  <c r="Z43" i="21"/>
  <c r="AS27" i="23"/>
  <c r="AS37" i="23"/>
  <c r="AS38" i="20"/>
  <c r="AS25" i="20"/>
  <c r="AS39" i="21"/>
  <c r="AS36" i="21"/>
  <c r="Q31" i="20"/>
  <c r="AD31" i="20" s="1"/>
  <c r="AS47" i="23"/>
  <c r="AS20" i="23"/>
  <c r="AS38" i="23"/>
  <c r="Q41" i="20"/>
  <c r="AD41" i="20" s="1"/>
  <c r="AS44" i="23"/>
  <c r="AS29" i="23"/>
  <c r="AS35" i="23"/>
  <c r="AS39" i="23"/>
  <c r="Q42" i="23"/>
  <c r="AD42" i="23" s="1"/>
  <c r="AS23" i="20"/>
  <c r="AS37" i="20"/>
  <c r="AS48" i="21"/>
  <c r="AS31" i="20"/>
  <c r="AS47" i="20"/>
  <c r="AS25" i="21"/>
  <c r="AS44" i="20"/>
  <c r="AS32" i="23"/>
  <c r="AS40" i="23"/>
  <c r="AS33" i="23"/>
  <c r="AS41" i="20"/>
  <c r="AS34" i="20"/>
  <c r="AS21" i="20"/>
  <c r="AS32" i="20"/>
  <c r="AS24" i="23"/>
  <c r="AS33" i="21"/>
  <c r="AS18" i="21"/>
  <c r="AS46" i="21"/>
  <c r="AS36" i="20"/>
  <c r="AS28" i="20"/>
  <c r="AS46" i="23"/>
  <c r="AS25" i="23"/>
  <c r="AS43" i="23"/>
  <c r="AS19" i="23"/>
  <c r="Q34" i="20"/>
  <c r="AD34" i="20" s="1"/>
  <c r="Q35" i="20"/>
  <c r="AD35" i="20" s="1"/>
  <c r="AS36" i="23"/>
  <c r="AS42" i="23"/>
  <c r="AS22" i="20"/>
  <c r="Q45" i="20"/>
  <c r="AD45" i="20" s="1"/>
  <c r="AS23" i="21"/>
  <c r="AS41" i="23"/>
  <c r="AS26" i="23"/>
  <c r="AS34" i="23"/>
  <c r="AS46" i="20"/>
  <c r="AS35" i="20"/>
  <c r="AS33" i="20"/>
  <c r="AS30" i="23"/>
  <c r="AS31" i="23"/>
  <c r="Q29" i="23"/>
  <c r="AD29" i="23" s="1"/>
  <c r="AS20" i="21"/>
  <c r="Q26" i="21"/>
  <c r="AD26" i="21" s="1"/>
  <c r="AS28" i="21"/>
  <c r="Q35" i="21"/>
  <c r="AD35" i="21" s="1"/>
  <c r="AS30" i="20"/>
  <c r="Q33" i="20"/>
  <c r="AD33" i="20" s="1"/>
  <c r="Q27" i="20"/>
  <c r="AD27" i="20" s="1"/>
  <c r="Q39" i="20"/>
  <c r="AD39" i="20" s="1"/>
  <c r="Q37" i="20"/>
  <c r="AD37" i="20" s="1"/>
  <c r="Q40" i="20"/>
  <c r="AD40" i="20" s="1"/>
  <c r="Q26" i="20"/>
  <c r="AD26" i="20" s="1"/>
  <c r="AS18" i="20"/>
  <c r="Q20" i="23"/>
  <c r="AD20" i="23" s="1"/>
  <c r="Q43" i="21"/>
  <c r="AD43" i="21" s="1"/>
  <c r="AS22" i="21"/>
  <c r="AS32" i="21"/>
  <c r="AS21" i="23"/>
  <c r="Q19" i="20"/>
  <c r="AS37" i="21"/>
  <c r="AS27" i="21"/>
  <c r="AS45" i="21"/>
  <c r="AS35" i="21"/>
  <c r="Q38" i="21"/>
  <c r="AD38" i="21" s="1"/>
  <c r="Q29" i="21"/>
  <c r="AD29" i="21" s="1"/>
  <c r="AS26" i="21"/>
  <c r="Q30" i="21"/>
  <c r="AD30" i="21" s="1"/>
  <c r="Q21" i="21"/>
  <c r="AD21" i="21" s="1"/>
  <c r="AS44" i="21"/>
  <c r="Q45" i="21"/>
  <c r="AD45" i="21" s="1"/>
  <c r="AS41" i="21"/>
  <c r="AS38" i="21"/>
  <c r="AS42" i="21"/>
  <c r="AS29" i="21"/>
  <c r="AS30" i="21"/>
  <c r="AS21" i="21"/>
  <c r="AS24" i="21"/>
  <c r="AS18" i="23"/>
  <c r="Q33" i="21"/>
  <c r="AD33" i="21" s="1"/>
  <c r="AS19" i="21"/>
  <c r="AS31" i="21"/>
  <c r="AS43" i="21"/>
  <c r="AS47" i="21"/>
  <c r="Q22" i="21"/>
  <c r="AD22" i="21" s="1"/>
  <c r="AS22" i="23"/>
  <c r="Q22" i="20"/>
  <c r="AD22" i="20" s="1"/>
  <c r="Q22" i="23"/>
  <c r="AD22" i="23" s="1"/>
  <c r="Q19" i="23"/>
  <c r="AD19" i="23" s="1"/>
  <c r="Q18" i="23"/>
  <c r="AD18" i="23" s="1"/>
  <c r="N26" i="20"/>
  <c r="N40" i="20"/>
  <c r="P45" i="23"/>
  <c r="N34" i="23"/>
  <c r="N44" i="20"/>
  <c r="N27" i="21"/>
  <c r="N40" i="23"/>
  <c r="N26" i="23"/>
  <c r="N41" i="20"/>
  <c r="N35" i="20"/>
  <c r="N29" i="23"/>
  <c r="N20" i="23"/>
  <c r="N35" i="23"/>
  <c r="N45" i="23"/>
  <c r="N23" i="21"/>
  <c r="N31" i="23"/>
  <c r="N34" i="20"/>
  <c r="N21" i="20"/>
  <c r="N19" i="20"/>
  <c r="N32" i="20"/>
  <c r="N35" i="21"/>
  <c r="N28" i="21"/>
  <c r="N44" i="23"/>
  <c r="N20" i="21"/>
  <c r="N24" i="23"/>
  <c r="N39" i="23"/>
  <c r="N33" i="20"/>
  <c r="N45" i="20"/>
  <c r="N39" i="20"/>
  <c r="N31" i="21"/>
  <c r="R25" i="21"/>
  <c r="Q32" i="23"/>
  <c r="AD32" i="23" s="1"/>
  <c r="Q41" i="23"/>
  <c r="AD41" i="23" s="1"/>
  <c r="Q23" i="21"/>
  <c r="AD23" i="21" s="1"/>
  <c r="R23" i="21" s="1"/>
  <c r="Q19" i="21"/>
  <c r="AD19" i="21" s="1"/>
  <c r="R19" i="21" s="1"/>
  <c r="Q31" i="21"/>
  <c r="AD31" i="21" s="1"/>
  <c r="R31" i="21" s="1"/>
  <c r="R43" i="21"/>
  <c r="N43" i="21"/>
  <c r="P47" i="21"/>
  <c r="Q47" i="21"/>
  <c r="AD47" i="21" s="1"/>
  <c r="N25" i="21"/>
  <c r="Q37" i="21"/>
  <c r="AD37" i="21" s="1"/>
  <c r="R37" i="21" s="1"/>
  <c r="N37" i="21"/>
  <c r="R44" i="20"/>
  <c r="Q44" i="20"/>
  <c r="AD44" i="20" s="1"/>
  <c r="Q27" i="21"/>
  <c r="AD27" i="21" s="1"/>
  <c r="R27" i="21" s="1"/>
  <c r="P45" i="21"/>
  <c r="AC45" i="21" s="1"/>
  <c r="N45" i="21"/>
  <c r="R32" i="23"/>
  <c r="N32" i="23"/>
  <c r="Q40" i="23"/>
  <c r="AD40" i="23" s="1"/>
  <c r="R40" i="23" s="1"/>
  <c r="N33" i="23"/>
  <c r="R41" i="23"/>
  <c r="N41" i="23"/>
  <c r="Q26" i="23"/>
  <c r="AD26" i="23" s="1"/>
  <c r="R26" i="23" s="1"/>
  <c r="Q34" i="23"/>
  <c r="AD34" i="23" s="1"/>
  <c r="R34" i="23" s="1"/>
  <c r="Q31" i="23"/>
  <c r="AD31" i="23" s="1"/>
  <c r="R31" i="23" s="1"/>
  <c r="R41" i="20"/>
  <c r="R46" i="20"/>
  <c r="Q46" i="20"/>
  <c r="AD46" i="20" s="1"/>
  <c r="R34" i="20"/>
  <c r="Q21" i="20"/>
  <c r="AS27" i="20"/>
  <c r="AS29" i="20"/>
  <c r="Q32" i="20"/>
  <c r="AD32" i="20" s="1"/>
  <c r="R32" i="20" s="1"/>
  <c r="R35" i="21"/>
  <c r="Q39" i="21"/>
  <c r="AD39" i="21" s="1"/>
  <c r="R39" i="21" s="1"/>
  <c r="Q28" i="21"/>
  <c r="AD28" i="21" s="1"/>
  <c r="R28" i="21" s="1"/>
  <c r="R26" i="21"/>
  <c r="Q44" i="23"/>
  <c r="AD44" i="23" s="1"/>
  <c r="R44" i="23" s="1"/>
  <c r="N36" i="21"/>
  <c r="R35" i="20"/>
  <c r="Q20" i="21"/>
  <c r="AD20" i="21" s="1"/>
  <c r="R20" i="21" s="1"/>
  <c r="N44" i="21"/>
  <c r="R47" i="23"/>
  <c r="Q47" i="23"/>
  <c r="AD47" i="23" s="1"/>
  <c r="R29" i="23"/>
  <c r="R20" i="23"/>
  <c r="R24" i="23"/>
  <c r="Q35" i="23"/>
  <c r="AD35" i="23" s="1"/>
  <c r="R35" i="23" s="1"/>
  <c r="R39" i="23"/>
  <c r="N22" i="23"/>
  <c r="R33" i="20"/>
  <c r="Q23" i="20"/>
  <c r="R45" i="20"/>
  <c r="Q45" i="23"/>
  <c r="AD45" i="23" s="1"/>
  <c r="L27" i="20"/>
  <c r="Z27" i="20" s="1"/>
  <c r="R39" i="20"/>
  <c r="M24" i="20"/>
  <c r="L18" i="21"/>
  <c r="Q18" i="21"/>
  <c r="AD18" i="21" s="1"/>
  <c r="Q34" i="21"/>
  <c r="AD34" i="21" s="1"/>
  <c r="Q46" i="21"/>
  <c r="AD46" i="21" s="1"/>
  <c r="L22" i="21"/>
  <c r="Q36" i="20"/>
  <c r="AD36" i="20" s="1"/>
  <c r="Q28" i="20"/>
  <c r="AD28" i="20" s="1"/>
  <c r="L30" i="20"/>
  <c r="Q30" i="20"/>
  <c r="AD30" i="20" s="1"/>
  <c r="L21" i="23"/>
  <c r="Z21" i="23" s="1"/>
  <c r="Q21" i="23"/>
  <c r="AD21" i="23" s="1"/>
  <c r="L48" i="23"/>
  <c r="Z48" i="23" s="1"/>
  <c r="Q48" i="23"/>
  <c r="AD48" i="23" s="1"/>
  <c r="Q46" i="23"/>
  <c r="AD46" i="23" s="1"/>
  <c r="M25" i="23"/>
  <c r="L43" i="23"/>
  <c r="Q43" i="23"/>
  <c r="AD43" i="23" s="1"/>
  <c r="Q27" i="23"/>
  <c r="AD27" i="23" s="1"/>
  <c r="L18" i="20"/>
  <c r="Z18" i="20" s="1"/>
  <c r="L25" i="20"/>
  <c r="Z25" i="20" s="1"/>
  <c r="AS45" i="23"/>
  <c r="Q40" i="21"/>
  <c r="AD40" i="21" s="1"/>
  <c r="AS39" i="20"/>
  <c r="Q20" i="20"/>
  <c r="AS43" i="20"/>
  <c r="Q41" i="21"/>
  <c r="AD41" i="21" s="1"/>
  <c r="Q42" i="21"/>
  <c r="AD42" i="21" s="1"/>
  <c r="L29" i="21"/>
  <c r="Z29" i="21" s="1"/>
  <c r="L48" i="21"/>
  <c r="Q48" i="21"/>
  <c r="AD48" i="21" s="1"/>
  <c r="L21" i="21"/>
  <c r="Q23" i="23"/>
  <c r="AD23" i="23" s="1"/>
  <c r="L42" i="23"/>
  <c r="Q42" i="20"/>
  <c r="AD42" i="20" s="1"/>
  <c r="L42" i="20"/>
  <c r="L22" i="20"/>
  <c r="Z22" i="20" s="1"/>
  <c r="L38" i="20"/>
  <c r="Q38" i="20"/>
  <c r="AD38" i="20" s="1"/>
  <c r="L47" i="20"/>
  <c r="Q47" i="20"/>
  <c r="AD47" i="20" s="1"/>
  <c r="L29" i="20"/>
  <c r="Q29" i="20"/>
  <c r="AD29" i="20" s="1"/>
  <c r="L43" i="20"/>
  <c r="Z43" i="20" s="1"/>
  <c r="Q43" i="20"/>
  <c r="AD43" i="20" s="1"/>
  <c r="AS19" i="20"/>
  <c r="N19" i="21"/>
  <c r="N47" i="21"/>
  <c r="Q33" i="23"/>
  <c r="AD33" i="23" s="1"/>
  <c r="R33" i="23" s="1"/>
  <c r="N46" i="20"/>
  <c r="R40" i="20"/>
  <c r="R26" i="20"/>
  <c r="N39" i="21"/>
  <c r="N26" i="21"/>
  <c r="Q36" i="21"/>
  <c r="AD36" i="21" s="1"/>
  <c r="R36" i="21" s="1"/>
  <c r="Q44" i="21"/>
  <c r="AD44" i="21" s="1"/>
  <c r="R44" i="21" s="1"/>
  <c r="N47" i="23"/>
  <c r="P22" i="23"/>
  <c r="N23" i="20"/>
  <c r="L33" i="21"/>
  <c r="L24" i="20"/>
  <c r="Z24" i="20" s="1"/>
  <c r="L34" i="21"/>
  <c r="L46" i="21"/>
  <c r="L36" i="20"/>
  <c r="L32" i="21"/>
  <c r="Q32" i="21"/>
  <c r="AD32" i="21" s="1"/>
  <c r="L28" i="20"/>
  <c r="L46" i="23"/>
  <c r="Z46" i="23" s="1"/>
  <c r="L25" i="23"/>
  <c r="Z25" i="23" s="1"/>
  <c r="L27" i="23"/>
  <c r="L19" i="23"/>
  <c r="Z19" i="23" s="1"/>
  <c r="L38" i="23"/>
  <c r="Q18" i="20"/>
  <c r="M25" i="20"/>
  <c r="L37" i="20"/>
  <c r="Z37" i="20" s="1"/>
  <c r="R40" i="21"/>
  <c r="N40" i="21"/>
  <c r="N20" i="20"/>
  <c r="L41" i="21"/>
  <c r="Z41" i="21" s="1"/>
  <c r="L38" i="21"/>
  <c r="L42" i="21"/>
  <c r="L30" i="21"/>
  <c r="L31" i="20"/>
  <c r="L24" i="21"/>
  <c r="M24" i="21"/>
  <c r="L37" i="23"/>
  <c r="Q37" i="23"/>
  <c r="AD37" i="23" s="1"/>
  <c r="L36" i="23"/>
  <c r="Q36" i="23"/>
  <c r="AD36" i="23" s="1"/>
  <c r="L28" i="23"/>
  <c r="Q28" i="23"/>
  <c r="AD28" i="23" s="1"/>
  <c r="L30" i="23"/>
  <c r="Z30" i="23" s="1"/>
  <c r="Q30" i="23"/>
  <c r="AD30" i="23" s="1"/>
  <c r="L23" i="23"/>
  <c r="L18" i="23"/>
  <c r="Z18" i="23" s="1"/>
  <c r="AD20" i="20"/>
  <c r="AD19" i="20"/>
  <c r="AD21" i="20"/>
  <c r="AD23" i="20"/>
  <c r="AD18" i="20"/>
  <c r="AA24" i="20"/>
  <c r="Z18" i="21"/>
  <c r="AA25" i="23"/>
  <c r="Z48" i="21"/>
  <c r="Z21" i="21"/>
  <c r="Z42" i="20"/>
  <c r="Z38" i="20"/>
  <c r="Z29" i="20"/>
  <c r="Z33" i="21"/>
  <c r="Z36" i="20"/>
  <c r="Z27" i="23"/>
  <c r="AA25" i="20"/>
  <c r="Z30" i="21"/>
  <c r="Z37" i="23"/>
  <c r="Z28" i="23"/>
  <c r="Z23" i="23"/>
  <c r="AC47" i="21"/>
  <c r="Z22" i="21"/>
  <c r="Z30" i="20"/>
  <c r="Z43" i="23"/>
  <c r="Z42" i="23"/>
  <c r="Z47" i="20"/>
  <c r="Z34" i="21"/>
  <c r="Z32" i="21"/>
  <c r="Z28" i="20"/>
  <c r="Z38" i="21"/>
  <c r="Z31" i="20"/>
  <c r="AA24" i="21"/>
  <c r="Z46" i="21"/>
  <c r="Z38" i="23"/>
  <c r="Z42" i="21"/>
  <c r="Z24" i="21"/>
  <c r="Z36" i="23"/>
  <c r="AC45" i="23"/>
  <c r="AC22" i="23"/>
  <c r="AB20" i="23"/>
  <c r="Y46" i="21"/>
  <c r="Y28" i="23"/>
  <c r="AB38" i="20"/>
  <c r="AB45" i="20"/>
  <c r="AB23" i="20"/>
  <c r="Y45" i="23"/>
  <c r="AB21" i="21"/>
  <c r="Y33" i="23"/>
  <c r="Y43" i="23"/>
  <c r="AB30" i="23"/>
  <c r="Y24" i="21"/>
  <c r="AB45" i="21"/>
  <c r="Y28" i="21"/>
  <c r="AB32" i="23"/>
  <c r="AB18" i="20"/>
  <c r="AB34" i="20"/>
  <c r="Y31" i="23"/>
  <c r="Y24" i="23"/>
  <c r="AB29" i="21"/>
  <c r="Y31" i="20"/>
  <c r="Y48" i="23"/>
  <c r="AB44" i="23"/>
  <c r="Y48" i="21"/>
  <c r="Y47" i="20"/>
  <c r="R23" i="20" l="1"/>
  <c r="R21" i="20"/>
  <c r="R19" i="20"/>
  <c r="R20" i="20"/>
  <c r="R22" i="23"/>
  <c r="R45" i="21"/>
  <c r="R45" i="23"/>
  <c r="N30" i="23"/>
  <c r="N36" i="23"/>
  <c r="N42" i="21"/>
  <c r="N41" i="21"/>
  <c r="N38" i="23"/>
  <c r="N46" i="21"/>
  <c r="N18" i="23"/>
  <c r="N24" i="21"/>
  <c r="N31" i="20"/>
  <c r="N38" i="21"/>
  <c r="N37" i="20"/>
  <c r="N19" i="23"/>
  <c r="N46" i="23"/>
  <c r="N28" i="20"/>
  <c r="N32" i="21"/>
  <c r="N34" i="21"/>
  <c r="N47" i="20"/>
  <c r="N42" i="23"/>
  <c r="N43" i="23"/>
  <c r="N48" i="23"/>
  <c r="N30" i="20"/>
  <c r="N22" i="21"/>
  <c r="N23" i="23"/>
  <c r="N28" i="23"/>
  <c r="N37" i="23"/>
  <c r="N30" i="21"/>
  <c r="N25" i="20"/>
  <c r="N27" i="23"/>
  <c r="N36" i="20"/>
  <c r="N33" i="21"/>
  <c r="N43" i="20"/>
  <c r="N29" i="20"/>
  <c r="N38" i="20"/>
  <c r="N22" i="20"/>
  <c r="N42" i="20"/>
  <c r="N21" i="21"/>
  <c r="N48" i="21"/>
  <c r="N29" i="21"/>
  <c r="N18" i="20"/>
  <c r="N25" i="23"/>
  <c r="N21" i="23"/>
  <c r="N18" i="21"/>
  <c r="N24" i="20"/>
  <c r="N27" i="20"/>
  <c r="R47" i="21"/>
  <c r="P30" i="23"/>
  <c r="AC30" i="23" s="1"/>
  <c r="P36" i="23"/>
  <c r="AC36" i="23" s="1"/>
  <c r="P24" i="21"/>
  <c r="P42" i="21"/>
  <c r="P41" i="21"/>
  <c r="P38" i="23"/>
  <c r="P25" i="23"/>
  <c r="P46" i="21"/>
  <c r="P18" i="23"/>
  <c r="Q24" i="21"/>
  <c r="AD24" i="21" s="1"/>
  <c r="P31" i="20"/>
  <c r="P38" i="21"/>
  <c r="AC38" i="21" s="1"/>
  <c r="P37" i="20"/>
  <c r="P19" i="23"/>
  <c r="P46" i="23"/>
  <c r="P28" i="20"/>
  <c r="AC28" i="20" s="1"/>
  <c r="P32" i="21"/>
  <c r="AC32" i="21" s="1"/>
  <c r="P34" i="21"/>
  <c r="AC34" i="21" s="1"/>
  <c r="P24" i="20"/>
  <c r="AC24" i="20" s="1"/>
  <c r="P47" i="20"/>
  <c r="AC47" i="20" s="1"/>
  <c r="P42" i="23"/>
  <c r="P25" i="20"/>
  <c r="P43" i="23"/>
  <c r="P48" i="23"/>
  <c r="P30" i="20"/>
  <c r="P22" i="21"/>
  <c r="AC22" i="21" s="1"/>
  <c r="P23" i="23"/>
  <c r="P28" i="23"/>
  <c r="AC28" i="23" s="1"/>
  <c r="P37" i="23"/>
  <c r="P30" i="21"/>
  <c r="Q25" i="20"/>
  <c r="P27" i="23"/>
  <c r="P36" i="20"/>
  <c r="AC36" i="20" s="1"/>
  <c r="P33" i="21"/>
  <c r="AC33" i="21" s="1"/>
  <c r="P43" i="20"/>
  <c r="AC43" i="20" s="1"/>
  <c r="P29" i="20"/>
  <c r="AC29" i="20" s="1"/>
  <c r="P38" i="20"/>
  <c r="P22" i="20"/>
  <c r="P42" i="20"/>
  <c r="P21" i="21"/>
  <c r="AC21" i="21" s="1"/>
  <c r="P48" i="21"/>
  <c r="P29" i="21"/>
  <c r="AC29" i="21" s="1"/>
  <c r="P18" i="20"/>
  <c r="Q25" i="23"/>
  <c r="AD25" i="23" s="1"/>
  <c r="P21" i="23"/>
  <c r="P18" i="21"/>
  <c r="Q24" i="20"/>
  <c r="P27" i="20"/>
  <c r="AC27" i="20" s="1"/>
  <c r="AC42" i="21"/>
  <c r="AC38" i="23"/>
  <c r="AC46" i="21"/>
  <c r="AC19" i="23"/>
  <c r="AC48" i="23"/>
  <c r="AC27" i="23"/>
  <c r="AC24" i="21"/>
  <c r="AC41" i="21"/>
  <c r="AC25" i="23"/>
  <c r="AC18" i="23"/>
  <c r="AC31" i="20"/>
  <c r="AC37" i="20"/>
  <c r="AC46" i="23"/>
  <c r="AC42" i="23"/>
  <c r="AC43" i="23"/>
  <c r="AC30" i="20"/>
  <c r="AC23" i="23"/>
  <c r="AC37" i="23"/>
  <c r="AD25" i="20"/>
  <c r="AC38" i="20"/>
  <c r="AC42" i="20"/>
  <c r="AC48" i="21"/>
  <c r="AC18" i="20"/>
  <c r="AC21" i="23"/>
  <c r="AD24" i="20"/>
  <c r="AC25" i="20"/>
  <c r="AC30" i="21"/>
  <c r="AC22" i="20"/>
  <c r="AC18" i="21"/>
  <c r="R18" i="21" l="1"/>
  <c r="R29" i="21"/>
  <c r="R22" i="20"/>
  <c r="R33" i="21"/>
  <c r="R30" i="21"/>
  <c r="R22" i="21"/>
  <c r="R24" i="20"/>
  <c r="R21" i="23"/>
  <c r="R18" i="20"/>
  <c r="R48" i="21"/>
  <c r="R42" i="20"/>
  <c r="R38" i="20"/>
  <c r="R43" i="20"/>
  <c r="R36" i="20"/>
  <c r="R25" i="20"/>
  <c r="R37" i="23"/>
  <c r="R23" i="23"/>
  <c r="R30" i="20"/>
  <c r="R43" i="23"/>
  <c r="R42" i="23"/>
  <c r="R32" i="21"/>
  <c r="R46" i="23"/>
  <c r="R37" i="20"/>
  <c r="R31" i="20"/>
  <c r="R18" i="23"/>
  <c r="R41" i="21"/>
  <c r="R30" i="23"/>
  <c r="R27" i="20"/>
  <c r="R25" i="23"/>
  <c r="R21" i="21"/>
  <c r="R29" i="20"/>
  <c r="R27" i="23"/>
  <c r="R28" i="23"/>
  <c r="R48" i="23"/>
  <c r="R47" i="20"/>
  <c r="R34" i="21"/>
  <c r="R28" i="20"/>
  <c r="R19" i="23"/>
  <c r="R38" i="21"/>
  <c r="R24" i="21"/>
  <c r="R46" i="21"/>
  <c r="R38" i="23"/>
  <c r="R42" i="21"/>
  <c r="R36" i="23"/>
</calcChain>
</file>

<file path=xl/comments1.xml><?xml version="1.0" encoding="utf-8"?>
<comments xmlns="http://schemas.openxmlformats.org/spreadsheetml/2006/main">
  <authors>
    <author>Steve Schnurbusch</author>
    <author>Mark Hamlin</author>
  </authors>
  <commentList>
    <comment ref="I8" authorId="0" shapeId="0">
      <text>
        <r>
          <rPr>
            <sz val="8"/>
            <color indexed="81"/>
            <rFont val="Tahoma"/>
            <family val="2"/>
          </rPr>
          <t>Applicable temperature criterion</t>
        </r>
      </text>
    </comment>
    <comment ref="J8" authorId="0" shapeId="0">
      <text>
        <r>
          <rPr>
            <sz val="8"/>
            <color indexed="81"/>
            <rFont val="Tahoma"/>
            <family val="2"/>
          </rPr>
          <t>Appendix 4.5 of Willamette TMDL - Refer to individual source table</t>
        </r>
      </text>
    </comment>
    <comment ref="K8" authorId="0" shapeId="0">
      <text>
        <r>
          <rPr>
            <sz val="8"/>
            <color indexed="81"/>
            <rFont val="Tahoma"/>
            <family val="2"/>
          </rPr>
          <t>Appendix 4.5 of Willamette TMDL - Refer to individual source table</t>
        </r>
      </text>
    </comment>
    <comment ref="L8" authorId="0" shapeId="0">
      <text>
        <r>
          <rPr>
            <sz val="8"/>
            <color indexed="81"/>
            <rFont val="Tahoma"/>
            <family val="2"/>
          </rPr>
          <t>Appendix 4.5 of the Willamette TMDL - See Table 4.37</t>
        </r>
      </text>
    </comment>
    <comment ref="M8" authorId="0" shapeId="0">
      <text>
        <r>
          <rPr>
            <sz val="8"/>
            <color indexed="81"/>
            <rFont val="Tahoma"/>
            <family val="2"/>
          </rPr>
          <t xml:space="preserve">Appendix 4.5 of Willamette TMDL - Refer to individual source table.  First value in </t>
        </r>
        <r>
          <rPr>
            <i/>
            <sz val="8"/>
            <color indexed="81"/>
            <rFont val="Tahoma"/>
            <family val="2"/>
          </rPr>
          <t xml:space="preserve">"a&gt;0 Excess Thermal load" </t>
        </r>
        <r>
          <rPr>
            <sz val="8"/>
            <color indexed="81"/>
            <rFont val="Tahoma"/>
            <family val="2"/>
          </rPr>
          <t>column (River flow = 0)</t>
        </r>
      </text>
    </comment>
    <comment ref="N8" authorId="1" shapeId="0">
      <text>
        <r>
          <rPr>
            <sz val="8"/>
            <color indexed="81"/>
            <rFont val="Tahoma"/>
            <family val="2"/>
          </rPr>
          <t xml:space="preserve">See Reserve Capacity Analysis dated April 2010 - Ryan Michie
</t>
        </r>
      </text>
    </comment>
    <comment ref="I9" authorId="0" shapeId="0">
      <text>
        <r>
          <rPr>
            <sz val="8"/>
            <color indexed="81"/>
            <rFont val="Tahoma"/>
            <family val="2"/>
          </rPr>
          <t>Applicable temperature criterion</t>
        </r>
      </text>
    </comment>
    <comment ref="J9" authorId="0" shapeId="0">
      <text>
        <r>
          <rPr>
            <sz val="8"/>
            <color indexed="81"/>
            <rFont val="Tahoma"/>
            <family val="2"/>
          </rPr>
          <t>Appendix 4.5 of Willamette TMDL - Refer to individual source table</t>
        </r>
      </text>
    </comment>
    <comment ref="K9" authorId="0" shapeId="0">
      <text>
        <r>
          <rPr>
            <sz val="8"/>
            <color indexed="81"/>
            <rFont val="Tahoma"/>
            <family val="2"/>
          </rPr>
          <t>Appendix 4.5 of Willamette TMDL - Refer to individual source table</t>
        </r>
      </text>
    </comment>
    <comment ref="L9" authorId="0" shapeId="0">
      <text>
        <r>
          <rPr>
            <sz val="8"/>
            <color indexed="81"/>
            <rFont val="Tahoma"/>
            <family val="2"/>
          </rPr>
          <t>Appendix 4.5 of the Willamette TMDL - See Table 4.37</t>
        </r>
      </text>
    </comment>
    <comment ref="M9" authorId="0" shapeId="0">
      <text>
        <r>
          <rPr>
            <sz val="8"/>
            <color indexed="81"/>
            <rFont val="Tahoma"/>
            <family val="2"/>
          </rPr>
          <t xml:space="preserve">Appendix 4.5 of Willamette TMDL - Refer to individual source table.  First value in </t>
        </r>
        <r>
          <rPr>
            <i/>
            <sz val="8"/>
            <color indexed="81"/>
            <rFont val="Tahoma"/>
            <family val="2"/>
          </rPr>
          <t xml:space="preserve">"a&gt;0 Excess Thermal load" </t>
        </r>
        <r>
          <rPr>
            <sz val="8"/>
            <color indexed="81"/>
            <rFont val="Tahoma"/>
            <family val="2"/>
          </rPr>
          <t>column (River flow = 0)</t>
        </r>
      </text>
    </comment>
    <comment ref="N9" authorId="1" shapeId="0">
      <text>
        <r>
          <rPr>
            <sz val="8"/>
            <color indexed="81"/>
            <rFont val="Tahoma"/>
            <family val="2"/>
          </rPr>
          <t xml:space="preserve">See Reserve Capacity Analysis dated April 2010 - Ryan Michie
</t>
        </r>
      </text>
    </comment>
    <comment ref="H10" authorId="0" shapeId="0">
      <text>
        <r>
          <rPr>
            <sz val="8"/>
            <color indexed="81"/>
            <rFont val="Tahoma"/>
            <family val="2"/>
          </rPr>
          <t>Appendix 4.5 of Willamette TMDL- See table 4.39 and enter first value of the equation for nearest river location</t>
        </r>
      </text>
    </comment>
    <comment ref="I10" authorId="0" shapeId="0">
      <text>
        <r>
          <rPr>
            <sz val="8"/>
            <color indexed="81"/>
            <rFont val="Tahoma"/>
            <family val="2"/>
          </rPr>
          <t>Appendix 4.5 of Willamette TMDL- See table 4.39 and enter second value of the equation for nearest river location</t>
        </r>
      </text>
    </comment>
    <comment ref="C11" authorId="0" shapeId="0">
      <text>
        <r>
          <rPr>
            <sz val="8"/>
            <color indexed="81"/>
            <rFont val="Tahoma"/>
            <family val="2"/>
          </rPr>
          <t>Appendix 4.5 of Willamette TMDL - Refer to individual source table</t>
        </r>
      </text>
    </comment>
    <comment ref="D11" authorId="0" shapeId="0">
      <text>
        <r>
          <rPr>
            <sz val="8"/>
            <color indexed="81"/>
            <rFont val="Tahoma"/>
            <family val="2"/>
          </rPr>
          <t>Appendix 4.5 of Willamette TMDL - Refer to individual source table</t>
        </r>
      </text>
    </comment>
    <comment ref="H11" authorId="0" shapeId="0">
      <text>
        <r>
          <rPr>
            <sz val="8"/>
            <color indexed="81"/>
            <rFont val="Tahoma"/>
            <family val="2"/>
          </rPr>
          <t>Appendix 4.5 of Willamette TMDL- See table 4.40 and enter first value of the equation for nearest river location</t>
        </r>
      </text>
    </comment>
    <comment ref="I11" authorId="0" shapeId="0">
      <text>
        <r>
          <rPr>
            <sz val="8"/>
            <color indexed="81"/>
            <rFont val="Tahoma"/>
            <family val="2"/>
          </rPr>
          <t>Appendix 4.5 of Willamette TMDL- See table 4.40 and enter second value of the equation for nearest river location</t>
        </r>
      </text>
    </comment>
  </commentList>
</comments>
</file>

<file path=xl/sharedStrings.xml><?xml version="1.0" encoding="utf-8"?>
<sst xmlns="http://schemas.openxmlformats.org/spreadsheetml/2006/main" count="641" uniqueCount="101">
  <si>
    <t>Date</t>
  </si>
  <si>
    <t>ETL</t>
  </si>
  <si>
    <t>Trc</t>
  </si>
  <si>
    <t>m</t>
  </si>
  <si>
    <t>b</t>
  </si>
  <si>
    <t>a</t>
  </si>
  <si>
    <r>
      <t>T</t>
    </r>
    <r>
      <rPr>
        <vertAlign val="subscript"/>
        <sz val="10"/>
        <rFont val="Arial"/>
        <family val="2"/>
      </rPr>
      <t>RA_N</t>
    </r>
  </si>
  <si>
    <r>
      <t>T</t>
    </r>
    <r>
      <rPr>
        <vertAlign val="subscript"/>
        <sz val="10"/>
        <rFont val="Arial"/>
        <family val="2"/>
      </rPr>
      <t>RM_N</t>
    </r>
  </si>
  <si>
    <t>Julian Day</t>
  </si>
  <si>
    <t>d</t>
  </si>
  <si>
    <r>
      <t>Q</t>
    </r>
    <r>
      <rPr>
        <vertAlign val="subscript"/>
        <sz val="10"/>
        <rFont val="Arial"/>
        <family val="2"/>
      </rPr>
      <t>e7</t>
    </r>
    <r>
      <rPr>
        <sz val="10"/>
        <rFont val="Arial"/>
        <family val="2"/>
      </rPr>
      <t xml:space="preserve"> (cfs)</t>
    </r>
  </si>
  <si>
    <r>
      <t>T</t>
    </r>
    <r>
      <rPr>
        <vertAlign val="subscript"/>
        <sz val="10"/>
        <rFont val="Arial"/>
        <family val="2"/>
      </rPr>
      <t>e7</t>
    </r>
  </si>
  <si>
    <r>
      <t>Q</t>
    </r>
    <r>
      <rPr>
        <vertAlign val="subscript"/>
        <sz val="10"/>
        <rFont val="Arial"/>
        <family val="2"/>
      </rPr>
      <t>r7</t>
    </r>
  </si>
  <si>
    <t>a'</t>
  </si>
  <si>
    <r>
      <t>T</t>
    </r>
    <r>
      <rPr>
        <vertAlign val="subscript"/>
        <sz val="10"/>
        <rFont val="Arial"/>
        <family val="2"/>
      </rPr>
      <t>RA_N</t>
    </r>
    <r>
      <rPr>
        <sz val="10"/>
        <rFont val="Arial"/>
        <family val="2"/>
      </rPr>
      <t>'</t>
    </r>
  </si>
  <si>
    <t>Effluent</t>
  </si>
  <si>
    <t>Ambient</t>
  </si>
  <si>
    <t>Flow</t>
  </si>
  <si>
    <t>Avg Temp</t>
  </si>
  <si>
    <t>Max Temp</t>
  </si>
  <si>
    <r>
      <t>T</t>
    </r>
    <r>
      <rPr>
        <b/>
        <vertAlign val="subscript"/>
        <sz val="10"/>
        <rFont val="Arial"/>
        <family val="2"/>
      </rPr>
      <t>PS</t>
    </r>
  </si>
  <si>
    <r>
      <t>Q</t>
    </r>
    <r>
      <rPr>
        <b/>
        <vertAlign val="subscript"/>
        <sz val="10"/>
        <rFont val="Arial"/>
        <family val="2"/>
      </rPr>
      <t>PS</t>
    </r>
  </si>
  <si>
    <t>Rearing &amp; Migration</t>
  </si>
  <si>
    <t>Spawning</t>
  </si>
  <si>
    <t>Start</t>
  </si>
  <si>
    <t>End</t>
  </si>
  <si>
    <t>TLL</t>
  </si>
  <si>
    <t>(mgd)</t>
  </si>
  <si>
    <t>(cfs)</t>
  </si>
  <si>
    <t>Option 2</t>
  </si>
  <si>
    <t>Option 3</t>
  </si>
  <si>
    <t>Option 1</t>
  </si>
  <si>
    <t>Constants used to calculate Thermal Load Limits (TLL)</t>
  </si>
  <si>
    <r>
      <t>T</t>
    </r>
    <r>
      <rPr>
        <b/>
        <vertAlign val="subscript"/>
        <sz val="10"/>
        <rFont val="Arial"/>
        <family val="2"/>
      </rPr>
      <t>RA_N</t>
    </r>
  </si>
  <si>
    <t>Exceedances</t>
  </si>
  <si>
    <t>April</t>
  </si>
  <si>
    <t>Comments</t>
  </si>
  <si>
    <t>Facility Name:</t>
  </si>
  <si>
    <t>(deg C)</t>
  </si>
  <si>
    <t>Thermal Load Option</t>
  </si>
  <si>
    <t>May</t>
  </si>
  <si>
    <t>June</t>
  </si>
  <si>
    <t>July</t>
  </si>
  <si>
    <t>August</t>
  </si>
  <si>
    <t>September</t>
  </si>
  <si>
    <t>October</t>
  </si>
  <si>
    <t>NTP Coefficients</t>
  </si>
  <si>
    <t>Maximum</t>
  </si>
  <si>
    <t>Average</t>
  </si>
  <si>
    <r>
      <t>T</t>
    </r>
    <r>
      <rPr>
        <vertAlign val="subscript"/>
        <sz val="10"/>
        <rFont val="Arial"/>
        <family val="2"/>
      </rPr>
      <t>RA_N7</t>
    </r>
  </si>
  <si>
    <r>
      <t>T</t>
    </r>
    <r>
      <rPr>
        <vertAlign val="subscript"/>
        <sz val="10"/>
        <rFont val="Arial"/>
        <family val="2"/>
      </rPr>
      <t>RM_N7</t>
    </r>
  </si>
  <si>
    <t xml:space="preserve"> + Only enter data in the white boxes</t>
  </si>
  <si>
    <t xml:space="preserve"> + Enter the river flow, average and maximum temperature as appropriate</t>
  </si>
  <si>
    <t xml:space="preserve">     load limit is exceeded</t>
  </si>
  <si>
    <t xml:space="preserve"> + The exceedance column will display a positive number if the thermal</t>
  </si>
  <si>
    <t xml:space="preserve"> + If no river data is entered, the option 1 thermal load limit applies</t>
  </si>
  <si>
    <t xml:space="preserve"> + If only river flow data is entered, the option 2 thermal load limit applies</t>
  </si>
  <si>
    <t xml:space="preserve">     thermal load limit applies</t>
  </si>
  <si>
    <t xml:space="preserve"> + Enter the effluent flow and temperature</t>
  </si>
  <si>
    <t>Instructions to Permit Writer</t>
  </si>
  <si>
    <t xml:space="preserve"> + Enter the Permitte Name and appropriate data from Appendix 4.5</t>
  </si>
  <si>
    <t xml:space="preserve"> + The spreadsheet is password protected</t>
  </si>
  <si>
    <t>Instructions to Permittee</t>
  </si>
  <si>
    <t xml:space="preserve"> + This spreadsheet contains macros that must be active</t>
  </si>
  <si>
    <t>Version 1.1</t>
  </si>
  <si>
    <t>TRC Loan</t>
  </si>
  <si>
    <t>Factor</t>
  </si>
  <si>
    <t>Thermal Load Limit</t>
  </si>
  <si>
    <t>With Temporary Loan</t>
  </si>
  <si>
    <t>Exceedance</t>
  </si>
  <si>
    <t>Exceedances with loan</t>
  </si>
  <si>
    <t>2006 TMDL Allocation</t>
  </si>
  <si>
    <t xml:space="preserve"> + If river flow and temperature data is entered, the option 3</t>
  </si>
  <si>
    <t>ETLv1.0</t>
  </si>
  <si>
    <t xml:space="preserve"> + ETL = Excess Thermal Load discharged from treatment facility</t>
  </si>
  <si>
    <t>in Sept</t>
  </si>
  <si>
    <t>Qe</t>
  </si>
  <si>
    <t>Te</t>
  </si>
  <si>
    <t>Qr</t>
  </si>
  <si>
    <t>Last 6 days</t>
  </si>
  <si>
    <t>in August</t>
  </si>
  <si>
    <t>in July</t>
  </si>
  <si>
    <t xml:space="preserve"> + Hover cursor over each cell to find location of values to enter into cells</t>
  </si>
  <si>
    <t>Rearing/Mig</t>
  </si>
  <si>
    <t>Julian Dates</t>
  </si>
  <si>
    <t>Month</t>
  </si>
  <si>
    <t>Day</t>
  </si>
  <si>
    <t xml:space="preserve">    of the Willamette TMDL on the April tab (green cells)</t>
  </si>
  <si>
    <t xml:space="preserve"> + Lock the April sheet with the password</t>
  </si>
  <si>
    <t xml:space="preserve"> + Unlock the April sheet with the password</t>
  </si>
  <si>
    <r>
      <t>T</t>
    </r>
    <r>
      <rPr>
        <b/>
        <vertAlign val="subscript"/>
        <sz val="9"/>
        <rFont val="Arial"/>
        <family val="2"/>
      </rPr>
      <t>RA</t>
    </r>
  </si>
  <si>
    <r>
      <t>T</t>
    </r>
    <r>
      <rPr>
        <b/>
        <vertAlign val="subscript"/>
        <sz val="9"/>
        <rFont val="Arial"/>
        <family val="2"/>
      </rPr>
      <t>RM</t>
    </r>
  </si>
  <si>
    <t>in April</t>
  </si>
  <si>
    <t>7-day Temp</t>
  </si>
  <si>
    <t>7-day Flow</t>
  </si>
  <si>
    <t xml:space="preserve"> + Enter the year in the cell below the month in the first column of the</t>
  </si>
  <si>
    <t xml:space="preserve">     April worksheet (i.e. 2011)</t>
  </si>
  <si>
    <t>in June</t>
  </si>
  <si>
    <t>in May</t>
  </si>
  <si>
    <t>na</t>
  </si>
  <si>
    <t>Enter Name Here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</si>
</sst>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0.0"/>
    <numFmt numFmtId="165" formatCode="0.0000"/>
    <numFmt numFmtId="166" formatCode="0.00000000"/>
    <numFmt numFmtId="167" formatCode="0.00;[Red]0.00"/>
    <numFmt numFmtId="168" formatCode="#,##0.0"/>
    <numFmt numFmtId="169" formatCode="0.0;[Red]0.0"/>
    <numFmt numFmtId="170" formatCode="m/d/yy;@"/>
    <numFmt numFmtId="171" formatCode="0.000"/>
  </numFmts>
  <fonts count="24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vertAlign val="subscript"/>
      <sz val="10"/>
      <name val="Arial"/>
      <family val="2"/>
    </font>
    <font>
      <b/>
      <sz val="10"/>
      <color indexed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vertAlign val="subscript"/>
      <sz val="10"/>
      <name val="Arial"/>
      <family val="2"/>
    </font>
    <font>
      <sz val="10"/>
      <color indexed="12"/>
      <name val="Arial"/>
      <family val="2"/>
    </font>
    <font>
      <sz val="10"/>
      <color indexed="9"/>
      <name val="Arial"/>
      <family val="2"/>
    </font>
    <font>
      <sz val="8"/>
      <color indexed="81"/>
      <name val="Tahoma"/>
      <family val="2"/>
    </font>
    <font>
      <b/>
      <sz val="12"/>
      <name val="Arial"/>
      <family val="2"/>
    </font>
    <font>
      <b/>
      <i/>
      <sz val="10"/>
      <name val="Arial"/>
      <family val="2"/>
    </font>
    <font>
      <sz val="10"/>
      <color indexed="12"/>
      <name val="Arial"/>
      <family val="2"/>
    </font>
    <font>
      <i/>
      <sz val="8"/>
      <color indexed="81"/>
      <name val="Tahoma"/>
      <family val="2"/>
    </font>
    <font>
      <b/>
      <sz val="12"/>
      <name val="Tahoma"/>
      <family val="2"/>
    </font>
    <font>
      <sz val="12"/>
      <name val="Tahoma"/>
      <family val="2"/>
    </font>
    <font>
      <sz val="12"/>
      <color indexed="12"/>
      <name val="Tahoma"/>
      <family val="2"/>
    </font>
    <font>
      <sz val="5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vertAlign val="subscript"/>
      <sz val="9"/>
      <name val="Arial"/>
      <family val="2"/>
    </font>
    <font>
      <sz val="10"/>
      <color theme="1"/>
      <name val="Arial"/>
      <family val="2"/>
    </font>
    <font>
      <b/>
      <i/>
      <sz val="9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gray125">
        <bgColor indexed="9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bgColor indexed="44"/>
      </patternFill>
    </fill>
    <fill>
      <patternFill patternType="lightGray">
        <bgColor indexed="42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9CCFF"/>
        <bgColor indexed="64"/>
      </patternFill>
    </fill>
  </fills>
  <borders count="6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24">
    <xf numFmtId="0" fontId="0" fillId="0" borderId="0" xfId="0"/>
    <xf numFmtId="164" fontId="0" fillId="0" borderId="0" xfId="0" applyNumberFormat="1"/>
    <xf numFmtId="0" fontId="0" fillId="0" borderId="0" xfId="0" applyAlignment="1">
      <alignment vertical="top" wrapText="1"/>
    </xf>
    <xf numFmtId="165" fontId="0" fillId="0" borderId="0" xfId="0" applyNumberFormat="1"/>
    <xf numFmtId="166" fontId="0" fillId="0" borderId="0" xfId="0" applyNumberFormat="1"/>
    <xf numFmtId="1" fontId="0" fillId="0" borderId="0" xfId="0" applyNumberFormat="1"/>
    <xf numFmtId="0" fontId="0" fillId="0" borderId="0" xfId="0" applyAlignment="1">
      <alignment horizontal="center"/>
    </xf>
    <xf numFmtId="2" fontId="0" fillId="0" borderId="0" xfId="0" applyNumberFormat="1"/>
    <xf numFmtId="0" fontId="6" fillId="2" borderId="3" xfId="0" applyFont="1" applyFill="1" applyBorder="1" applyAlignment="1">
      <alignment horizontal="right"/>
    </xf>
    <xf numFmtId="0" fontId="6" fillId="2" borderId="4" xfId="0" applyFont="1" applyFill="1" applyBorder="1" applyAlignment="1">
      <alignment horizontal="right"/>
    </xf>
    <xf numFmtId="0" fontId="6" fillId="2" borderId="4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6" fillId="2" borderId="7" xfId="0" applyFont="1" applyFill="1" applyBorder="1"/>
    <xf numFmtId="0" fontId="0" fillId="0" borderId="0" xfId="0" applyFill="1" applyBorder="1"/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/>
    <xf numFmtId="1" fontId="0" fillId="3" borderId="10" xfId="0" applyNumberFormat="1" applyFill="1" applyBorder="1"/>
    <xf numFmtId="0" fontId="8" fillId="0" borderId="10" xfId="0" applyFont="1" applyBorder="1" applyProtection="1">
      <protection locked="0"/>
    </xf>
    <xf numFmtId="0" fontId="8" fillId="3" borderId="10" xfId="0" applyFont="1" applyFill="1" applyBorder="1"/>
    <xf numFmtId="0" fontId="6" fillId="2" borderId="4" xfId="0" applyFont="1" applyFill="1" applyBorder="1" applyProtection="1"/>
    <xf numFmtId="0" fontId="1" fillId="4" borderId="13" xfId="0" applyFont="1" applyFill="1" applyBorder="1" applyProtection="1"/>
    <xf numFmtId="1" fontId="0" fillId="4" borderId="10" xfId="0" applyNumberFormat="1" applyFill="1" applyBorder="1"/>
    <xf numFmtId="0" fontId="6" fillId="2" borderId="14" xfId="0" applyFont="1" applyFill="1" applyBorder="1" applyAlignment="1">
      <alignment horizontal="center"/>
    </xf>
    <xf numFmtId="0" fontId="6" fillId="2" borderId="15" xfId="0" applyFont="1" applyFill="1" applyBorder="1" applyAlignment="1">
      <alignment horizontal="center"/>
    </xf>
    <xf numFmtId="0" fontId="0" fillId="2" borderId="16" xfId="0" applyFill="1" applyBorder="1"/>
    <xf numFmtId="0" fontId="0" fillId="2" borderId="0" xfId="0" applyFill="1" applyBorder="1"/>
    <xf numFmtId="0" fontId="0" fillId="2" borderId="17" xfId="0" applyFill="1" applyBorder="1" applyProtection="1"/>
    <xf numFmtId="0" fontId="0" fillId="2" borderId="6" xfId="0" applyFill="1" applyBorder="1" applyProtection="1"/>
    <xf numFmtId="0" fontId="6" fillId="2" borderId="15" xfId="0" applyFont="1" applyFill="1" applyBorder="1"/>
    <xf numFmtId="0" fontId="6" fillId="2" borderId="17" xfId="0" applyFont="1" applyFill="1" applyBorder="1"/>
    <xf numFmtId="0" fontId="6" fillId="0" borderId="0" xfId="0" applyFont="1" applyFill="1" applyBorder="1" applyAlignment="1"/>
    <xf numFmtId="0" fontId="5" fillId="0" borderId="0" xfId="0" applyFont="1" applyFill="1" applyBorder="1"/>
    <xf numFmtId="0" fontId="6" fillId="0" borderId="0" xfId="0" applyFont="1" applyFill="1" applyBorder="1" applyAlignment="1">
      <alignment horizontal="right"/>
    </xf>
    <xf numFmtId="0" fontId="6" fillId="2" borderId="19" xfId="0" applyFont="1" applyFill="1" applyBorder="1"/>
    <xf numFmtId="0" fontId="6" fillId="2" borderId="20" xfId="0" applyFont="1" applyFill="1" applyBorder="1"/>
    <xf numFmtId="0" fontId="6" fillId="2" borderId="21" xfId="0" applyFont="1" applyFill="1" applyBorder="1" applyProtection="1"/>
    <xf numFmtId="0" fontId="1" fillId="4" borderId="22" xfId="0" applyFont="1" applyFill="1" applyBorder="1" applyProtection="1"/>
    <xf numFmtId="0" fontId="9" fillId="0" borderId="0" xfId="0" applyFont="1"/>
    <xf numFmtId="0" fontId="4" fillId="2" borderId="23" xfId="0" applyFont="1" applyFill="1" applyBorder="1" applyAlignment="1" applyProtection="1">
      <alignment horizontal="center"/>
      <protection locked="0"/>
    </xf>
    <xf numFmtId="0" fontId="4" fillId="2" borderId="15" xfId="0" applyFont="1" applyFill="1" applyBorder="1" applyAlignment="1" applyProtection="1"/>
    <xf numFmtId="0" fontId="6" fillId="2" borderId="28" xfId="0" applyFont="1" applyFill="1" applyBorder="1" applyAlignment="1">
      <alignment horizontal="right"/>
    </xf>
    <xf numFmtId="0" fontId="6" fillId="2" borderId="29" xfId="0" applyFont="1" applyFill="1" applyBorder="1" applyAlignment="1">
      <alignment horizontal="right"/>
    </xf>
    <xf numFmtId="0" fontId="6" fillId="2" borderId="15" xfId="0" applyFont="1" applyFill="1" applyBorder="1" applyAlignment="1" applyProtection="1"/>
    <xf numFmtId="0" fontId="6" fillId="2" borderId="23" xfId="0" applyFont="1" applyFill="1" applyBorder="1" applyProtection="1"/>
    <xf numFmtId="0" fontId="5" fillId="4" borderId="4" xfId="0" applyFont="1" applyFill="1" applyBorder="1" applyAlignment="1" applyProtection="1"/>
    <xf numFmtId="0" fontId="5" fillId="4" borderId="24" xfId="0" applyFont="1" applyFill="1" applyBorder="1" applyAlignment="1" applyProtection="1"/>
    <xf numFmtId="0" fontId="5" fillId="4" borderId="13" xfId="0" applyFont="1" applyFill="1" applyBorder="1" applyProtection="1"/>
    <xf numFmtId="0" fontId="5" fillId="4" borderId="25" xfId="0" applyFont="1" applyFill="1" applyBorder="1" applyAlignment="1" applyProtection="1">
      <alignment horizontal="right"/>
    </xf>
    <xf numFmtId="0" fontId="8" fillId="0" borderId="4" xfId="0" applyFont="1" applyBorder="1" applyAlignment="1" applyProtection="1">
      <alignment horizontal="right"/>
      <protection locked="0"/>
    </xf>
    <xf numFmtId="0" fontId="8" fillId="0" borderId="24" xfId="0" applyFont="1" applyBorder="1" applyProtection="1">
      <protection locked="0"/>
    </xf>
    <xf numFmtId="0" fontId="8" fillId="0" borderId="3" xfId="0" applyFont="1" applyBorder="1" applyProtection="1">
      <protection locked="0"/>
    </xf>
    <xf numFmtId="0" fontId="8" fillId="0" borderId="26" xfId="0" applyFont="1" applyBorder="1" applyAlignment="1" applyProtection="1">
      <alignment horizontal="right"/>
      <protection locked="0"/>
    </xf>
    <xf numFmtId="0" fontId="8" fillId="0" borderId="12" xfId="0" applyFont="1" applyBorder="1" applyProtection="1">
      <protection locked="0"/>
    </xf>
    <xf numFmtId="0" fontId="8" fillId="0" borderId="13" xfId="0" applyFont="1" applyFill="1" applyBorder="1" applyAlignment="1" applyProtection="1">
      <alignment horizontal="right"/>
      <protection locked="0"/>
    </xf>
    <xf numFmtId="0" fontId="8" fillId="0" borderId="25" xfId="0" applyFont="1" applyBorder="1" applyProtection="1">
      <protection locked="0"/>
    </xf>
    <xf numFmtId="0" fontId="8" fillId="0" borderId="27" xfId="0" applyFont="1" applyBorder="1" applyProtection="1">
      <protection locked="0"/>
    </xf>
    <xf numFmtId="1" fontId="0" fillId="3" borderId="4" xfId="0" applyNumberFormat="1" applyFill="1" applyBorder="1"/>
    <xf numFmtId="1" fontId="0" fillId="3" borderId="24" xfId="0" applyNumberFormat="1" applyFill="1" applyBorder="1"/>
    <xf numFmtId="0" fontId="8" fillId="3" borderId="24" xfId="0" applyFont="1" applyFill="1" applyBorder="1"/>
    <xf numFmtId="1" fontId="0" fillId="3" borderId="26" xfId="0" applyNumberFormat="1" applyFill="1" applyBorder="1"/>
    <xf numFmtId="1" fontId="0" fillId="4" borderId="26" xfId="0" applyNumberFormat="1" applyFill="1" applyBorder="1"/>
    <xf numFmtId="1" fontId="0" fillId="4" borderId="12" xfId="0" applyNumberFormat="1" applyFill="1" applyBorder="1"/>
    <xf numFmtId="1" fontId="0" fillId="4" borderId="25" xfId="0" applyNumberFormat="1" applyFill="1" applyBorder="1"/>
    <xf numFmtId="1" fontId="0" fillId="4" borderId="27" xfId="0" applyNumberFormat="1" applyFill="1" applyBorder="1"/>
    <xf numFmtId="0" fontId="6" fillId="2" borderId="32" xfId="0" applyFont="1" applyFill="1" applyBorder="1"/>
    <xf numFmtId="0" fontId="6" fillId="2" borderId="33" xfId="0" applyFont="1" applyFill="1" applyBorder="1"/>
    <xf numFmtId="0" fontId="6" fillId="2" borderId="43" xfId="0" applyFont="1" applyFill="1" applyBorder="1" applyAlignment="1">
      <alignment horizontal="center"/>
    </xf>
    <xf numFmtId="0" fontId="6" fillId="2" borderId="44" xfId="0" applyFont="1" applyFill="1" applyBorder="1"/>
    <xf numFmtId="0" fontId="6" fillId="2" borderId="45" xfId="0" applyFont="1" applyFill="1" applyBorder="1" applyAlignment="1">
      <alignment horizontal="left"/>
    </xf>
    <xf numFmtId="1" fontId="0" fillId="4" borderId="24" xfId="0" applyNumberFormat="1" applyFill="1" applyBorder="1"/>
    <xf numFmtId="1" fontId="0" fillId="4" borderId="3" xfId="0" applyNumberFormat="1" applyFill="1" applyBorder="1"/>
    <xf numFmtId="0" fontId="5" fillId="5" borderId="4" xfId="0" applyFont="1" applyFill="1" applyBorder="1" applyAlignment="1" applyProtection="1"/>
    <xf numFmtId="0" fontId="5" fillId="5" borderId="24" xfId="0" applyFont="1" applyFill="1" applyBorder="1" applyAlignment="1" applyProtection="1"/>
    <xf numFmtId="0" fontId="5" fillId="5" borderId="13" xfId="0" applyFont="1" applyFill="1" applyBorder="1" applyProtection="1"/>
    <xf numFmtId="0" fontId="5" fillId="5" borderId="25" xfId="0" applyFont="1" applyFill="1" applyBorder="1" applyAlignment="1" applyProtection="1">
      <alignment horizontal="right"/>
    </xf>
    <xf numFmtId="0" fontId="1" fillId="5" borderId="13" xfId="0" applyFont="1" applyFill="1" applyBorder="1" applyProtection="1"/>
    <xf numFmtId="0" fontId="1" fillId="5" borderId="22" xfId="0" applyFont="1" applyFill="1" applyBorder="1" applyProtection="1"/>
    <xf numFmtId="169" fontId="0" fillId="2" borderId="46" xfId="0" applyNumberFormat="1" applyFill="1" applyBorder="1"/>
    <xf numFmtId="0" fontId="11" fillId="2" borderId="32" xfId="0" applyFont="1" applyFill="1" applyBorder="1" applyAlignment="1">
      <alignment horizontal="right"/>
    </xf>
    <xf numFmtId="0" fontId="0" fillId="6" borderId="0" xfId="0" applyFill="1"/>
    <xf numFmtId="169" fontId="0" fillId="2" borderId="46" xfId="0" applyNumberFormat="1" applyFill="1" applyBorder="1" applyProtection="1"/>
    <xf numFmtId="0" fontId="11" fillId="2" borderId="32" xfId="0" applyFont="1" applyFill="1" applyBorder="1" applyAlignment="1" applyProtection="1">
      <alignment horizontal="right"/>
    </xf>
    <xf numFmtId="0" fontId="6" fillId="2" borderId="14" xfId="0" applyFont="1" applyFill="1" applyBorder="1" applyAlignment="1" applyProtection="1">
      <alignment horizontal="center"/>
    </xf>
    <xf numFmtId="0" fontId="6" fillId="2" borderId="15" xfId="0" applyFont="1" applyFill="1" applyBorder="1" applyAlignment="1" applyProtection="1">
      <alignment horizontal="center"/>
    </xf>
    <xf numFmtId="0" fontId="6" fillId="2" borderId="4" xfId="0" applyFont="1" applyFill="1" applyBorder="1" applyAlignment="1" applyProtection="1">
      <alignment horizontal="center"/>
    </xf>
    <xf numFmtId="0" fontId="6" fillId="2" borderId="8" xfId="0" applyFont="1" applyFill="1" applyBorder="1" applyProtection="1"/>
    <xf numFmtId="0" fontId="0" fillId="2" borderId="16" xfId="0" applyFill="1" applyBorder="1" applyProtection="1"/>
    <xf numFmtId="0" fontId="0" fillId="2" borderId="0" xfId="0" applyFill="1" applyBorder="1" applyProtection="1"/>
    <xf numFmtId="0" fontId="6" fillId="2" borderId="2" xfId="0" applyFont="1" applyFill="1" applyBorder="1" applyProtection="1"/>
    <xf numFmtId="0" fontId="6" fillId="2" borderId="20" xfId="0" applyFont="1" applyFill="1" applyBorder="1" applyProtection="1"/>
    <xf numFmtId="0" fontId="6" fillId="2" borderId="19" xfId="0" applyFont="1" applyFill="1" applyBorder="1" applyProtection="1"/>
    <xf numFmtId="0" fontId="6" fillId="2" borderId="6" xfId="0" applyFont="1" applyFill="1" applyBorder="1" applyAlignment="1" applyProtection="1">
      <alignment horizontal="center"/>
    </xf>
    <xf numFmtId="0" fontId="6" fillId="2" borderId="4" xfId="0" applyFont="1" applyFill="1" applyBorder="1" applyAlignment="1" applyProtection="1">
      <alignment horizontal="right"/>
    </xf>
    <xf numFmtId="0" fontId="6" fillId="2" borderId="3" xfId="0" applyFont="1" applyFill="1" applyBorder="1" applyAlignment="1" applyProtection="1">
      <alignment horizontal="right"/>
    </xf>
    <xf numFmtId="0" fontId="5" fillId="4" borderId="24" xfId="0" applyFont="1" applyFill="1" applyBorder="1" applyProtection="1"/>
    <xf numFmtId="0" fontId="5" fillId="4" borderId="3" xfId="0" applyFont="1" applyFill="1" applyBorder="1" applyAlignment="1" applyProtection="1">
      <alignment horizontal="center"/>
    </xf>
    <xf numFmtId="0" fontId="6" fillId="2" borderId="28" xfId="0" applyFont="1" applyFill="1" applyBorder="1" applyAlignment="1" applyProtection="1">
      <alignment horizontal="right"/>
    </xf>
    <xf numFmtId="0" fontId="6" fillId="2" borderId="29" xfId="0" applyFont="1" applyFill="1" applyBorder="1" applyAlignment="1" applyProtection="1">
      <alignment horizontal="right"/>
    </xf>
    <xf numFmtId="0" fontId="5" fillId="7" borderId="13" xfId="0" applyNumberFormat="1" applyFont="1" applyFill="1" applyBorder="1" applyAlignment="1" applyProtection="1">
      <alignment horizontal="left"/>
    </xf>
    <xf numFmtId="0" fontId="5" fillId="4" borderId="25" xfId="0" applyFont="1" applyFill="1" applyBorder="1" applyProtection="1"/>
    <xf numFmtId="0" fontId="5" fillId="4" borderId="27" xfId="0" applyFont="1" applyFill="1" applyBorder="1" applyAlignment="1" applyProtection="1">
      <alignment horizontal="center"/>
    </xf>
    <xf numFmtId="0" fontId="4" fillId="2" borderId="23" xfId="0" applyFont="1" applyFill="1" applyBorder="1" applyAlignment="1" applyProtection="1">
      <alignment horizontal="center"/>
    </xf>
    <xf numFmtId="0" fontId="5" fillId="5" borderId="24" xfId="0" applyFont="1" applyFill="1" applyBorder="1" applyProtection="1"/>
    <xf numFmtId="0" fontId="5" fillId="5" borderId="25" xfId="0" applyFont="1" applyFill="1" applyBorder="1" applyProtection="1"/>
    <xf numFmtId="0" fontId="12" fillId="2" borderId="5" xfId="0" applyFont="1" applyFill="1" applyBorder="1" applyAlignment="1">
      <alignment horizontal="center"/>
    </xf>
    <xf numFmtId="1" fontId="0" fillId="4" borderId="4" xfId="0" applyNumberFormat="1" applyFill="1" applyBorder="1"/>
    <xf numFmtId="1" fontId="0" fillId="4" borderId="13" xfId="0" applyNumberFormat="1" applyFill="1" applyBorder="1"/>
    <xf numFmtId="0" fontId="15" fillId="0" borderId="0" xfId="0" applyFont="1"/>
    <xf numFmtId="0" fontId="16" fillId="0" borderId="0" xfId="0" applyFont="1"/>
    <xf numFmtId="0" fontId="17" fillId="9" borderId="14" xfId="0" applyFont="1" applyFill="1" applyBorder="1"/>
    <xf numFmtId="0" fontId="13" fillId="9" borderId="15" xfId="0" applyFont="1" applyFill="1" applyBorder="1"/>
    <xf numFmtId="0" fontId="0" fillId="9" borderId="17" xfId="0" applyFill="1" applyBorder="1"/>
    <xf numFmtId="0" fontId="17" fillId="9" borderId="16" xfId="0" applyFont="1" applyFill="1" applyBorder="1"/>
    <xf numFmtId="0" fontId="13" fillId="9" borderId="0" xfId="0" applyFont="1" applyFill="1" applyBorder="1"/>
    <xf numFmtId="0" fontId="0" fillId="9" borderId="48" xfId="0" applyFill="1" applyBorder="1"/>
    <xf numFmtId="0" fontId="17" fillId="9" borderId="49" xfId="0" applyFont="1" applyFill="1" applyBorder="1"/>
    <xf numFmtId="0" fontId="0" fillId="9" borderId="0" xfId="0" applyFill="1" applyBorder="1"/>
    <xf numFmtId="14" fontId="8" fillId="4" borderId="4" xfId="0" applyNumberFormat="1" applyFont="1" applyFill="1" applyBorder="1" applyAlignment="1" applyProtection="1">
      <alignment horizontal="right"/>
    </xf>
    <xf numFmtId="14" fontId="8" fillId="4" borderId="26" xfId="0" applyNumberFormat="1" applyFont="1" applyFill="1" applyBorder="1" applyAlignment="1" applyProtection="1">
      <alignment horizontal="right"/>
    </xf>
    <xf numFmtId="14" fontId="8" fillId="4" borderId="13" xfId="0" applyNumberFormat="1" applyFont="1" applyFill="1" applyBorder="1" applyAlignment="1" applyProtection="1">
      <alignment horizontal="right"/>
    </xf>
    <xf numFmtId="0" fontId="0" fillId="0" borderId="15" xfId="0" applyBorder="1"/>
    <xf numFmtId="0" fontId="0" fillId="0" borderId="17" xfId="0" applyBorder="1"/>
    <xf numFmtId="0" fontId="0" fillId="0" borderId="0" xfId="0" applyBorder="1"/>
    <xf numFmtId="0" fontId="0" fillId="0" borderId="48" xfId="0" applyBorder="1"/>
    <xf numFmtId="0" fontId="0" fillId="0" borderId="23" xfId="0" applyBorder="1"/>
    <xf numFmtId="0" fontId="0" fillId="0" borderId="6" xfId="0" applyBorder="1"/>
    <xf numFmtId="0" fontId="5" fillId="0" borderId="0" xfId="0" applyFont="1" applyFill="1" applyBorder="1" applyProtection="1">
      <protection locked="0"/>
    </xf>
    <xf numFmtId="0" fontId="8" fillId="3" borderId="21" xfId="0" applyFont="1" applyFill="1" applyBorder="1"/>
    <xf numFmtId="0" fontId="8" fillId="3" borderId="51" xfId="0" applyFont="1" applyFill="1" applyBorder="1"/>
    <xf numFmtId="1" fontId="0" fillId="4" borderId="51" xfId="0" applyNumberFormat="1" applyFill="1" applyBorder="1"/>
    <xf numFmtId="1" fontId="0" fillId="4" borderId="22" xfId="0" applyNumberFormat="1" applyFill="1" applyBorder="1"/>
    <xf numFmtId="0" fontId="6" fillId="2" borderId="35" xfId="0" applyFont="1" applyFill="1" applyBorder="1"/>
    <xf numFmtId="0" fontId="6" fillId="2" borderId="53" xfId="0" applyFont="1" applyFill="1" applyBorder="1"/>
    <xf numFmtId="1" fontId="0" fillId="4" borderId="21" xfId="0" applyNumberFormat="1" applyFill="1" applyBorder="1"/>
    <xf numFmtId="1" fontId="0" fillId="4" borderId="54" xfId="0" applyNumberFormat="1" applyFill="1" applyBorder="1"/>
    <xf numFmtId="1" fontId="0" fillId="4" borderId="55" xfId="0" applyNumberFormat="1" applyFill="1" applyBorder="1"/>
    <xf numFmtId="1" fontId="0" fillId="4" borderId="56" xfId="0" applyNumberFormat="1" applyFill="1" applyBorder="1"/>
    <xf numFmtId="1" fontId="0" fillId="0" borderId="35" xfId="0" applyNumberFormat="1" applyBorder="1" applyProtection="1">
      <protection locked="0"/>
    </xf>
    <xf numFmtId="0" fontId="0" fillId="0" borderId="35" xfId="0" applyBorder="1" applyProtection="1">
      <protection locked="0"/>
    </xf>
    <xf numFmtId="0" fontId="0" fillId="0" borderId="8" xfId="0" applyBorder="1" applyProtection="1">
      <protection locked="0"/>
    </xf>
    <xf numFmtId="1" fontId="0" fillId="0" borderId="18" xfId="0" applyNumberFormat="1" applyBorder="1" applyProtection="1">
      <protection locked="0"/>
    </xf>
    <xf numFmtId="0" fontId="0" fillId="0" borderId="18" xfId="0" applyBorder="1" applyProtection="1">
      <protection locked="0"/>
    </xf>
    <xf numFmtId="0" fontId="0" fillId="0" borderId="37" xfId="0" applyBorder="1" applyProtection="1">
      <protection locked="0"/>
    </xf>
    <xf numFmtId="1" fontId="0" fillId="0" borderId="38" xfId="0" applyNumberFormat="1" applyBorder="1" applyProtection="1">
      <protection locked="0"/>
    </xf>
    <xf numFmtId="0" fontId="0" fillId="0" borderId="38" xfId="0" applyBorder="1" applyProtection="1">
      <protection locked="0"/>
    </xf>
    <xf numFmtId="0" fontId="0" fillId="0" borderId="29" xfId="0" applyBorder="1" applyProtection="1">
      <protection locked="0"/>
    </xf>
    <xf numFmtId="1" fontId="0" fillId="0" borderId="34" xfId="0" applyNumberFormat="1" applyBorder="1" applyProtection="1">
      <protection locked="0"/>
    </xf>
    <xf numFmtId="1" fontId="0" fillId="0" borderId="36" xfId="0" applyNumberFormat="1" applyBorder="1" applyProtection="1">
      <protection locked="0"/>
    </xf>
    <xf numFmtId="1" fontId="0" fillId="0" borderId="28" xfId="0" applyNumberFormat="1" applyBorder="1" applyProtection="1">
      <protection locked="0"/>
    </xf>
    <xf numFmtId="0" fontId="12" fillId="0" borderId="47" xfId="0" applyFont="1" applyFill="1" applyBorder="1" applyAlignment="1">
      <alignment horizontal="center"/>
    </xf>
    <xf numFmtId="0" fontId="8" fillId="0" borderId="13" xfId="0" applyFont="1" applyBorder="1" applyAlignment="1" applyProtection="1">
      <alignment horizontal="right"/>
      <protection locked="0"/>
    </xf>
    <xf numFmtId="164" fontId="0" fillId="0" borderId="34" xfId="0" applyNumberFormat="1" applyBorder="1" applyProtection="1">
      <protection locked="0"/>
    </xf>
    <xf numFmtId="164" fontId="0" fillId="0" borderId="35" xfId="0" applyNumberFormat="1" applyBorder="1" applyProtection="1">
      <protection locked="0"/>
    </xf>
    <xf numFmtId="164" fontId="0" fillId="0" borderId="36" xfId="0" applyNumberFormat="1" applyBorder="1" applyProtection="1">
      <protection locked="0"/>
    </xf>
    <xf numFmtId="164" fontId="0" fillId="0" borderId="18" xfId="0" applyNumberFormat="1" applyBorder="1" applyProtection="1">
      <protection locked="0"/>
    </xf>
    <xf numFmtId="164" fontId="0" fillId="0" borderId="28" xfId="0" applyNumberFormat="1" applyBorder="1" applyProtection="1">
      <protection locked="0"/>
    </xf>
    <xf numFmtId="164" fontId="0" fillId="0" borderId="38" xfId="0" applyNumberFormat="1" applyBorder="1" applyProtection="1">
      <protection locked="0"/>
    </xf>
    <xf numFmtId="1" fontId="0" fillId="4" borderId="39" xfId="0" applyNumberFormat="1" applyFill="1" applyBorder="1"/>
    <xf numFmtId="1" fontId="0" fillId="4" borderId="41" xfId="0" applyNumberFormat="1" applyFill="1" applyBorder="1"/>
    <xf numFmtId="1" fontId="0" fillId="4" borderId="40" xfId="0" applyNumberFormat="1" applyFill="1" applyBorder="1"/>
    <xf numFmtId="0" fontId="5" fillId="5" borderId="3" xfId="0" applyFont="1" applyFill="1" applyBorder="1" applyAlignment="1" applyProtection="1">
      <alignment horizontal="center"/>
    </xf>
    <xf numFmtId="0" fontId="5" fillId="5" borderId="27" xfId="0" applyFont="1" applyFill="1" applyBorder="1" applyAlignment="1" applyProtection="1">
      <alignment horizontal="center"/>
    </xf>
    <xf numFmtId="0" fontId="6" fillId="2" borderId="57" xfId="0" applyFont="1" applyFill="1" applyBorder="1" applyAlignment="1" applyProtection="1">
      <alignment horizontal="center"/>
    </xf>
    <xf numFmtId="0" fontId="6" fillId="2" borderId="58" xfId="0" applyFont="1" applyFill="1" applyBorder="1" applyAlignment="1" applyProtection="1">
      <alignment horizontal="center"/>
    </xf>
    <xf numFmtId="2" fontId="5" fillId="4" borderId="57" xfId="0" applyNumberFormat="1" applyFont="1" applyFill="1" applyBorder="1" applyProtection="1"/>
    <xf numFmtId="2" fontId="5" fillId="4" borderId="59" xfId="0" applyNumberFormat="1" applyFont="1" applyFill="1" applyBorder="1" applyProtection="1"/>
    <xf numFmtId="0" fontId="12" fillId="2" borderId="5" xfId="0" applyFont="1" applyFill="1" applyBorder="1" applyAlignment="1" applyProtection="1">
      <alignment horizontal="center"/>
    </xf>
    <xf numFmtId="0" fontId="5" fillId="0" borderId="0" xfId="0" applyFont="1"/>
    <xf numFmtId="0" fontId="18" fillId="0" borderId="0" xfId="0" applyFont="1"/>
    <xf numFmtId="0" fontId="17" fillId="10" borderId="49" xfId="0" applyFont="1" applyFill="1" applyBorder="1"/>
    <xf numFmtId="0" fontId="0" fillId="10" borderId="23" xfId="0" applyFill="1" applyBorder="1"/>
    <xf numFmtId="0" fontId="0" fillId="10" borderId="6" xfId="0" applyFill="1" applyBorder="1"/>
    <xf numFmtId="0" fontId="5" fillId="0" borderId="0" xfId="0" applyFont="1" applyBorder="1"/>
    <xf numFmtId="14" fontId="0" fillId="0" borderId="0" xfId="0" applyNumberFormat="1"/>
    <xf numFmtId="14" fontId="1" fillId="0" borderId="0" xfId="0" quotePrefix="1" applyNumberFormat="1" applyFont="1"/>
    <xf numFmtId="0" fontId="0" fillId="0" borderId="0" xfId="0" applyNumberFormat="1"/>
    <xf numFmtId="0" fontId="6" fillId="11" borderId="15" xfId="0" applyFont="1" applyFill="1" applyBorder="1" applyAlignment="1">
      <alignment horizontal="center"/>
    </xf>
    <xf numFmtId="0" fontId="6" fillId="11" borderId="2" xfId="0" applyFont="1" applyFill="1" applyBorder="1"/>
    <xf numFmtId="0" fontId="6" fillId="11" borderId="20" xfId="0" applyFont="1" applyFill="1" applyBorder="1"/>
    <xf numFmtId="0" fontId="6" fillId="11" borderId="61" xfId="0" applyFont="1" applyFill="1" applyBorder="1"/>
    <xf numFmtId="0" fontId="5" fillId="5" borderId="30" xfId="0" applyFont="1" applyFill="1" applyBorder="1" applyProtection="1"/>
    <xf numFmtId="0" fontId="5" fillId="5" borderId="31" xfId="0" applyFont="1" applyFill="1" applyBorder="1" applyProtection="1"/>
    <xf numFmtId="170" fontId="5" fillId="8" borderId="59" xfId="0" applyNumberFormat="1" applyFont="1" applyFill="1" applyBorder="1" applyAlignment="1" applyProtection="1">
      <alignment horizontal="left"/>
    </xf>
    <xf numFmtId="0" fontId="6" fillId="11" borderId="5" xfId="0" applyFont="1" applyFill="1" applyBorder="1" applyAlignment="1">
      <alignment horizontal="center"/>
    </xf>
    <xf numFmtId="0" fontId="0" fillId="0" borderId="0" xfId="0" applyFill="1" applyBorder="1" applyAlignment="1">
      <alignment vertical="top" wrapText="1"/>
    </xf>
    <xf numFmtId="14" fontId="0" fillId="0" borderId="10" xfId="0" applyNumberFormat="1" applyBorder="1"/>
    <xf numFmtId="0" fontId="1" fillId="12" borderId="10" xfId="0" applyFont="1" applyFill="1" applyBorder="1"/>
    <xf numFmtId="1" fontId="6" fillId="10" borderId="10" xfId="0" applyNumberFormat="1" applyFont="1" applyFill="1" applyBorder="1"/>
    <xf numFmtId="0" fontId="5" fillId="4" borderId="30" xfId="0" applyFont="1" applyFill="1" applyBorder="1" applyProtection="1"/>
    <xf numFmtId="0" fontId="6" fillId="11" borderId="1" xfId="0" applyFont="1" applyFill="1" applyBorder="1" applyAlignment="1">
      <alignment horizontal="center"/>
    </xf>
    <xf numFmtId="0" fontId="6" fillId="11" borderId="20" xfId="0" applyFont="1" applyFill="1" applyBorder="1" applyAlignment="1">
      <alignment horizontal="center"/>
    </xf>
    <xf numFmtId="0" fontId="5" fillId="4" borderId="31" xfId="0" applyFont="1" applyFill="1" applyBorder="1" applyProtection="1"/>
    <xf numFmtId="0" fontId="5" fillId="4" borderId="43" xfId="0" applyFont="1" applyFill="1" applyBorder="1" applyProtection="1"/>
    <xf numFmtId="0" fontId="5" fillId="4" borderId="45" xfId="0" applyFont="1" applyFill="1" applyBorder="1" applyProtection="1"/>
    <xf numFmtId="0" fontId="5" fillId="4" borderId="62" xfId="0" applyFont="1" applyFill="1" applyBorder="1" applyProtection="1"/>
    <xf numFmtId="0" fontId="5" fillId="7" borderId="27" xfId="0" applyNumberFormat="1" applyFont="1" applyFill="1" applyBorder="1" applyAlignment="1" applyProtection="1">
      <alignment horizontal="left"/>
    </xf>
    <xf numFmtId="0" fontId="5" fillId="7" borderId="31" xfId="0" applyNumberFormat="1" applyFont="1" applyFill="1" applyBorder="1" applyAlignment="1" applyProtection="1">
      <alignment horizontal="left"/>
    </xf>
    <xf numFmtId="0" fontId="0" fillId="13" borderId="60" xfId="0" applyNumberFormat="1" applyFill="1" applyBorder="1" applyAlignment="1">
      <alignment horizontal="center"/>
    </xf>
    <xf numFmtId="0" fontId="5" fillId="5" borderId="4" xfId="0" applyFont="1" applyFill="1" applyBorder="1" applyProtection="1"/>
    <xf numFmtId="0" fontId="5" fillId="5" borderId="3" xfId="0" applyFont="1" applyFill="1" applyBorder="1" applyProtection="1"/>
    <xf numFmtId="0" fontId="5" fillId="5" borderId="27" xfId="0" applyFont="1" applyFill="1" applyBorder="1" applyProtection="1"/>
    <xf numFmtId="0" fontId="5" fillId="4" borderId="4" xfId="0" applyFont="1" applyFill="1" applyBorder="1" applyProtection="1"/>
    <xf numFmtId="0" fontId="5" fillId="4" borderId="3" xfId="0" applyFont="1" applyFill="1" applyBorder="1" applyProtection="1"/>
    <xf numFmtId="0" fontId="5" fillId="4" borderId="27" xfId="0" applyFont="1" applyFill="1" applyBorder="1" applyProtection="1"/>
    <xf numFmtId="1" fontId="1" fillId="0" borderId="18" xfId="0" applyNumberFormat="1" applyFont="1" applyBorder="1" applyProtection="1">
      <protection locked="0"/>
    </xf>
    <xf numFmtId="171" fontId="5" fillId="5" borderId="57" xfId="0" applyNumberFormat="1" applyFont="1" applyFill="1" applyBorder="1" applyProtection="1"/>
    <xf numFmtId="0" fontId="1" fillId="0" borderId="0" xfId="0" applyFont="1"/>
    <xf numFmtId="0" fontId="1" fillId="13" borderId="57" xfId="0" applyNumberFormat="1" applyFont="1" applyFill="1" applyBorder="1" applyAlignment="1" applyProtection="1">
      <alignment horizontal="center"/>
    </xf>
    <xf numFmtId="0" fontId="1" fillId="13" borderId="57" xfId="0" quotePrefix="1" applyNumberFormat="1" applyFont="1" applyFill="1" applyBorder="1" applyAlignment="1" applyProtection="1">
      <alignment horizontal="center"/>
    </xf>
    <xf numFmtId="0" fontId="19" fillId="0" borderId="0" xfId="0" applyFont="1"/>
    <xf numFmtId="0" fontId="20" fillId="2" borderId="9" xfId="0" applyFont="1" applyFill="1" applyBorder="1" applyAlignment="1">
      <alignment horizontal="center"/>
    </xf>
    <xf numFmtId="0" fontId="19" fillId="0" borderId="0" xfId="0" applyFont="1" applyFill="1" applyBorder="1"/>
    <xf numFmtId="0" fontId="20" fillId="0" borderId="0" xfId="0" applyFont="1" applyFill="1" applyBorder="1" applyAlignment="1">
      <alignment horizontal="right"/>
    </xf>
    <xf numFmtId="0" fontId="20" fillId="0" borderId="0" xfId="0" applyFont="1" applyFill="1" applyBorder="1" applyAlignment="1">
      <alignment horizontal="center"/>
    </xf>
    <xf numFmtId="169" fontId="20" fillId="2" borderId="26" xfId="0" applyNumberFormat="1" applyFont="1" applyFill="1" applyBorder="1" applyAlignment="1">
      <alignment horizontal="center"/>
    </xf>
    <xf numFmtId="0" fontId="20" fillId="2" borderId="12" xfId="0" applyFont="1" applyFill="1" applyBorder="1" applyAlignment="1">
      <alignment horizontal="center"/>
    </xf>
    <xf numFmtId="0" fontId="20" fillId="2" borderId="26" xfId="0" applyFont="1" applyFill="1" applyBorder="1" applyAlignment="1">
      <alignment horizontal="center"/>
    </xf>
    <xf numFmtId="0" fontId="20" fillId="2" borderId="11" xfId="0" applyFont="1" applyFill="1" applyBorder="1" applyAlignment="1">
      <alignment horizontal="center"/>
    </xf>
    <xf numFmtId="0" fontId="20" fillId="2" borderId="10" xfId="0" applyFont="1" applyFill="1" applyBorder="1" applyAlignment="1">
      <alignment horizontal="center"/>
    </xf>
    <xf numFmtId="0" fontId="20" fillId="0" borderId="0" xfId="0" applyFont="1" applyFill="1" applyBorder="1"/>
    <xf numFmtId="0" fontId="20" fillId="2" borderId="1" xfId="0" applyFont="1" applyFill="1" applyBorder="1" applyAlignment="1">
      <alignment horizontal="center"/>
    </xf>
    <xf numFmtId="0" fontId="20" fillId="2" borderId="7" xfId="0" applyFont="1" applyFill="1" applyBorder="1"/>
    <xf numFmtId="0" fontId="20" fillId="2" borderId="53" xfId="0" applyFont="1" applyFill="1" applyBorder="1"/>
    <xf numFmtId="0" fontId="20" fillId="2" borderId="20" xfId="0" applyFont="1" applyFill="1" applyBorder="1"/>
    <xf numFmtId="0" fontId="20" fillId="2" borderId="32" xfId="0" applyFont="1" applyFill="1" applyBorder="1"/>
    <xf numFmtId="0" fontId="1" fillId="0" borderId="0" xfId="0" applyFont="1" applyBorder="1"/>
    <xf numFmtId="169" fontId="20" fillId="2" borderId="39" xfId="0" applyNumberFormat="1" applyFont="1" applyFill="1" applyBorder="1" applyAlignment="1">
      <alignment horizontal="center"/>
    </xf>
    <xf numFmtId="0" fontId="20" fillId="2" borderId="40" xfId="0" applyFont="1" applyFill="1" applyBorder="1" applyAlignment="1">
      <alignment horizontal="center"/>
    </xf>
    <xf numFmtId="0" fontId="20" fillId="2" borderId="39" xfId="0" applyFont="1" applyFill="1" applyBorder="1" applyAlignment="1">
      <alignment horizontal="center"/>
    </xf>
    <xf numFmtId="0" fontId="20" fillId="2" borderId="63" xfId="0" applyFont="1" applyFill="1" applyBorder="1" applyAlignment="1">
      <alignment horizontal="center"/>
    </xf>
    <xf numFmtId="0" fontId="20" fillId="2" borderId="41" xfId="0" applyFont="1" applyFill="1" applyBorder="1" applyAlignment="1">
      <alignment horizontal="center"/>
    </xf>
    <xf numFmtId="0" fontId="20" fillId="2" borderId="42" xfId="0" applyFont="1" applyFill="1" applyBorder="1" applyAlignment="1">
      <alignment horizontal="center"/>
    </xf>
    <xf numFmtId="0" fontId="20" fillId="2" borderId="43" xfId="0" applyFont="1" applyFill="1" applyBorder="1" applyAlignment="1">
      <alignment horizontal="center"/>
    </xf>
    <xf numFmtId="0" fontId="20" fillId="2" borderId="44" xfId="0" applyFont="1" applyFill="1" applyBorder="1"/>
    <xf numFmtId="0" fontId="20" fillId="2" borderId="52" xfId="0" applyFont="1" applyFill="1" applyBorder="1" applyAlignment="1">
      <alignment horizontal="left"/>
    </xf>
    <xf numFmtId="0" fontId="20" fillId="2" borderId="15" xfId="0" applyFont="1" applyFill="1" applyBorder="1"/>
    <xf numFmtId="168" fontId="8" fillId="0" borderId="24" xfId="0" applyNumberFormat="1" applyFont="1" applyBorder="1" applyAlignment="1" applyProtection="1">
      <alignment horizontal="right"/>
      <protection locked="0"/>
    </xf>
    <xf numFmtId="168" fontId="8" fillId="0" borderId="10" xfId="0" applyNumberFormat="1" applyFont="1" applyBorder="1" applyAlignment="1" applyProtection="1">
      <alignment horizontal="right"/>
      <protection locked="0"/>
    </xf>
    <xf numFmtId="168" fontId="8" fillId="0" borderId="25" xfId="0" applyNumberFormat="1" applyFont="1" applyFill="1" applyBorder="1" applyAlignment="1" applyProtection="1">
      <alignment horizontal="right"/>
      <protection locked="0"/>
    </xf>
    <xf numFmtId="0" fontId="20" fillId="2" borderId="14" xfId="0" applyFont="1" applyFill="1" applyBorder="1" applyAlignment="1">
      <alignment horizontal="center"/>
    </xf>
    <xf numFmtId="0" fontId="20" fillId="4" borderId="14" xfId="0" applyFont="1" applyFill="1" applyBorder="1" applyAlignment="1" applyProtection="1">
      <alignment horizontal="center"/>
    </xf>
    <xf numFmtId="14" fontId="8" fillId="4" borderId="34" xfId="0" applyNumberFormat="1" applyFont="1" applyFill="1" applyBorder="1" applyAlignment="1" applyProtection="1">
      <alignment horizontal="right"/>
    </xf>
    <xf numFmtId="14" fontId="8" fillId="4" borderId="36" xfId="0" applyNumberFormat="1" applyFont="1" applyFill="1" applyBorder="1" applyAlignment="1" applyProtection="1">
      <alignment horizontal="right"/>
    </xf>
    <xf numFmtId="14" fontId="8" fillId="4" borderId="28" xfId="0" applyNumberFormat="1" applyFont="1" applyFill="1" applyBorder="1" applyAlignment="1" applyProtection="1">
      <alignment horizontal="right"/>
    </xf>
    <xf numFmtId="167" fontId="8" fillId="0" borderId="4" xfId="0" applyNumberFormat="1" applyFont="1" applyFill="1" applyBorder="1" applyAlignment="1" applyProtection="1">
      <alignment horizontal="right"/>
      <protection locked="0"/>
    </xf>
    <xf numFmtId="167" fontId="8" fillId="0" borderId="26" xfId="0" applyNumberFormat="1" applyFont="1" applyFill="1" applyBorder="1" applyAlignment="1" applyProtection="1">
      <alignment horizontal="right"/>
      <protection locked="0"/>
    </xf>
    <xf numFmtId="167" fontId="8" fillId="0" borderId="13" xfId="0" applyNumberFormat="1" applyFont="1" applyFill="1" applyBorder="1" applyAlignment="1" applyProtection="1">
      <alignment horizontal="right"/>
      <protection locked="0"/>
    </xf>
    <xf numFmtId="0" fontId="20" fillId="4" borderId="43" xfId="0" applyFont="1" applyFill="1" applyBorder="1" applyAlignment="1" applyProtection="1">
      <alignment horizontal="center"/>
      <protection locked="0"/>
    </xf>
    <xf numFmtId="0" fontId="23" fillId="0" borderId="47" xfId="0" applyFont="1" applyFill="1" applyBorder="1" applyAlignment="1">
      <alignment horizontal="center"/>
    </xf>
    <xf numFmtId="1" fontId="22" fillId="14" borderId="30" xfId="0" applyNumberFormat="1" applyFont="1" applyFill="1" applyBorder="1" applyAlignment="1" applyProtection="1">
      <alignment horizontal="right"/>
    </xf>
    <xf numFmtId="1" fontId="22" fillId="14" borderId="11" xfId="0" applyNumberFormat="1" applyFont="1" applyFill="1" applyBorder="1" applyAlignment="1" applyProtection="1">
      <alignment horizontal="right"/>
    </xf>
    <xf numFmtId="1" fontId="22" fillId="14" borderId="31" xfId="0" applyNumberFormat="1" applyFont="1" applyFill="1" applyBorder="1" applyAlignment="1" applyProtection="1">
      <alignment horizontal="right"/>
    </xf>
    <xf numFmtId="1" fontId="1" fillId="14" borderId="30" xfId="0" applyNumberFormat="1" applyFont="1" applyFill="1" applyBorder="1" applyAlignment="1" applyProtection="1">
      <alignment horizontal="right"/>
    </xf>
    <xf numFmtId="1" fontId="1" fillId="14" borderId="31" xfId="0" applyNumberFormat="1" applyFont="1" applyFill="1" applyBorder="1" applyAlignment="1" applyProtection="1">
      <alignment horizontal="right"/>
    </xf>
    <xf numFmtId="0" fontId="20" fillId="2" borderId="7" xfId="0" applyFont="1" applyFill="1" applyBorder="1" applyAlignment="1">
      <alignment horizontal="center"/>
    </xf>
    <xf numFmtId="0" fontId="20" fillId="2" borderId="50" xfId="0" applyFont="1" applyFill="1" applyBorder="1" applyAlignment="1">
      <alignment horizontal="center"/>
    </xf>
    <xf numFmtId="0" fontId="20" fillId="2" borderId="53" xfId="0" applyFont="1" applyFill="1" applyBorder="1" applyAlignment="1">
      <alignment horizontal="center"/>
    </xf>
    <xf numFmtId="0" fontId="20" fillId="2" borderId="20" xfId="0" applyFont="1" applyFill="1" applyBorder="1" applyAlignment="1">
      <alignment horizontal="center"/>
    </xf>
    <xf numFmtId="168" fontId="22" fillId="14" borderId="3" xfId="0" applyNumberFormat="1" applyFont="1" applyFill="1" applyBorder="1" applyAlignment="1" applyProtection="1">
      <alignment horizontal="right"/>
    </xf>
    <xf numFmtId="168" fontId="22" fillId="14" borderId="12" xfId="0" applyNumberFormat="1" applyFont="1" applyFill="1" applyBorder="1" applyAlignment="1" applyProtection="1">
      <alignment horizontal="right"/>
    </xf>
    <xf numFmtId="168" fontId="22" fillId="14" borderId="27" xfId="0" applyNumberFormat="1" applyFont="1" applyFill="1" applyBorder="1" applyAlignment="1" applyProtection="1">
      <alignment horizontal="right"/>
    </xf>
    <xf numFmtId="0" fontId="20" fillId="2" borderId="44" xfId="0" applyFont="1" applyFill="1" applyBorder="1" applyAlignment="1">
      <alignment horizontal="center"/>
    </xf>
    <xf numFmtId="0" fontId="20" fillId="2" borderId="45" xfId="0" applyFont="1" applyFill="1" applyBorder="1" applyAlignment="1">
      <alignment horizontal="center"/>
    </xf>
    <xf numFmtId="0" fontId="20" fillId="0" borderId="47" xfId="0" applyFont="1" applyFill="1" applyBorder="1" applyAlignment="1">
      <alignment horizontal="center"/>
    </xf>
    <xf numFmtId="168" fontId="1" fillId="14" borderId="3" xfId="0" applyNumberFormat="1" applyFont="1" applyFill="1" applyBorder="1" applyAlignment="1" applyProtection="1">
      <alignment horizontal="right"/>
    </xf>
    <xf numFmtId="168" fontId="1" fillId="14" borderId="12" xfId="0" applyNumberFormat="1" applyFont="1" applyFill="1" applyBorder="1" applyAlignment="1" applyProtection="1">
      <alignment horizontal="right"/>
    </xf>
    <xf numFmtId="168" fontId="8" fillId="0" borderId="25" xfId="0" applyNumberFormat="1" applyFont="1" applyBorder="1" applyAlignment="1" applyProtection="1">
      <alignment horizontal="right"/>
      <protection locked="0"/>
    </xf>
    <xf numFmtId="168" fontId="1" fillId="14" borderId="27" xfId="0" applyNumberFormat="1" applyFont="1" applyFill="1" applyBorder="1" applyAlignment="1" applyProtection="1">
      <alignment horizontal="right"/>
    </xf>
    <xf numFmtId="1" fontId="1" fillId="14" borderId="11" xfId="0" applyNumberFormat="1" applyFont="1" applyFill="1" applyBorder="1" applyAlignment="1" applyProtection="1">
      <alignment horizontal="right"/>
    </xf>
    <xf numFmtId="0" fontId="20" fillId="9" borderId="46" xfId="0" applyFont="1" applyFill="1" applyBorder="1" applyAlignment="1" applyProtection="1">
      <alignment horizontal="center"/>
      <protection locked="0"/>
    </xf>
    <xf numFmtId="0" fontId="20" fillId="2" borderId="46" xfId="0" applyFont="1" applyFill="1" applyBorder="1" applyAlignment="1">
      <alignment horizontal="center"/>
    </xf>
    <xf numFmtId="0" fontId="20" fillId="4" borderId="14" xfId="0" applyFont="1" applyFill="1" applyBorder="1" applyAlignment="1" applyProtection="1">
      <alignment horizontal="center"/>
      <protection locked="0"/>
    </xf>
    <xf numFmtId="164" fontId="1" fillId="0" borderId="0" xfId="0" applyNumberFormat="1" applyFont="1"/>
    <xf numFmtId="1" fontId="1" fillId="0" borderId="0" xfId="0" applyNumberFormat="1" applyFont="1"/>
    <xf numFmtId="171" fontId="5" fillId="5" borderId="59" xfId="0" applyNumberFormat="1" applyFont="1" applyFill="1" applyBorder="1" applyProtection="1"/>
    <xf numFmtId="0" fontId="0" fillId="0" borderId="0" xfId="0" applyAlignment="1">
      <alignment horizontal="center"/>
    </xf>
    <xf numFmtId="0" fontId="20" fillId="2" borderId="13" xfId="0" applyFont="1" applyFill="1" applyBorder="1" applyAlignment="1">
      <alignment horizontal="center"/>
    </xf>
    <xf numFmtId="0" fontId="20" fillId="2" borderId="25" xfId="0" applyFont="1" applyFill="1" applyBorder="1" applyAlignment="1">
      <alignment horizontal="center"/>
    </xf>
    <xf numFmtId="0" fontId="20" fillId="2" borderId="27" xfId="0" applyFont="1" applyFill="1" applyBorder="1" applyAlignment="1">
      <alignment horizontal="center"/>
    </xf>
    <xf numFmtId="0" fontId="0" fillId="2" borderId="9" xfId="0" applyFill="1" applyBorder="1" applyProtection="1"/>
    <xf numFmtId="0" fontId="0" fillId="0" borderId="47" xfId="0" applyBorder="1"/>
    <xf numFmtId="0" fontId="11" fillId="5" borderId="32" xfId="0" applyFont="1" applyFill="1" applyBorder="1" applyAlignment="1" applyProtection="1">
      <alignment horizontal="left"/>
    </xf>
    <xf numFmtId="0" fontId="11" fillId="5" borderId="33" xfId="0" applyFont="1" applyFill="1" applyBorder="1" applyAlignment="1" applyProtection="1">
      <alignment horizontal="left"/>
    </xf>
    <xf numFmtId="0" fontId="6" fillId="2" borderId="14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6" fillId="2" borderId="49" xfId="0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horizontal="center" vertical="center"/>
    </xf>
    <xf numFmtId="0" fontId="20" fillId="2" borderId="34" xfId="0" applyFont="1" applyFill="1" applyBorder="1" applyAlignment="1">
      <alignment horizontal="center"/>
    </xf>
    <xf numFmtId="0" fontId="20" fillId="2" borderId="35" xfId="0" applyFont="1" applyFill="1" applyBorder="1" applyAlignment="1">
      <alignment horizontal="center"/>
    </xf>
    <xf numFmtId="0" fontId="20" fillId="2" borderId="8" xfId="0" applyFont="1" applyFill="1" applyBorder="1" applyAlignment="1">
      <alignment horizontal="center"/>
    </xf>
    <xf numFmtId="0" fontId="6" fillId="2" borderId="46" xfId="0" applyFont="1" applyFill="1" applyBorder="1" applyAlignment="1">
      <alignment horizontal="center"/>
    </xf>
    <xf numFmtId="0" fontId="6" fillId="2" borderId="32" xfId="0" applyFont="1" applyFill="1" applyBorder="1" applyAlignment="1">
      <alignment horizontal="center"/>
    </xf>
    <xf numFmtId="0" fontId="6" fillId="2" borderId="33" xfId="0" applyFont="1" applyFill="1" applyBorder="1" applyAlignment="1">
      <alignment horizontal="center"/>
    </xf>
    <xf numFmtId="0" fontId="20" fillId="2" borderId="4" xfId="0" applyFont="1" applyFill="1" applyBorder="1" applyAlignment="1">
      <alignment horizontal="center"/>
    </xf>
    <xf numFmtId="0" fontId="20" fillId="2" borderId="24" xfId="0" applyFont="1" applyFill="1" applyBorder="1" applyAlignment="1">
      <alignment horizontal="center"/>
    </xf>
    <xf numFmtId="0" fontId="20" fillId="2" borderId="3" xfId="0" applyFont="1" applyFill="1" applyBorder="1" applyAlignment="1">
      <alignment horizontal="center"/>
    </xf>
    <xf numFmtId="0" fontId="6" fillId="11" borderId="46" xfId="0" applyFont="1" applyFill="1" applyBorder="1" applyAlignment="1">
      <alignment horizontal="center"/>
    </xf>
    <xf numFmtId="0" fontId="0" fillId="0" borderId="33" xfId="0" applyBorder="1" applyAlignment="1"/>
    <xf numFmtId="0" fontId="6" fillId="11" borderId="32" xfId="0" applyFont="1" applyFill="1" applyBorder="1" applyAlignment="1">
      <alignment horizontal="center"/>
    </xf>
    <xf numFmtId="0" fontId="1" fillId="12" borderId="10" xfId="0" applyFont="1" applyFill="1" applyBorder="1" applyAlignment="1">
      <alignment horizontal="center"/>
    </xf>
    <xf numFmtId="0" fontId="0" fillId="12" borderId="10" xfId="0" applyFill="1" applyBorder="1" applyAlignment="1">
      <alignment horizontal="center"/>
    </xf>
    <xf numFmtId="0" fontId="20" fillId="2" borderId="28" xfId="0" applyFont="1" applyFill="1" applyBorder="1" applyAlignment="1">
      <alignment horizontal="center"/>
    </xf>
    <xf numFmtId="0" fontId="20" fillId="2" borderId="38" xfId="0" applyFont="1" applyFill="1" applyBorder="1" applyAlignment="1">
      <alignment horizontal="center"/>
    </xf>
    <xf numFmtId="0" fontId="20" fillId="2" borderId="29" xfId="0" applyFont="1" applyFill="1" applyBorder="1" applyAlignment="1">
      <alignment horizontal="center"/>
    </xf>
    <xf numFmtId="0" fontId="0" fillId="2" borderId="60" xfId="0" applyFill="1" applyBorder="1" applyProtection="1"/>
    <xf numFmtId="0" fontId="0" fillId="2" borderId="47" xfId="0" applyFill="1" applyBorder="1" applyProtection="1"/>
    <xf numFmtId="0" fontId="11" fillId="4" borderId="32" xfId="0" applyFont="1" applyFill="1" applyBorder="1" applyAlignment="1" applyProtection="1">
      <alignment horizontal="left"/>
    </xf>
    <xf numFmtId="0" fontId="11" fillId="4" borderId="33" xfId="0" applyFont="1" applyFill="1" applyBorder="1" applyAlignment="1" applyProtection="1">
      <alignment horizontal="left"/>
    </xf>
    <xf numFmtId="0" fontId="6" fillId="2" borderId="14" xfId="0" applyFont="1" applyFill="1" applyBorder="1" applyAlignment="1" applyProtection="1">
      <alignment horizontal="center" vertical="center"/>
    </xf>
    <xf numFmtId="0" fontId="6" fillId="2" borderId="15" xfId="0" applyFont="1" applyFill="1" applyBorder="1" applyAlignment="1" applyProtection="1">
      <alignment horizontal="center" vertical="center"/>
    </xf>
    <xf numFmtId="0" fontId="6" fillId="2" borderId="49" xfId="0" applyFont="1" applyFill="1" applyBorder="1" applyAlignment="1" applyProtection="1">
      <alignment horizontal="center" vertical="center"/>
    </xf>
    <xf numFmtId="0" fontId="6" fillId="2" borderId="23" xfId="0" applyFont="1" applyFill="1" applyBorder="1" applyAlignment="1" applyProtection="1">
      <alignment horizontal="center" vertical="center"/>
    </xf>
    <xf numFmtId="0" fontId="6" fillId="2" borderId="46" xfId="0" applyFont="1" applyFill="1" applyBorder="1" applyAlignment="1" applyProtection="1">
      <alignment horizontal="center"/>
    </xf>
    <xf numFmtId="0" fontId="6" fillId="2" borderId="32" xfId="0" applyFont="1" applyFill="1" applyBorder="1" applyAlignment="1" applyProtection="1">
      <alignment horizontal="center"/>
    </xf>
    <xf numFmtId="0" fontId="6" fillId="2" borderId="33" xfId="0" applyFont="1" applyFill="1" applyBorder="1" applyAlignment="1" applyProtection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24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13" xfId="0" applyFont="1" applyFill="1" applyBorder="1" applyAlignment="1">
      <alignment horizontal="center"/>
    </xf>
    <xf numFmtId="0" fontId="6" fillId="2" borderId="25" xfId="0" applyFont="1" applyFill="1" applyBorder="1" applyAlignment="1">
      <alignment horizontal="center"/>
    </xf>
    <xf numFmtId="0" fontId="6" fillId="2" borderId="27" xfId="0" applyFont="1" applyFill="1" applyBorder="1" applyAlignment="1">
      <alignment horizontal="center"/>
    </xf>
    <xf numFmtId="0" fontId="6" fillId="2" borderId="34" xfId="0" applyFont="1" applyFill="1" applyBorder="1" applyAlignment="1">
      <alignment horizontal="center"/>
    </xf>
    <xf numFmtId="0" fontId="6" fillId="2" borderId="35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</cellXfs>
  <cellStyles count="1">
    <cellStyle name="Normal" xfId="0" builtinId="0"/>
  </cellStyles>
  <dxfs count="7">
    <dxf>
      <fill>
        <patternFill patternType="gray125">
          <bgColor indexed="44"/>
        </patternFill>
      </fill>
    </dxf>
    <dxf>
      <fill>
        <patternFill patternType="gray125">
          <bgColor indexed="44"/>
        </patternFill>
      </fill>
    </dxf>
    <dxf>
      <fill>
        <patternFill patternType="gray125">
          <bgColor indexed="44"/>
        </patternFill>
      </fill>
    </dxf>
    <dxf>
      <fill>
        <patternFill patternType="gray125">
          <bgColor indexed="44"/>
        </patternFill>
      </fill>
    </dxf>
    <dxf>
      <fill>
        <patternFill patternType="gray125">
          <bgColor indexed="44"/>
        </patternFill>
      </fill>
    </dxf>
    <dxf>
      <fill>
        <patternFill patternType="gray125">
          <bgColor indexed="44"/>
        </patternFill>
      </fill>
    </dxf>
    <dxf>
      <fill>
        <patternFill patternType="gray125">
          <bgColor indexed="44"/>
        </patternFill>
      </fill>
    </dxf>
  </dxfs>
  <tableStyles count="0" defaultTableStyle="TableStyleMedium9" defaultPivotStyle="PivotStyleLight16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600075</xdr:colOff>
      <xdr:row>1</xdr:row>
      <xdr:rowOff>47625</xdr:rowOff>
    </xdr:from>
    <xdr:to>
      <xdr:col>29</xdr:col>
      <xdr:colOff>123825</xdr:colOff>
      <xdr:row>6</xdr:row>
      <xdr:rowOff>123825</xdr:rowOff>
    </xdr:to>
    <xdr:sp macro="" textlink="">
      <xdr:nvSpPr>
        <xdr:cNvPr id="2" name="Left Brace 1"/>
        <xdr:cNvSpPr/>
      </xdr:nvSpPr>
      <xdr:spPr>
        <a:xfrm>
          <a:off x="19611975" y="1800225"/>
          <a:ext cx="257175" cy="923925"/>
        </a:xfrm>
        <a:prstGeom prst="lef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600075</xdr:colOff>
      <xdr:row>8</xdr:row>
      <xdr:rowOff>47625</xdr:rowOff>
    </xdr:from>
    <xdr:to>
      <xdr:col>31</xdr:col>
      <xdr:colOff>123825</xdr:colOff>
      <xdr:row>13</xdr:row>
      <xdr:rowOff>123825</xdr:rowOff>
    </xdr:to>
    <xdr:sp macro="" textlink="">
      <xdr:nvSpPr>
        <xdr:cNvPr id="2" name="Left Brace 1"/>
        <xdr:cNvSpPr/>
      </xdr:nvSpPr>
      <xdr:spPr>
        <a:xfrm>
          <a:off x="19611975" y="1800225"/>
          <a:ext cx="257175" cy="923925"/>
        </a:xfrm>
        <a:prstGeom prst="lef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600075</xdr:colOff>
      <xdr:row>8</xdr:row>
      <xdr:rowOff>47625</xdr:rowOff>
    </xdr:from>
    <xdr:to>
      <xdr:col>31</xdr:col>
      <xdr:colOff>123825</xdr:colOff>
      <xdr:row>13</xdr:row>
      <xdr:rowOff>123825</xdr:rowOff>
    </xdr:to>
    <xdr:sp macro="" textlink="">
      <xdr:nvSpPr>
        <xdr:cNvPr id="2" name="Left Brace 1"/>
        <xdr:cNvSpPr/>
      </xdr:nvSpPr>
      <xdr:spPr>
        <a:xfrm>
          <a:off x="19611975" y="1800225"/>
          <a:ext cx="257175" cy="923925"/>
        </a:xfrm>
        <a:prstGeom prst="lef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600075</xdr:colOff>
      <xdr:row>8</xdr:row>
      <xdr:rowOff>47625</xdr:rowOff>
    </xdr:from>
    <xdr:to>
      <xdr:col>31</xdr:col>
      <xdr:colOff>123825</xdr:colOff>
      <xdr:row>13</xdr:row>
      <xdr:rowOff>123825</xdr:rowOff>
    </xdr:to>
    <xdr:sp macro="" textlink="">
      <xdr:nvSpPr>
        <xdr:cNvPr id="2" name="Left Brace 1"/>
        <xdr:cNvSpPr/>
      </xdr:nvSpPr>
      <xdr:spPr>
        <a:xfrm>
          <a:off x="19678650" y="1800225"/>
          <a:ext cx="257175" cy="923925"/>
        </a:xfrm>
        <a:prstGeom prst="lef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600075</xdr:colOff>
      <xdr:row>8</xdr:row>
      <xdr:rowOff>47625</xdr:rowOff>
    </xdr:from>
    <xdr:to>
      <xdr:col>31</xdr:col>
      <xdr:colOff>123825</xdr:colOff>
      <xdr:row>13</xdr:row>
      <xdr:rowOff>123825</xdr:rowOff>
    </xdr:to>
    <xdr:sp macro="" textlink="">
      <xdr:nvSpPr>
        <xdr:cNvPr id="2" name="Left Brace 1"/>
        <xdr:cNvSpPr/>
      </xdr:nvSpPr>
      <xdr:spPr>
        <a:xfrm>
          <a:off x="19726275" y="1800225"/>
          <a:ext cx="257175" cy="923925"/>
        </a:xfrm>
        <a:prstGeom prst="lef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600075</xdr:colOff>
      <xdr:row>8</xdr:row>
      <xdr:rowOff>47625</xdr:rowOff>
    </xdr:from>
    <xdr:to>
      <xdr:col>31</xdr:col>
      <xdr:colOff>123825</xdr:colOff>
      <xdr:row>13</xdr:row>
      <xdr:rowOff>123825</xdr:rowOff>
    </xdr:to>
    <xdr:sp macro="" textlink="">
      <xdr:nvSpPr>
        <xdr:cNvPr id="3" name="Left Brace 2"/>
        <xdr:cNvSpPr/>
      </xdr:nvSpPr>
      <xdr:spPr>
        <a:xfrm>
          <a:off x="19726275" y="1800225"/>
          <a:ext cx="257175" cy="923925"/>
        </a:xfrm>
        <a:prstGeom prst="lef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685800</xdr:colOff>
      <xdr:row>8</xdr:row>
      <xdr:rowOff>47625</xdr:rowOff>
    </xdr:from>
    <xdr:to>
      <xdr:col>31</xdr:col>
      <xdr:colOff>209550</xdr:colOff>
      <xdr:row>13</xdr:row>
      <xdr:rowOff>123825</xdr:rowOff>
    </xdr:to>
    <xdr:sp macro="" textlink="">
      <xdr:nvSpPr>
        <xdr:cNvPr id="2" name="Left Brace 1"/>
        <xdr:cNvSpPr/>
      </xdr:nvSpPr>
      <xdr:spPr>
        <a:xfrm>
          <a:off x="19735800" y="1809750"/>
          <a:ext cx="257175" cy="923925"/>
        </a:xfrm>
        <a:prstGeom prst="lef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048576"/>
  <sheetViews>
    <sheetView workbookViewId="0"/>
  </sheetViews>
  <sheetFormatPr defaultRowHeight="12.75" x14ac:dyDescent="0.2"/>
  <cols>
    <col min="2" max="2" width="10.5703125" customWidth="1"/>
    <col min="3" max="3" width="10.42578125" customWidth="1"/>
    <col min="4" max="4" width="10.140625" customWidth="1"/>
    <col min="5" max="5" width="9.7109375" customWidth="1"/>
  </cols>
  <sheetData>
    <row r="1" spans="1:8" ht="15.75" thickBot="1" x14ac:dyDescent="0.25">
      <c r="A1" s="107" t="s">
        <v>59</v>
      </c>
    </row>
    <row r="2" spans="1:8" ht="15" x14ac:dyDescent="0.2">
      <c r="A2" s="109" t="s">
        <v>89</v>
      </c>
      <c r="B2" s="120"/>
      <c r="C2" s="120"/>
      <c r="D2" s="120"/>
      <c r="E2" s="120"/>
      <c r="F2" s="120"/>
      <c r="G2" s="120"/>
      <c r="H2" s="121"/>
    </row>
    <row r="3" spans="1:8" ht="15" x14ac:dyDescent="0.2">
      <c r="A3" s="112" t="s">
        <v>60</v>
      </c>
      <c r="B3" s="122"/>
      <c r="C3" s="122"/>
      <c r="D3" s="122"/>
      <c r="E3" s="122"/>
      <c r="F3" s="122"/>
      <c r="G3" s="122"/>
      <c r="H3" s="123"/>
    </row>
    <row r="4" spans="1:8" ht="15" x14ac:dyDescent="0.2">
      <c r="A4" s="112" t="s">
        <v>87</v>
      </c>
      <c r="B4" s="122"/>
      <c r="C4" s="122"/>
      <c r="D4" s="122"/>
      <c r="E4" s="122"/>
      <c r="F4" s="122"/>
      <c r="G4" s="122"/>
      <c r="H4" s="123"/>
    </row>
    <row r="5" spans="1:8" ht="15" x14ac:dyDescent="0.2">
      <c r="A5" s="112" t="s">
        <v>82</v>
      </c>
      <c r="B5" s="122"/>
      <c r="C5" s="122"/>
      <c r="D5" s="122"/>
      <c r="E5" s="122"/>
      <c r="F5" s="122"/>
      <c r="G5" s="122"/>
      <c r="H5" s="123"/>
    </row>
    <row r="6" spans="1:8" ht="15.75" thickBot="1" x14ac:dyDescent="0.25">
      <c r="A6" s="115" t="s">
        <v>88</v>
      </c>
      <c r="B6" s="124"/>
      <c r="C6" s="124"/>
      <c r="D6" s="124"/>
      <c r="E6" s="124"/>
      <c r="F6" s="124"/>
      <c r="G6" s="124"/>
      <c r="H6" s="125"/>
    </row>
    <row r="7" spans="1:8" ht="15" x14ac:dyDescent="0.2">
      <c r="A7" s="108"/>
    </row>
    <row r="8" spans="1:8" ht="15.75" thickBot="1" x14ac:dyDescent="0.25">
      <c r="A8" s="107" t="s">
        <v>62</v>
      </c>
    </row>
    <row r="9" spans="1:8" ht="15" x14ac:dyDescent="0.2">
      <c r="A9" s="109" t="s">
        <v>63</v>
      </c>
      <c r="B9" s="110"/>
      <c r="C9" s="110"/>
      <c r="D9" s="110"/>
      <c r="E9" s="110"/>
      <c r="F9" s="110"/>
      <c r="G9" s="110"/>
      <c r="H9" s="111"/>
    </row>
    <row r="10" spans="1:8" ht="15" x14ac:dyDescent="0.2">
      <c r="A10" s="112" t="s">
        <v>61</v>
      </c>
      <c r="B10" s="113"/>
      <c r="C10" s="113"/>
      <c r="D10" s="113"/>
      <c r="E10" s="113"/>
      <c r="F10" s="113"/>
      <c r="G10" s="113"/>
      <c r="H10" s="114"/>
    </row>
    <row r="11" spans="1:8" ht="15" x14ac:dyDescent="0.2">
      <c r="A11" s="112" t="s">
        <v>51</v>
      </c>
      <c r="B11" s="113"/>
      <c r="C11" s="113"/>
      <c r="D11" s="113"/>
      <c r="E11" s="113"/>
      <c r="F11" s="113"/>
      <c r="G11" s="113"/>
      <c r="H11" s="114"/>
    </row>
    <row r="12" spans="1:8" ht="15" x14ac:dyDescent="0.2">
      <c r="A12" s="112" t="s">
        <v>95</v>
      </c>
      <c r="B12" s="113"/>
      <c r="C12" s="113"/>
      <c r="D12" s="113"/>
      <c r="E12" s="113"/>
      <c r="F12" s="113"/>
      <c r="G12" s="113"/>
      <c r="H12" s="114"/>
    </row>
    <row r="13" spans="1:8" ht="15" x14ac:dyDescent="0.2">
      <c r="A13" s="112" t="s">
        <v>96</v>
      </c>
      <c r="B13" s="113"/>
      <c r="C13" s="113"/>
      <c r="D13" s="113"/>
      <c r="E13" s="113"/>
      <c r="F13" s="113"/>
      <c r="G13" s="113"/>
      <c r="H13" s="114"/>
    </row>
    <row r="14" spans="1:8" ht="15" x14ac:dyDescent="0.2">
      <c r="A14" s="112" t="s">
        <v>58</v>
      </c>
      <c r="B14" s="113"/>
      <c r="C14" s="113"/>
      <c r="D14" s="113"/>
      <c r="E14" s="113"/>
      <c r="F14" s="113"/>
      <c r="G14" s="113"/>
      <c r="H14" s="114"/>
    </row>
    <row r="15" spans="1:8" ht="15" x14ac:dyDescent="0.2">
      <c r="A15" s="112" t="s">
        <v>52</v>
      </c>
      <c r="B15" s="113"/>
      <c r="C15" s="113"/>
      <c r="D15" s="113"/>
      <c r="E15" s="113"/>
      <c r="F15" s="113"/>
      <c r="G15" s="113"/>
      <c r="H15" s="114"/>
    </row>
    <row r="16" spans="1:8" ht="15" x14ac:dyDescent="0.2">
      <c r="A16" s="112" t="s">
        <v>55</v>
      </c>
      <c r="B16" s="113"/>
      <c r="C16" s="113"/>
      <c r="D16" s="113"/>
      <c r="E16" s="113"/>
      <c r="F16" s="113"/>
      <c r="G16" s="113"/>
      <c r="H16" s="114"/>
    </row>
    <row r="17" spans="1:8" ht="15" x14ac:dyDescent="0.2">
      <c r="A17" s="112" t="s">
        <v>56</v>
      </c>
      <c r="B17" s="113"/>
      <c r="C17" s="113"/>
      <c r="D17" s="113"/>
      <c r="E17" s="113"/>
      <c r="F17" s="113"/>
      <c r="G17" s="113"/>
      <c r="H17" s="114"/>
    </row>
    <row r="18" spans="1:8" ht="15" x14ac:dyDescent="0.2">
      <c r="A18" s="112" t="s">
        <v>72</v>
      </c>
      <c r="B18" s="113"/>
      <c r="C18" s="113"/>
      <c r="D18" s="113"/>
      <c r="E18" s="113"/>
      <c r="F18" s="113"/>
      <c r="G18" s="113"/>
      <c r="H18" s="114"/>
    </row>
    <row r="19" spans="1:8" ht="15" x14ac:dyDescent="0.2">
      <c r="A19" s="112" t="s">
        <v>57</v>
      </c>
      <c r="B19" s="113"/>
      <c r="C19" s="113"/>
      <c r="D19" s="113"/>
      <c r="E19" s="113"/>
      <c r="F19" s="113"/>
      <c r="G19" s="113"/>
      <c r="H19" s="114"/>
    </row>
    <row r="20" spans="1:8" ht="15" x14ac:dyDescent="0.2">
      <c r="A20" s="112" t="s">
        <v>54</v>
      </c>
      <c r="B20" s="116"/>
      <c r="C20" s="116"/>
      <c r="D20" s="116"/>
      <c r="E20" s="116"/>
      <c r="F20" s="116"/>
      <c r="G20" s="116"/>
      <c r="H20" s="114"/>
    </row>
    <row r="21" spans="1:8" ht="15" x14ac:dyDescent="0.2">
      <c r="A21" s="112" t="s">
        <v>53</v>
      </c>
      <c r="B21" s="116"/>
      <c r="C21" s="116"/>
      <c r="D21" s="116"/>
      <c r="E21" s="116"/>
      <c r="F21" s="116"/>
      <c r="G21" s="116"/>
      <c r="H21" s="114"/>
    </row>
    <row r="22" spans="1:8" ht="15.75" thickBot="1" x14ac:dyDescent="0.25">
      <c r="A22" s="169" t="s">
        <v>74</v>
      </c>
      <c r="B22" s="170"/>
      <c r="C22" s="170"/>
      <c r="D22" s="170"/>
      <c r="E22" s="170"/>
      <c r="F22" s="170"/>
      <c r="G22" s="170"/>
      <c r="H22" s="171"/>
    </row>
    <row r="65536" spans="256:256" x14ac:dyDescent="0.2">
      <c r="IV65536" s="168" t="s">
        <v>73</v>
      </c>
    </row>
    <row r="1048576" spans="16384:16384" x14ac:dyDescent="0.2">
      <c r="XFD1048576" s="206" t="s">
        <v>73</v>
      </c>
    </row>
  </sheetData>
  <sheetProtection password="DF36" sheet="1" objects="1" scenarios="1"/>
  <phoneticPr fontId="2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>
    <pageSetUpPr fitToPage="1"/>
  </sheetPr>
  <dimension ref="A1:AS48"/>
  <sheetViews>
    <sheetView tabSelected="1" topLeftCell="B1" workbookViewId="0">
      <selection activeCell="C11" sqref="C11:D11"/>
    </sheetView>
  </sheetViews>
  <sheetFormatPr defaultRowHeight="12.75" x14ac:dyDescent="0.2"/>
  <cols>
    <col min="1" max="1" width="0" hidden="1" customWidth="1"/>
    <col min="2" max="2" width="10.140625" customWidth="1"/>
    <col min="3" max="3" width="8.7109375" customWidth="1"/>
    <col min="4" max="4" width="10.42578125" customWidth="1"/>
    <col min="5" max="5" width="9.7109375" bestFit="1" customWidth="1"/>
    <col min="6" max="6" width="8" customWidth="1"/>
    <col min="7" max="7" width="9.140625" bestFit="1" customWidth="1"/>
    <col min="8" max="8" width="8.7109375" bestFit="1" customWidth="1"/>
    <col min="9" max="9" width="8.85546875" bestFit="1" customWidth="1"/>
    <col min="10" max="10" width="11" bestFit="1" customWidth="1"/>
    <col min="11" max="11" width="8.5703125" customWidth="1"/>
    <col min="12" max="12" width="11.42578125" bestFit="1" customWidth="1"/>
    <col min="13" max="13" width="8.85546875" customWidth="1"/>
    <col min="14" max="14" width="10.42578125" bestFit="1" customWidth="1"/>
    <col min="15" max="17" width="7.42578125" bestFit="1" customWidth="1"/>
    <col min="18" max="18" width="10.42578125" bestFit="1" customWidth="1"/>
    <col min="21" max="21" width="8.28515625" customWidth="1"/>
    <col min="22" max="30" width="11" customWidth="1"/>
    <col min="31" max="35" width="9.140625" customWidth="1"/>
    <col min="36" max="37" width="10.5703125" customWidth="1"/>
    <col min="38" max="39" width="7.85546875" customWidth="1"/>
    <col min="40" max="40" width="9.140625" customWidth="1"/>
    <col min="41" max="41" width="10.5703125" customWidth="1"/>
    <col min="42" max="43" width="9.140625" customWidth="1"/>
  </cols>
  <sheetData>
    <row r="1" spans="1:41" x14ac:dyDescent="0.2">
      <c r="AC1" s="122"/>
      <c r="AD1" s="172"/>
      <c r="AE1" s="172"/>
      <c r="AF1" s="172"/>
    </row>
    <row r="2" spans="1:41" x14ac:dyDescent="0.2">
      <c r="AC2" s="122"/>
      <c r="AD2" s="122"/>
      <c r="AE2" s="122"/>
      <c r="AF2" s="122"/>
    </row>
    <row r="3" spans="1:41" ht="13.5" thickBot="1" x14ac:dyDescent="0.25">
      <c r="AC3" s="122"/>
      <c r="AD3" s="122"/>
      <c r="AE3" s="122"/>
      <c r="AF3" s="122"/>
    </row>
    <row r="4" spans="1:41" ht="16.5" thickBot="1" x14ac:dyDescent="0.3">
      <c r="C4" s="77"/>
      <c r="D4" s="78" t="s">
        <v>37</v>
      </c>
      <c r="E4" s="281" t="s">
        <v>100</v>
      </c>
      <c r="F4" s="281"/>
      <c r="G4" s="281"/>
      <c r="H4" s="281"/>
      <c r="I4" s="281"/>
      <c r="J4" s="281"/>
      <c r="K4" s="282"/>
      <c r="AC4" s="172"/>
      <c r="AD4" s="122"/>
      <c r="AE4" s="122"/>
      <c r="AF4" s="122"/>
    </row>
    <row r="5" spans="1:41" ht="13.5" thickBot="1" x14ac:dyDescent="0.25">
      <c r="C5" s="290" t="s">
        <v>32</v>
      </c>
      <c r="D5" s="291"/>
      <c r="E5" s="291"/>
      <c r="F5" s="291"/>
      <c r="G5" s="291"/>
      <c r="H5" s="291"/>
      <c r="I5" s="291"/>
      <c r="J5" s="291"/>
      <c r="K5" s="292"/>
      <c r="AC5" s="172"/>
      <c r="AD5" s="122"/>
      <c r="AE5" s="122"/>
      <c r="AF5" s="122"/>
    </row>
    <row r="6" spans="1:41" ht="13.5" thickBot="1" x14ac:dyDescent="0.25">
      <c r="C6" s="22"/>
      <c r="D6" s="23"/>
      <c r="E6" s="296" t="s">
        <v>24</v>
      </c>
      <c r="F6" s="297"/>
      <c r="G6" s="298" t="s">
        <v>25</v>
      </c>
      <c r="H6" s="297"/>
      <c r="I6" s="176"/>
      <c r="J6" s="176"/>
      <c r="K6" s="176"/>
      <c r="L6" s="10" t="s">
        <v>29</v>
      </c>
      <c r="M6" s="131" t="s">
        <v>31</v>
      </c>
      <c r="N6" s="162" t="s">
        <v>65</v>
      </c>
      <c r="X6" s="299" t="s">
        <v>84</v>
      </c>
      <c r="Y6" s="300"/>
      <c r="AC6" s="122"/>
      <c r="AD6" s="122"/>
      <c r="AE6" s="122"/>
      <c r="AF6" s="122"/>
    </row>
    <row r="7" spans="1:41" ht="15" thickBot="1" x14ac:dyDescent="0.3">
      <c r="C7" s="24"/>
      <c r="D7" s="25"/>
      <c r="E7" s="183" t="s">
        <v>85</v>
      </c>
      <c r="F7" s="183" t="s">
        <v>86</v>
      </c>
      <c r="G7" s="183" t="s">
        <v>85</v>
      </c>
      <c r="H7" s="183" t="s">
        <v>86</v>
      </c>
      <c r="I7" s="179" t="s">
        <v>2</v>
      </c>
      <c r="J7" s="177" t="s">
        <v>3</v>
      </c>
      <c r="K7" s="178" t="s">
        <v>4</v>
      </c>
      <c r="L7" s="33" t="s">
        <v>33</v>
      </c>
      <c r="M7" s="11" t="s">
        <v>26</v>
      </c>
      <c r="N7" s="163" t="s">
        <v>66</v>
      </c>
      <c r="V7" s="13"/>
      <c r="W7" s="13"/>
      <c r="X7" s="186" t="s">
        <v>83</v>
      </c>
      <c r="Y7" s="186" t="s">
        <v>23</v>
      </c>
      <c r="AC7" s="122"/>
      <c r="AD7" s="122"/>
      <c r="AE7" s="122"/>
      <c r="AF7" s="122"/>
    </row>
    <row r="8" spans="1:41" x14ac:dyDescent="0.2">
      <c r="C8" s="9"/>
      <c r="D8" s="8" t="s">
        <v>22</v>
      </c>
      <c r="E8" s="208">
        <v>5</v>
      </c>
      <c r="F8" s="197">
        <v>16</v>
      </c>
      <c r="G8" s="207">
        <v>10</v>
      </c>
      <c r="H8" s="197">
        <v>14</v>
      </c>
      <c r="I8" s="198"/>
      <c r="J8" s="102"/>
      <c r="K8" s="199"/>
      <c r="L8" s="180"/>
      <c r="M8" s="160"/>
      <c r="N8" s="205"/>
      <c r="O8" s="126"/>
      <c r="P8" s="126"/>
      <c r="S8" s="2"/>
      <c r="T8" s="2"/>
      <c r="U8" s="2"/>
      <c r="V8" s="184"/>
      <c r="W8" s="32"/>
      <c r="X8" s="187">
        <f>X9-DATEVALUE("1/1/"&amp;$B16)+1</f>
        <v>136</v>
      </c>
      <c r="Y8" s="187">
        <f>Y9-DATEVALUE("1/1/"&amp;B16)+1</f>
        <v>287</v>
      </c>
      <c r="Z8" s="15"/>
      <c r="AA8" s="15"/>
      <c r="AB8" s="15"/>
      <c r="AC8" s="2"/>
    </row>
    <row r="9" spans="1:41" ht="13.5" thickBot="1" x14ac:dyDescent="0.25">
      <c r="C9" s="40"/>
      <c r="D9" s="41" t="s">
        <v>23</v>
      </c>
      <c r="E9" s="182"/>
      <c r="F9" s="182"/>
      <c r="G9" s="182"/>
      <c r="H9" s="182"/>
      <c r="I9" s="73"/>
      <c r="J9" s="103"/>
      <c r="K9" s="200"/>
      <c r="L9" s="181"/>
      <c r="M9" s="161"/>
      <c r="N9" s="274"/>
      <c r="O9" s="126"/>
      <c r="P9" s="126"/>
      <c r="S9" s="2"/>
      <c r="T9" s="2"/>
      <c r="U9" s="2"/>
      <c r="V9" s="184"/>
      <c r="W9" s="32"/>
      <c r="X9" s="185">
        <f>DATE($B16,E8,F8)</f>
        <v>40679</v>
      </c>
      <c r="Y9" s="185">
        <f>DATE($B16,G8,H8)</f>
        <v>40830</v>
      </c>
      <c r="Z9" s="15"/>
      <c r="AA9" s="15"/>
      <c r="AB9" s="15"/>
      <c r="AC9" s="2"/>
    </row>
    <row r="10" spans="1:41" ht="14.25" x14ac:dyDescent="0.25">
      <c r="C10" s="19" t="s">
        <v>20</v>
      </c>
      <c r="D10" s="35" t="s">
        <v>21</v>
      </c>
      <c r="E10" s="283" t="s">
        <v>46</v>
      </c>
      <c r="F10" s="284"/>
      <c r="G10" s="42" t="s">
        <v>47</v>
      </c>
      <c r="H10" s="71"/>
      <c r="I10" s="72"/>
      <c r="J10" s="39"/>
      <c r="K10" s="26"/>
      <c r="L10" s="279"/>
      <c r="V10" s="13"/>
      <c r="W10" s="13"/>
    </row>
    <row r="11" spans="1:41" ht="13.5" thickBot="1" x14ac:dyDescent="0.25">
      <c r="C11" s="75"/>
      <c r="D11" s="76"/>
      <c r="E11" s="285"/>
      <c r="F11" s="286"/>
      <c r="G11" s="43" t="s">
        <v>48</v>
      </c>
      <c r="H11" s="73"/>
      <c r="I11" s="74"/>
      <c r="J11" s="38"/>
      <c r="K11" s="27"/>
      <c r="L11" s="280"/>
      <c r="N11" s="173"/>
    </row>
    <row r="12" spans="1:41" ht="13.5" thickBot="1" x14ac:dyDescent="0.25">
      <c r="L12" s="104" t="s">
        <v>64</v>
      </c>
      <c r="N12" s="175"/>
    </row>
    <row r="14" spans="1:41" ht="13.5" thickBot="1" x14ac:dyDescent="0.25">
      <c r="B14" s="37">
        <f>IF(B15="april",4,IF(B15="may",5,IF(B15="june",6,IF(B15="july",7,IF(B15="august",8,IF(B15="september",9,10))))))</f>
        <v>4</v>
      </c>
      <c r="H14" s="13"/>
      <c r="I14" s="30"/>
      <c r="J14" s="30"/>
      <c r="K14" s="30"/>
    </row>
    <row r="15" spans="1:41" ht="13.5" thickBot="1" x14ac:dyDescent="0.25">
      <c r="A15" s="209"/>
      <c r="B15" s="239" t="s">
        <v>35</v>
      </c>
      <c r="C15" s="287" t="s">
        <v>15</v>
      </c>
      <c r="D15" s="288"/>
      <c r="E15" s="289"/>
      <c r="F15" s="287" t="s">
        <v>16</v>
      </c>
      <c r="G15" s="288"/>
      <c r="H15" s="288"/>
      <c r="I15" s="289"/>
      <c r="J15" s="211"/>
      <c r="K15" s="211"/>
      <c r="L15" s="212"/>
      <c r="M15" s="209"/>
      <c r="N15" s="209"/>
      <c r="O15" s="293" t="s">
        <v>39</v>
      </c>
      <c r="P15" s="294"/>
      <c r="Q15" s="295"/>
      <c r="R15" s="213"/>
      <c r="S15" s="209"/>
    </row>
    <row r="16" spans="1:41" ht="13.5" thickBot="1" x14ac:dyDescent="0.25">
      <c r="A16" s="209"/>
      <c r="B16" s="269">
        <v>2011</v>
      </c>
      <c r="C16" s="214" t="s">
        <v>17</v>
      </c>
      <c r="D16" s="218" t="s">
        <v>19</v>
      </c>
      <c r="E16" s="215" t="s">
        <v>93</v>
      </c>
      <c r="F16" s="216" t="s">
        <v>17</v>
      </c>
      <c r="G16" s="217" t="s">
        <v>94</v>
      </c>
      <c r="H16" s="218" t="s">
        <v>18</v>
      </c>
      <c r="I16" s="215" t="s">
        <v>19</v>
      </c>
      <c r="J16" s="219"/>
      <c r="K16" s="287" t="s">
        <v>67</v>
      </c>
      <c r="L16" s="288"/>
      <c r="M16" s="289"/>
      <c r="N16" s="209"/>
      <c r="O16" s="276" t="s">
        <v>68</v>
      </c>
      <c r="P16" s="277"/>
      <c r="Q16" s="278"/>
      <c r="R16" s="213"/>
      <c r="S16" s="209"/>
      <c r="T16" s="14"/>
      <c r="Y16" t="s">
        <v>34</v>
      </c>
      <c r="AB16" s="275" t="s">
        <v>70</v>
      </c>
      <c r="AC16" s="275"/>
      <c r="AD16" s="275"/>
      <c r="AI16" s="6"/>
      <c r="AJ16" s="6"/>
      <c r="AO16" s="6"/>
    </row>
    <row r="17" spans="1:45" ht="16.5" thickBot="1" x14ac:dyDescent="0.35">
      <c r="A17" s="209"/>
      <c r="B17" s="270" t="s">
        <v>0</v>
      </c>
      <c r="C17" s="226" t="s">
        <v>27</v>
      </c>
      <c r="D17" s="230" t="s">
        <v>38</v>
      </c>
      <c r="E17" s="227" t="s">
        <v>38</v>
      </c>
      <c r="F17" s="228" t="s">
        <v>28</v>
      </c>
      <c r="G17" s="229" t="s">
        <v>28</v>
      </c>
      <c r="H17" s="230" t="s">
        <v>90</v>
      </c>
      <c r="I17" s="231" t="s">
        <v>91</v>
      </c>
      <c r="J17" s="220" t="s">
        <v>1</v>
      </c>
      <c r="K17" s="254" t="s">
        <v>31</v>
      </c>
      <c r="L17" s="254" t="s">
        <v>29</v>
      </c>
      <c r="M17" s="254" t="s">
        <v>30</v>
      </c>
      <c r="N17" s="255" t="s">
        <v>69</v>
      </c>
      <c r="O17" s="256" t="s">
        <v>31</v>
      </c>
      <c r="P17" s="254" t="s">
        <v>29</v>
      </c>
      <c r="Q17" s="254" t="s">
        <v>30</v>
      </c>
      <c r="R17" s="257" t="s">
        <v>69</v>
      </c>
      <c r="S17" s="224" t="s">
        <v>36</v>
      </c>
      <c r="T17" s="64"/>
      <c r="U17" s="64"/>
      <c r="V17" s="64"/>
      <c r="W17" s="65"/>
      <c r="Y17" t="s">
        <v>31</v>
      </c>
      <c r="Z17" t="s">
        <v>29</v>
      </c>
      <c r="AA17" t="s">
        <v>30</v>
      </c>
      <c r="AB17" t="s">
        <v>31</v>
      </c>
      <c r="AC17" t="s">
        <v>29</v>
      </c>
      <c r="AD17" t="s">
        <v>30</v>
      </c>
      <c r="AE17" t="s">
        <v>8</v>
      </c>
      <c r="AF17" t="s">
        <v>10</v>
      </c>
      <c r="AG17" t="s">
        <v>11</v>
      </c>
      <c r="AH17" t="s">
        <v>12</v>
      </c>
      <c r="AI17" t="s">
        <v>6</v>
      </c>
      <c r="AJ17" t="s">
        <v>49</v>
      </c>
      <c r="AK17" s="79" t="s">
        <v>14</v>
      </c>
      <c r="AL17" t="s">
        <v>7</v>
      </c>
      <c r="AM17" t="s">
        <v>50</v>
      </c>
      <c r="AN17" s="79" t="s">
        <v>2</v>
      </c>
      <c r="AO17" t="s">
        <v>5</v>
      </c>
      <c r="AP17" t="s">
        <v>13</v>
      </c>
      <c r="AQ17" t="s">
        <v>3</v>
      </c>
      <c r="AR17" t="s">
        <v>4</v>
      </c>
      <c r="AS17" t="s">
        <v>9</v>
      </c>
    </row>
    <row r="18" spans="1:45" x14ac:dyDescent="0.2">
      <c r="A18">
        <v>1</v>
      </c>
      <c r="B18" s="241">
        <f t="shared" ref="B18:B47" si="0">DATE(B$16,B$14,A18)</f>
        <v>40634</v>
      </c>
      <c r="C18" s="244"/>
      <c r="D18" s="236"/>
      <c r="E18" s="264" t="str">
        <f>IF(AG18="need data","",AG18)</f>
        <v>na</v>
      </c>
      <c r="F18" s="48"/>
      <c r="G18" s="252" t="str">
        <f>IF(AH18="need data","",AH18)</f>
        <v>na</v>
      </c>
      <c r="H18" s="49"/>
      <c r="I18" s="50"/>
      <c r="J18" s="56" t="str">
        <f>IF(K18="","",IF(OR(AF18="need data",AG18="need data"),"need data",IF(AF18*2.447*(AG18-AN18)*1.547&lt;0,0,AF18*2.447*(AG18-AN18)*1.547)))</f>
        <v/>
      </c>
      <c r="K18" s="57"/>
      <c r="L18" s="57"/>
      <c r="M18" s="58"/>
      <c r="N18" s="127" t="str">
        <f t="shared" ref="N18:N24" si="1">IF(K18="","",IF(J18="need data","need data",IF(AA18&lt;&gt;"no data",AA18,IF(Z18&lt;&gt;"no data",Z18,Y18))))</f>
        <v/>
      </c>
      <c r="O18" s="105" t="str">
        <f t="shared" ref="O18:O47" si="2">IF($K18="","",IF($K18=$M$9,K18*$N$9,K18*$N$8))</f>
        <v/>
      </c>
      <c r="P18" s="69" t="str">
        <f t="shared" ref="P18:P47" si="3">IF($K18="","",IF(L18="no data","no data",IF($K18=$M$9,L18*$N$9,L18*$N$8)))</f>
        <v/>
      </c>
      <c r="Q18" s="69" t="str">
        <f t="shared" ref="Q18:Q47" si="4">IF($K18="","",IF(M18="no data","no data",IF($K18=$M$9,M18*$N$9,M18*$N$8)))</f>
        <v/>
      </c>
      <c r="R18" s="70" t="str">
        <f>IF(O18="","",IF(AD18&lt;&gt;"no data",AD18,IF(AC18&lt;&gt;"no data",AC18,AB18)))</f>
        <v/>
      </c>
      <c r="S18" s="137"/>
      <c r="T18" s="138"/>
      <c r="U18" s="138"/>
      <c r="V18" s="138"/>
      <c r="W18" s="139"/>
      <c r="Y18" s="5" t="str">
        <f>IF(J18=""," ",IF(RoundEven($J18-K18,0)&gt;0,$J18-K18," "))</f>
        <v xml:space="preserve"> </v>
      </c>
      <c r="Z18" s="5" t="str">
        <f>IF(L18="no data","no data",IF(L18=""," ",IF(RoundEven($J18-L18,0)&gt;0,$J18-L18," ")))</f>
        <v xml:space="preserve"> </v>
      </c>
      <c r="AA18" s="5" t="str">
        <f>IF(M18="no data","no data",IF(M18=""," ",IF(RoundEven($J18-M18,0)&gt;0,$J18-M18," ")))</f>
        <v xml:space="preserve"> </v>
      </c>
      <c r="AB18" s="5" t="str">
        <f>IF($J18=""," ",IF(RoundEven($J18-O18,0)&gt;0,$J18-O18," "))</f>
        <v xml:space="preserve"> </v>
      </c>
      <c r="AC18" s="5" t="str">
        <f>IF(P18="no data","no data",IF(P18=""," ",IF(RoundEven($J18-P18,0)&gt;0,$J18-P18," ")))</f>
        <v xml:space="preserve"> </v>
      </c>
      <c r="AD18" s="5" t="str">
        <f>IF(Q18="no data","no data",IF(Q18=""," ",IF(RoundEven($J18-Q18,0)&gt;0,$J18-Q18," ")))</f>
        <v xml:space="preserve"> </v>
      </c>
      <c r="AE18" s="2">
        <f t="shared" ref="AE18:AE47" si="5">VALUE(TEXT((B18-DATEVALUE("1/1/"&amp;TEXT(B18,"yy"))+1),"000"))</f>
        <v>91</v>
      </c>
      <c r="AF18" s="272" t="s">
        <v>99</v>
      </c>
      <c r="AG18" s="272" t="s">
        <v>99</v>
      </c>
      <c r="AH18" s="273" t="s">
        <v>99</v>
      </c>
      <c r="AI18" s="1">
        <f t="shared" ref="AI18:AI47" si="6">H$11*H18+I$11</f>
        <v>0</v>
      </c>
      <c r="AJ18" s="1"/>
      <c r="AK18" s="1">
        <f>IF(AND($AE18&gt;=$X$8,$AE18&lt;=$Y$8),$L$8,$L$9)</f>
        <v>0</v>
      </c>
      <c r="AL18" s="1">
        <f t="shared" ref="AL18:AL47" si="7">H$10*I18+I$10</f>
        <v>0</v>
      </c>
      <c r="AM18" s="1"/>
      <c r="AN18" s="1">
        <f t="shared" ref="AN18:AN47" si="8">IF(AND($AE18&gt;=$X$8,$AE18&lt;=$Y$8),$I$8,$I$9)</f>
        <v>0</v>
      </c>
      <c r="AO18">
        <f>IF(OR(AM18&lt;=AN18,AND(AM18&gt;AN18,AJ18&gt;=AN18)),0,(1-(AJ18/AN18)))</f>
        <v>0</v>
      </c>
      <c r="AP18" t="e">
        <f t="shared" ref="AP18:AP47" si="9">1-AK18/AN18</f>
        <v>#DIV/0!</v>
      </c>
      <c r="AQ18" s="4">
        <f t="shared" ref="AQ18:AQ47" si="10">IF($AN18=13,J$9,J$8)</f>
        <v>0</v>
      </c>
      <c r="AR18" s="3">
        <f t="shared" ref="AR18:AR47" si="11">IF($AN18=13,K$9,K$8)</f>
        <v>0</v>
      </c>
      <c r="AS18" s="7">
        <f t="shared" ref="AS18:AS47" si="12">(AQ18*F18+AR18-AO18)</f>
        <v>0</v>
      </c>
    </row>
    <row r="19" spans="1:45" x14ac:dyDescent="0.2">
      <c r="A19">
        <v>2</v>
      </c>
      <c r="B19" s="242">
        <f t="shared" si="0"/>
        <v>40635</v>
      </c>
      <c r="C19" s="245"/>
      <c r="D19" s="237"/>
      <c r="E19" s="265" t="str">
        <f t="shared" ref="E19:E47" si="13">IF(AG19="need data","",AG19)</f>
        <v>na</v>
      </c>
      <c r="F19" s="51"/>
      <c r="G19" s="268" t="str">
        <f t="shared" ref="G19:G47" si="14">IF(AH19="need data","",AH19)</f>
        <v>na</v>
      </c>
      <c r="H19" s="17"/>
      <c r="I19" s="52"/>
      <c r="J19" s="59" t="str">
        <f t="shared" ref="J19:J47" si="15">IF(K19="","",IF(OR(AF19="need data",AG19="need data"),"need data",IF(AF19*2.447*(AG19-AN19)*1.547&lt;0,0,AF19*2.447*(AG19-AN19)*1.547)))</f>
        <v/>
      </c>
      <c r="K19" s="16"/>
      <c r="L19" s="16"/>
      <c r="M19" s="18"/>
      <c r="N19" s="128" t="str">
        <f t="shared" si="1"/>
        <v/>
      </c>
      <c r="O19" s="60" t="str">
        <f t="shared" si="2"/>
        <v/>
      </c>
      <c r="P19" s="21" t="str">
        <f t="shared" si="3"/>
        <v/>
      </c>
      <c r="Q19" s="21" t="str">
        <f t="shared" si="4"/>
        <v/>
      </c>
      <c r="R19" s="61" t="str">
        <f t="shared" ref="R19:R23" si="16">IF(O19="","",IF(AD19&lt;&gt;"no data",AD19,IF(AC19&lt;&gt;"no data",AC19,AB19)))</f>
        <v/>
      </c>
      <c r="S19" s="140"/>
      <c r="T19" s="141"/>
      <c r="U19" s="141"/>
      <c r="V19" s="141"/>
      <c r="W19" s="142"/>
      <c r="Y19" s="5" t="str">
        <f t="shared" ref="Y19:Y47" si="17">IF(J19=""," ",IF(RoundEven($J19-K19,0)&gt;0,$J19-K19," "))</f>
        <v xml:space="preserve"> </v>
      </c>
      <c r="Z19" s="5" t="str">
        <f t="shared" ref="Z19:Z47" si="18">IF(L19="no data","no data",IF(L19=""," ",IF(RoundEven($J19-L19,0)&gt;0,$J19-L19," ")))</f>
        <v xml:space="preserve"> </v>
      </c>
      <c r="AA19" s="5" t="str">
        <f t="shared" ref="AA19:AA47" si="19">IF(M19="no data","no data",IF(M19=""," ",IF(RoundEven($J19-M19,0)&gt;0,$J19-M19," ")))</f>
        <v xml:space="preserve"> </v>
      </c>
      <c r="AB19" s="5" t="str">
        <f>IF($J19=""," ",IF(RoundEven($J19-O19,0)&gt;0,$J19-O19," "))</f>
        <v xml:space="preserve"> </v>
      </c>
      <c r="AC19" s="5" t="str">
        <f>IF(P19="no data","no data",IF(P19=""," ",IF(RoundEven($J19-P19,0)&gt;0,$J19-P19," ")))</f>
        <v xml:space="preserve"> </v>
      </c>
      <c r="AD19" s="5" t="str">
        <f>IF(Q19="no data","no data",IF(Q19=""," ",IF(RoundEven($J19-Q19,0)&gt;0,$J19-Q19," ")))</f>
        <v xml:space="preserve"> </v>
      </c>
      <c r="AE19" s="2">
        <f t="shared" si="5"/>
        <v>92</v>
      </c>
      <c r="AF19" s="272" t="s">
        <v>99</v>
      </c>
      <c r="AG19" s="272" t="s">
        <v>99</v>
      </c>
      <c r="AH19" s="273" t="s">
        <v>99</v>
      </c>
      <c r="AI19" s="1">
        <f t="shared" si="6"/>
        <v>0</v>
      </c>
      <c r="AJ19" s="1"/>
      <c r="AK19" s="1">
        <f t="shared" ref="AK19:AK47" si="20">IF(AND($AE19&gt;=X$8,$AE19&lt;=Y$8),$L$8,$L$9)</f>
        <v>0</v>
      </c>
      <c r="AL19" s="1">
        <f t="shared" si="7"/>
        <v>0</v>
      </c>
      <c r="AM19" s="1"/>
      <c r="AN19" s="1">
        <f t="shared" si="8"/>
        <v>0</v>
      </c>
      <c r="AO19">
        <f t="shared" ref="AO19:AO47" si="21">IF(OR(AM19&lt;=AN19,AND(AM19&gt;AN19,AJ19&gt;=AN19)),0,(1-(AJ19/AN19)))</f>
        <v>0</v>
      </c>
      <c r="AP19" t="e">
        <f t="shared" si="9"/>
        <v>#DIV/0!</v>
      </c>
      <c r="AQ19" s="4">
        <f t="shared" si="10"/>
        <v>0</v>
      </c>
      <c r="AR19" s="3">
        <f t="shared" si="11"/>
        <v>0</v>
      </c>
      <c r="AS19" s="7">
        <f t="shared" si="12"/>
        <v>0</v>
      </c>
    </row>
    <row r="20" spans="1:45" x14ac:dyDescent="0.2">
      <c r="A20">
        <v>3</v>
      </c>
      <c r="B20" s="242">
        <f t="shared" si="0"/>
        <v>40636</v>
      </c>
      <c r="C20" s="245"/>
      <c r="D20" s="237"/>
      <c r="E20" s="265" t="str">
        <f t="shared" si="13"/>
        <v>na</v>
      </c>
      <c r="F20" s="51"/>
      <c r="G20" s="268" t="str">
        <f t="shared" si="14"/>
        <v>na</v>
      </c>
      <c r="H20" s="17"/>
      <c r="I20" s="52"/>
      <c r="J20" s="59" t="str">
        <f t="shared" si="15"/>
        <v/>
      </c>
      <c r="K20" s="16"/>
      <c r="L20" s="16"/>
      <c r="M20" s="18"/>
      <c r="N20" s="128" t="str">
        <f t="shared" si="1"/>
        <v/>
      </c>
      <c r="O20" s="60" t="str">
        <f t="shared" si="2"/>
        <v/>
      </c>
      <c r="P20" s="21" t="str">
        <f t="shared" si="3"/>
        <v/>
      </c>
      <c r="Q20" s="21" t="str">
        <f t="shared" si="4"/>
        <v/>
      </c>
      <c r="R20" s="61" t="str">
        <f t="shared" si="16"/>
        <v/>
      </c>
      <c r="S20" s="140"/>
      <c r="T20" s="141"/>
      <c r="U20" s="141"/>
      <c r="V20" s="141"/>
      <c r="W20" s="142"/>
      <c r="Y20" s="5" t="str">
        <f t="shared" si="17"/>
        <v xml:space="preserve"> </v>
      </c>
      <c r="Z20" s="5" t="str">
        <f t="shared" si="18"/>
        <v xml:space="preserve"> </v>
      </c>
      <c r="AA20" s="5" t="str">
        <f t="shared" si="19"/>
        <v xml:space="preserve"> </v>
      </c>
      <c r="AB20" s="5" t="str">
        <f>IF($J20=""," ",IF(RoundEven($J20-O20,0)&gt;0,$J20-O20," "))</f>
        <v xml:space="preserve"> </v>
      </c>
      <c r="AC20" s="5" t="str">
        <f>IF(P20="no data","no data",IF(P20=""," ",IF(RoundEven($J20-P20,0)&gt;0,$J20-P20," ")))</f>
        <v xml:space="preserve"> </v>
      </c>
      <c r="AD20" s="5" t="str">
        <f>IF(Q20="no data","no data",IF(Q20=""," ",IF(RoundEven($J20-Q20,0)&gt;0,$J20-Q20," ")))</f>
        <v xml:space="preserve"> </v>
      </c>
      <c r="AE20" s="2">
        <f t="shared" si="5"/>
        <v>93</v>
      </c>
      <c r="AF20" s="272" t="s">
        <v>99</v>
      </c>
      <c r="AG20" s="272" t="s">
        <v>99</v>
      </c>
      <c r="AH20" s="273" t="s">
        <v>99</v>
      </c>
      <c r="AI20" s="1">
        <f t="shared" si="6"/>
        <v>0</v>
      </c>
      <c r="AJ20" s="1"/>
      <c r="AK20" s="1">
        <f t="shared" si="20"/>
        <v>0</v>
      </c>
      <c r="AL20" s="1">
        <f t="shared" si="7"/>
        <v>0</v>
      </c>
      <c r="AM20" s="1"/>
      <c r="AN20" s="1">
        <f t="shared" si="8"/>
        <v>0</v>
      </c>
      <c r="AO20">
        <f t="shared" si="21"/>
        <v>0</v>
      </c>
      <c r="AP20" t="e">
        <f t="shared" si="9"/>
        <v>#DIV/0!</v>
      </c>
      <c r="AQ20" s="4">
        <f t="shared" si="10"/>
        <v>0</v>
      </c>
      <c r="AR20" s="3">
        <f t="shared" si="11"/>
        <v>0</v>
      </c>
      <c r="AS20" s="7">
        <f t="shared" si="12"/>
        <v>0</v>
      </c>
    </row>
    <row r="21" spans="1:45" x14ac:dyDescent="0.2">
      <c r="A21">
        <v>4</v>
      </c>
      <c r="B21" s="242">
        <f t="shared" si="0"/>
        <v>40637</v>
      </c>
      <c r="C21" s="245"/>
      <c r="D21" s="237"/>
      <c r="E21" s="265" t="str">
        <f t="shared" si="13"/>
        <v>na</v>
      </c>
      <c r="F21" s="51"/>
      <c r="G21" s="268" t="str">
        <f t="shared" si="14"/>
        <v>na</v>
      </c>
      <c r="H21" s="17"/>
      <c r="I21" s="52"/>
      <c r="J21" s="59" t="str">
        <f t="shared" si="15"/>
        <v/>
      </c>
      <c r="K21" s="16"/>
      <c r="L21" s="16"/>
      <c r="M21" s="18"/>
      <c r="N21" s="128" t="str">
        <f t="shared" si="1"/>
        <v/>
      </c>
      <c r="O21" s="60" t="str">
        <f t="shared" si="2"/>
        <v/>
      </c>
      <c r="P21" s="21" t="str">
        <f t="shared" si="3"/>
        <v/>
      </c>
      <c r="Q21" s="21" t="str">
        <f t="shared" si="4"/>
        <v/>
      </c>
      <c r="R21" s="61" t="str">
        <f t="shared" si="16"/>
        <v/>
      </c>
      <c r="S21" s="140"/>
      <c r="T21" s="141"/>
      <c r="U21" s="141"/>
      <c r="V21" s="141"/>
      <c r="W21" s="142"/>
      <c r="Y21" s="5" t="str">
        <f t="shared" si="17"/>
        <v xml:space="preserve"> </v>
      </c>
      <c r="Z21" s="5" t="str">
        <f t="shared" si="18"/>
        <v xml:space="preserve"> </v>
      </c>
      <c r="AA21" s="5" t="str">
        <f t="shared" si="19"/>
        <v xml:space="preserve"> </v>
      </c>
      <c r="AB21" s="5" t="str">
        <f>IF($J21=""," ",IF(RoundEven($J21-O21,0)&gt;0,$J21-O21," "))</f>
        <v xml:space="preserve"> </v>
      </c>
      <c r="AC21" s="5" t="str">
        <f>IF(P21="no data","no data",IF(P21=""," ",IF(RoundEven($J21-P21,0)&gt;0,$J21-P21," ")))</f>
        <v xml:space="preserve"> </v>
      </c>
      <c r="AD21" s="5" t="str">
        <f>IF(Q21="no data","no data",IF(Q21=""," ",IF(RoundEven($J21-Q21,0)&gt;0,$J21-Q21," ")))</f>
        <v xml:space="preserve"> </v>
      </c>
      <c r="AE21" s="2">
        <f t="shared" si="5"/>
        <v>94</v>
      </c>
      <c r="AF21" s="272" t="s">
        <v>99</v>
      </c>
      <c r="AG21" s="272" t="s">
        <v>99</v>
      </c>
      <c r="AH21" s="273" t="s">
        <v>99</v>
      </c>
      <c r="AI21" s="1">
        <f t="shared" si="6"/>
        <v>0</v>
      </c>
      <c r="AJ21" s="1"/>
      <c r="AK21" s="1">
        <f t="shared" si="20"/>
        <v>0</v>
      </c>
      <c r="AL21" s="1">
        <f t="shared" si="7"/>
        <v>0</v>
      </c>
      <c r="AM21" s="1"/>
      <c r="AN21" s="1">
        <f t="shared" si="8"/>
        <v>0</v>
      </c>
      <c r="AO21">
        <f t="shared" si="21"/>
        <v>0</v>
      </c>
      <c r="AP21" t="e">
        <f t="shared" si="9"/>
        <v>#DIV/0!</v>
      </c>
      <c r="AQ21" s="4">
        <f t="shared" si="10"/>
        <v>0</v>
      </c>
      <c r="AR21" s="3">
        <f t="shared" si="11"/>
        <v>0</v>
      </c>
      <c r="AS21" s="7">
        <f t="shared" si="12"/>
        <v>0</v>
      </c>
    </row>
    <row r="22" spans="1:45" x14ac:dyDescent="0.2">
      <c r="A22">
        <v>5</v>
      </c>
      <c r="B22" s="242">
        <f t="shared" si="0"/>
        <v>40638</v>
      </c>
      <c r="C22" s="245"/>
      <c r="D22" s="237"/>
      <c r="E22" s="265" t="str">
        <f t="shared" si="13"/>
        <v>na</v>
      </c>
      <c r="F22" s="51"/>
      <c r="G22" s="268" t="str">
        <f t="shared" si="14"/>
        <v>na</v>
      </c>
      <c r="H22" s="17"/>
      <c r="I22" s="52"/>
      <c r="J22" s="59" t="str">
        <f t="shared" si="15"/>
        <v/>
      </c>
      <c r="K22" s="16"/>
      <c r="L22" s="16"/>
      <c r="M22" s="18"/>
      <c r="N22" s="128" t="str">
        <f t="shared" si="1"/>
        <v/>
      </c>
      <c r="O22" s="60" t="str">
        <f t="shared" si="2"/>
        <v/>
      </c>
      <c r="P22" s="21" t="str">
        <f t="shared" si="3"/>
        <v/>
      </c>
      <c r="Q22" s="21" t="str">
        <f t="shared" si="4"/>
        <v/>
      </c>
      <c r="R22" s="61" t="str">
        <f t="shared" si="16"/>
        <v/>
      </c>
      <c r="S22" s="140"/>
      <c r="T22" s="141"/>
      <c r="U22" s="141"/>
      <c r="V22" s="141"/>
      <c r="W22" s="142"/>
      <c r="Y22" s="5" t="str">
        <f t="shared" si="17"/>
        <v xml:space="preserve"> </v>
      </c>
      <c r="Z22" s="5" t="str">
        <f t="shared" si="18"/>
        <v xml:space="preserve"> </v>
      </c>
      <c r="AA22" s="5" t="str">
        <f t="shared" si="19"/>
        <v xml:space="preserve"> </v>
      </c>
      <c r="AB22" s="5" t="str">
        <f>IF($J22=""," ",IF(RoundEven($J22-O22,0)&gt;0,$J22-O22," "))</f>
        <v xml:space="preserve"> </v>
      </c>
      <c r="AC22" s="5" t="str">
        <f>IF(P22="no data","no data",IF(P22=""," ",IF(RoundEven($J22-P22,0)&gt;0,$J22-P22," ")))</f>
        <v xml:space="preserve"> </v>
      </c>
      <c r="AD22" s="5" t="str">
        <f>IF(Q22="no data","no data",IF(Q22=""," ",IF(RoundEven($J22-Q22,0)&gt;0,$J22-Q22," ")))</f>
        <v xml:space="preserve"> </v>
      </c>
      <c r="AE22" s="2">
        <f t="shared" si="5"/>
        <v>95</v>
      </c>
      <c r="AF22" s="272" t="s">
        <v>99</v>
      </c>
      <c r="AG22" s="272" t="s">
        <v>99</v>
      </c>
      <c r="AH22" s="273" t="s">
        <v>99</v>
      </c>
      <c r="AI22" s="1">
        <f t="shared" si="6"/>
        <v>0</v>
      </c>
      <c r="AJ22" s="1"/>
      <c r="AK22" s="1">
        <f t="shared" si="20"/>
        <v>0</v>
      </c>
      <c r="AL22" s="1">
        <f t="shared" si="7"/>
        <v>0</v>
      </c>
      <c r="AM22" s="1"/>
      <c r="AN22" s="1">
        <f t="shared" si="8"/>
        <v>0</v>
      </c>
      <c r="AO22">
        <f t="shared" si="21"/>
        <v>0</v>
      </c>
      <c r="AP22" t="e">
        <f t="shared" si="9"/>
        <v>#DIV/0!</v>
      </c>
      <c r="AQ22" s="4">
        <f t="shared" si="10"/>
        <v>0</v>
      </c>
      <c r="AR22" s="3">
        <f t="shared" si="11"/>
        <v>0</v>
      </c>
      <c r="AS22" s="7">
        <f t="shared" si="12"/>
        <v>0</v>
      </c>
    </row>
    <row r="23" spans="1:45" x14ac:dyDescent="0.2">
      <c r="A23">
        <v>6</v>
      </c>
      <c r="B23" s="242">
        <f t="shared" si="0"/>
        <v>40639</v>
      </c>
      <c r="C23" s="245"/>
      <c r="D23" s="237"/>
      <c r="E23" s="265" t="str">
        <f t="shared" si="13"/>
        <v>na</v>
      </c>
      <c r="F23" s="51"/>
      <c r="G23" s="268" t="str">
        <f t="shared" si="14"/>
        <v>na</v>
      </c>
      <c r="H23" s="17"/>
      <c r="I23" s="52"/>
      <c r="J23" s="59" t="str">
        <f t="shared" si="15"/>
        <v/>
      </c>
      <c r="K23" s="16"/>
      <c r="L23" s="16"/>
      <c r="M23" s="18"/>
      <c r="N23" s="128" t="str">
        <f t="shared" si="1"/>
        <v/>
      </c>
      <c r="O23" s="60" t="str">
        <f t="shared" si="2"/>
        <v/>
      </c>
      <c r="P23" s="21" t="str">
        <f t="shared" si="3"/>
        <v/>
      </c>
      <c r="Q23" s="21" t="str">
        <f t="shared" si="4"/>
        <v/>
      </c>
      <c r="R23" s="61" t="str">
        <f t="shared" si="16"/>
        <v/>
      </c>
      <c r="S23" s="140"/>
      <c r="T23" s="141"/>
      <c r="U23" s="141"/>
      <c r="V23" s="141"/>
      <c r="W23" s="142"/>
      <c r="Y23" s="5" t="str">
        <f t="shared" si="17"/>
        <v xml:space="preserve"> </v>
      </c>
      <c r="Z23" s="5" t="str">
        <f t="shared" si="18"/>
        <v xml:space="preserve"> </v>
      </c>
      <c r="AA23" s="5" t="str">
        <f t="shared" si="19"/>
        <v xml:space="preserve"> </v>
      </c>
      <c r="AB23" s="5" t="str">
        <f>IF($J23=""," ",IF(RoundEven($J23-O23,0)&gt;0,$J23-O23," "))</f>
        <v xml:space="preserve"> </v>
      </c>
      <c r="AC23" s="5" t="str">
        <f>IF(P23="no data","no data",IF(P23=""," ",IF(RoundEven($J23-P23,0)&gt;0,$J23-P23," ")))</f>
        <v xml:space="preserve"> </v>
      </c>
      <c r="AD23" s="5" t="str">
        <f>IF(Q23="no data","no data",IF(Q23=""," ",IF(RoundEven($J23-Q23,0)&gt;0,$J23-Q23," ")))</f>
        <v xml:space="preserve"> </v>
      </c>
      <c r="AE23" s="2">
        <f t="shared" si="5"/>
        <v>96</v>
      </c>
      <c r="AF23" s="272" t="s">
        <v>99</v>
      </c>
      <c r="AG23" s="272" t="s">
        <v>99</v>
      </c>
      <c r="AH23" s="273" t="s">
        <v>99</v>
      </c>
      <c r="AI23" s="1">
        <f t="shared" si="6"/>
        <v>0</v>
      </c>
      <c r="AJ23" s="1"/>
      <c r="AK23" s="1">
        <f t="shared" si="20"/>
        <v>0</v>
      </c>
      <c r="AL23" s="1">
        <f t="shared" si="7"/>
        <v>0</v>
      </c>
      <c r="AM23" s="1"/>
      <c r="AN23" s="1">
        <f t="shared" si="8"/>
        <v>0</v>
      </c>
      <c r="AO23">
        <f t="shared" si="21"/>
        <v>0</v>
      </c>
      <c r="AP23" t="e">
        <f t="shared" si="9"/>
        <v>#DIV/0!</v>
      </c>
      <c r="AQ23" s="4">
        <f t="shared" si="10"/>
        <v>0</v>
      </c>
      <c r="AR23" s="3">
        <f t="shared" si="11"/>
        <v>0</v>
      </c>
      <c r="AS23" s="7">
        <f t="shared" si="12"/>
        <v>0</v>
      </c>
    </row>
    <row r="24" spans="1:45" x14ac:dyDescent="0.2">
      <c r="A24">
        <v>7</v>
      </c>
      <c r="B24" s="242">
        <f t="shared" si="0"/>
        <v>40640</v>
      </c>
      <c r="C24" s="245"/>
      <c r="D24" s="237"/>
      <c r="E24" s="265" t="str">
        <f t="shared" si="13"/>
        <v/>
      </c>
      <c r="F24" s="51"/>
      <c r="G24" s="268" t="str">
        <f t="shared" si="14"/>
        <v/>
      </c>
      <c r="H24" s="17"/>
      <c r="I24" s="52"/>
      <c r="J24" s="60" t="str">
        <f t="shared" si="15"/>
        <v>need data</v>
      </c>
      <c r="K24" s="21">
        <f t="shared" ref="K24:K47" si="22">IF(OR(AND($AE24&gt;=X$8,$AE24&lt;X$8+6),AND($AE24&gt;Y$8,$AE24&lt;Y$8+7)),"",IF(AND($AE24&gt;=X$8,$AE24&lt;=Y$8),$M$8,$M$9))</f>
        <v>0</v>
      </c>
      <c r="L24" s="21" t="str">
        <f t="shared" ref="L24:L47" si="23">IF(K24="","",IF(COUNT(F18:F24)&lt;&gt;7,"no data",($AQ24*$AH24+$AR24-$AP24)*$D$11*2.447*($C$11-$AN24)))</f>
        <v>no data</v>
      </c>
      <c r="M24" s="21" t="str">
        <f t="shared" ref="M24:M47" si="24">IF(K24="","",IF(OR(COUNT(F18:F24)&lt;&gt;7,COUNT(H18:H24)&lt;&gt;7,COUNT(I18:I24)&lt;&gt;7),"no data",($AQ24*$AH24+$AR24-$AO24)*$D$11*2.447*($C$11-$AN24)))</f>
        <v>no data</v>
      </c>
      <c r="N24" s="129" t="str">
        <f t="shared" si="1"/>
        <v>need data</v>
      </c>
      <c r="O24" s="60">
        <f t="shared" si="2"/>
        <v>0</v>
      </c>
      <c r="P24" s="21" t="str">
        <f t="shared" si="3"/>
        <v>no data</v>
      </c>
      <c r="Q24" s="21" t="str">
        <f t="shared" si="4"/>
        <v>no data</v>
      </c>
      <c r="R24" s="61" t="str">
        <f>IF(O24="","",IF(J24="need data","need data",IF(AD24&lt;&gt;"no data",AD24,IF(AC24&lt;&gt;"no data",AC24,AB24))))</f>
        <v>need data</v>
      </c>
      <c r="S24" s="140"/>
      <c r="T24" s="141"/>
      <c r="U24" s="141"/>
      <c r="V24" s="141"/>
      <c r="W24" s="142"/>
      <c r="Y24" s="5" t="e">
        <f t="shared" si="17"/>
        <v>#VALUE!</v>
      </c>
      <c r="Z24" s="5" t="str">
        <f t="shared" si="18"/>
        <v>no data</v>
      </c>
      <c r="AA24" s="5" t="str">
        <f t="shared" si="19"/>
        <v>no data</v>
      </c>
      <c r="AB24" s="5" t="e">
        <f>IF($J24=""," ",IF(RoundEven($J24-O24,0)&gt;0,$J24-O24," "))</f>
        <v>#VALUE!</v>
      </c>
      <c r="AC24" s="5" t="str">
        <f>IF(P24="no data","no data",IF(P24=""," ",IF(RoundEven($J24-P24,0)&gt;0,$J24-P24," ")))</f>
        <v>no data</v>
      </c>
      <c r="AD24" s="5" t="str">
        <f>IF(Q24="no data","no data",IF(Q24=""," ",IF(RoundEven($J24-Q24,0)&gt;0,$J24-Q24," ")))</f>
        <v>no data</v>
      </c>
      <c r="AE24" s="2">
        <f t="shared" si="5"/>
        <v>97</v>
      </c>
      <c r="AF24" s="1" t="str">
        <f t="shared" ref="AF24:AF47" si="25">IF(COUNT(C18:C24)&lt;&gt;7,"need data",AVERAGE(C18:C24))</f>
        <v>need data</v>
      </c>
      <c r="AG24" s="1" t="str">
        <f t="shared" ref="AG24:AG47" si="26">IF(COUNT(D18:D24)&lt;&gt;7,"need data",AVERAGE(D18:D24))</f>
        <v>need data</v>
      </c>
      <c r="AH24" s="5" t="str">
        <f t="shared" ref="AH24:AH39" si="27">IF(COUNT(F18:F24)&lt;&gt;7,"need data",AVERAGE(F18:F24))</f>
        <v>need data</v>
      </c>
      <c r="AI24" s="1">
        <f t="shared" si="6"/>
        <v>0</v>
      </c>
      <c r="AJ24" s="1">
        <f>AVERAGE(AI18:AI24)</f>
        <v>0</v>
      </c>
      <c r="AK24" s="1">
        <f t="shared" si="20"/>
        <v>0</v>
      </c>
      <c r="AL24" s="1">
        <f t="shared" si="7"/>
        <v>0</v>
      </c>
      <c r="AM24" s="1">
        <f>AVERAGE(AL18:AL24)</f>
        <v>0</v>
      </c>
      <c r="AN24" s="1">
        <f t="shared" si="8"/>
        <v>0</v>
      </c>
      <c r="AO24">
        <f t="shared" si="21"/>
        <v>0</v>
      </c>
      <c r="AP24" t="e">
        <f t="shared" si="9"/>
        <v>#DIV/0!</v>
      </c>
      <c r="AQ24" s="4">
        <f t="shared" si="10"/>
        <v>0</v>
      </c>
      <c r="AR24" s="3">
        <f t="shared" si="11"/>
        <v>0</v>
      </c>
      <c r="AS24" s="7">
        <f t="shared" si="12"/>
        <v>0</v>
      </c>
    </row>
    <row r="25" spans="1:45" x14ac:dyDescent="0.2">
      <c r="A25">
        <v>8</v>
      </c>
      <c r="B25" s="242">
        <f t="shared" si="0"/>
        <v>40641</v>
      </c>
      <c r="C25" s="245"/>
      <c r="D25" s="237"/>
      <c r="E25" s="265" t="str">
        <f t="shared" si="13"/>
        <v/>
      </c>
      <c r="F25" s="51"/>
      <c r="G25" s="268" t="str">
        <f t="shared" si="14"/>
        <v/>
      </c>
      <c r="H25" s="17"/>
      <c r="I25" s="52"/>
      <c r="J25" s="60" t="str">
        <f t="shared" si="15"/>
        <v>need data</v>
      </c>
      <c r="K25" s="21">
        <f t="shared" si="22"/>
        <v>0</v>
      </c>
      <c r="L25" s="21" t="str">
        <f t="shared" si="23"/>
        <v>no data</v>
      </c>
      <c r="M25" s="21" t="str">
        <f t="shared" si="24"/>
        <v>no data</v>
      </c>
      <c r="N25" s="129" t="str">
        <f>IF(K25="","",IF(J25="need data","need data",IF(AA25&lt;&gt;"no data",AA25,IF(Z25&lt;&gt;"no data",Z25,Y25))))</f>
        <v>need data</v>
      </c>
      <c r="O25" s="60">
        <f t="shared" si="2"/>
        <v>0</v>
      </c>
      <c r="P25" s="21" t="str">
        <f t="shared" si="3"/>
        <v>no data</v>
      </c>
      <c r="Q25" s="21" t="str">
        <f t="shared" si="4"/>
        <v>no data</v>
      </c>
      <c r="R25" s="61" t="str">
        <f t="shared" ref="R25:R47" si="28">IF(O25="","",IF(J25="need data","need data",IF(AD25&lt;&gt;"no data",AD25,IF(AC25&lt;&gt;"no data",AC25,AB25))))</f>
        <v>need data</v>
      </c>
      <c r="S25" s="140"/>
      <c r="T25" s="141"/>
      <c r="U25" s="141"/>
      <c r="V25" s="141"/>
      <c r="W25" s="142"/>
      <c r="Y25" s="5" t="e">
        <f t="shared" si="17"/>
        <v>#VALUE!</v>
      </c>
      <c r="Z25" s="5" t="str">
        <f t="shared" si="18"/>
        <v>no data</v>
      </c>
      <c r="AA25" s="5" t="str">
        <f t="shared" si="19"/>
        <v>no data</v>
      </c>
      <c r="AB25" s="5" t="e">
        <f>IF($J25=""," ",IF(RoundEven($J25-O25,0)&gt;0,$J25-O25," "))</f>
        <v>#VALUE!</v>
      </c>
      <c r="AC25" s="5" t="str">
        <f>IF(P25="no data","no data",IF(P25=""," ",IF(RoundEven($J25-P25,0)&gt;0,$J25-P25," ")))</f>
        <v>no data</v>
      </c>
      <c r="AD25" s="5" t="str">
        <f>IF(Q25="no data","no data",IF(Q25=""," ",IF(RoundEven($J25-Q25,0)&gt;0,$J25-Q25," ")))</f>
        <v>no data</v>
      </c>
      <c r="AE25" s="2">
        <f t="shared" si="5"/>
        <v>98</v>
      </c>
      <c r="AF25" s="1" t="str">
        <f t="shared" si="25"/>
        <v>need data</v>
      </c>
      <c r="AG25" s="1" t="str">
        <f t="shared" si="26"/>
        <v>need data</v>
      </c>
      <c r="AH25" s="5" t="str">
        <f t="shared" si="27"/>
        <v>need data</v>
      </c>
      <c r="AI25" s="1">
        <f t="shared" si="6"/>
        <v>0</v>
      </c>
      <c r="AJ25" s="1">
        <f t="shared" ref="AJ25:AJ47" si="29">AVERAGE(AI19:AI25)</f>
        <v>0</v>
      </c>
      <c r="AK25" s="1">
        <f t="shared" si="20"/>
        <v>0</v>
      </c>
      <c r="AL25" s="1">
        <f t="shared" si="7"/>
        <v>0</v>
      </c>
      <c r="AM25" s="1">
        <f t="shared" ref="AM25:AM47" si="30">AVERAGE(AL19:AL25)</f>
        <v>0</v>
      </c>
      <c r="AN25" s="1">
        <f t="shared" si="8"/>
        <v>0</v>
      </c>
      <c r="AO25">
        <f t="shared" si="21"/>
        <v>0</v>
      </c>
      <c r="AP25" t="e">
        <f t="shared" si="9"/>
        <v>#DIV/0!</v>
      </c>
      <c r="AQ25" s="4">
        <f t="shared" si="10"/>
        <v>0</v>
      </c>
      <c r="AR25" s="3">
        <f t="shared" si="11"/>
        <v>0</v>
      </c>
      <c r="AS25" s="7">
        <f t="shared" si="12"/>
        <v>0</v>
      </c>
    </row>
    <row r="26" spans="1:45" x14ac:dyDescent="0.2">
      <c r="A26">
        <v>9</v>
      </c>
      <c r="B26" s="242">
        <f t="shared" si="0"/>
        <v>40642</v>
      </c>
      <c r="C26" s="245"/>
      <c r="D26" s="237"/>
      <c r="E26" s="265" t="str">
        <f t="shared" si="13"/>
        <v/>
      </c>
      <c r="F26" s="51"/>
      <c r="G26" s="268" t="str">
        <f t="shared" si="14"/>
        <v/>
      </c>
      <c r="H26" s="17"/>
      <c r="I26" s="52"/>
      <c r="J26" s="60" t="str">
        <f t="shared" si="15"/>
        <v>need data</v>
      </c>
      <c r="K26" s="21">
        <f t="shared" si="22"/>
        <v>0</v>
      </c>
      <c r="L26" s="21" t="str">
        <f t="shared" si="23"/>
        <v>no data</v>
      </c>
      <c r="M26" s="21" t="str">
        <f t="shared" si="24"/>
        <v>no data</v>
      </c>
      <c r="N26" s="129" t="str">
        <f t="shared" ref="N26:N47" si="31">IF(K26="","",IF(J26="need data","need data",IF(AA26&lt;&gt;"no data",AA26,IF(Z26&lt;&gt;"no data",Z26,Y26))))</f>
        <v>need data</v>
      </c>
      <c r="O26" s="60">
        <f t="shared" si="2"/>
        <v>0</v>
      </c>
      <c r="P26" s="21" t="str">
        <f t="shared" si="3"/>
        <v>no data</v>
      </c>
      <c r="Q26" s="21" t="str">
        <f t="shared" si="4"/>
        <v>no data</v>
      </c>
      <c r="R26" s="61" t="str">
        <f t="shared" si="28"/>
        <v>need data</v>
      </c>
      <c r="S26" s="140"/>
      <c r="T26" s="141"/>
      <c r="U26" s="141"/>
      <c r="V26" s="141"/>
      <c r="W26" s="142"/>
      <c r="Y26" s="5" t="e">
        <f t="shared" si="17"/>
        <v>#VALUE!</v>
      </c>
      <c r="Z26" s="5" t="str">
        <f t="shared" si="18"/>
        <v>no data</v>
      </c>
      <c r="AA26" s="5" t="str">
        <f t="shared" si="19"/>
        <v>no data</v>
      </c>
      <c r="AB26" s="5" t="e">
        <f>IF($J26=""," ",IF(RoundEven($J26-O26,0)&gt;0,$J26-O26," "))</f>
        <v>#VALUE!</v>
      </c>
      <c r="AC26" s="5" t="str">
        <f>IF(P26="no data","no data",IF(P26=""," ",IF(RoundEven($J26-P26,0)&gt;0,$J26-P26," ")))</f>
        <v>no data</v>
      </c>
      <c r="AD26" s="5" t="str">
        <f>IF(Q26="no data","no data",IF(Q26=""," ",IF(RoundEven($J26-Q26,0)&gt;0,$J26-Q26," ")))</f>
        <v>no data</v>
      </c>
      <c r="AE26" s="2">
        <f t="shared" si="5"/>
        <v>99</v>
      </c>
      <c r="AF26" s="1" t="str">
        <f t="shared" si="25"/>
        <v>need data</v>
      </c>
      <c r="AG26" s="1" t="str">
        <f t="shared" si="26"/>
        <v>need data</v>
      </c>
      <c r="AH26" s="5" t="str">
        <f t="shared" si="27"/>
        <v>need data</v>
      </c>
      <c r="AI26" s="1">
        <f t="shared" si="6"/>
        <v>0</v>
      </c>
      <c r="AJ26" s="1">
        <f t="shared" si="29"/>
        <v>0</v>
      </c>
      <c r="AK26" s="1">
        <f t="shared" si="20"/>
        <v>0</v>
      </c>
      <c r="AL26" s="1">
        <f t="shared" si="7"/>
        <v>0</v>
      </c>
      <c r="AM26" s="1">
        <f t="shared" si="30"/>
        <v>0</v>
      </c>
      <c r="AN26" s="1">
        <f t="shared" si="8"/>
        <v>0</v>
      </c>
      <c r="AO26">
        <f t="shared" si="21"/>
        <v>0</v>
      </c>
      <c r="AP26" t="e">
        <f t="shared" si="9"/>
        <v>#DIV/0!</v>
      </c>
      <c r="AQ26" s="4">
        <f t="shared" si="10"/>
        <v>0</v>
      </c>
      <c r="AR26" s="3">
        <f t="shared" si="11"/>
        <v>0</v>
      </c>
      <c r="AS26" s="7">
        <f t="shared" si="12"/>
        <v>0</v>
      </c>
    </row>
    <row r="27" spans="1:45" x14ac:dyDescent="0.2">
      <c r="A27">
        <v>10</v>
      </c>
      <c r="B27" s="242">
        <f t="shared" si="0"/>
        <v>40643</v>
      </c>
      <c r="C27" s="245"/>
      <c r="D27" s="237"/>
      <c r="E27" s="265" t="str">
        <f t="shared" si="13"/>
        <v/>
      </c>
      <c r="F27" s="51"/>
      <c r="G27" s="268" t="str">
        <f t="shared" si="14"/>
        <v/>
      </c>
      <c r="H27" s="17"/>
      <c r="I27" s="52"/>
      <c r="J27" s="60" t="str">
        <f t="shared" si="15"/>
        <v>need data</v>
      </c>
      <c r="K27" s="21">
        <f t="shared" si="22"/>
        <v>0</v>
      </c>
      <c r="L27" s="21" t="str">
        <f t="shared" si="23"/>
        <v>no data</v>
      </c>
      <c r="M27" s="21" t="str">
        <f t="shared" si="24"/>
        <v>no data</v>
      </c>
      <c r="N27" s="129" t="str">
        <f t="shared" si="31"/>
        <v>need data</v>
      </c>
      <c r="O27" s="60">
        <f t="shared" si="2"/>
        <v>0</v>
      </c>
      <c r="P27" s="21" t="str">
        <f t="shared" si="3"/>
        <v>no data</v>
      </c>
      <c r="Q27" s="21" t="str">
        <f t="shared" si="4"/>
        <v>no data</v>
      </c>
      <c r="R27" s="61" t="str">
        <f t="shared" si="28"/>
        <v>need data</v>
      </c>
      <c r="S27" s="140"/>
      <c r="T27" s="141"/>
      <c r="U27" s="141"/>
      <c r="V27" s="141"/>
      <c r="W27" s="142"/>
      <c r="Y27" s="5" t="e">
        <f t="shared" si="17"/>
        <v>#VALUE!</v>
      </c>
      <c r="Z27" s="5" t="str">
        <f t="shared" si="18"/>
        <v>no data</v>
      </c>
      <c r="AA27" s="5" t="str">
        <f t="shared" si="19"/>
        <v>no data</v>
      </c>
      <c r="AB27" s="5" t="e">
        <f>IF($J27=""," ",IF(RoundEven($J27-O27,0)&gt;0,$J27-O27," "))</f>
        <v>#VALUE!</v>
      </c>
      <c r="AC27" s="5" t="str">
        <f>IF(P27="no data","no data",IF(P27=""," ",IF(RoundEven($J27-P27,0)&gt;0,$J27-P27," ")))</f>
        <v>no data</v>
      </c>
      <c r="AD27" s="5" t="str">
        <f>IF(Q27="no data","no data",IF(Q27=""," ",IF(RoundEven($J27-Q27,0)&gt;0,$J27-Q27," ")))</f>
        <v>no data</v>
      </c>
      <c r="AE27" s="2">
        <f t="shared" si="5"/>
        <v>100</v>
      </c>
      <c r="AF27" s="1" t="str">
        <f t="shared" si="25"/>
        <v>need data</v>
      </c>
      <c r="AG27" s="1" t="str">
        <f t="shared" si="26"/>
        <v>need data</v>
      </c>
      <c r="AH27" s="5" t="str">
        <f t="shared" si="27"/>
        <v>need data</v>
      </c>
      <c r="AI27" s="1">
        <f t="shared" si="6"/>
        <v>0</v>
      </c>
      <c r="AJ27" s="1">
        <f t="shared" si="29"/>
        <v>0</v>
      </c>
      <c r="AK27" s="1">
        <f t="shared" si="20"/>
        <v>0</v>
      </c>
      <c r="AL27" s="1">
        <f t="shared" si="7"/>
        <v>0</v>
      </c>
      <c r="AM27" s="1">
        <f t="shared" si="30"/>
        <v>0</v>
      </c>
      <c r="AN27" s="1">
        <f t="shared" si="8"/>
        <v>0</v>
      </c>
      <c r="AO27">
        <f t="shared" si="21"/>
        <v>0</v>
      </c>
      <c r="AP27" t="e">
        <f t="shared" si="9"/>
        <v>#DIV/0!</v>
      </c>
      <c r="AQ27" s="4">
        <f t="shared" si="10"/>
        <v>0</v>
      </c>
      <c r="AR27" s="3">
        <f t="shared" si="11"/>
        <v>0</v>
      </c>
      <c r="AS27" s="7">
        <f t="shared" si="12"/>
        <v>0</v>
      </c>
    </row>
    <row r="28" spans="1:45" x14ac:dyDescent="0.2">
      <c r="A28">
        <v>11</v>
      </c>
      <c r="B28" s="242">
        <f t="shared" si="0"/>
        <v>40644</v>
      </c>
      <c r="C28" s="245"/>
      <c r="D28" s="237"/>
      <c r="E28" s="265" t="str">
        <f t="shared" si="13"/>
        <v/>
      </c>
      <c r="F28" s="51"/>
      <c r="G28" s="268" t="str">
        <f t="shared" si="14"/>
        <v/>
      </c>
      <c r="H28" s="17"/>
      <c r="I28" s="52"/>
      <c r="J28" s="60" t="str">
        <f t="shared" si="15"/>
        <v>need data</v>
      </c>
      <c r="K28" s="21">
        <f t="shared" si="22"/>
        <v>0</v>
      </c>
      <c r="L28" s="21" t="str">
        <f t="shared" si="23"/>
        <v>no data</v>
      </c>
      <c r="M28" s="21" t="str">
        <f t="shared" si="24"/>
        <v>no data</v>
      </c>
      <c r="N28" s="129" t="str">
        <f t="shared" si="31"/>
        <v>need data</v>
      </c>
      <c r="O28" s="60">
        <f t="shared" si="2"/>
        <v>0</v>
      </c>
      <c r="P28" s="21" t="str">
        <f t="shared" si="3"/>
        <v>no data</v>
      </c>
      <c r="Q28" s="21" t="str">
        <f t="shared" si="4"/>
        <v>no data</v>
      </c>
      <c r="R28" s="61" t="str">
        <f t="shared" si="28"/>
        <v>need data</v>
      </c>
      <c r="S28" s="140"/>
      <c r="T28" s="141"/>
      <c r="U28" s="141"/>
      <c r="V28" s="141"/>
      <c r="W28" s="142"/>
      <c r="Y28" s="5" t="e">
        <f t="shared" si="17"/>
        <v>#VALUE!</v>
      </c>
      <c r="Z28" s="5" t="str">
        <f t="shared" si="18"/>
        <v>no data</v>
      </c>
      <c r="AA28" s="5" t="str">
        <f t="shared" si="19"/>
        <v>no data</v>
      </c>
      <c r="AB28" s="5" t="e">
        <f>IF($J28=""," ",IF(RoundEven($J28-O28,0)&gt;0,$J28-O28," "))</f>
        <v>#VALUE!</v>
      </c>
      <c r="AC28" s="5" t="str">
        <f>IF(P28="no data","no data",IF(P28=""," ",IF(RoundEven($J28-P28,0)&gt;0,$J28-P28," ")))</f>
        <v>no data</v>
      </c>
      <c r="AD28" s="5" t="str">
        <f>IF(Q28="no data","no data",IF(Q28=""," ",IF(RoundEven($J28-Q28,0)&gt;0,$J28-Q28," ")))</f>
        <v>no data</v>
      </c>
      <c r="AE28" s="2">
        <f t="shared" si="5"/>
        <v>101</v>
      </c>
      <c r="AF28" s="1" t="str">
        <f t="shared" si="25"/>
        <v>need data</v>
      </c>
      <c r="AG28" s="1" t="str">
        <f t="shared" si="26"/>
        <v>need data</v>
      </c>
      <c r="AH28" s="5" t="str">
        <f t="shared" si="27"/>
        <v>need data</v>
      </c>
      <c r="AI28" s="1">
        <f t="shared" si="6"/>
        <v>0</v>
      </c>
      <c r="AJ28" s="1">
        <f t="shared" si="29"/>
        <v>0</v>
      </c>
      <c r="AK28" s="1">
        <f t="shared" si="20"/>
        <v>0</v>
      </c>
      <c r="AL28" s="1">
        <f t="shared" si="7"/>
        <v>0</v>
      </c>
      <c r="AM28" s="1">
        <f t="shared" si="30"/>
        <v>0</v>
      </c>
      <c r="AN28" s="1">
        <f t="shared" si="8"/>
        <v>0</v>
      </c>
      <c r="AO28">
        <f t="shared" si="21"/>
        <v>0</v>
      </c>
      <c r="AP28" t="e">
        <f t="shared" si="9"/>
        <v>#DIV/0!</v>
      </c>
      <c r="AQ28" s="4">
        <f t="shared" si="10"/>
        <v>0</v>
      </c>
      <c r="AR28" s="3">
        <f t="shared" si="11"/>
        <v>0</v>
      </c>
      <c r="AS28" s="7">
        <f t="shared" si="12"/>
        <v>0</v>
      </c>
    </row>
    <row r="29" spans="1:45" x14ac:dyDescent="0.2">
      <c r="A29">
        <v>12</v>
      </c>
      <c r="B29" s="242">
        <f t="shared" si="0"/>
        <v>40645</v>
      </c>
      <c r="C29" s="245"/>
      <c r="D29" s="237"/>
      <c r="E29" s="265" t="str">
        <f t="shared" si="13"/>
        <v/>
      </c>
      <c r="F29" s="51"/>
      <c r="G29" s="268" t="str">
        <f t="shared" si="14"/>
        <v/>
      </c>
      <c r="H29" s="17"/>
      <c r="I29" s="52"/>
      <c r="J29" s="60" t="str">
        <f t="shared" si="15"/>
        <v>need data</v>
      </c>
      <c r="K29" s="21">
        <f t="shared" si="22"/>
        <v>0</v>
      </c>
      <c r="L29" s="21" t="str">
        <f t="shared" si="23"/>
        <v>no data</v>
      </c>
      <c r="M29" s="21" t="str">
        <f t="shared" si="24"/>
        <v>no data</v>
      </c>
      <c r="N29" s="129" t="str">
        <f t="shared" si="31"/>
        <v>need data</v>
      </c>
      <c r="O29" s="60">
        <f t="shared" si="2"/>
        <v>0</v>
      </c>
      <c r="P29" s="21" t="str">
        <f t="shared" si="3"/>
        <v>no data</v>
      </c>
      <c r="Q29" s="21" t="str">
        <f t="shared" si="4"/>
        <v>no data</v>
      </c>
      <c r="R29" s="61" t="str">
        <f t="shared" si="28"/>
        <v>need data</v>
      </c>
      <c r="S29" s="140"/>
      <c r="T29" s="141"/>
      <c r="U29" s="141"/>
      <c r="V29" s="141"/>
      <c r="W29" s="142"/>
      <c r="Y29" s="5" t="e">
        <f t="shared" si="17"/>
        <v>#VALUE!</v>
      </c>
      <c r="Z29" s="5" t="str">
        <f t="shared" si="18"/>
        <v>no data</v>
      </c>
      <c r="AA29" s="5" t="str">
        <f t="shared" si="19"/>
        <v>no data</v>
      </c>
      <c r="AB29" s="5" t="e">
        <f>IF($J29=""," ",IF(RoundEven($J29-O29,0)&gt;0,$J29-O29," "))</f>
        <v>#VALUE!</v>
      </c>
      <c r="AC29" s="5" t="str">
        <f>IF(P29="no data","no data",IF(P29=""," ",IF(RoundEven($J29-P29,0)&gt;0,$J29-P29," ")))</f>
        <v>no data</v>
      </c>
      <c r="AD29" s="5" t="str">
        <f>IF(Q29="no data","no data",IF(Q29=""," ",IF(RoundEven($J29-Q29,0)&gt;0,$J29-Q29," ")))</f>
        <v>no data</v>
      </c>
      <c r="AE29" s="2">
        <f t="shared" si="5"/>
        <v>102</v>
      </c>
      <c r="AF29" s="1" t="str">
        <f t="shared" si="25"/>
        <v>need data</v>
      </c>
      <c r="AG29" s="1" t="str">
        <f t="shared" si="26"/>
        <v>need data</v>
      </c>
      <c r="AH29" s="5" t="str">
        <f t="shared" si="27"/>
        <v>need data</v>
      </c>
      <c r="AI29" s="1">
        <f t="shared" si="6"/>
        <v>0</v>
      </c>
      <c r="AJ29" s="1">
        <f t="shared" si="29"/>
        <v>0</v>
      </c>
      <c r="AK29" s="1">
        <f t="shared" si="20"/>
        <v>0</v>
      </c>
      <c r="AL29" s="1">
        <f t="shared" si="7"/>
        <v>0</v>
      </c>
      <c r="AM29" s="1">
        <f t="shared" si="30"/>
        <v>0</v>
      </c>
      <c r="AN29" s="1">
        <f t="shared" si="8"/>
        <v>0</v>
      </c>
      <c r="AO29">
        <f t="shared" si="21"/>
        <v>0</v>
      </c>
      <c r="AP29" t="e">
        <f t="shared" si="9"/>
        <v>#DIV/0!</v>
      </c>
      <c r="AQ29" s="4">
        <f t="shared" si="10"/>
        <v>0</v>
      </c>
      <c r="AR29" s="3">
        <f t="shared" si="11"/>
        <v>0</v>
      </c>
      <c r="AS29" s="7">
        <f t="shared" si="12"/>
        <v>0</v>
      </c>
    </row>
    <row r="30" spans="1:45" x14ac:dyDescent="0.2">
      <c r="A30">
        <v>13</v>
      </c>
      <c r="B30" s="242">
        <f t="shared" si="0"/>
        <v>40646</v>
      </c>
      <c r="C30" s="245"/>
      <c r="D30" s="237"/>
      <c r="E30" s="265" t="str">
        <f t="shared" si="13"/>
        <v/>
      </c>
      <c r="F30" s="51"/>
      <c r="G30" s="268" t="str">
        <f t="shared" si="14"/>
        <v/>
      </c>
      <c r="H30" s="17"/>
      <c r="I30" s="52"/>
      <c r="J30" s="60" t="str">
        <f t="shared" si="15"/>
        <v>need data</v>
      </c>
      <c r="K30" s="21">
        <f t="shared" si="22"/>
        <v>0</v>
      </c>
      <c r="L30" s="21" t="str">
        <f t="shared" si="23"/>
        <v>no data</v>
      </c>
      <c r="M30" s="21" t="str">
        <f t="shared" si="24"/>
        <v>no data</v>
      </c>
      <c r="N30" s="129" t="str">
        <f t="shared" si="31"/>
        <v>need data</v>
      </c>
      <c r="O30" s="60">
        <f t="shared" si="2"/>
        <v>0</v>
      </c>
      <c r="P30" s="21" t="str">
        <f t="shared" si="3"/>
        <v>no data</v>
      </c>
      <c r="Q30" s="21" t="str">
        <f t="shared" si="4"/>
        <v>no data</v>
      </c>
      <c r="R30" s="61" t="str">
        <f t="shared" si="28"/>
        <v>need data</v>
      </c>
      <c r="S30" s="140"/>
      <c r="T30" s="141"/>
      <c r="U30" s="141"/>
      <c r="V30" s="141"/>
      <c r="W30" s="142"/>
      <c r="Y30" s="5" t="e">
        <f t="shared" si="17"/>
        <v>#VALUE!</v>
      </c>
      <c r="Z30" s="5" t="str">
        <f t="shared" si="18"/>
        <v>no data</v>
      </c>
      <c r="AA30" s="5" t="str">
        <f t="shared" si="19"/>
        <v>no data</v>
      </c>
      <c r="AB30" s="5" t="e">
        <f>IF($J30=""," ",IF(RoundEven($J30-O30,0)&gt;0,$J30-O30," "))</f>
        <v>#VALUE!</v>
      </c>
      <c r="AC30" s="5" t="str">
        <f>IF(P30="no data","no data",IF(P30=""," ",IF(RoundEven($J30-P30,0)&gt;0,$J30-P30," ")))</f>
        <v>no data</v>
      </c>
      <c r="AD30" s="5" t="str">
        <f>IF(Q30="no data","no data",IF(Q30=""," ",IF(RoundEven($J30-Q30,0)&gt;0,$J30-Q30," ")))</f>
        <v>no data</v>
      </c>
      <c r="AE30" s="2">
        <f t="shared" si="5"/>
        <v>103</v>
      </c>
      <c r="AF30" s="1" t="str">
        <f t="shared" si="25"/>
        <v>need data</v>
      </c>
      <c r="AG30" s="1" t="str">
        <f t="shared" si="26"/>
        <v>need data</v>
      </c>
      <c r="AH30" s="5" t="str">
        <f t="shared" si="27"/>
        <v>need data</v>
      </c>
      <c r="AI30" s="1">
        <f t="shared" si="6"/>
        <v>0</v>
      </c>
      <c r="AJ30" s="1">
        <f t="shared" si="29"/>
        <v>0</v>
      </c>
      <c r="AK30" s="1">
        <f t="shared" si="20"/>
        <v>0</v>
      </c>
      <c r="AL30" s="1">
        <f t="shared" si="7"/>
        <v>0</v>
      </c>
      <c r="AM30" s="1">
        <f t="shared" si="30"/>
        <v>0</v>
      </c>
      <c r="AN30" s="1">
        <f t="shared" si="8"/>
        <v>0</v>
      </c>
      <c r="AO30">
        <f t="shared" si="21"/>
        <v>0</v>
      </c>
      <c r="AP30" t="e">
        <f t="shared" si="9"/>
        <v>#DIV/0!</v>
      </c>
      <c r="AQ30" s="4">
        <f t="shared" si="10"/>
        <v>0</v>
      </c>
      <c r="AR30" s="3">
        <f t="shared" si="11"/>
        <v>0</v>
      </c>
      <c r="AS30" s="7">
        <f t="shared" si="12"/>
        <v>0</v>
      </c>
    </row>
    <row r="31" spans="1:45" x14ac:dyDescent="0.2">
      <c r="A31">
        <v>14</v>
      </c>
      <c r="B31" s="242">
        <f t="shared" si="0"/>
        <v>40647</v>
      </c>
      <c r="C31" s="245"/>
      <c r="D31" s="237"/>
      <c r="E31" s="265" t="str">
        <f t="shared" si="13"/>
        <v/>
      </c>
      <c r="F31" s="51"/>
      <c r="G31" s="268" t="str">
        <f t="shared" si="14"/>
        <v/>
      </c>
      <c r="H31" s="17"/>
      <c r="I31" s="52"/>
      <c r="J31" s="60" t="str">
        <f t="shared" si="15"/>
        <v>need data</v>
      </c>
      <c r="K31" s="21">
        <f t="shared" si="22"/>
        <v>0</v>
      </c>
      <c r="L31" s="21" t="str">
        <f t="shared" si="23"/>
        <v>no data</v>
      </c>
      <c r="M31" s="21" t="str">
        <f t="shared" si="24"/>
        <v>no data</v>
      </c>
      <c r="N31" s="129" t="str">
        <f t="shared" si="31"/>
        <v>need data</v>
      </c>
      <c r="O31" s="60">
        <f t="shared" si="2"/>
        <v>0</v>
      </c>
      <c r="P31" s="21" t="str">
        <f t="shared" si="3"/>
        <v>no data</v>
      </c>
      <c r="Q31" s="21" t="str">
        <f t="shared" si="4"/>
        <v>no data</v>
      </c>
      <c r="R31" s="61" t="str">
        <f t="shared" si="28"/>
        <v>need data</v>
      </c>
      <c r="S31" s="140"/>
      <c r="T31" s="141"/>
      <c r="U31" s="141"/>
      <c r="V31" s="141"/>
      <c r="W31" s="142"/>
      <c r="Y31" s="5" t="e">
        <f t="shared" si="17"/>
        <v>#VALUE!</v>
      </c>
      <c r="Z31" s="5" t="str">
        <f t="shared" si="18"/>
        <v>no data</v>
      </c>
      <c r="AA31" s="5" t="str">
        <f t="shared" si="19"/>
        <v>no data</v>
      </c>
      <c r="AB31" s="5" t="e">
        <f>IF($J31=""," ",IF(RoundEven($J31-O31,0)&gt;0,$J31-O31," "))</f>
        <v>#VALUE!</v>
      </c>
      <c r="AC31" s="5" t="str">
        <f>IF(P31="no data","no data",IF(P31=""," ",IF(RoundEven($J31-P31,0)&gt;0,$J31-P31," ")))</f>
        <v>no data</v>
      </c>
      <c r="AD31" s="5" t="str">
        <f>IF(Q31="no data","no data",IF(Q31=""," ",IF(RoundEven($J31-Q31,0)&gt;0,$J31-Q31," ")))</f>
        <v>no data</v>
      </c>
      <c r="AE31" s="2">
        <f t="shared" si="5"/>
        <v>104</v>
      </c>
      <c r="AF31" s="1" t="str">
        <f t="shared" si="25"/>
        <v>need data</v>
      </c>
      <c r="AG31" s="1" t="str">
        <f t="shared" si="26"/>
        <v>need data</v>
      </c>
      <c r="AH31" s="5" t="str">
        <f t="shared" si="27"/>
        <v>need data</v>
      </c>
      <c r="AI31" s="1">
        <f t="shared" si="6"/>
        <v>0</v>
      </c>
      <c r="AJ31" s="1">
        <f t="shared" si="29"/>
        <v>0</v>
      </c>
      <c r="AK31" s="1">
        <f t="shared" si="20"/>
        <v>0</v>
      </c>
      <c r="AL31" s="1">
        <f t="shared" si="7"/>
        <v>0</v>
      </c>
      <c r="AM31" s="1">
        <f t="shared" si="30"/>
        <v>0</v>
      </c>
      <c r="AN31" s="1">
        <f t="shared" si="8"/>
        <v>0</v>
      </c>
      <c r="AO31">
        <f t="shared" si="21"/>
        <v>0</v>
      </c>
      <c r="AP31" t="e">
        <f t="shared" si="9"/>
        <v>#DIV/0!</v>
      </c>
      <c r="AQ31" s="4">
        <f t="shared" si="10"/>
        <v>0</v>
      </c>
      <c r="AR31" s="3">
        <f t="shared" si="11"/>
        <v>0</v>
      </c>
      <c r="AS31" s="7">
        <f t="shared" si="12"/>
        <v>0</v>
      </c>
    </row>
    <row r="32" spans="1:45" x14ac:dyDescent="0.2">
      <c r="A32">
        <v>15</v>
      </c>
      <c r="B32" s="242">
        <f t="shared" si="0"/>
        <v>40648</v>
      </c>
      <c r="C32" s="245"/>
      <c r="D32" s="237"/>
      <c r="E32" s="265" t="str">
        <f t="shared" si="13"/>
        <v/>
      </c>
      <c r="F32" s="51"/>
      <c r="G32" s="268" t="str">
        <f t="shared" si="14"/>
        <v/>
      </c>
      <c r="H32" s="17"/>
      <c r="I32" s="52"/>
      <c r="J32" s="60" t="str">
        <f t="shared" si="15"/>
        <v>need data</v>
      </c>
      <c r="K32" s="21">
        <f t="shared" si="22"/>
        <v>0</v>
      </c>
      <c r="L32" s="21" t="str">
        <f t="shared" si="23"/>
        <v>no data</v>
      </c>
      <c r="M32" s="21" t="str">
        <f t="shared" si="24"/>
        <v>no data</v>
      </c>
      <c r="N32" s="129" t="str">
        <f t="shared" si="31"/>
        <v>need data</v>
      </c>
      <c r="O32" s="60">
        <f t="shared" si="2"/>
        <v>0</v>
      </c>
      <c r="P32" s="21" t="str">
        <f t="shared" si="3"/>
        <v>no data</v>
      </c>
      <c r="Q32" s="21" t="str">
        <f t="shared" si="4"/>
        <v>no data</v>
      </c>
      <c r="R32" s="61" t="str">
        <f t="shared" si="28"/>
        <v>need data</v>
      </c>
      <c r="S32" s="140"/>
      <c r="T32" s="141"/>
      <c r="U32" s="141"/>
      <c r="V32" s="141"/>
      <c r="W32" s="142"/>
      <c r="Y32" s="5" t="e">
        <f t="shared" si="17"/>
        <v>#VALUE!</v>
      </c>
      <c r="Z32" s="5" t="str">
        <f t="shared" si="18"/>
        <v>no data</v>
      </c>
      <c r="AA32" s="5" t="str">
        <f t="shared" si="19"/>
        <v>no data</v>
      </c>
      <c r="AB32" s="5" t="e">
        <f>IF($J32=""," ",IF(RoundEven($J32-O32,0)&gt;0,$J32-O32," "))</f>
        <v>#VALUE!</v>
      </c>
      <c r="AC32" s="5" t="str">
        <f>IF(P32="no data","no data",IF(P32=""," ",IF(RoundEven($J32-P32,0)&gt;0,$J32-P32," ")))</f>
        <v>no data</v>
      </c>
      <c r="AD32" s="5" t="str">
        <f>IF(Q32="no data","no data",IF(Q32=""," ",IF(RoundEven($J32-Q32,0)&gt;0,$J32-Q32," ")))</f>
        <v>no data</v>
      </c>
      <c r="AE32" s="2">
        <f t="shared" si="5"/>
        <v>105</v>
      </c>
      <c r="AF32" s="1" t="str">
        <f t="shared" si="25"/>
        <v>need data</v>
      </c>
      <c r="AG32" s="1" t="str">
        <f t="shared" si="26"/>
        <v>need data</v>
      </c>
      <c r="AH32" s="5" t="str">
        <f t="shared" si="27"/>
        <v>need data</v>
      </c>
      <c r="AI32" s="1">
        <f t="shared" si="6"/>
        <v>0</v>
      </c>
      <c r="AJ32" s="1">
        <f t="shared" si="29"/>
        <v>0</v>
      </c>
      <c r="AK32" s="1">
        <f t="shared" si="20"/>
        <v>0</v>
      </c>
      <c r="AL32" s="1">
        <f t="shared" si="7"/>
        <v>0</v>
      </c>
      <c r="AM32" s="1">
        <f t="shared" si="30"/>
        <v>0</v>
      </c>
      <c r="AN32" s="1">
        <f t="shared" si="8"/>
        <v>0</v>
      </c>
      <c r="AO32">
        <f t="shared" si="21"/>
        <v>0</v>
      </c>
      <c r="AP32" t="e">
        <f t="shared" si="9"/>
        <v>#DIV/0!</v>
      </c>
      <c r="AQ32" s="4">
        <f t="shared" si="10"/>
        <v>0</v>
      </c>
      <c r="AR32" s="3">
        <f t="shared" si="11"/>
        <v>0</v>
      </c>
      <c r="AS32" s="7">
        <f t="shared" si="12"/>
        <v>0</v>
      </c>
    </row>
    <row r="33" spans="1:45" x14ac:dyDescent="0.2">
      <c r="A33">
        <v>16</v>
      </c>
      <c r="B33" s="242">
        <f t="shared" si="0"/>
        <v>40649</v>
      </c>
      <c r="C33" s="245"/>
      <c r="D33" s="237"/>
      <c r="E33" s="265" t="str">
        <f t="shared" si="13"/>
        <v/>
      </c>
      <c r="F33" s="51"/>
      <c r="G33" s="268" t="str">
        <f t="shared" si="14"/>
        <v/>
      </c>
      <c r="H33" s="17"/>
      <c r="I33" s="52"/>
      <c r="J33" s="60" t="str">
        <f t="shared" si="15"/>
        <v>need data</v>
      </c>
      <c r="K33" s="21">
        <f t="shared" si="22"/>
        <v>0</v>
      </c>
      <c r="L33" s="21" t="str">
        <f t="shared" si="23"/>
        <v>no data</v>
      </c>
      <c r="M33" s="21" t="str">
        <f t="shared" si="24"/>
        <v>no data</v>
      </c>
      <c r="N33" s="129" t="str">
        <f t="shared" si="31"/>
        <v>need data</v>
      </c>
      <c r="O33" s="60">
        <f t="shared" si="2"/>
        <v>0</v>
      </c>
      <c r="P33" s="21" t="str">
        <f t="shared" si="3"/>
        <v>no data</v>
      </c>
      <c r="Q33" s="21" t="str">
        <f t="shared" si="4"/>
        <v>no data</v>
      </c>
      <c r="R33" s="61" t="str">
        <f t="shared" si="28"/>
        <v>need data</v>
      </c>
      <c r="S33" s="140"/>
      <c r="T33" s="141"/>
      <c r="U33" s="141"/>
      <c r="V33" s="141"/>
      <c r="W33" s="142"/>
      <c r="Y33" s="5" t="e">
        <f t="shared" si="17"/>
        <v>#VALUE!</v>
      </c>
      <c r="Z33" s="5" t="str">
        <f t="shared" si="18"/>
        <v>no data</v>
      </c>
      <c r="AA33" s="5" t="str">
        <f t="shared" si="19"/>
        <v>no data</v>
      </c>
      <c r="AB33" s="5" t="e">
        <f>IF($J33=""," ",IF(RoundEven($J33-O33,0)&gt;0,$J33-O33," "))</f>
        <v>#VALUE!</v>
      </c>
      <c r="AC33" s="5" t="str">
        <f>IF(P33="no data","no data",IF(P33=""," ",IF(RoundEven($J33-P33,0)&gt;0,$J33-P33," ")))</f>
        <v>no data</v>
      </c>
      <c r="AD33" s="5" t="str">
        <f>IF(Q33="no data","no data",IF(Q33=""," ",IF(RoundEven($J33-Q33,0)&gt;0,$J33-Q33," ")))</f>
        <v>no data</v>
      </c>
      <c r="AE33" s="2">
        <f t="shared" si="5"/>
        <v>106</v>
      </c>
      <c r="AF33" s="1" t="str">
        <f t="shared" si="25"/>
        <v>need data</v>
      </c>
      <c r="AG33" s="1" t="str">
        <f t="shared" si="26"/>
        <v>need data</v>
      </c>
      <c r="AH33" s="5" t="str">
        <f t="shared" si="27"/>
        <v>need data</v>
      </c>
      <c r="AI33" s="1">
        <f t="shared" si="6"/>
        <v>0</v>
      </c>
      <c r="AJ33" s="1">
        <f t="shared" si="29"/>
        <v>0</v>
      </c>
      <c r="AK33" s="1">
        <f t="shared" si="20"/>
        <v>0</v>
      </c>
      <c r="AL33" s="1">
        <f t="shared" si="7"/>
        <v>0</v>
      </c>
      <c r="AM33" s="1">
        <f t="shared" si="30"/>
        <v>0</v>
      </c>
      <c r="AN33" s="1">
        <f t="shared" si="8"/>
        <v>0</v>
      </c>
      <c r="AO33">
        <f t="shared" si="21"/>
        <v>0</v>
      </c>
      <c r="AP33" t="e">
        <f t="shared" si="9"/>
        <v>#DIV/0!</v>
      </c>
      <c r="AQ33" s="4">
        <f t="shared" si="10"/>
        <v>0</v>
      </c>
      <c r="AR33" s="3">
        <f t="shared" si="11"/>
        <v>0</v>
      </c>
      <c r="AS33" s="7">
        <f t="shared" si="12"/>
        <v>0</v>
      </c>
    </row>
    <row r="34" spans="1:45" x14ac:dyDescent="0.2">
      <c r="A34">
        <v>17</v>
      </c>
      <c r="B34" s="242">
        <f t="shared" si="0"/>
        <v>40650</v>
      </c>
      <c r="C34" s="245"/>
      <c r="D34" s="237"/>
      <c r="E34" s="265" t="str">
        <f t="shared" si="13"/>
        <v/>
      </c>
      <c r="F34" s="51"/>
      <c r="G34" s="268" t="str">
        <f t="shared" si="14"/>
        <v/>
      </c>
      <c r="H34" s="17"/>
      <c r="I34" s="52"/>
      <c r="J34" s="60" t="str">
        <f t="shared" si="15"/>
        <v>need data</v>
      </c>
      <c r="K34" s="21">
        <f t="shared" si="22"/>
        <v>0</v>
      </c>
      <c r="L34" s="21" t="str">
        <f t="shared" si="23"/>
        <v>no data</v>
      </c>
      <c r="M34" s="21" t="str">
        <f t="shared" si="24"/>
        <v>no data</v>
      </c>
      <c r="N34" s="129" t="str">
        <f t="shared" si="31"/>
        <v>need data</v>
      </c>
      <c r="O34" s="60">
        <f t="shared" si="2"/>
        <v>0</v>
      </c>
      <c r="P34" s="21" t="str">
        <f t="shared" si="3"/>
        <v>no data</v>
      </c>
      <c r="Q34" s="21" t="str">
        <f t="shared" si="4"/>
        <v>no data</v>
      </c>
      <c r="R34" s="61" t="str">
        <f t="shared" si="28"/>
        <v>need data</v>
      </c>
      <c r="S34" s="140"/>
      <c r="T34" s="141"/>
      <c r="U34" s="141"/>
      <c r="V34" s="141"/>
      <c r="W34" s="142"/>
      <c r="Y34" s="5" t="e">
        <f t="shared" si="17"/>
        <v>#VALUE!</v>
      </c>
      <c r="Z34" s="5" t="str">
        <f t="shared" si="18"/>
        <v>no data</v>
      </c>
      <c r="AA34" s="5" t="str">
        <f t="shared" si="19"/>
        <v>no data</v>
      </c>
      <c r="AB34" s="5" t="e">
        <f>IF($J34=""," ",IF(RoundEven($J34-O34,0)&gt;0,$J34-O34," "))</f>
        <v>#VALUE!</v>
      </c>
      <c r="AC34" s="5" t="str">
        <f>IF(P34="no data","no data",IF(P34=""," ",IF(RoundEven($J34-P34,0)&gt;0,$J34-P34," ")))</f>
        <v>no data</v>
      </c>
      <c r="AD34" s="5" t="str">
        <f>IF(Q34="no data","no data",IF(Q34=""," ",IF(RoundEven($J34-Q34,0)&gt;0,$J34-Q34," ")))</f>
        <v>no data</v>
      </c>
      <c r="AE34" s="2">
        <f t="shared" si="5"/>
        <v>107</v>
      </c>
      <c r="AF34" s="1" t="str">
        <f t="shared" si="25"/>
        <v>need data</v>
      </c>
      <c r="AG34" s="1" t="str">
        <f t="shared" si="26"/>
        <v>need data</v>
      </c>
      <c r="AH34" s="5" t="str">
        <f t="shared" si="27"/>
        <v>need data</v>
      </c>
      <c r="AI34" s="1">
        <f t="shared" si="6"/>
        <v>0</v>
      </c>
      <c r="AJ34" s="1">
        <f t="shared" si="29"/>
        <v>0</v>
      </c>
      <c r="AK34" s="1">
        <f t="shared" si="20"/>
        <v>0</v>
      </c>
      <c r="AL34" s="1">
        <f t="shared" si="7"/>
        <v>0</v>
      </c>
      <c r="AM34" s="1">
        <f t="shared" si="30"/>
        <v>0</v>
      </c>
      <c r="AN34" s="1">
        <f t="shared" si="8"/>
        <v>0</v>
      </c>
      <c r="AO34">
        <f t="shared" si="21"/>
        <v>0</v>
      </c>
      <c r="AP34" t="e">
        <f t="shared" si="9"/>
        <v>#DIV/0!</v>
      </c>
      <c r="AQ34" s="4">
        <f t="shared" si="10"/>
        <v>0</v>
      </c>
      <c r="AR34" s="3">
        <f t="shared" si="11"/>
        <v>0</v>
      </c>
      <c r="AS34" s="7">
        <f t="shared" si="12"/>
        <v>0</v>
      </c>
    </row>
    <row r="35" spans="1:45" x14ac:dyDescent="0.2">
      <c r="A35">
        <v>18</v>
      </c>
      <c r="B35" s="242">
        <f t="shared" si="0"/>
        <v>40651</v>
      </c>
      <c r="C35" s="245"/>
      <c r="D35" s="237"/>
      <c r="E35" s="265" t="str">
        <f t="shared" si="13"/>
        <v/>
      </c>
      <c r="F35" s="51"/>
      <c r="G35" s="268" t="str">
        <f t="shared" si="14"/>
        <v/>
      </c>
      <c r="H35" s="17"/>
      <c r="I35" s="52"/>
      <c r="J35" s="60" t="str">
        <f t="shared" si="15"/>
        <v>need data</v>
      </c>
      <c r="K35" s="21">
        <f t="shared" si="22"/>
        <v>0</v>
      </c>
      <c r="L35" s="21" t="str">
        <f t="shared" si="23"/>
        <v>no data</v>
      </c>
      <c r="M35" s="21" t="str">
        <f t="shared" si="24"/>
        <v>no data</v>
      </c>
      <c r="N35" s="129" t="str">
        <f t="shared" si="31"/>
        <v>need data</v>
      </c>
      <c r="O35" s="60">
        <f t="shared" si="2"/>
        <v>0</v>
      </c>
      <c r="P35" s="21" t="str">
        <f t="shared" si="3"/>
        <v>no data</v>
      </c>
      <c r="Q35" s="21" t="str">
        <f t="shared" si="4"/>
        <v>no data</v>
      </c>
      <c r="R35" s="61" t="str">
        <f t="shared" si="28"/>
        <v>need data</v>
      </c>
      <c r="S35" s="140"/>
      <c r="T35" s="141"/>
      <c r="U35" s="141"/>
      <c r="V35" s="141"/>
      <c r="W35" s="142"/>
      <c r="Y35" s="5" t="e">
        <f t="shared" si="17"/>
        <v>#VALUE!</v>
      </c>
      <c r="Z35" s="5" t="str">
        <f t="shared" si="18"/>
        <v>no data</v>
      </c>
      <c r="AA35" s="5" t="str">
        <f t="shared" si="19"/>
        <v>no data</v>
      </c>
      <c r="AB35" s="5" t="e">
        <f>IF($J35=""," ",IF(RoundEven($J35-O35,0)&gt;0,$J35-O35," "))</f>
        <v>#VALUE!</v>
      </c>
      <c r="AC35" s="5" t="str">
        <f>IF(P35="no data","no data",IF(P35=""," ",IF(RoundEven($J35-P35,0)&gt;0,$J35-P35," ")))</f>
        <v>no data</v>
      </c>
      <c r="AD35" s="5" t="str">
        <f>IF(Q35="no data","no data",IF(Q35=""," ",IF(RoundEven($J35-Q35,0)&gt;0,$J35-Q35," ")))</f>
        <v>no data</v>
      </c>
      <c r="AE35" s="2">
        <f t="shared" si="5"/>
        <v>108</v>
      </c>
      <c r="AF35" s="1" t="str">
        <f t="shared" si="25"/>
        <v>need data</v>
      </c>
      <c r="AG35" s="1" t="str">
        <f t="shared" si="26"/>
        <v>need data</v>
      </c>
      <c r="AH35" s="5" t="str">
        <f t="shared" si="27"/>
        <v>need data</v>
      </c>
      <c r="AI35" s="1">
        <f t="shared" si="6"/>
        <v>0</v>
      </c>
      <c r="AJ35" s="1">
        <f t="shared" si="29"/>
        <v>0</v>
      </c>
      <c r="AK35" s="1">
        <f t="shared" si="20"/>
        <v>0</v>
      </c>
      <c r="AL35" s="1">
        <f t="shared" si="7"/>
        <v>0</v>
      </c>
      <c r="AM35" s="1">
        <f t="shared" si="30"/>
        <v>0</v>
      </c>
      <c r="AN35" s="1">
        <f t="shared" si="8"/>
        <v>0</v>
      </c>
      <c r="AO35">
        <f t="shared" si="21"/>
        <v>0</v>
      </c>
      <c r="AP35" t="e">
        <f t="shared" si="9"/>
        <v>#DIV/0!</v>
      </c>
      <c r="AQ35" s="4">
        <f t="shared" si="10"/>
        <v>0</v>
      </c>
      <c r="AR35" s="3">
        <f t="shared" si="11"/>
        <v>0</v>
      </c>
      <c r="AS35" s="7">
        <f t="shared" si="12"/>
        <v>0</v>
      </c>
    </row>
    <row r="36" spans="1:45" x14ac:dyDescent="0.2">
      <c r="A36">
        <v>19</v>
      </c>
      <c r="B36" s="242">
        <f t="shared" si="0"/>
        <v>40652</v>
      </c>
      <c r="C36" s="245"/>
      <c r="D36" s="237"/>
      <c r="E36" s="265" t="str">
        <f t="shared" si="13"/>
        <v/>
      </c>
      <c r="F36" s="51"/>
      <c r="G36" s="268" t="str">
        <f t="shared" si="14"/>
        <v/>
      </c>
      <c r="H36" s="17"/>
      <c r="I36" s="52"/>
      <c r="J36" s="60" t="str">
        <f t="shared" si="15"/>
        <v>need data</v>
      </c>
      <c r="K36" s="21">
        <f t="shared" si="22"/>
        <v>0</v>
      </c>
      <c r="L36" s="21" t="str">
        <f t="shared" si="23"/>
        <v>no data</v>
      </c>
      <c r="M36" s="21" t="str">
        <f t="shared" si="24"/>
        <v>no data</v>
      </c>
      <c r="N36" s="129" t="str">
        <f t="shared" si="31"/>
        <v>need data</v>
      </c>
      <c r="O36" s="60">
        <f t="shared" si="2"/>
        <v>0</v>
      </c>
      <c r="P36" s="21" t="str">
        <f t="shared" si="3"/>
        <v>no data</v>
      </c>
      <c r="Q36" s="21" t="str">
        <f t="shared" si="4"/>
        <v>no data</v>
      </c>
      <c r="R36" s="61" t="str">
        <f t="shared" si="28"/>
        <v>need data</v>
      </c>
      <c r="S36" s="140"/>
      <c r="T36" s="141"/>
      <c r="U36" s="141"/>
      <c r="V36" s="141"/>
      <c r="W36" s="142"/>
      <c r="Y36" s="5" t="e">
        <f t="shared" si="17"/>
        <v>#VALUE!</v>
      </c>
      <c r="Z36" s="5" t="str">
        <f t="shared" si="18"/>
        <v>no data</v>
      </c>
      <c r="AA36" s="5" t="str">
        <f t="shared" si="19"/>
        <v>no data</v>
      </c>
      <c r="AB36" s="5" t="e">
        <f>IF($J36=""," ",IF(RoundEven($J36-O36,0)&gt;0,$J36-O36," "))</f>
        <v>#VALUE!</v>
      </c>
      <c r="AC36" s="5" t="str">
        <f>IF(P36="no data","no data",IF(P36=""," ",IF(RoundEven($J36-P36,0)&gt;0,$J36-P36," ")))</f>
        <v>no data</v>
      </c>
      <c r="AD36" s="5" t="str">
        <f>IF(Q36="no data","no data",IF(Q36=""," ",IF(RoundEven($J36-Q36,0)&gt;0,$J36-Q36," ")))</f>
        <v>no data</v>
      </c>
      <c r="AE36" s="2">
        <f t="shared" si="5"/>
        <v>109</v>
      </c>
      <c r="AF36" s="1" t="str">
        <f t="shared" si="25"/>
        <v>need data</v>
      </c>
      <c r="AG36" s="1" t="str">
        <f t="shared" si="26"/>
        <v>need data</v>
      </c>
      <c r="AH36" s="5" t="str">
        <f t="shared" si="27"/>
        <v>need data</v>
      </c>
      <c r="AI36" s="1">
        <f t="shared" si="6"/>
        <v>0</v>
      </c>
      <c r="AJ36" s="1">
        <f t="shared" si="29"/>
        <v>0</v>
      </c>
      <c r="AK36" s="1">
        <f t="shared" si="20"/>
        <v>0</v>
      </c>
      <c r="AL36" s="1">
        <f t="shared" si="7"/>
        <v>0</v>
      </c>
      <c r="AM36" s="1">
        <f t="shared" si="30"/>
        <v>0</v>
      </c>
      <c r="AN36" s="1">
        <f t="shared" si="8"/>
        <v>0</v>
      </c>
      <c r="AO36">
        <f t="shared" si="21"/>
        <v>0</v>
      </c>
      <c r="AP36" t="e">
        <f t="shared" si="9"/>
        <v>#DIV/0!</v>
      </c>
      <c r="AQ36" s="4">
        <f t="shared" si="10"/>
        <v>0</v>
      </c>
      <c r="AR36" s="3">
        <f t="shared" si="11"/>
        <v>0</v>
      </c>
      <c r="AS36" s="7">
        <f t="shared" si="12"/>
        <v>0</v>
      </c>
    </row>
    <row r="37" spans="1:45" x14ac:dyDescent="0.2">
      <c r="A37">
        <v>20</v>
      </c>
      <c r="B37" s="242">
        <f t="shared" si="0"/>
        <v>40653</v>
      </c>
      <c r="C37" s="245"/>
      <c r="D37" s="237"/>
      <c r="E37" s="265" t="str">
        <f t="shared" si="13"/>
        <v/>
      </c>
      <c r="F37" s="51"/>
      <c r="G37" s="268" t="str">
        <f t="shared" si="14"/>
        <v/>
      </c>
      <c r="H37" s="17"/>
      <c r="I37" s="52"/>
      <c r="J37" s="60" t="str">
        <f t="shared" si="15"/>
        <v>need data</v>
      </c>
      <c r="K37" s="21">
        <f t="shared" si="22"/>
        <v>0</v>
      </c>
      <c r="L37" s="21" t="str">
        <f t="shared" si="23"/>
        <v>no data</v>
      </c>
      <c r="M37" s="21" t="str">
        <f t="shared" si="24"/>
        <v>no data</v>
      </c>
      <c r="N37" s="129" t="str">
        <f t="shared" si="31"/>
        <v>need data</v>
      </c>
      <c r="O37" s="60">
        <f t="shared" si="2"/>
        <v>0</v>
      </c>
      <c r="P37" s="21" t="str">
        <f t="shared" si="3"/>
        <v>no data</v>
      </c>
      <c r="Q37" s="21" t="str">
        <f t="shared" si="4"/>
        <v>no data</v>
      </c>
      <c r="R37" s="61" t="str">
        <f t="shared" si="28"/>
        <v>need data</v>
      </c>
      <c r="S37" s="140"/>
      <c r="T37" s="141"/>
      <c r="U37" s="141"/>
      <c r="V37" s="141"/>
      <c r="W37" s="142"/>
      <c r="Y37" s="5" t="e">
        <f t="shared" si="17"/>
        <v>#VALUE!</v>
      </c>
      <c r="Z37" s="5" t="str">
        <f t="shared" si="18"/>
        <v>no data</v>
      </c>
      <c r="AA37" s="5" t="str">
        <f t="shared" si="19"/>
        <v>no data</v>
      </c>
      <c r="AB37" s="5" t="e">
        <f>IF($J37=""," ",IF(RoundEven($J37-O37,0)&gt;0,$J37-O37," "))</f>
        <v>#VALUE!</v>
      </c>
      <c r="AC37" s="5" t="str">
        <f>IF(P37="no data","no data",IF(P37=""," ",IF(RoundEven($J37-P37,0)&gt;0,$J37-P37," ")))</f>
        <v>no data</v>
      </c>
      <c r="AD37" s="5" t="str">
        <f>IF(Q37="no data","no data",IF(Q37=""," ",IF(RoundEven($J37-Q37,0)&gt;0,$J37-Q37," ")))</f>
        <v>no data</v>
      </c>
      <c r="AE37" s="2">
        <f t="shared" si="5"/>
        <v>110</v>
      </c>
      <c r="AF37" s="1" t="str">
        <f t="shared" si="25"/>
        <v>need data</v>
      </c>
      <c r="AG37" s="1" t="str">
        <f t="shared" si="26"/>
        <v>need data</v>
      </c>
      <c r="AH37" s="5" t="str">
        <f t="shared" si="27"/>
        <v>need data</v>
      </c>
      <c r="AI37" s="1">
        <f t="shared" si="6"/>
        <v>0</v>
      </c>
      <c r="AJ37" s="1">
        <f t="shared" si="29"/>
        <v>0</v>
      </c>
      <c r="AK37" s="1">
        <f t="shared" si="20"/>
        <v>0</v>
      </c>
      <c r="AL37" s="1">
        <f t="shared" si="7"/>
        <v>0</v>
      </c>
      <c r="AM37" s="1">
        <f t="shared" si="30"/>
        <v>0</v>
      </c>
      <c r="AN37" s="1">
        <f t="shared" si="8"/>
        <v>0</v>
      </c>
      <c r="AO37">
        <f t="shared" si="21"/>
        <v>0</v>
      </c>
      <c r="AP37" t="e">
        <f t="shared" si="9"/>
        <v>#DIV/0!</v>
      </c>
      <c r="AQ37" s="4">
        <f t="shared" si="10"/>
        <v>0</v>
      </c>
      <c r="AR37" s="3">
        <f t="shared" si="11"/>
        <v>0</v>
      </c>
      <c r="AS37" s="7">
        <f t="shared" si="12"/>
        <v>0</v>
      </c>
    </row>
    <row r="38" spans="1:45" x14ac:dyDescent="0.2">
      <c r="A38">
        <v>21</v>
      </c>
      <c r="B38" s="242">
        <f t="shared" si="0"/>
        <v>40654</v>
      </c>
      <c r="C38" s="245"/>
      <c r="D38" s="237"/>
      <c r="E38" s="265" t="str">
        <f t="shared" si="13"/>
        <v/>
      </c>
      <c r="F38" s="51"/>
      <c r="G38" s="268" t="str">
        <f t="shared" si="14"/>
        <v/>
      </c>
      <c r="H38" s="17"/>
      <c r="I38" s="52"/>
      <c r="J38" s="60" t="str">
        <f t="shared" si="15"/>
        <v>need data</v>
      </c>
      <c r="K38" s="21">
        <f t="shared" si="22"/>
        <v>0</v>
      </c>
      <c r="L38" s="21" t="str">
        <f t="shared" si="23"/>
        <v>no data</v>
      </c>
      <c r="M38" s="21" t="str">
        <f t="shared" si="24"/>
        <v>no data</v>
      </c>
      <c r="N38" s="129" t="str">
        <f t="shared" si="31"/>
        <v>need data</v>
      </c>
      <c r="O38" s="60">
        <f t="shared" si="2"/>
        <v>0</v>
      </c>
      <c r="P38" s="21" t="str">
        <f t="shared" si="3"/>
        <v>no data</v>
      </c>
      <c r="Q38" s="21" t="str">
        <f t="shared" si="4"/>
        <v>no data</v>
      </c>
      <c r="R38" s="61" t="str">
        <f t="shared" si="28"/>
        <v>need data</v>
      </c>
      <c r="S38" s="140"/>
      <c r="T38" s="141"/>
      <c r="U38" s="141"/>
      <c r="V38" s="141"/>
      <c r="W38" s="142"/>
      <c r="Y38" s="5" t="e">
        <f t="shared" si="17"/>
        <v>#VALUE!</v>
      </c>
      <c r="Z38" s="5" t="str">
        <f t="shared" si="18"/>
        <v>no data</v>
      </c>
      <c r="AA38" s="5" t="str">
        <f t="shared" si="19"/>
        <v>no data</v>
      </c>
      <c r="AB38" s="5" t="e">
        <f>IF($J38=""," ",IF(RoundEven($J38-O38,0)&gt;0,$J38-O38," "))</f>
        <v>#VALUE!</v>
      </c>
      <c r="AC38" s="5" t="str">
        <f>IF(P38="no data","no data",IF(P38=""," ",IF(RoundEven($J38-P38,0)&gt;0,$J38-P38," ")))</f>
        <v>no data</v>
      </c>
      <c r="AD38" s="5" t="str">
        <f>IF(Q38="no data","no data",IF(Q38=""," ",IF(RoundEven($J38-Q38,0)&gt;0,$J38-Q38," ")))</f>
        <v>no data</v>
      </c>
      <c r="AE38" s="2">
        <f t="shared" si="5"/>
        <v>111</v>
      </c>
      <c r="AF38" s="1" t="str">
        <f t="shared" si="25"/>
        <v>need data</v>
      </c>
      <c r="AG38" s="1" t="str">
        <f t="shared" si="26"/>
        <v>need data</v>
      </c>
      <c r="AH38" s="5" t="str">
        <f t="shared" si="27"/>
        <v>need data</v>
      </c>
      <c r="AI38" s="1">
        <f t="shared" si="6"/>
        <v>0</v>
      </c>
      <c r="AJ38" s="1">
        <f t="shared" si="29"/>
        <v>0</v>
      </c>
      <c r="AK38" s="1">
        <f t="shared" si="20"/>
        <v>0</v>
      </c>
      <c r="AL38" s="1">
        <f t="shared" si="7"/>
        <v>0</v>
      </c>
      <c r="AM38" s="1">
        <f t="shared" si="30"/>
        <v>0</v>
      </c>
      <c r="AN38" s="1">
        <f t="shared" si="8"/>
        <v>0</v>
      </c>
      <c r="AO38">
        <f t="shared" si="21"/>
        <v>0</v>
      </c>
      <c r="AP38" t="e">
        <f t="shared" si="9"/>
        <v>#DIV/0!</v>
      </c>
      <c r="AQ38" s="4">
        <f t="shared" si="10"/>
        <v>0</v>
      </c>
      <c r="AR38" s="3">
        <f t="shared" si="11"/>
        <v>0</v>
      </c>
      <c r="AS38" s="7">
        <f t="shared" si="12"/>
        <v>0</v>
      </c>
    </row>
    <row r="39" spans="1:45" x14ac:dyDescent="0.2">
      <c r="A39">
        <v>22</v>
      </c>
      <c r="B39" s="242">
        <f t="shared" si="0"/>
        <v>40655</v>
      </c>
      <c r="C39" s="245"/>
      <c r="D39" s="237"/>
      <c r="E39" s="265" t="str">
        <f t="shared" si="13"/>
        <v/>
      </c>
      <c r="F39" s="51"/>
      <c r="G39" s="268" t="str">
        <f t="shared" si="14"/>
        <v/>
      </c>
      <c r="H39" s="17"/>
      <c r="I39" s="52"/>
      <c r="J39" s="60" t="str">
        <f t="shared" si="15"/>
        <v>need data</v>
      </c>
      <c r="K39" s="21">
        <f t="shared" si="22"/>
        <v>0</v>
      </c>
      <c r="L39" s="21" t="str">
        <f t="shared" si="23"/>
        <v>no data</v>
      </c>
      <c r="M39" s="21" t="str">
        <f t="shared" si="24"/>
        <v>no data</v>
      </c>
      <c r="N39" s="129" t="str">
        <f t="shared" si="31"/>
        <v>need data</v>
      </c>
      <c r="O39" s="60">
        <f t="shared" si="2"/>
        <v>0</v>
      </c>
      <c r="P39" s="21" t="str">
        <f t="shared" si="3"/>
        <v>no data</v>
      </c>
      <c r="Q39" s="21" t="str">
        <f t="shared" si="4"/>
        <v>no data</v>
      </c>
      <c r="R39" s="61" t="str">
        <f t="shared" si="28"/>
        <v>need data</v>
      </c>
      <c r="S39" s="140"/>
      <c r="T39" s="141"/>
      <c r="U39" s="141"/>
      <c r="V39" s="141"/>
      <c r="W39" s="142"/>
      <c r="Y39" s="5" t="e">
        <f t="shared" si="17"/>
        <v>#VALUE!</v>
      </c>
      <c r="Z39" s="5" t="str">
        <f t="shared" si="18"/>
        <v>no data</v>
      </c>
      <c r="AA39" s="5" t="str">
        <f t="shared" si="19"/>
        <v>no data</v>
      </c>
      <c r="AB39" s="5" t="e">
        <f>IF($J39=""," ",IF(RoundEven($J39-O39,0)&gt;0,$J39-O39," "))</f>
        <v>#VALUE!</v>
      </c>
      <c r="AC39" s="5" t="str">
        <f>IF(P39="no data","no data",IF(P39=""," ",IF(RoundEven($J39-P39,0)&gt;0,$J39-P39," ")))</f>
        <v>no data</v>
      </c>
      <c r="AD39" s="5" t="str">
        <f>IF(Q39="no data","no data",IF(Q39=""," ",IF(RoundEven($J39-Q39,0)&gt;0,$J39-Q39," ")))</f>
        <v>no data</v>
      </c>
      <c r="AE39" s="2">
        <f t="shared" si="5"/>
        <v>112</v>
      </c>
      <c r="AF39" s="1" t="str">
        <f t="shared" si="25"/>
        <v>need data</v>
      </c>
      <c r="AG39" s="1" t="str">
        <f t="shared" si="26"/>
        <v>need data</v>
      </c>
      <c r="AH39" s="5" t="str">
        <f t="shared" si="27"/>
        <v>need data</v>
      </c>
      <c r="AI39" s="1">
        <f t="shared" si="6"/>
        <v>0</v>
      </c>
      <c r="AJ39" s="1">
        <f t="shared" si="29"/>
        <v>0</v>
      </c>
      <c r="AK39" s="1">
        <f t="shared" si="20"/>
        <v>0</v>
      </c>
      <c r="AL39" s="1">
        <f t="shared" si="7"/>
        <v>0</v>
      </c>
      <c r="AM39" s="1">
        <f t="shared" si="30"/>
        <v>0</v>
      </c>
      <c r="AN39" s="1">
        <f t="shared" si="8"/>
        <v>0</v>
      </c>
      <c r="AO39">
        <f t="shared" si="21"/>
        <v>0</v>
      </c>
      <c r="AP39" t="e">
        <f t="shared" si="9"/>
        <v>#DIV/0!</v>
      </c>
      <c r="AQ39" s="4">
        <f t="shared" si="10"/>
        <v>0</v>
      </c>
      <c r="AR39" s="3">
        <f t="shared" si="11"/>
        <v>0</v>
      </c>
      <c r="AS39" s="7">
        <f t="shared" si="12"/>
        <v>0</v>
      </c>
    </row>
    <row r="40" spans="1:45" x14ac:dyDescent="0.2">
      <c r="A40">
        <v>23</v>
      </c>
      <c r="B40" s="242">
        <f t="shared" si="0"/>
        <v>40656</v>
      </c>
      <c r="C40" s="245"/>
      <c r="D40" s="237"/>
      <c r="E40" s="265" t="str">
        <f t="shared" si="13"/>
        <v/>
      </c>
      <c r="F40" s="51"/>
      <c r="G40" s="268" t="str">
        <f t="shared" si="14"/>
        <v/>
      </c>
      <c r="H40" s="17"/>
      <c r="I40" s="52"/>
      <c r="J40" s="60" t="str">
        <f t="shared" si="15"/>
        <v>need data</v>
      </c>
      <c r="K40" s="21">
        <f t="shared" si="22"/>
        <v>0</v>
      </c>
      <c r="L40" s="21" t="str">
        <f t="shared" si="23"/>
        <v>no data</v>
      </c>
      <c r="M40" s="21" t="str">
        <f t="shared" si="24"/>
        <v>no data</v>
      </c>
      <c r="N40" s="129" t="str">
        <f t="shared" si="31"/>
        <v>need data</v>
      </c>
      <c r="O40" s="60">
        <f t="shared" si="2"/>
        <v>0</v>
      </c>
      <c r="P40" s="21" t="str">
        <f t="shared" si="3"/>
        <v>no data</v>
      </c>
      <c r="Q40" s="21" t="str">
        <f t="shared" si="4"/>
        <v>no data</v>
      </c>
      <c r="R40" s="61" t="str">
        <f t="shared" si="28"/>
        <v>need data</v>
      </c>
      <c r="S40" s="140"/>
      <c r="T40" s="141"/>
      <c r="U40" s="141"/>
      <c r="V40" s="141"/>
      <c r="W40" s="142"/>
      <c r="Y40" s="5" t="e">
        <f t="shared" si="17"/>
        <v>#VALUE!</v>
      </c>
      <c r="Z40" s="5" t="str">
        <f t="shared" si="18"/>
        <v>no data</v>
      </c>
      <c r="AA40" s="5" t="str">
        <f t="shared" si="19"/>
        <v>no data</v>
      </c>
      <c r="AB40" s="5" t="e">
        <f>IF($J40=""," ",IF(RoundEven($J40-O40,0)&gt;0,$J40-O40," "))</f>
        <v>#VALUE!</v>
      </c>
      <c r="AC40" s="5" t="str">
        <f>IF(P40="no data","no data",IF(P40=""," ",IF(RoundEven($J40-P40,0)&gt;0,$J40-P40," ")))</f>
        <v>no data</v>
      </c>
      <c r="AD40" s="5" t="str">
        <f>IF(Q40="no data","no data",IF(Q40=""," ",IF(RoundEven($J40-Q40,0)&gt;0,$J40-Q40," ")))</f>
        <v>no data</v>
      </c>
      <c r="AE40" s="2">
        <f t="shared" si="5"/>
        <v>113</v>
      </c>
      <c r="AF40" s="1" t="str">
        <f t="shared" si="25"/>
        <v>need data</v>
      </c>
      <c r="AG40" s="1" t="str">
        <f t="shared" si="26"/>
        <v>need data</v>
      </c>
      <c r="AH40" s="5" t="str">
        <f t="shared" ref="AH40" si="32">IF(COUNT(F34:F40)&lt;&gt;7,"need data",AVERAGE(F34:F40))</f>
        <v>need data</v>
      </c>
      <c r="AI40" s="1">
        <f t="shared" si="6"/>
        <v>0</v>
      </c>
      <c r="AJ40" s="1">
        <f t="shared" si="29"/>
        <v>0</v>
      </c>
      <c r="AK40" s="1">
        <f t="shared" si="20"/>
        <v>0</v>
      </c>
      <c r="AL40" s="1">
        <f t="shared" si="7"/>
        <v>0</v>
      </c>
      <c r="AM40" s="1">
        <f t="shared" si="30"/>
        <v>0</v>
      </c>
      <c r="AN40" s="1">
        <f t="shared" si="8"/>
        <v>0</v>
      </c>
      <c r="AO40">
        <f t="shared" si="21"/>
        <v>0</v>
      </c>
      <c r="AP40" t="e">
        <f t="shared" si="9"/>
        <v>#DIV/0!</v>
      </c>
      <c r="AQ40" s="4">
        <f t="shared" si="10"/>
        <v>0</v>
      </c>
      <c r="AR40" s="3">
        <f t="shared" si="11"/>
        <v>0</v>
      </c>
      <c r="AS40" s="7">
        <f t="shared" si="12"/>
        <v>0</v>
      </c>
    </row>
    <row r="41" spans="1:45" x14ac:dyDescent="0.2">
      <c r="A41">
        <v>24</v>
      </c>
      <c r="B41" s="242">
        <f t="shared" si="0"/>
        <v>40657</v>
      </c>
      <c r="C41" s="245"/>
      <c r="D41" s="237"/>
      <c r="E41" s="265" t="str">
        <f t="shared" si="13"/>
        <v/>
      </c>
      <c r="F41" s="51"/>
      <c r="G41" s="268" t="str">
        <f t="shared" si="14"/>
        <v/>
      </c>
      <c r="H41" s="17"/>
      <c r="I41" s="52"/>
      <c r="J41" s="60" t="str">
        <f t="shared" si="15"/>
        <v>need data</v>
      </c>
      <c r="K41" s="21">
        <f t="shared" si="22"/>
        <v>0</v>
      </c>
      <c r="L41" s="21" t="str">
        <f t="shared" si="23"/>
        <v>no data</v>
      </c>
      <c r="M41" s="21" t="str">
        <f t="shared" si="24"/>
        <v>no data</v>
      </c>
      <c r="N41" s="129" t="str">
        <f>IF(K41="","",IF(J41="need data","need data",IF(AA41&lt;&gt;"no data",AA41,IF(Z41&lt;&gt;"no data",Z41,Y41))))</f>
        <v>need data</v>
      </c>
      <c r="O41" s="60">
        <f t="shared" si="2"/>
        <v>0</v>
      </c>
      <c r="P41" s="21" t="str">
        <f t="shared" si="3"/>
        <v>no data</v>
      </c>
      <c r="Q41" s="21" t="str">
        <f t="shared" si="4"/>
        <v>no data</v>
      </c>
      <c r="R41" s="61" t="str">
        <f t="shared" si="28"/>
        <v>need data</v>
      </c>
      <c r="S41" s="140"/>
      <c r="T41" s="141"/>
      <c r="U41" s="141"/>
      <c r="V41" s="141"/>
      <c r="W41" s="142"/>
      <c r="Y41" s="5" t="e">
        <f t="shared" si="17"/>
        <v>#VALUE!</v>
      </c>
      <c r="Z41" s="5" t="str">
        <f t="shared" si="18"/>
        <v>no data</v>
      </c>
      <c r="AA41" s="5" t="str">
        <f t="shared" si="19"/>
        <v>no data</v>
      </c>
      <c r="AB41" s="5" t="e">
        <f>IF($J41=""," ",IF(RoundEven($J41-O41,0)&gt;0,$J41-O41," "))</f>
        <v>#VALUE!</v>
      </c>
      <c r="AC41" s="5" t="str">
        <f>IF(P41="no data","no data",IF(P41=""," ",IF(RoundEven($J41-P41,0)&gt;0,$J41-P41," ")))</f>
        <v>no data</v>
      </c>
      <c r="AD41" s="5" t="str">
        <f>IF(Q41="no data","no data",IF(Q41=""," ",IF(RoundEven($J41-Q41,0)&gt;0,$J41-Q41," ")))</f>
        <v>no data</v>
      </c>
      <c r="AE41" s="2">
        <f t="shared" si="5"/>
        <v>114</v>
      </c>
      <c r="AF41" s="1" t="str">
        <f t="shared" si="25"/>
        <v>need data</v>
      </c>
      <c r="AG41" s="1" t="str">
        <f t="shared" si="26"/>
        <v>need data</v>
      </c>
      <c r="AH41" s="5" t="str">
        <f t="shared" ref="AH41:AH47" si="33">IF(COUNT(F35:F41)&lt;&gt;7,"need data",AVERAGE(F35:F41))</f>
        <v>need data</v>
      </c>
      <c r="AI41" s="1">
        <f t="shared" si="6"/>
        <v>0</v>
      </c>
      <c r="AJ41" s="1">
        <f t="shared" si="29"/>
        <v>0</v>
      </c>
      <c r="AK41" s="1">
        <f t="shared" si="20"/>
        <v>0</v>
      </c>
      <c r="AL41" s="1">
        <f t="shared" si="7"/>
        <v>0</v>
      </c>
      <c r="AM41" s="1">
        <f t="shared" si="30"/>
        <v>0</v>
      </c>
      <c r="AN41" s="1">
        <f t="shared" si="8"/>
        <v>0</v>
      </c>
      <c r="AO41">
        <f t="shared" si="21"/>
        <v>0</v>
      </c>
      <c r="AP41" t="e">
        <f t="shared" si="9"/>
        <v>#DIV/0!</v>
      </c>
      <c r="AQ41" s="4">
        <f t="shared" si="10"/>
        <v>0</v>
      </c>
      <c r="AR41" s="3">
        <f t="shared" si="11"/>
        <v>0</v>
      </c>
      <c r="AS41" s="7">
        <f t="shared" si="12"/>
        <v>0</v>
      </c>
    </row>
    <row r="42" spans="1:45" x14ac:dyDescent="0.2">
      <c r="A42">
        <v>25</v>
      </c>
      <c r="B42" s="242">
        <f t="shared" si="0"/>
        <v>40658</v>
      </c>
      <c r="C42" s="245"/>
      <c r="D42" s="237"/>
      <c r="E42" s="265" t="str">
        <f t="shared" si="13"/>
        <v/>
      </c>
      <c r="F42" s="51"/>
      <c r="G42" s="268" t="str">
        <f t="shared" si="14"/>
        <v/>
      </c>
      <c r="H42" s="17"/>
      <c r="I42" s="52"/>
      <c r="J42" s="60" t="str">
        <f t="shared" si="15"/>
        <v>need data</v>
      </c>
      <c r="K42" s="21">
        <f t="shared" si="22"/>
        <v>0</v>
      </c>
      <c r="L42" s="21" t="str">
        <f t="shared" si="23"/>
        <v>no data</v>
      </c>
      <c r="M42" s="21" t="str">
        <f t="shared" si="24"/>
        <v>no data</v>
      </c>
      <c r="N42" s="129" t="str">
        <f t="shared" si="31"/>
        <v>need data</v>
      </c>
      <c r="O42" s="60">
        <f t="shared" si="2"/>
        <v>0</v>
      </c>
      <c r="P42" s="21" t="str">
        <f t="shared" si="3"/>
        <v>no data</v>
      </c>
      <c r="Q42" s="21" t="str">
        <f t="shared" si="4"/>
        <v>no data</v>
      </c>
      <c r="R42" s="61" t="str">
        <f t="shared" si="28"/>
        <v>need data</v>
      </c>
      <c r="S42" s="140"/>
      <c r="T42" s="141"/>
      <c r="U42" s="141"/>
      <c r="V42" s="141"/>
      <c r="W42" s="142"/>
      <c r="Y42" s="5" t="e">
        <f t="shared" si="17"/>
        <v>#VALUE!</v>
      </c>
      <c r="Z42" s="5" t="str">
        <f t="shared" si="18"/>
        <v>no data</v>
      </c>
      <c r="AA42" s="5" t="str">
        <f t="shared" si="19"/>
        <v>no data</v>
      </c>
      <c r="AB42" s="5" t="e">
        <f>IF($J42=""," ",IF(RoundEven($J42-O42,0)&gt;0,$J42-O42," "))</f>
        <v>#VALUE!</v>
      </c>
      <c r="AC42" s="5" t="str">
        <f>IF(P42="no data","no data",IF(P42=""," ",IF(RoundEven($J42-P42,0)&gt;0,$J42-P42," ")))</f>
        <v>no data</v>
      </c>
      <c r="AD42" s="5" t="str">
        <f>IF(Q42="no data","no data",IF(Q42=""," ",IF(RoundEven($J42-Q42,0)&gt;0,$J42-Q42," ")))</f>
        <v>no data</v>
      </c>
      <c r="AE42" s="2">
        <f t="shared" si="5"/>
        <v>115</v>
      </c>
      <c r="AF42" s="1" t="str">
        <f t="shared" si="25"/>
        <v>need data</v>
      </c>
      <c r="AG42" s="1" t="str">
        <f t="shared" si="26"/>
        <v>need data</v>
      </c>
      <c r="AH42" s="5" t="str">
        <f t="shared" si="33"/>
        <v>need data</v>
      </c>
      <c r="AI42" s="1">
        <f t="shared" si="6"/>
        <v>0</v>
      </c>
      <c r="AJ42" s="1">
        <f t="shared" si="29"/>
        <v>0</v>
      </c>
      <c r="AK42" s="1">
        <f t="shared" si="20"/>
        <v>0</v>
      </c>
      <c r="AL42" s="1">
        <f t="shared" si="7"/>
        <v>0</v>
      </c>
      <c r="AM42" s="1">
        <f t="shared" si="30"/>
        <v>0</v>
      </c>
      <c r="AN42" s="1">
        <f t="shared" si="8"/>
        <v>0</v>
      </c>
      <c r="AO42">
        <f t="shared" si="21"/>
        <v>0</v>
      </c>
      <c r="AP42" t="e">
        <f t="shared" si="9"/>
        <v>#DIV/0!</v>
      </c>
      <c r="AQ42" s="4">
        <f t="shared" si="10"/>
        <v>0</v>
      </c>
      <c r="AR42" s="3">
        <f t="shared" si="11"/>
        <v>0</v>
      </c>
      <c r="AS42" s="7">
        <f t="shared" si="12"/>
        <v>0</v>
      </c>
    </row>
    <row r="43" spans="1:45" x14ac:dyDescent="0.2">
      <c r="A43">
        <v>26</v>
      </c>
      <c r="B43" s="242">
        <f t="shared" si="0"/>
        <v>40659</v>
      </c>
      <c r="C43" s="245"/>
      <c r="D43" s="237"/>
      <c r="E43" s="265" t="str">
        <f t="shared" si="13"/>
        <v/>
      </c>
      <c r="F43" s="51"/>
      <c r="G43" s="268" t="str">
        <f t="shared" si="14"/>
        <v/>
      </c>
      <c r="H43" s="17"/>
      <c r="I43" s="52"/>
      <c r="J43" s="60" t="str">
        <f t="shared" si="15"/>
        <v>need data</v>
      </c>
      <c r="K43" s="21">
        <f t="shared" si="22"/>
        <v>0</v>
      </c>
      <c r="L43" s="21" t="str">
        <f t="shared" si="23"/>
        <v>no data</v>
      </c>
      <c r="M43" s="21" t="str">
        <f t="shared" si="24"/>
        <v>no data</v>
      </c>
      <c r="N43" s="129" t="str">
        <f t="shared" si="31"/>
        <v>need data</v>
      </c>
      <c r="O43" s="60">
        <f t="shared" si="2"/>
        <v>0</v>
      </c>
      <c r="P43" s="21" t="str">
        <f t="shared" si="3"/>
        <v>no data</v>
      </c>
      <c r="Q43" s="21" t="str">
        <f t="shared" si="4"/>
        <v>no data</v>
      </c>
      <c r="R43" s="61" t="str">
        <f t="shared" si="28"/>
        <v>need data</v>
      </c>
      <c r="S43" s="140"/>
      <c r="T43" s="141"/>
      <c r="U43" s="141"/>
      <c r="V43" s="141"/>
      <c r="W43" s="142"/>
      <c r="Y43" s="5" t="e">
        <f t="shared" si="17"/>
        <v>#VALUE!</v>
      </c>
      <c r="Z43" s="5" t="str">
        <f t="shared" si="18"/>
        <v>no data</v>
      </c>
      <c r="AA43" s="5" t="str">
        <f t="shared" si="19"/>
        <v>no data</v>
      </c>
      <c r="AB43" s="5" t="e">
        <f>IF($J43=""," ",IF(RoundEven($J43-O43,0)&gt;0,$J43-O43," "))</f>
        <v>#VALUE!</v>
      </c>
      <c r="AC43" s="5" t="str">
        <f>IF(P43="no data","no data",IF(P43=""," ",IF(RoundEven($J43-P43,0)&gt;0,$J43-P43," ")))</f>
        <v>no data</v>
      </c>
      <c r="AD43" s="5" t="str">
        <f>IF(Q43="no data","no data",IF(Q43=""," ",IF(RoundEven($J43-Q43,0)&gt;0,$J43-Q43," ")))</f>
        <v>no data</v>
      </c>
      <c r="AE43" s="2">
        <f t="shared" si="5"/>
        <v>116</v>
      </c>
      <c r="AF43" s="1" t="str">
        <f t="shared" si="25"/>
        <v>need data</v>
      </c>
      <c r="AG43" s="1" t="str">
        <f t="shared" si="26"/>
        <v>need data</v>
      </c>
      <c r="AH43" s="5" t="str">
        <f t="shared" si="33"/>
        <v>need data</v>
      </c>
      <c r="AI43" s="1">
        <f t="shared" si="6"/>
        <v>0</v>
      </c>
      <c r="AJ43" s="1">
        <f t="shared" si="29"/>
        <v>0</v>
      </c>
      <c r="AK43" s="1">
        <f t="shared" si="20"/>
        <v>0</v>
      </c>
      <c r="AL43" s="1">
        <f t="shared" si="7"/>
        <v>0</v>
      </c>
      <c r="AM43" s="1">
        <f t="shared" si="30"/>
        <v>0</v>
      </c>
      <c r="AN43" s="1">
        <f t="shared" si="8"/>
        <v>0</v>
      </c>
      <c r="AO43">
        <f t="shared" si="21"/>
        <v>0</v>
      </c>
      <c r="AP43" t="e">
        <f t="shared" si="9"/>
        <v>#DIV/0!</v>
      </c>
      <c r="AQ43" s="4">
        <f t="shared" si="10"/>
        <v>0</v>
      </c>
      <c r="AR43" s="3">
        <f t="shared" si="11"/>
        <v>0</v>
      </c>
      <c r="AS43" s="7">
        <f t="shared" si="12"/>
        <v>0</v>
      </c>
    </row>
    <row r="44" spans="1:45" x14ac:dyDescent="0.2">
      <c r="A44">
        <v>27</v>
      </c>
      <c r="B44" s="242">
        <f t="shared" si="0"/>
        <v>40660</v>
      </c>
      <c r="C44" s="245"/>
      <c r="D44" s="237"/>
      <c r="E44" s="265" t="str">
        <f t="shared" si="13"/>
        <v/>
      </c>
      <c r="F44" s="51"/>
      <c r="G44" s="268" t="str">
        <f t="shared" si="14"/>
        <v/>
      </c>
      <c r="H44" s="17"/>
      <c r="I44" s="52"/>
      <c r="J44" s="60" t="str">
        <f t="shared" si="15"/>
        <v>need data</v>
      </c>
      <c r="K44" s="21">
        <f t="shared" si="22"/>
        <v>0</v>
      </c>
      <c r="L44" s="21" t="str">
        <f t="shared" si="23"/>
        <v>no data</v>
      </c>
      <c r="M44" s="21" t="str">
        <f t="shared" si="24"/>
        <v>no data</v>
      </c>
      <c r="N44" s="129" t="str">
        <f t="shared" si="31"/>
        <v>need data</v>
      </c>
      <c r="O44" s="60">
        <f t="shared" si="2"/>
        <v>0</v>
      </c>
      <c r="P44" s="21" t="str">
        <f t="shared" si="3"/>
        <v>no data</v>
      </c>
      <c r="Q44" s="21" t="str">
        <f t="shared" si="4"/>
        <v>no data</v>
      </c>
      <c r="R44" s="61" t="str">
        <f t="shared" si="28"/>
        <v>need data</v>
      </c>
      <c r="S44" s="140"/>
      <c r="T44" s="141"/>
      <c r="U44" s="141"/>
      <c r="V44" s="141"/>
      <c r="W44" s="142"/>
      <c r="Y44" s="5" t="e">
        <f t="shared" si="17"/>
        <v>#VALUE!</v>
      </c>
      <c r="Z44" s="5" t="str">
        <f t="shared" si="18"/>
        <v>no data</v>
      </c>
      <c r="AA44" s="5" t="str">
        <f t="shared" si="19"/>
        <v>no data</v>
      </c>
      <c r="AB44" s="5" t="e">
        <f>IF($J44=""," ",IF(RoundEven($J44-O44,0)&gt;0,$J44-O44," "))</f>
        <v>#VALUE!</v>
      </c>
      <c r="AC44" s="5" t="str">
        <f>IF(P44="no data","no data",IF(P44=""," ",IF(RoundEven($J44-P44,0)&gt;0,$J44-P44," ")))</f>
        <v>no data</v>
      </c>
      <c r="AD44" s="5" t="str">
        <f>IF(Q44="no data","no data",IF(Q44=""," ",IF(RoundEven($J44-Q44,0)&gt;0,$J44-Q44," ")))</f>
        <v>no data</v>
      </c>
      <c r="AE44" s="2">
        <f t="shared" si="5"/>
        <v>117</v>
      </c>
      <c r="AF44" s="1" t="str">
        <f t="shared" si="25"/>
        <v>need data</v>
      </c>
      <c r="AG44" s="1" t="str">
        <f t="shared" si="26"/>
        <v>need data</v>
      </c>
      <c r="AH44" s="5" t="str">
        <f t="shared" si="33"/>
        <v>need data</v>
      </c>
      <c r="AI44" s="1">
        <f t="shared" si="6"/>
        <v>0</v>
      </c>
      <c r="AJ44" s="1">
        <f t="shared" si="29"/>
        <v>0</v>
      </c>
      <c r="AK44" s="1">
        <f t="shared" si="20"/>
        <v>0</v>
      </c>
      <c r="AL44" s="1">
        <f t="shared" si="7"/>
        <v>0</v>
      </c>
      <c r="AM44" s="1">
        <f t="shared" si="30"/>
        <v>0</v>
      </c>
      <c r="AN44" s="1">
        <f t="shared" si="8"/>
        <v>0</v>
      </c>
      <c r="AO44">
        <f t="shared" si="21"/>
        <v>0</v>
      </c>
      <c r="AP44" t="e">
        <f t="shared" si="9"/>
        <v>#DIV/0!</v>
      </c>
      <c r="AQ44" s="4">
        <f t="shared" si="10"/>
        <v>0</v>
      </c>
      <c r="AR44" s="3">
        <f t="shared" si="11"/>
        <v>0</v>
      </c>
      <c r="AS44" s="7">
        <f t="shared" si="12"/>
        <v>0</v>
      </c>
    </row>
    <row r="45" spans="1:45" x14ac:dyDescent="0.2">
      <c r="A45">
        <v>28</v>
      </c>
      <c r="B45" s="242">
        <f t="shared" si="0"/>
        <v>40661</v>
      </c>
      <c r="C45" s="245"/>
      <c r="D45" s="237"/>
      <c r="E45" s="265" t="str">
        <f t="shared" si="13"/>
        <v/>
      </c>
      <c r="F45" s="51"/>
      <c r="G45" s="268" t="str">
        <f t="shared" si="14"/>
        <v/>
      </c>
      <c r="H45" s="17"/>
      <c r="I45" s="52"/>
      <c r="J45" s="60" t="str">
        <f t="shared" si="15"/>
        <v>need data</v>
      </c>
      <c r="K45" s="21">
        <f t="shared" si="22"/>
        <v>0</v>
      </c>
      <c r="L45" s="21" t="str">
        <f t="shared" si="23"/>
        <v>no data</v>
      </c>
      <c r="M45" s="21" t="str">
        <f t="shared" si="24"/>
        <v>no data</v>
      </c>
      <c r="N45" s="129" t="str">
        <f t="shared" si="31"/>
        <v>need data</v>
      </c>
      <c r="O45" s="60">
        <f t="shared" si="2"/>
        <v>0</v>
      </c>
      <c r="P45" s="21" t="str">
        <f t="shared" si="3"/>
        <v>no data</v>
      </c>
      <c r="Q45" s="21" t="str">
        <f t="shared" si="4"/>
        <v>no data</v>
      </c>
      <c r="R45" s="61" t="str">
        <f t="shared" si="28"/>
        <v>need data</v>
      </c>
      <c r="S45" s="140"/>
      <c r="T45" s="141"/>
      <c r="U45" s="141"/>
      <c r="V45" s="141"/>
      <c r="W45" s="142"/>
      <c r="Y45" s="5" t="e">
        <f t="shared" si="17"/>
        <v>#VALUE!</v>
      </c>
      <c r="Z45" s="5" t="str">
        <f t="shared" si="18"/>
        <v>no data</v>
      </c>
      <c r="AA45" s="5" t="str">
        <f t="shared" si="19"/>
        <v>no data</v>
      </c>
      <c r="AB45" s="5" t="e">
        <f>IF($J45=""," ",IF(RoundEven($J45-O45,0)&gt;0,$J45-O45," "))</f>
        <v>#VALUE!</v>
      </c>
      <c r="AC45" s="5" t="str">
        <f>IF(P45="no data","no data",IF(P45=""," ",IF(RoundEven($J45-P45,0)&gt;0,$J45-P45," ")))</f>
        <v>no data</v>
      </c>
      <c r="AD45" s="5" t="str">
        <f>IF(Q45="no data","no data",IF(Q45=""," ",IF(RoundEven($J45-Q45,0)&gt;0,$J45-Q45," ")))</f>
        <v>no data</v>
      </c>
      <c r="AE45" s="2">
        <f t="shared" si="5"/>
        <v>118</v>
      </c>
      <c r="AF45" s="1" t="str">
        <f t="shared" si="25"/>
        <v>need data</v>
      </c>
      <c r="AG45" s="1" t="str">
        <f t="shared" si="26"/>
        <v>need data</v>
      </c>
      <c r="AH45" s="5" t="str">
        <f t="shared" si="33"/>
        <v>need data</v>
      </c>
      <c r="AI45" s="1">
        <f t="shared" si="6"/>
        <v>0</v>
      </c>
      <c r="AJ45" s="1">
        <f t="shared" si="29"/>
        <v>0</v>
      </c>
      <c r="AK45" s="1">
        <f t="shared" si="20"/>
        <v>0</v>
      </c>
      <c r="AL45" s="1">
        <f t="shared" si="7"/>
        <v>0</v>
      </c>
      <c r="AM45" s="1">
        <f t="shared" si="30"/>
        <v>0</v>
      </c>
      <c r="AN45" s="1">
        <f t="shared" si="8"/>
        <v>0</v>
      </c>
      <c r="AO45">
        <f t="shared" si="21"/>
        <v>0</v>
      </c>
      <c r="AP45" t="e">
        <f t="shared" si="9"/>
        <v>#DIV/0!</v>
      </c>
      <c r="AQ45" s="4">
        <f t="shared" si="10"/>
        <v>0</v>
      </c>
      <c r="AR45" s="3">
        <f t="shared" si="11"/>
        <v>0</v>
      </c>
      <c r="AS45" s="7">
        <f t="shared" si="12"/>
        <v>0</v>
      </c>
    </row>
    <row r="46" spans="1:45" x14ac:dyDescent="0.2">
      <c r="A46">
        <v>29</v>
      </c>
      <c r="B46" s="242">
        <f t="shared" si="0"/>
        <v>40662</v>
      </c>
      <c r="C46" s="245"/>
      <c r="D46" s="237"/>
      <c r="E46" s="265" t="str">
        <f t="shared" si="13"/>
        <v/>
      </c>
      <c r="F46" s="51"/>
      <c r="G46" s="268" t="str">
        <f t="shared" si="14"/>
        <v/>
      </c>
      <c r="H46" s="17"/>
      <c r="I46" s="52"/>
      <c r="J46" s="60" t="str">
        <f t="shared" si="15"/>
        <v>need data</v>
      </c>
      <c r="K46" s="21">
        <f t="shared" si="22"/>
        <v>0</v>
      </c>
      <c r="L46" s="21" t="str">
        <f t="shared" si="23"/>
        <v>no data</v>
      </c>
      <c r="M46" s="21" t="str">
        <f t="shared" si="24"/>
        <v>no data</v>
      </c>
      <c r="N46" s="129" t="str">
        <f t="shared" si="31"/>
        <v>need data</v>
      </c>
      <c r="O46" s="60">
        <f t="shared" si="2"/>
        <v>0</v>
      </c>
      <c r="P46" s="21" t="str">
        <f t="shared" si="3"/>
        <v>no data</v>
      </c>
      <c r="Q46" s="21" t="str">
        <f t="shared" si="4"/>
        <v>no data</v>
      </c>
      <c r="R46" s="61" t="str">
        <f t="shared" si="28"/>
        <v>need data</v>
      </c>
      <c r="S46" s="140"/>
      <c r="T46" s="141"/>
      <c r="U46" s="141"/>
      <c r="V46" s="141"/>
      <c r="W46" s="142"/>
      <c r="Y46" s="5" t="e">
        <f t="shared" si="17"/>
        <v>#VALUE!</v>
      </c>
      <c r="Z46" s="5" t="str">
        <f t="shared" si="18"/>
        <v>no data</v>
      </c>
      <c r="AA46" s="5" t="str">
        <f t="shared" si="19"/>
        <v>no data</v>
      </c>
      <c r="AB46" s="5" t="e">
        <f>IF($J46=""," ",IF(RoundEven($J46-O46,0)&gt;0,$J46-O46," "))</f>
        <v>#VALUE!</v>
      </c>
      <c r="AC46" s="5" t="str">
        <f>IF(P46="no data","no data",IF(P46=""," ",IF(RoundEven($J46-P46,0)&gt;0,$J46-P46," ")))</f>
        <v>no data</v>
      </c>
      <c r="AD46" s="5" t="str">
        <f>IF(Q46="no data","no data",IF(Q46=""," ",IF(RoundEven($J46-Q46,0)&gt;0,$J46-Q46," ")))</f>
        <v>no data</v>
      </c>
      <c r="AE46" s="2">
        <f t="shared" si="5"/>
        <v>119</v>
      </c>
      <c r="AF46" s="1" t="str">
        <f t="shared" si="25"/>
        <v>need data</v>
      </c>
      <c r="AG46" s="1" t="str">
        <f t="shared" si="26"/>
        <v>need data</v>
      </c>
      <c r="AH46" s="5" t="str">
        <f t="shared" si="33"/>
        <v>need data</v>
      </c>
      <c r="AI46" s="1">
        <f t="shared" si="6"/>
        <v>0</v>
      </c>
      <c r="AJ46" s="1">
        <f t="shared" si="29"/>
        <v>0</v>
      </c>
      <c r="AK46" s="1">
        <f t="shared" si="20"/>
        <v>0</v>
      </c>
      <c r="AL46" s="1">
        <f t="shared" si="7"/>
        <v>0</v>
      </c>
      <c r="AM46" s="1">
        <f t="shared" si="30"/>
        <v>0</v>
      </c>
      <c r="AN46" s="1">
        <f t="shared" si="8"/>
        <v>0</v>
      </c>
      <c r="AO46">
        <f t="shared" si="21"/>
        <v>0</v>
      </c>
      <c r="AP46" t="e">
        <f t="shared" si="9"/>
        <v>#DIV/0!</v>
      </c>
      <c r="AQ46" s="4">
        <f t="shared" si="10"/>
        <v>0</v>
      </c>
      <c r="AR46" s="3">
        <f t="shared" si="11"/>
        <v>0</v>
      </c>
      <c r="AS46" s="7">
        <f t="shared" si="12"/>
        <v>0</v>
      </c>
    </row>
    <row r="47" spans="1:45" ht="13.5" thickBot="1" x14ac:dyDescent="0.25">
      <c r="A47">
        <v>30</v>
      </c>
      <c r="B47" s="243">
        <f t="shared" si="0"/>
        <v>40663</v>
      </c>
      <c r="C47" s="246"/>
      <c r="D47" s="266"/>
      <c r="E47" s="267" t="str">
        <f t="shared" si="13"/>
        <v/>
      </c>
      <c r="F47" s="150"/>
      <c r="G47" s="253" t="str">
        <f t="shared" si="14"/>
        <v/>
      </c>
      <c r="H47" s="54"/>
      <c r="I47" s="55"/>
      <c r="J47" s="106" t="str">
        <f t="shared" si="15"/>
        <v>need data</v>
      </c>
      <c r="K47" s="62">
        <f t="shared" si="22"/>
        <v>0</v>
      </c>
      <c r="L47" s="62" t="str">
        <f t="shared" si="23"/>
        <v>no data</v>
      </c>
      <c r="M47" s="62" t="str">
        <f t="shared" si="24"/>
        <v>no data</v>
      </c>
      <c r="N47" s="130" t="str">
        <f t="shared" si="31"/>
        <v>need data</v>
      </c>
      <c r="O47" s="106">
        <f t="shared" si="2"/>
        <v>0</v>
      </c>
      <c r="P47" s="62" t="str">
        <f t="shared" si="3"/>
        <v>no data</v>
      </c>
      <c r="Q47" s="62" t="str">
        <f t="shared" si="4"/>
        <v>no data</v>
      </c>
      <c r="R47" s="63" t="str">
        <f t="shared" si="28"/>
        <v>need data</v>
      </c>
      <c r="S47" s="143"/>
      <c r="T47" s="144"/>
      <c r="U47" s="144"/>
      <c r="V47" s="144"/>
      <c r="W47" s="145"/>
      <c r="Y47" s="5" t="e">
        <f t="shared" si="17"/>
        <v>#VALUE!</v>
      </c>
      <c r="Z47" s="5" t="str">
        <f t="shared" si="18"/>
        <v>no data</v>
      </c>
      <c r="AA47" s="5" t="str">
        <f t="shared" si="19"/>
        <v>no data</v>
      </c>
      <c r="AB47" s="5" t="e">
        <f>IF($J47=""," ",IF(RoundEven($J47-O47,0)&gt;0,$J47-O47," "))</f>
        <v>#VALUE!</v>
      </c>
      <c r="AC47" s="5" t="str">
        <f>IF(P47="no data","no data",IF(P47=""," ",IF(RoundEven($J47-P47,0)&gt;0,$J47-P47," ")))</f>
        <v>no data</v>
      </c>
      <c r="AD47" s="5" t="str">
        <f>IF(Q47="no data","no data",IF(Q47=""," ",IF(RoundEven($J47-Q47,0)&gt;0,$J47-Q47," ")))</f>
        <v>no data</v>
      </c>
      <c r="AE47" s="2">
        <f t="shared" si="5"/>
        <v>120</v>
      </c>
      <c r="AF47" s="1" t="str">
        <f t="shared" si="25"/>
        <v>need data</v>
      </c>
      <c r="AG47" s="1" t="str">
        <f t="shared" si="26"/>
        <v>need data</v>
      </c>
      <c r="AH47" s="5" t="str">
        <f t="shared" si="33"/>
        <v>need data</v>
      </c>
      <c r="AI47" s="1">
        <f t="shared" si="6"/>
        <v>0</v>
      </c>
      <c r="AJ47" s="1">
        <f t="shared" si="29"/>
        <v>0</v>
      </c>
      <c r="AK47" s="1">
        <f t="shared" si="20"/>
        <v>0</v>
      </c>
      <c r="AL47" s="1">
        <f t="shared" si="7"/>
        <v>0</v>
      </c>
      <c r="AM47" s="1">
        <f t="shared" si="30"/>
        <v>0</v>
      </c>
      <c r="AN47" s="1">
        <f t="shared" si="8"/>
        <v>0</v>
      </c>
      <c r="AO47">
        <f t="shared" si="21"/>
        <v>0</v>
      </c>
      <c r="AP47" t="e">
        <f t="shared" si="9"/>
        <v>#DIV/0!</v>
      </c>
      <c r="AQ47" s="4">
        <f t="shared" si="10"/>
        <v>0</v>
      </c>
      <c r="AR47" s="3">
        <f t="shared" si="11"/>
        <v>0</v>
      </c>
      <c r="AS47" s="7">
        <f t="shared" si="12"/>
        <v>0</v>
      </c>
    </row>
    <row r="48" spans="1:45" x14ac:dyDescent="0.2">
      <c r="H48" t="str">
        <f t="shared" ref="H48" si="34">IF(I48="","",IF(AD48*2.447*(AE48-AL48)*1.547&lt;0,0,AD48*2.447*(AE48-AL48)*1.547))</f>
        <v/>
      </c>
      <c r="L48" t="str">
        <f>IF(I48="","",IF(Y48&lt;&gt;"no data",Y48,IF(X48&lt;&gt;"no data",X48,W48)))</f>
        <v/>
      </c>
      <c r="Z48" s="5" t="str">
        <f t="shared" ref="Z48" si="35">IF($H48=""," ",IF(RoundEven($H48-M48,0)&gt;0,$H48-M48," "))</f>
        <v xml:space="preserve"> </v>
      </c>
      <c r="AA48" s="5" t="str">
        <f t="shared" ref="AA48:AB48" si="36">IF(N48="no data","no data",IF(N48=""," ",IF(RoundEven($H48-N48,0)&gt;0,$H48-N48," ")))</f>
        <v xml:space="preserve"> </v>
      </c>
      <c r="AB48" s="5" t="str">
        <f t="shared" si="36"/>
        <v xml:space="preserve"> </v>
      </c>
      <c r="AD48" s="1"/>
      <c r="AE48" s="1"/>
      <c r="AF48" s="5"/>
    </row>
  </sheetData>
  <sheetProtection password="DF36" sheet="1" objects="1" scenarios="1" formatCells="0" formatColumns="0" formatRows="0"/>
  <mergeCells count="13">
    <mergeCell ref="AB16:AD16"/>
    <mergeCell ref="O16:Q16"/>
    <mergeCell ref="L10:L11"/>
    <mergeCell ref="E4:K4"/>
    <mergeCell ref="E10:F11"/>
    <mergeCell ref="K16:M16"/>
    <mergeCell ref="C5:K5"/>
    <mergeCell ref="O15:Q15"/>
    <mergeCell ref="E6:F6"/>
    <mergeCell ref="G6:H6"/>
    <mergeCell ref="X6:Y6"/>
    <mergeCell ref="C15:E15"/>
    <mergeCell ref="F15:I15"/>
  </mergeCells>
  <phoneticPr fontId="2" type="noConversion"/>
  <conditionalFormatting sqref="J18:R47">
    <cfRule type="cellIs" dxfId="6" priority="1" stopIfTrue="1" operator="equal">
      <formula>""</formula>
    </cfRule>
  </conditionalFormatting>
  <pageMargins left="0.51" right="0.38" top="0.23" bottom="0.57999999999999996" header="0.23" footer="0.5"/>
  <pageSetup scale="67" orientation="landscape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AS48"/>
  <sheetViews>
    <sheetView topLeftCell="B1" workbookViewId="0">
      <selection activeCell="H48" sqref="H18:I48"/>
    </sheetView>
  </sheetViews>
  <sheetFormatPr defaultRowHeight="12.75" x14ac:dyDescent="0.2"/>
  <cols>
    <col min="1" max="1" width="4.85546875" hidden="1" customWidth="1"/>
    <col min="2" max="2" width="9.42578125" customWidth="1"/>
    <col min="3" max="3" width="8.28515625" customWidth="1"/>
    <col min="4" max="4" width="10.85546875" customWidth="1"/>
    <col min="5" max="5" width="9.7109375" bestFit="1" customWidth="1"/>
    <col min="6" max="6" width="8.42578125" customWidth="1"/>
    <col min="7" max="7" width="9.140625" bestFit="1" customWidth="1"/>
    <col min="8" max="8" width="8.7109375" bestFit="1" customWidth="1"/>
    <col min="9" max="9" width="8.85546875" bestFit="1" customWidth="1"/>
    <col min="10" max="10" width="11" bestFit="1" customWidth="1"/>
    <col min="11" max="11" width="7.42578125" bestFit="1" customWidth="1"/>
    <col min="12" max="12" width="11.42578125" bestFit="1" customWidth="1"/>
    <col min="13" max="13" width="8.42578125" bestFit="1" customWidth="1"/>
    <col min="14" max="14" width="10.42578125" bestFit="1" customWidth="1"/>
    <col min="15" max="17" width="7.42578125" bestFit="1" customWidth="1"/>
    <col min="18" max="18" width="10.42578125" bestFit="1" customWidth="1"/>
    <col min="21" max="21" width="11" bestFit="1" customWidth="1"/>
    <col min="22" max="30" width="11" customWidth="1"/>
    <col min="31" max="35" width="9.140625" customWidth="1"/>
    <col min="36" max="37" width="10.5703125" customWidth="1"/>
    <col min="38" max="39" width="7.85546875" customWidth="1"/>
    <col min="40" max="40" width="9.140625" customWidth="1"/>
    <col min="41" max="41" width="10.5703125" customWidth="1"/>
    <col min="42" max="43" width="9.140625" customWidth="1"/>
  </cols>
  <sheetData>
    <row r="1" spans="1:41" x14ac:dyDescent="0.2">
      <c r="U1" s="174"/>
    </row>
    <row r="2" spans="1:41" x14ac:dyDescent="0.2">
      <c r="U2" s="174"/>
    </row>
    <row r="3" spans="1:41" ht="13.5" thickBot="1" x14ac:dyDescent="0.25"/>
    <row r="4" spans="1:41" ht="16.5" thickBot="1" x14ac:dyDescent="0.3">
      <c r="C4" s="80"/>
      <c r="D4" s="81" t="s">
        <v>37</v>
      </c>
      <c r="E4" s="306" t="str">
        <f>April!E4</f>
        <v>Enter Name Here</v>
      </c>
      <c r="F4" s="306"/>
      <c r="G4" s="306"/>
      <c r="H4" s="306"/>
      <c r="I4" s="306"/>
      <c r="J4" s="306"/>
      <c r="K4" s="307"/>
    </row>
    <row r="5" spans="1:41" ht="13.5" thickBot="1" x14ac:dyDescent="0.25">
      <c r="C5" s="312" t="s">
        <v>32</v>
      </c>
      <c r="D5" s="313"/>
      <c r="E5" s="313"/>
      <c r="F5" s="313"/>
      <c r="G5" s="313"/>
      <c r="H5" s="313"/>
      <c r="I5" s="313"/>
      <c r="J5" s="313"/>
      <c r="K5" s="314"/>
    </row>
    <row r="6" spans="1:41" ht="13.5" thickBot="1" x14ac:dyDescent="0.25">
      <c r="C6" s="82"/>
      <c r="D6" s="83"/>
      <c r="E6" s="296" t="s">
        <v>24</v>
      </c>
      <c r="F6" s="297"/>
      <c r="G6" s="298" t="s">
        <v>25</v>
      </c>
      <c r="H6" s="297"/>
      <c r="I6" s="83"/>
      <c r="J6" s="83"/>
      <c r="K6" s="83"/>
      <c r="L6" s="84" t="s">
        <v>29</v>
      </c>
      <c r="M6" s="85" t="s">
        <v>31</v>
      </c>
      <c r="N6" s="162" t="s">
        <v>65</v>
      </c>
      <c r="X6" s="299" t="s">
        <v>84</v>
      </c>
      <c r="Y6" s="300"/>
    </row>
    <row r="7" spans="1:41" ht="15" thickBot="1" x14ac:dyDescent="0.3">
      <c r="C7" s="86"/>
      <c r="D7" s="87"/>
      <c r="E7" s="189" t="s">
        <v>85</v>
      </c>
      <c r="F7" s="190" t="s">
        <v>86</v>
      </c>
      <c r="G7" s="189" t="s">
        <v>85</v>
      </c>
      <c r="H7" s="190" t="s">
        <v>86</v>
      </c>
      <c r="I7" s="88" t="s">
        <v>2</v>
      </c>
      <c r="J7" s="88" t="s">
        <v>3</v>
      </c>
      <c r="K7" s="89" t="s">
        <v>4</v>
      </c>
      <c r="L7" s="90" t="s">
        <v>33</v>
      </c>
      <c r="M7" s="91" t="s">
        <v>26</v>
      </c>
      <c r="N7" s="163" t="s">
        <v>66</v>
      </c>
      <c r="X7" s="186" t="s">
        <v>83</v>
      </c>
      <c r="Y7" s="186" t="s">
        <v>23</v>
      </c>
    </row>
    <row r="8" spans="1:41" x14ac:dyDescent="0.2">
      <c r="C8" s="92"/>
      <c r="D8" s="93" t="s">
        <v>22</v>
      </c>
      <c r="E8" s="192">
        <f>April!E8</f>
        <v>5</v>
      </c>
      <c r="F8" s="193">
        <f>April!F8</f>
        <v>16</v>
      </c>
      <c r="G8" s="194">
        <f>April!G8</f>
        <v>10</v>
      </c>
      <c r="H8" s="193">
        <f>April!H8</f>
        <v>14</v>
      </c>
      <c r="I8" s="201">
        <f>April!I8</f>
        <v>0</v>
      </c>
      <c r="J8" s="94">
        <f>April!J8</f>
        <v>0</v>
      </c>
      <c r="K8" s="202">
        <f>April!K8</f>
        <v>0</v>
      </c>
      <c r="L8" s="188">
        <f>April!L8</f>
        <v>0</v>
      </c>
      <c r="M8" s="95">
        <f>April!M8</f>
        <v>0</v>
      </c>
      <c r="N8" s="164">
        <f>April!N8</f>
        <v>0</v>
      </c>
      <c r="S8" s="2"/>
      <c r="T8" s="2"/>
      <c r="U8" s="2"/>
      <c r="V8" s="2"/>
      <c r="W8" s="2"/>
      <c r="X8" s="187">
        <f>X9-DATEVALUE("1/1/"&amp;$B16)+1</f>
        <v>136</v>
      </c>
      <c r="Y8" s="187">
        <f>Y9-DATEVALUE("1/1/"&amp;B16)+1</f>
        <v>287</v>
      </c>
      <c r="Z8" s="15"/>
      <c r="AA8" s="15"/>
      <c r="AB8" s="15"/>
      <c r="AC8" s="2"/>
      <c r="AE8" s="122"/>
      <c r="AF8" s="172" t="s">
        <v>76</v>
      </c>
      <c r="AG8" s="172" t="s">
        <v>77</v>
      </c>
      <c r="AH8" s="172" t="s">
        <v>78</v>
      </c>
    </row>
    <row r="9" spans="1:41" ht="13.5" thickBot="1" x14ac:dyDescent="0.25">
      <c r="C9" s="96"/>
      <c r="D9" s="97" t="s">
        <v>23</v>
      </c>
      <c r="E9" s="98"/>
      <c r="F9" s="195"/>
      <c r="G9" s="196"/>
      <c r="H9" s="195"/>
      <c r="I9" s="46">
        <f>April!I9</f>
        <v>0</v>
      </c>
      <c r="J9" s="99">
        <f>April!J9</f>
        <v>0</v>
      </c>
      <c r="K9" s="203">
        <f>April!K9</f>
        <v>0</v>
      </c>
      <c r="L9" s="191">
        <f>April!L9</f>
        <v>0</v>
      </c>
      <c r="M9" s="100">
        <f>April!M9</f>
        <v>0</v>
      </c>
      <c r="N9" s="165">
        <f>April!N9</f>
        <v>0</v>
      </c>
      <c r="S9" s="2"/>
      <c r="T9" s="2"/>
      <c r="U9" s="2"/>
      <c r="V9" s="2"/>
      <c r="W9" s="2"/>
      <c r="X9" s="185">
        <f>DATE($B16,E8,F8)</f>
        <v>40679</v>
      </c>
      <c r="Y9" s="185">
        <f>DATE($B16,G8,H8)</f>
        <v>40830</v>
      </c>
      <c r="Z9" s="15"/>
      <c r="AA9" s="15"/>
      <c r="AB9" s="15"/>
      <c r="AC9" s="2"/>
      <c r="AE9" s="122"/>
      <c r="AF9" s="122" t="str">
        <f>IF(April!C42="","",April!C42)</f>
        <v/>
      </c>
      <c r="AG9" s="122" t="str">
        <f>IF(April!D42="","",April!D42)</f>
        <v/>
      </c>
      <c r="AH9" s="122" t="str">
        <f>IF(April!F42="","",April!F42)</f>
        <v/>
      </c>
    </row>
    <row r="10" spans="1:41" ht="14.25" x14ac:dyDescent="0.25">
      <c r="C10" s="19" t="s">
        <v>20</v>
      </c>
      <c r="D10" s="35" t="s">
        <v>21</v>
      </c>
      <c r="E10" s="308" t="s">
        <v>46</v>
      </c>
      <c r="F10" s="309"/>
      <c r="G10" s="42" t="s">
        <v>47</v>
      </c>
      <c r="H10" s="44">
        <f>April!H10</f>
        <v>0</v>
      </c>
      <c r="I10" s="45">
        <f>April!I10</f>
        <v>0</v>
      </c>
      <c r="J10" s="39"/>
      <c r="K10" s="26"/>
      <c r="L10" s="304"/>
      <c r="AE10" s="122"/>
      <c r="AF10" s="122" t="str">
        <f>IF(April!C43="","",April!C43)</f>
        <v/>
      </c>
      <c r="AG10" s="122" t="str">
        <f>IF(April!D43="","",April!D43)</f>
        <v/>
      </c>
      <c r="AH10" s="122" t="str">
        <f>IF(April!F43="","",April!F43)</f>
        <v/>
      </c>
    </row>
    <row r="11" spans="1:41" ht="13.5" thickBot="1" x14ac:dyDescent="0.25">
      <c r="C11" s="20">
        <f>April!C11</f>
        <v>0</v>
      </c>
      <c r="D11" s="36">
        <f>April!D11</f>
        <v>0</v>
      </c>
      <c r="E11" s="310"/>
      <c r="F11" s="311"/>
      <c r="G11" s="43" t="s">
        <v>48</v>
      </c>
      <c r="H11" s="46">
        <f>April!H11</f>
        <v>0</v>
      </c>
      <c r="I11" s="47">
        <f>April!I11</f>
        <v>0</v>
      </c>
      <c r="J11" s="101"/>
      <c r="K11" s="27"/>
      <c r="L11" s="305"/>
      <c r="AE11" s="172" t="s">
        <v>79</v>
      </c>
      <c r="AF11" s="122" t="str">
        <f>IF(April!C44="","",April!C44)</f>
        <v/>
      </c>
      <c r="AG11" s="122" t="str">
        <f>IF(April!D44="","",April!D44)</f>
        <v/>
      </c>
      <c r="AH11" s="122" t="str">
        <f>IF(April!F44="","",April!F44)</f>
        <v/>
      </c>
    </row>
    <row r="12" spans="1:41" ht="13.5" thickBot="1" x14ac:dyDescent="0.25">
      <c r="L12" s="166" t="str">
        <f>April!L12</f>
        <v>Version 1.1</v>
      </c>
      <c r="AE12" s="225" t="s">
        <v>92</v>
      </c>
      <c r="AF12" s="122" t="str">
        <f>IF(April!C45="","",April!C45)</f>
        <v/>
      </c>
      <c r="AG12" s="122" t="str">
        <f>IF(April!D45="","",April!D45)</f>
        <v/>
      </c>
      <c r="AH12" s="122" t="str">
        <f>IF(April!F45="","",April!F45)</f>
        <v/>
      </c>
    </row>
    <row r="13" spans="1:41" x14ac:dyDescent="0.2">
      <c r="AE13" s="122"/>
      <c r="AF13" s="122" t="str">
        <f>IF(April!C46="","",April!C46)</f>
        <v/>
      </c>
      <c r="AG13" s="122" t="str">
        <f>IF(April!D46="","",April!D46)</f>
        <v/>
      </c>
      <c r="AH13" s="122" t="str">
        <f>IF(April!F46="","",April!F46)</f>
        <v/>
      </c>
    </row>
    <row r="14" spans="1:41" ht="13.5" thickBot="1" x14ac:dyDescent="0.25">
      <c r="B14" s="37">
        <f>IF(B15="april",4,IF(B15="may",5,IF(B15="june",6,IF(B15="july",7,IF(B15="august",8,IF(B15="september",9,10))))))</f>
        <v>5</v>
      </c>
      <c r="H14" s="13"/>
      <c r="I14" s="30"/>
      <c r="J14" s="30"/>
      <c r="K14" s="30"/>
      <c r="AE14" s="122"/>
      <c r="AF14" s="122" t="str">
        <f>IF(April!C47="","",April!C47)</f>
        <v/>
      </c>
      <c r="AG14" s="122" t="str">
        <f>IF(April!D47="","",April!D47)</f>
        <v/>
      </c>
      <c r="AH14" s="122" t="str">
        <f>IF(April!F47="","",April!F47)</f>
        <v/>
      </c>
    </row>
    <row r="15" spans="1:41" ht="13.5" thickBot="1" x14ac:dyDescent="0.25">
      <c r="A15" s="209"/>
      <c r="B15" s="239" t="s">
        <v>40</v>
      </c>
      <c r="C15" s="287" t="s">
        <v>15</v>
      </c>
      <c r="D15" s="288"/>
      <c r="E15" s="289"/>
      <c r="F15" s="287" t="s">
        <v>16</v>
      </c>
      <c r="G15" s="288"/>
      <c r="H15" s="288"/>
      <c r="I15" s="289"/>
      <c r="J15" s="211"/>
      <c r="K15" s="287" t="s">
        <v>39</v>
      </c>
      <c r="L15" s="288"/>
      <c r="M15" s="289"/>
      <c r="N15" s="209"/>
      <c r="O15" s="293" t="s">
        <v>39</v>
      </c>
      <c r="P15" s="294"/>
      <c r="Q15" s="295"/>
      <c r="R15" s="213"/>
      <c r="S15" s="209"/>
    </row>
    <row r="16" spans="1:41" ht="13.5" thickBot="1" x14ac:dyDescent="0.25">
      <c r="A16" s="209"/>
      <c r="B16" s="240">
        <f>April!B16</f>
        <v>2011</v>
      </c>
      <c r="C16" s="214" t="s">
        <v>17</v>
      </c>
      <c r="D16" s="218" t="s">
        <v>19</v>
      </c>
      <c r="E16" s="215" t="s">
        <v>93</v>
      </c>
      <c r="F16" s="216" t="s">
        <v>17</v>
      </c>
      <c r="G16" s="217" t="s">
        <v>94</v>
      </c>
      <c r="H16" s="218" t="s">
        <v>18</v>
      </c>
      <c r="I16" s="215" t="s">
        <v>19</v>
      </c>
      <c r="J16" s="219"/>
      <c r="K16" s="301" t="s">
        <v>71</v>
      </c>
      <c r="L16" s="302"/>
      <c r="M16" s="303"/>
      <c r="N16" s="209"/>
      <c r="O16" s="276" t="s">
        <v>68</v>
      </c>
      <c r="P16" s="277"/>
      <c r="Q16" s="278"/>
      <c r="R16" s="213"/>
      <c r="S16" s="213"/>
      <c r="T16" s="14"/>
      <c r="Y16" s="275" t="s">
        <v>34</v>
      </c>
      <c r="Z16" s="275"/>
      <c r="AA16" s="275"/>
      <c r="AB16" s="275" t="s">
        <v>70</v>
      </c>
      <c r="AC16" s="275"/>
      <c r="AD16" s="275"/>
      <c r="AI16" s="6"/>
      <c r="AJ16" s="6"/>
      <c r="AO16" s="6"/>
    </row>
    <row r="17" spans="1:45" ht="16.5" thickBot="1" x14ac:dyDescent="0.35">
      <c r="A17" s="209"/>
      <c r="B17" s="239" t="s">
        <v>0</v>
      </c>
      <c r="C17" s="226" t="s">
        <v>27</v>
      </c>
      <c r="D17" s="230" t="s">
        <v>38</v>
      </c>
      <c r="E17" s="227" t="s">
        <v>38</v>
      </c>
      <c r="F17" s="228" t="s">
        <v>28</v>
      </c>
      <c r="G17" s="229" t="s">
        <v>28</v>
      </c>
      <c r="H17" s="230" t="s">
        <v>90</v>
      </c>
      <c r="I17" s="231" t="s">
        <v>91</v>
      </c>
      <c r="J17" s="232" t="s">
        <v>1</v>
      </c>
      <c r="K17" s="233" t="s">
        <v>31</v>
      </c>
      <c r="L17" s="233" t="s">
        <v>29</v>
      </c>
      <c r="M17" s="233" t="s">
        <v>30</v>
      </c>
      <c r="N17" s="234" t="s">
        <v>69</v>
      </c>
      <c r="O17" s="222" t="s">
        <v>31</v>
      </c>
      <c r="P17" s="221" t="s">
        <v>29</v>
      </c>
      <c r="Q17" s="221" t="s">
        <v>30</v>
      </c>
      <c r="R17" s="223" t="s">
        <v>69</v>
      </c>
      <c r="S17" s="235" t="s">
        <v>36</v>
      </c>
      <c r="T17" s="28"/>
      <c r="U17" s="28"/>
      <c r="V17" s="28"/>
      <c r="W17" s="29"/>
      <c r="Y17" t="s">
        <v>31</v>
      </c>
      <c r="Z17" t="s">
        <v>29</v>
      </c>
      <c r="AA17" t="s">
        <v>30</v>
      </c>
      <c r="AB17" t="s">
        <v>31</v>
      </c>
      <c r="AC17" t="s">
        <v>29</v>
      </c>
      <c r="AD17" t="s">
        <v>30</v>
      </c>
      <c r="AE17" t="s">
        <v>8</v>
      </c>
      <c r="AF17" t="s">
        <v>10</v>
      </c>
      <c r="AG17" t="s">
        <v>11</v>
      </c>
      <c r="AH17" t="s">
        <v>12</v>
      </c>
      <c r="AI17" t="s">
        <v>6</v>
      </c>
      <c r="AJ17" t="s">
        <v>49</v>
      </c>
      <c r="AK17" t="s">
        <v>14</v>
      </c>
      <c r="AL17" t="s">
        <v>7</v>
      </c>
      <c r="AM17" t="s">
        <v>50</v>
      </c>
      <c r="AN17" t="s">
        <v>2</v>
      </c>
      <c r="AO17" t="s">
        <v>5</v>
      </c>
      <c r="AP17" t="s">
        <v>13</v>
      </c>
      <c r="AQ17" t="s">
        <v>3</v>
      </c>
      <c r="AR17" t="s">
        <v>4</v>
      </c>
      <c r="AS17" t="s">
        <v>9</v>
      </c>
    </row>
    <row r="18" spans="1:45" x14ac:dyDescent="0.2">
      <c r="A18">
        <v>1</v>
      </c>
      <c r="B18" s="241">
        <f t="shared" ref="B18:B48" si="0">DATE(B$16,B$14,A18)</f>
        <v>40664</v>
      </c>
      <c r="C18" s="244"/>
      <c r="D18" s="236"/>
      <c r="E18" s="258" t="str">
        <f>IF(AG18="need data","",AG18)</f>
        <v/>
      </c>
      <c r="F18" s="48"/>
      <c r="G18" s="249" t="str">
        <f>IF(AH18="need data","",AH18)</f>
        <v/>
      </c>
      <c r="H18" s="49"/>
      <c r="I18" s="50"/>
      <c r="J18" s="105" t="str">
        <f>IF(K18="","",IF(OR(AF18="need data",AG18="need data"),"need data",IF(AF18*2.447*(AG18-AN18)*1.547&lt;0,0,AF18*2.447*(AG18-AN18)*1.547)))</f>
        <v>need data</v>
      </c>
      <c r="K18" s="69">
        <f t="shared" ref="K18:K48" si="1">IF(OR(AND($AE18&gt;=X$8,$AE18&lt;X$8+6),AND($AE18&gt;Y$8,$AE18&lt;Y$8+7)),"",IF(AND($AE18&gt;=X$8,$AE18&lt;=Y$8),$M$8,$M$9))</f>
        <v>0</v>
      </c>
      <c r="L18" s="69" t="str">
        <f>IF(K18="","",IF(COUNT(April!F42:F47,May!F18)&lt;&gt;7,"no data",($AQ18*$AH18+$AR18-$AP18)*$D$11*2.447*($C$11-$AN18)))</f>
        <v>no data</v>
      </c>
      <c r="M18" s="69" t="str">
        <f>IF(K18="","",IF(OR(COUNT(April!F$42:F$47,May!F18)&lt;&gt;7,COUNT(April!H42:H47,May!H18)&lt;&gt;7,COUNT(April!I42:I47,May!I18)&lt;&gt;7),"no data",($AQ18*$AH18+$AR18-$AO18)*$D$11*2.447*($C$11-$AN18)))</f>
        <v>no data</v>
      </c>
      <c r="N18" s="133" t="str">
        <f t="shared" ref="N18:N24" si="2">IF(K18="","",IF(J18="need data","need data",IF(AA18&lt;&gt;"no data",AA18,IF(Z18&lt;&gt;"no data",Z18,Y18))))</f>
        <v>need data</v>
      </c>
      <c r="O18" s="134">
        <f t="shared" ref="O18:O48" si="3">IF($K18="","",IF($K18=$M$9,K18*$N$9,K18*$N$8))</f>
        <v>0</v>
      </c>
      <c r="P18" s="135" t="str">
        <f t="shared" ref="P18:P48" si="4">IF($K18="","",IF(L18="no data","no data",IF($K18=$M$9,L18*$N$9,L18*$N$8)))</f>
        <v>no data</v>
      </c>
      <c r="Q18" s="135" t="str">
        <f t="shared" ref="Q18:Q48" si="5">IF($K18="","",IF(M18="no data","no data",IF($K18=$M$9,M18*$N$9,M18*$N$8)))</f>
        <v>no data</v>
      </c>
      <c r="R18" s="136" t="str">
        <f>IF(O18="","",IF(J18="need data", "need data",IF(AD18&lt;&gt;"no data",AD18,IF(AC18&lt;&gt;"no data",AC18,AB18))))</f>
        <v>need data</v>
      </c>
      <c r="S18" s="137"/>
      <c r="T18" s="137"/>
      <c r="U18" s="138"/>
      <c r="V18" s="138"/>
      <c r="W18" s="139"/>
      <c r="Y18" s="5" t="e">
        <f>IF($J18=""," ",IF(RoundEven($J18-K18,0)&gt;0,$J18-K18," "))</f>
        <v>#VALUE!</v>
      </c>
      <c r="Z18" s="5" t="str">
        <f>IF(L18="no data","no data",IF(L18=""," ",IF(RoundEven($J18-L18,0)&gt;0,$J18-L18," ")))</f>
        <v>no data</v>
      </c>
      <c r="AA18" s="5" t="str">
        <f>IF(M18="no data","no data",IF(M18=""," ",IF(RoundEven($J18-M18,0)&gt;0,$J18-M18," ")))</f>
        <v>no data</v>
      </c>
      <c r="AB18" s="5" t="e">
        <f>IF($J18=""," ",IF(RoundEven($J18-O18,0)&gt;0,$J18-O18," "))</f>
        <v>#VALUE!</v>
      </c>
      <c r="AC18" s="5" t="str">
        <f>IF(P18="no data","no data",IF(P18=""," ",IF(RoundEven($J18-P18,0)&gt;0,$J18-P18," ")))</f>
        <v>no data</v>
      </c>
      <c r="AD18" s="5" t="str">
        <f>IF(Q18="no data","no data",IF(Q18=""," ",IF(RoundEven($J18-Q18,0)&gt;0,$J18-Q18," ")))</f>
        <v>no data</v>
      </c>
      <c r="AE18" s="2">
        <f t="shared" ref="AE18:AE47" si="6">VALUE(TEXT((B18-DATEVALUE("1/1/"&amp;TEXT(B18,"yy"))+1),"000"))</f>
        <v>121</v>
      </c>
      <c r="AF18" s="1" t="str">
        <f>IF(COUNT(AF9:AF14,C18)&lt;&gt;7,"need data",AVERAGE(AF9:AF14,C18))</f>
        <v>need data</v>
      </c>
      <c r="AG18" s="1" t="str">
        <f>IF(COUNT(AG9:AG14,D18)&lt;&gt;7,"need data",AVERAGE(AG9:AG14,D18))</f>
        <v>need data</v>
      </c>
      <c r="AH18" s="5" t="str">
        <f>IF(COUNT(AH9:AH14,F18)&lt;&gt;7,"need data",AVERAGE(AH9:AH14,F18))</f>
        <v>need data</v>
      </c>
      <c r="AI18" s="1">
        <f t="shared" ref="AI18:AI48" si="7">H$11*H18+I$11</f>
        <v>0</v>
      </c>
      <c r="AJ18" s="5">
        <f>AVERAGE(April!AI42:AI47,May!AI18)</f>
        <v>0</v>
      </c>
      <c r="AK18" s="1">
        <f t="shared" ref="AK18:AK48" si="8">IF(AND($AE18&gt;=X$8,$AE18&lt;=Y$8),$L$8,$L$9)</f>
        <v>0</v>
      </c>
      <c r="AL18" s="1">
        <f t="shared" ref="AL18:AL48" si="9">H$10*I18+I$10</f>
        <v>0</v>
      </c>
      <c r="AM18" s="5">
        <f>AVERAGE(April!AL42:AL47,May!AL18)</f>
        <v>0</v>
      </c>
      <c r="AN18" s="1">
        <f t="shared" ref="AN18:AN48" si="10">IF(AND($AE18&gt;=$X$8,$AE18&lt;=$Y$8),$I$8,$I$9)</f>
        <v>0</v>
      </c>
      <c r="AO18">
        <f t="shared" ref="AO18:AO47" si="11">IF(OR(AM18&lt;=AN18,AND(AM18&gt;AN18,AJ18&gt;=AN18)),0,(1-(AJ18/AN18)))</f>
        <v>0</v>
      </c>
      <c r="AP18" t="e">
        <f t="shared" ref="AP18:AP47" si="12">1-AK18/AN18</f>
        <v>#DIV/0!</v>
      </c>
      <c r="AQ18" s="4">
        <f t="shared" ref="AQ18:AQ48" si="13">IF($AN18=13,J$9,J$8)</f>
        <v>0</v>
      </c>
      <c r="AR18" s="3">
        <f t="shared" ref="AR18:AR48" si="14">IF($AN18=13,K$9,K$8)</f>
        <v>0</v>
      </c>
      <c r="AS18" s="7">
        <f t="shared" ref="AS18:AS48" si="15">(AQ18*F18+AR18-AO18)</f>
        <v>0</v>
      </c>
    </row>
    <row r="19" spans="1:45" x14ac:dyDescent="0.2">
      <c r="A19">
        <v>2</v>
      </c>
      <c r="B19" s="242">
        <f t="shared" si="0"/>
        <v>40665</v>
      </c>
      <c r="C19" s="245"/>
      <c r="D19" s="237"/>
      <c r="E19" s="259" t="str">
        <f t="shared" ref="E19:E48" si="16">IF(AG19="need data","",AG19)</f>
        <v/>
      </c>
      <c r="F19" s="51"/>
      <c r="G19" s="250" t="str">
        <f t="shared" ref="G19:G48" si="17">IF(AH19="need data","",AH19)</f>
        <v/>
      </c>
      <c r="H19" s="17"/>
      <c r="I19" s="52"/>
      <c r="J19" s="60" t="str">
        <f t="shared" ref="J19:J48" si="18">IF(K19="","",IF(OR(AF19="need data",AG19="need data"),"need data",IF(AF19*2.447*(AG19-AN19)*1.547&lt;0,0,AF19*2.447*(AG19-AN19)*1.547)))</f>
        <v>need data</v>
      </c>
      <c r="K19" s="21">
        <f t="shared" si="1"/>
        <v>0</v>
      </c>
      <c r="L19" s="21" t="str">
        <f>IF(K19="","",IF(COUNT(April!F43:F47,May!F18:F19)&lt;&gt;7,"no data",($AQ19*$AH19+$AR19-$AP19)*$D$11*2.447*($C$11-$AN19)))</f>
        <v>no data</v>
      </c>
      <c r="M19" s="21" t="str">
        <f>IF(K19="","",IF(OR(COUNT(April!F$43:F$47,May!F18:F19)&lt;&gt;7,COUNT(April!H$43:H$47,May!H18:H19)&lt;&gt;7,COUNT(April!I$43:I$47,May!I18:I19)&lt;&gt;7),"no data",($AQ19*$AH19+$AR19-$AO19)*$D$11*2.447*($C$11-$AN19)))</f>
        <v>no data</v>
      </c>
      <c r="N19" s="129" t="str">
        <f t="shared" si="2"/>
        <v>need data</v>
      </c>
      <c r="O19" s="60">
        <f t="shared" si="3"/>
        <v>0</v>
      </c>
      <c r="P19" s="21" t="str">
        <f t="shared" si="4"/>
        <v>no data</v>
      </c>
      <c r="Q19" s="21" t="str">
        <f t="shared" si="5"/>
        <v>no data</v>
      </c>
      <c r="R19" s="61" t="str">
        <f t="shared" ref="R19:R48" si="19">IF(O19="","",IF(J19="need data", "need data",IF(AD19&lt;&gt;"no data",AD19,IF(AC19&lt;&gt;"no data",AC19,AB19))))</f>
        <v>need data</v>
      </c>
      <c r="S19" s="140"/>
      <c r="T19" s="140"/>
      <c r="U19" s="141"/>
      <c r="V19" s="141"/>
      <c r="W19" s="142"/>
      <c r="Y19" s="5" t="e">
        <f t="shared" ref="Y19:Y48" si="20">IF($J19=""," ",IF(RoundEven($J19-K19,0)&gt;0,$J19-K19," "))</f>
        <v>#VALUE!</v>
      </c>
      <c r="Z19" s="5" t="str">
        <f t="shared" ref="Z19:Z48" si="21">IF(L19="no data","no data",IF(L19=""," ",IF(RoundEven($J19-L19,0)&gt;0,$J19-L19," ")))</f>
        <v>no data</v>
      </c>
      <c r="AA19" s="5" t="str">
        <f t="shared" ref="AA19:AA48" si="22">IF(M19="no data","no data",IF(M19=""," ",IF(RoundEven($J19-M19,0)&gt;0,$J19-M19," ")))</f>
        <v>no data</v>
      </c>
      <c r="AB19" s="5" t="e">
        <f t="shared" ref="AB19:AB48" si="23">IF($J19=""," ",IF(RoundEven($J19-O19,0)&gt;0,$J19-O19," "))</f>
        <v>#VALUE!</v>
      </c>
      <c r="AC19" s="5" t="str">
        <f t="shared" ref="AC19:AC48" si="24">IF(P19="no data","no data",IF(P19=""," ",IF(RoundEven($J19-P19,0)&gt;0,$J19-P19," ")))</f>
        <v>no data</v>
      </c>
      <c r="AD19" s="5" t="str">
        <f t="shared" ref="AD19:AD48" si="25">IF(Q19="no data","no data",IF(Q19=""," ",IF(RoundEven($J19-Q19,0)&gt;0,$J19-Q19," ")))</f>
        <v>no data</v>
      </c>
      <c r="AE19" s="2">
        <f t="shared" si="6"/>
        <v>122</v>
      </c>
      <c r="AF19" s="1" t="str">
        <f>IF(COUNT(AF10:AF14,C18:C19)&lt;&gt;7,"need data",AVERAGE(AF10:AF14,C18:C19))</f>
        <v>need data</v>
      </c>
      <c r="AG19" s="1" t="str">
        <f>IF(COUNT(AG10:AG14,D18:D19)&lt;&gt;7,"need data",AVERAGE(AG10:AG14,D18:D19))</f>
        <v>need data</v>
      </c>
      <c r="AH19" s="5" t="str">
        <f>IF(COUNT(AH10:AH14,F18:F19)&lt;&gt;7,"need data",AVERAGE(AH10:AH14,F18:F19))</f>
        <v>need data</v>
      </c>
      <c r="AI19" s="1">
        <f t="shared" si="7"/>
        <v>0</v>
      </c>
      <c r="AJ19" s="5">
        <f>AVERAGE(April!AI43:AI47,May!AI18:AI19)</f>
        <v>0</v>
      </c>
      <c r="AK19" s="1">
        <f t="shared" si="8"/>
        <v>0</v>
      </c>
      <c r="AL19" s="1">
        <f t="shared" si="9"/>
        <v>0</v>
      </c>
      <c r="AM19" s="5">
        <f>AVERAGE(April!AL43:AL47,May!AL18:AL19)</f>
        <v>0</v>
      </c>
      <c r="AN19" s="1">
        <f t="shared" si="10"/>
        <v>0</v>
      </c>
      <c r="AO19">
        <f t="shared" si="11"/>
        <v>0</v>
      </c>
      <c r="AP19" t="e">
        <f t="shared" si="12"/>
        <v>#DIV/0!</v>
      </c>
      <c r="AQ19" s="4">
        <f t="shared" si="13"/>
        <v>0</v>
      </c>
      <c r="AR19" s="3">
        <f t="shared" si="14"/>
        <v>0</v>
      </c>
      <c r="AS19" s="7">
        <f t="shared" si="15"/>
        <v>0</v>
      </c>
    </row>
    <row r="20" spans="1:45" x14ac:dyDescent="0.2">
      <c r="A20">
        <v>3</v>
      </c>
      <c r="B20" s="242">
        <f t="shared" si="0"/>
        <v>40666</v>
      </c>
      <c r="C20" s="245"/>
      <c r="D20" s="237"/>
      <c r="E20" s="259" t="str">
        <f t="shared" si="16"/>
        <v/>
      </c>
      <c r="F20" s="51"/>
      <c r="G20" s="250" t="str">
        <f t="shared" si="17"/>
        <v/>
      </c>
      <c r="H20" s="17"/>
      <c r="I20" s="52"/>
      <c r="J20" s="60" t="str">
        <f t="shared" si="18"/>
        <v>need data</v>
      </c>
      <c r="K20" s="21">
        <f t="shared" si="1"/>
        <v>0</v>
      </c>
      <c r="L20" s="21" t="str">
        <f>IF(K20="","",IF(COUNT(April!F44:F47,May!F18:F20)&lt;&gt;7,"no data",($AQ20*$AH20+$AR20-$AP20)*$D$11*2.447*($C$11-$AN20)))</f>
        <v>no data</v>
      </c>
      <c r="M20" s="21" t="str">
        <f>IF(K20="","",IF(OR(COUNT(April!F44:F47,May!F18:F20)&lt;&gt;7,COUNT(April!H44:H47,May!H18:H20)&lt;&gt;7,COUNT(April!I44:I47,May!I18:I20)&lt;&gt;7),"no data",($AQ20*$AH20+$AR20-$AO20)*$D$11*2.447*($C$11-$AN20)))</f>
        <v>no data</v>
      </c>
      <c r="N20" s="129" t="str">
        <f t="shared" si="2"/>
        <v>need data</v>
      </c>
      <c r="O20" s="60">
        <f t="shared" si="3"/>
        <v>0</v>
      </c>
      <c r="P20" s="21" t="str">
        <f t="shared" si="4"/>
        <v>no data</v>
      </c>
      <c r="Q20" s="21" t="str">
        <f t="shared" si="5"/>
        <v>no data</v>
      </c>
      <c r="R20" s="61" t="str">
        <f t="shared" si="19"/>
        <v>need data</v>
      </c>
      <c r="S20" s="140"/>
      <c r="T20" s="140"/>
      <c r="U20" s="141"/>
      <c r="V20" s="141"/>
      <c r="W20" s="142"/>
      <c r="Y20" s="5" t="e">
        <f t="shared" si="20"/>
        <v>#VALUE!</v>
      </c>
      <c r="Z20" s="5" t="str">
        <f t="shared" si="21"/>
        <v>no data</v>
      </c>
      <c r="AA20" s="5" t="str">
        <f t="shared" si="22"/>
        <v>no data</v>
      </c>
      <c r="AB20" s="5" t="e">
        <f t="shared" si="23"/>
        <v>#VALUE!</v>
      </c>
      <c r="AC20" s="5" t="str">
        <f t="shared" si="24"/>
        <v>no data</v>
      </c>
      <c r="AD20" s="5" t="str">
        <f t="shared" si="25"/>
        <v>no data</v>
      </c>
      <c r="AE20" s="2">
        <f t="shared" si="6"/>
        <v>123</v>
      </c>
      <c r="AF20" s="1" t="str">
        <f>IF(COUNT(AF11:AF14,C18:C20)&lt;&gt;7,"need data",AVERAGE(AF11:AF14,C18:C20))</f>
        <v>need data</v>
      </c>
      <c r="AG20" s="1" t="str">
        <f>IF(COUNT(AG11:AG14,D18:D20)&lt;&gt;7,"need data",AVERAGE(AG11:AG14,D18:D20))</f>
        <v>need data</v>
      </c>
      <c r="AH20" s="5" t="str">
        <f>IF(COUNT(AH11:AH14,F18:F20)&lt;&gt;7,"need data",AVERAGE(AH11:AH14,F18:F20))</f>
        <v>need data</v>
      </c>
      <c r="AI20" s="1">
        <f t="shared" si="7"/>
        <v>0</v>
      </c>
      <c r="AJ20" s="5">
        <f>AVERAGE(April!AI44:AI47,May!AI18:AI20)</f>
        <v>0</v>
      </c>
      <c r="AK20" s="1">
        <f t="shared" si="8"/>
        <v>0</v>
      </c>
      <c r="AL20" s="1">
        <f t="shared" si="9"/>
        <v>0</v>
      </c>
      <c r="AM20" s="5">
        <f>AVERAGE(April!AL44:AL47,May!AL18:AL20)</f>
        <v>0</v>
      </c>
      <c r="AN20" s="1">
        <f t="shared" si="10"/>
        <v>0</v>
      </c>
      <c r="AO20">
        <f t="shared" si="11"/>
        <v>0</v>
      </c>
      <c r="AP20" t="e">
        <f t="shared" si="12"/>
        <v>#DIV/0!</v>
      </c>
      <c r="AQ20" s="4">
        <f t="shared" si="13"/>
        <v>0</v>
      </c>
      <c r="AR20" s="3">
        <f t="shared" si="14"/>
        <v>0</v>
      </c>
      <c r="AS20" s="7">
        <f t="shared" si="15"/>
        <v>0</v>
      </c>
    </row>
    <row r="21" spans="1:45" x14ac:dyDescent="0.2">
      <c r="A21">
        <v>4</v>
      </c>
      <c r="B21" s="242">
        <f t="shared" si="0"/>
        <v>40667</v>
      </c>
      <c r="C21" s="245"/>
      <c r="D21" s="237"/>
      <c r="E21" s="259" t="str">
        <f t="shared" si="16"/>
        <v/>
      </c>
      <c r="F21" s="51"/>
      <c r="G21" s="250" t="str">
        <f t="shared" si="17"/>
        <v/>
      </c>
      <c r="H21" s="17"/>
      <c r="I21" s="52"/>
      <c r="J21" s="60" t="str">
        <f t="shared" si="18"/>
        <v>need data</v>
      </c>
      <c r="K21" s="21">
        <f t="shared" si="1"/>
        <v>0</v>
      </c>
      <c r="L21" s="21" t="str">
        <f>IF(K21="","",IF(COUNT(April!F45:F47,May!F18:F21)&lt;&gt;7,"no data",($AQ21*$AH21+$AR21-$AP21)*$D$11*2.447*($C$11-$AN21)))</f>
        <v>no data</v>
      </c>
      <c r="M21" s="21" t="str">
        <f>IF(K21="","",IF(OR(COUNT(April!F45:F47,May!F18:F21)&lt;&gt;7,COUNT(April!H45:H47,May!H18:H21)&lt;&gt;7,COUNT(April!I45:I47,May!I18:I21)&lt;&gt;7),"no data",($AQ21*$AH21+$AR21-$AO21)*$D$11*2.447*($C$11-$AN21)))</f>
        <v>no data</v>
      </c>
      <c r="N21" s="129" t="str">
        <f t="shared" si="2"/>
        <v>need data</v>
      </c>
      <c r="O21" s="60">
        <f t="shared" si="3"/>
        <v>0</v>
      </c>
      <c r="P21" s="21" t="str">
        <f t="shared" si="4"/>
        <v>no data</v>
      </c>
      <c r="Q21" s="21" t="str">
        <f t="shared" si="5"/>
        <v>no data</v>
      </c>
      <c r="R21" s="61" t="str">
        <f t="shared" si="19"/>
        <v>need data</v>
      </c>
      <c r="S21" s="140"/>
      <c r="T21" s="140"/>
      <c r="U21" s="141"/>
      <c r="V21" s="141"/>
      <c r="W21" s="142"/>
      <c r="Y21" s="5" t="e">
        <f t="shared" si="20"/>
        <v>#VALUE!</v>
      </c>
      <c r="Z21" s="5" t="str">
        <f t="shared" si="21"/>
        <v>no data</v>
      </c>
      <c r="AA21" s="5" t="str">
        <f t="shared" si="22"/>
        <v>no data</v>
      </c>
      <c r="AB21" s="5" t="e">
        <f t="shared" si="23"/>
        <v>#VALUE!</v>
      </c>
      <c r="AC21" s="5" t="str">
        <f t="shared" si="24"/>
        <v>no data</v>
      </c>
      <c r="AD21" s="5" t="str">
        <f t="shared" si="25"/>
        <v>no data</v>
      </c>
      <c r="AE21" s="2">
        <f t="shared" si="6"/>
        <v>124</v>
      </c>
      <c r="AF21" s="1" t="str">
        <f>IF(COUNT(AF12:AF14,C18:C21)&lt;&gt;7,"need data",AVERAGE(AF12:AF14,C18:C21))</f>
        <v>need data</v>
      </c>
      <c r="AG21" s="1" t="str">
        <f>IF(COUNT(AG12:AG14,D18:D21)&lt;&gt;7,"need data",AVERAGE(AG12:AG14,D18:D21))</f>
        <v>need data</v>
      </c>
      <c r="AH21" s="5" t="str">
        <f>IF(COUNT(AH12:AH14,F18:F21)&lt;&gt;7,"need data",AVERAGE(AH12:AH14,F18:F21))</f>
        <v>need data</v>
      </c>
      <c r="AI21" s="1">
        <f t="shared" si="7"/>
        <v>0</v>
      </c>
      <c r="AJ21" s="5">
        <f>AVERAGE(April!AI45:AI47,May!AI18:AI21)</f>
        <v>0</v>
      </c>
      <c r="AK21" s="1">
        <f t="shared" si="8"/>
        <v>0</v>
      </c>
      <c r="AL21" s="1">
        <f t="shared" si="9"/>
        <v>0</v>
      </c>
      <c r="AM21" s="5">
        <f>AVERAGE(April!AL45:AL47,May!AL18:AL21)</f>
        <v>0</v>
      </c>
      <c r="AN21" s="1">
        <f t="shared" si="10"/>
        <v>0</v>
      </c>
      <c r="AO21">
        <f t="shared" si="11"/>
        <v>0</v>
      </c>
      <c r="AP21" t="e">
        <f t="shared" si="12"/>
        <v>#DIV/0!</v>
      </c>
      <c r="AQ21" s="4">
        <f t="shared" si="13"/>
        <v>0</v>
      </c>
      <c r="AR21" s="3">
        <f t="shared" si="14"/>
        <v>0</v>
      </c>
      <c r="AS21" s="7">
        <f t="shared" si="15"/>
        <v>0</v>
      </c>
    </row>
    <row r="22" spans="1:45" x14ac:dyDescent="0.2">
      <c r="A22">
        <v>5</v>
      </c>
      <c r="B22" s="242">
        <f t="shared" si="0"/>
        <v>40668</v>
      </c>
      <c r="C22" s="245"/>
      <c r="D22" s="237"/>
      <c r="E22" s="259" t="str">
        <f t="shared" si="16"/>
        <v/>
      </c>
      <c r="F22" s="51"/>
      <c r="G22" s="250" t="str">
        <f t="shared" si="17"/>
        <v/>
      </c>
      <c r="H22" s="17"/>
      <c r="I22" s="52"/>
      <c r="J22" s="60" t="str">
        <f t="shared" si="18"/>
        <v>need data</v>
      </c>
      <c r="K22" s="21">
        <f t="shared" si="1"/>
        <v>0</v>
      </c>
      <c r="L22" s="21" t="str">
        <f>IF(K22="","",IF(COUNT(April!F46:F47,May!F18:F22)&lt;&gt;7,"no data",($AQ22*$AH22+$AR22-$AP22)*$D$11*2.447*($C$11-$AN22)))</f>
        <v>no data</v>
      </c>
      <c r="M22" s="21" t="str">
        <f>IF(K22="","",IF(OR(COUNT(April!F46:F47,May!F18:F22)&lt;&gt;7,COUNT(April!H46:H47,May!H18:H22)&lt;&gt;7,COUNT(April!I46:I47,May!I18:I22)&lt;&gt;7),"no data",($AQ22*$AH22+$AR22-$AO22)*$D$11*2.447*($C$11-$AN22)))</f>
        <v>no data</v>
      </c>
      <c r="N22" s="129" t="str">
        <f t="shared" si="2"/>
        <v>need data</v>
      </c>
      <c r="O22" s="60">
        <f t="shared" si="3"/>
        <v>0</v>
      </c>
      <c r="P22" s="21" t="str">
        <f t="shared" si="4"/>
        <v>no data</v>
      </c>
      <c r="Q22" s="21" t="str">
        <f t="shared" si="5"/>
        <v>no data</v>
      </c>
      <c r="R22" s="61" t="str">
        <f t="shared" si="19"/>
        <v>need data</v>
      </c>
      <c r="S22" s="140"/>
      <c r="T22" s="140"/>
      <c r="U22" s="141"/>
      <c r="V22" s="141"/>
      <c r="W22" s="142"/>
      <c r="Y22" s="5" t="e">
        <f t="shared" si="20"/>
        <v>#VALUE!</v>
      </c>
      <c r="Z22" s="5" t="str">
        <f t="shared" si="21"/>
        <v>no data</v>
      </c>
      <c r="AA22" s="5" t="str">
        <f t="shared" si="22"/>
        <v>no data</v>
      </c>
      <c r="AB22" s="5" t="e">
        <f t="shared" si="23"/>
        <v>#VALUE!</v>
      </c>
      <c r="AC22" s="5" t="str">
        <f t="shared" si="24"/>
        <v>no data</v>
      </c>
      <c r="AD22" s="5" t="str">
        <f t="shared" si="25"/>
        <v>no data</v>
      </c>
      <c r="AE22" s="2">
        <f t="shared" si="6"/>
        <v>125</v>
      </c>
      <c r="AF22" s="1" t="str">
        <f>IF(COUNT(AF13:AF14,C18:C22)&lt;&gt;7,"need data",AVERAGE(AF13:AF14,C18:C22))</f>
        <v>need data</v>
      </c>
      <c r="AG22" s="1" t="str">
        <f>IF(COUNT(AG13:AG14,D18:D22)&lt;&gt;7,"need data",AVERAGE(AG13:AG14,D18:D22))</f>
        <v>need data</v>
      </c>
      <c r="AH22" s="5" t="str">
        <f>IF(COUNT(AH13:AH14,F18:F22)&lt;&gt;7,"need data",AVERAGE(AH13:AH14,F18:F22))</f>
        <v>need data</v>
      </c>
      <c r="AI22" s="1">
        <f t="shared" si="7"/>
        <v>0</v>
      </c>
      <c r="AJ22" s="5">
        <f>AVERAGE(April!AI46:AI47,May!AI18:AI22)</f>
        <v>0</v>
      </c>
      <c r="AK22" s="1">
        <f t="shared" si="8"/>
        <v>0</v>
      </c>
      <c r="AL22" s="1">
        <f t="shared" si="9"/>
        <v>0</v>
      </c>
      <c r="AM22" s="5">
        <f>AVERAGE(April!AL46:AL47,May!AL18:AL22)</f>
        <v>0</v>
      </c>
      <c r="AN22" s="1">
        <f t="shared" si="10"/>
        <v>0</v>
      </c>
      <c r="AO22">
        <f t="shared" si="11"/>
        <v>0</v>
      </c>
      <c r="AP22" t="e">
        <f t="shared" si="12"/>
        <v>#DIV/0!</v>
      </c>
      <c r="AQ22" s="4">
        <f t="shared" si="13"/>
        <v>0</v>
      </c>
      <c r="AR22" s="3">
        <f t="shared" si="14"/>
        <v>0</v>
      </c>
      <c r="AS22" s="7">
        <f t="shared" si="15"/>
        <v>0</v>
      </c>
    </row>
    <row r="23" spans="1:45" x14ac:dyDescent="0.2">
      <c r="A23">
        <v>6</v>
      </c>
      <c r="B23" s="242">
        <f t="shared" si="0"/>
        <v>40669</v>
      </c>
      <c r="C23" s="245"/>
      <c r="D23" s="237"/>
      <c r="E23" s="259" t="str">
        <f t="shared" si="16"/>
        <v/>
      </c>
      <c r="F23" s="51"/>
      <c r="G23" s="250" t="str">
        <f t="shared" si="17"/>
        <v/>
      </c>
      <c r="H23" s="17"/>
      <c r="I23" s="52"/>
      <c r="J23" s="60" t="str">
        <f t="shared" si="18"/>
        <v>need data</v>
      </c>
      <c r="K23" s="21">
        <f t="shared" si="1"/>
        <v>0</v>
      </c>
      <c r="L23" s="21" t="str">
        <f>IF(K23="","",IF(COUNT(April!F47:F47,May!F18:F23)&lt;&gt;7,"no data",($AQ23*$AH23+$AR23-$AP23)*$D$11*2.447*($C$11-$AN23)))</f>
        <v>no data</v>
      </c>
      <c r="M23" s="21" t="str">
        <f>IF(K23="","",IF(OR(COUNT(April!F47:F47,May!F18:F23)&lt;&gt;7,COUNT(April!H47:H47,May!H18:H23)&lt;&gt;7,COUNT(April!I47:I47,May!I18:I23)&lt;&gt;7),"no data",($AQ23*$AH23+$AR23-$AO23)*$D$11*2.447*($C$11-$AN23)))</f>
        <v>no data</v>
      </c>
      <c r="N23" s="129" t="str">
        <f t="shared" si="2"/>
        <v>need data</v>
      </c>
      <c r="O23" s="60">
        <f t="shared" si="3"/>
        <v>0</v>
      </c>
      <c r="P23" s="21" t="str">
        <f t="shared" si="4"/>
        <v>no data</v>
      </c>
      <c r="Q23" s="21" t="str">
        <f t="shared" si="5"/>
        <v>no data</v>
      </c>
      <c r="R23" s="61" t="str">
        <f t="shared" si="19"/>
        <v>need data</v>
      </c>
      <c r="S23" s="140"/>
      <c r="T23" s="140"/>
      <c r="U23" s="141"/>
      <c r="V23" s="141"/>
      <c r="W23" s="142"/>
      <c r="Y23" s="5" t="e">
        <f t="shared" si="20"/>
        <v>#VALUE!</v>
      </c>
      <c r="Z23" s="5" t="str">
        <f t="shared" si="21"/>
        <v>no data</v>
      </c>
      <c r="AA23" s="5" t="str">
        <f t="shared" si="22"/>
        <v>no data</v>
      </c>
      <c r="AB23" s="5" t="e">
        <f t="shared" si="23"/>
        <v>#VALUE!</v>
      </c>
      <c r="AC23" s="5" t="str">
        <f t="shared" si="24"/>
        <v>no data</v>
      </c>
      <c r="AD23" s="5" t="str">
        <f t="shared" si="25"/>
        <v>no data</v>
      </c>
      <c r="AE23" s="2">
        <f t="shared" si="6"/>
        <v>126</v>
      </c>
      <c r="AF23" s="1" t="str">
        <f>IF(COUNT(AF14,C18:C23)&lt;&gt;7,"need data",AVERAGE(AF14,C18:C23))</f>
        <v>need data</v>
      </c>
      <c r="AG23" s="1" t="str">
        <f>IF(COUNT(AG14,D18:D23)&lt;&gt;7,"need data",AVERAGE(AG14,D18:D23))</f>
        <v>need data</v>
      </c>
      <c r="AH23" s="5" t="str">
        <f>IF(COUNT(AH14,F18:F23)&lt;&gt;7,"need data",AVERAGE(AH14,F18:F23))</f>
        <v>need data</v>
      </c>
      <c r="AI23" s="1">
        <f t="shared" si="7"/>
        <v>0</v>
      </c>
      <c r="AJ23" s="5">
        <f>AVERAGE(April!AI47:AI47,May!AI18:AI23)</f>
        <v>0</v>
      </c>
      <c r="AK23" s="1">
        <f t="shared" si="8"/>
        <v>0</v>
      </c>
      <c r="AL23" s="1">
        <f t="shared" si="9"/>
        <v>0</v>
      </c>
      <c r="AM23" s="5">
        <f>AVERAGE(April!AL47:AL47,May!AL18:AL23)</f>
        <v>0</v>
      </c>
      <c r="AN23" s="1">
        <f t="shared" si="10"/>
        <v>0</v>
      </c>
      <c r="AO23">
        <f t="shared" si="11"/>
        <v>0</v>
      </c>
      <c r="AP23" t="e">
        <f t="shared" si="12"/>
        <v>#DIV/0!</v>
      </c>
      <c r="AQ23" s="4">
        <f t="shared" si="13"/>
        <v>0</v>
      </c>
      <c r="AR23" s="3">
        <f t="shared" si="14"/>
        <v>0</v>
      </c>
      <c r="AS23" s="7">
        <f t="shared" si="15"/>
        <v>0</v>
      </c>
    </row>
    <row r="24" spans="1:45" x14ac:dyDescent="0.2">
      <c r="A24">
        <v>7</v>
      </c>
      <c r="B24" s="242">
        <f t="shared" si="0"/>
        <v>40670</v>
      </c>
      <c r="C24" s="245"/>
      <c r="D24" s="237"/>
      <c r="E24" s="259" t="str">
        <f t="shared" si="16"/>
        <v/>
      </c>
      <c r="F24" s="51"/>
      <c r="G24" s="250" t="str">
        <f t="shared" si="17"/>
        <v/>
      </c>
      <c r="H24" s="17"/>
      <c r="I24" s="52"/>
      <c r="J24" s="60" t="str">
        <f t="shared" si="18"/>
        <v>need data</v>
      </c>
      <c r="K24" s="21">
        <f t="shared" si="1"/>
        <v>0</v>
      </c>
      <c r="L24" s="21" t="str">
        <f t="shared" ref="L24:L48" si="26">IF(K24="","",IF(COUNT(F18:F24)&lt;&gt;7,"no data",($AQ24*$AH24+$AR24-$AP24)*$D$11*2.447*($C$11-$AN24)))</f>
        <v>no data</v>
      </c>
      <c r="M24" s="21" t="str">
        <f t="shared" ref="M24:M48" si="27">IF(K24="","",IF(OR(COUNT(F18:F24)&lt;&gt;7,COUNT(H18:H24)&lt;&gt;7,COUNT(I18:I24)&lt;&gt;7),"no data",($AQ24*$AH24+$AR24-$AO24)*$D$11*2.447*($C$11-$AN24)))</f>
        <v>no data</v>
      </c>
      <c r="N24" s="129" t="str">
        <f t="shared" si="2"/>
        <v>need data</v>
      </c>
      <c r="O24" s="60">
        <f t="shared" si="3"/>
        <v>0</v>
      </c>
      <c r="P24" s="21" t="str">
        <f t="shared" si="4"/>
        <v>no data</v>
      </c>
      <c r="Q24" s="21" t="str">
        <f t="shared" si="5"/>
        <v>no data</v>
      </c>
      <c r="R24" s="61" t="str">
        <f t="shared" si="19"/>
        <v>need data</v>
      </c>
      <c r="S24" s="140"/>
      <c r="T24" s="140"/>
      <c r="U24" s="141"/>
      <c r="V24" s="141"/>
      <c r="W24" s="142"/>
      <c r="Y24" s="5" t="e">
        <f t="shared" si="20"/>
        <v>#VALUE!</v>
      </c>
      <c r="Z24" s="5" t="str">
        <f t="shared" si="21"/>
        <v>no data</v>
      </c>
      <c r="AA24" s="5" t="str">
        <f t="shared" si="22"/>
        <v>no data</v>
      </c>
      <c r="AB24" s="5" t="e">
        <f t="shared" si="23"/>
        <v>#VALUE!</v>
      </c>
      <c r="AC24" s="5" t="str">
        <f t="shared" si="24"/>
        <v>no data</v>
      </c>
      <c r="AD24" s="5" t="str">
        <f t="shared" si="25"/>
        <v>no data</v>
      </c>
      <c r="AE24" s="2">
        <f t="shared" si="6"/>
        <v>127</v>
      </c>
      <c r="AF24" s="1" t="str">
        <f t="shared" ref="AF24:AF47" si="28">IF(COUNT(C18:C24)&lt;&gt;7,"need data",AVERAGE(C18:C24))</f>
        <v>need data</v>
      </c>
      <c r="AG24" s="1" t="str">
        <f t="shared" ref="AG24:AG47" si="29">IF(COUNT(D18:D24)&lt;&gt;7,"need data",AVERAGE(D18:D24))</f>
        <v>need data</v>
      </c>
      <c r="AH24" s="5" t="str">
        <f t="shared" ref="AH24:AH39" si="30">IF(COUNT(F18:F24)&lt;&gt;7,"need data",AVERAGE(F18:F24))</f>
        <v>need data</v>
      </c>
      <c r="AI24" s="1">
        <f t="shared" si="7"/>
        <v>0</v>
      </c>
      <c r="AJ24" s="1">
        <f t="shared" ref="AJ24:AJ48" si="31">AVERAGE(AI18:AI24)</f>
        <v>0</v>
      </c>
      <c r="AK24" s="1">
        <f t="shared" si="8"/>
        <v>0</v>
      </c>
      <c r="AL24" s="1">
        <f t="shared" si="9"/>
        <v>0</v>
      </c>
      <c r="AM24" s="1">
        <f t="shared" ref="AM24:AM48" si="32">AVERAGE(AL18:AL24)</f>
        <v>0</v>
      </c>
      <c r="AN24" s="1">
        <f t="shared" si="10"/>
        <v>0</v>
      </c>
      <c r="AO24">
        <f t="shared" si="11"/>
        <v>0</v>
      </c>
      <c r="AP24" t="e">
        <f t="shared" si="12"/>
        <v>#DIV/0!</v>
      </c>
      <c r="AQ24" s="4">
        <f t="shared" si="13"/>
        <v>0</v>
      </c>
      <c r="AR24" s="3">
        <f t="shared" si="14"/>
        <v>0</v>
      </c>
      <c r="AS24" s="7">
        <f t="shared" si="15"/>
        <v>0</v>
      </c>
    </row>
    <row r="25" spans="1:45" x14ac:dyDescent="0.2">
      <c r="A25">
        <v>8</v>
      </c>
      <c r="B25" s="242">
        <f t="shared" si="0"/>
        <v>40671</v>
      </c>
      <c r="C25" s="245"/>
      <c r="D25" s="237"/>
      <c r="E25" s="259" t="str">
        <f t="shared" si="16"/>
        <v/>
      </c>
      <c r="F25" s="51"/>
      <c r="G25" s="250" t="str">
        <f t="shared" si="17"/>
        <v/>
      </c>
      <c r="H25" s="17"/>
      <c r="I25" s="52"/>
      <c r="J25" s="60" t="str">
        <f t="shared" si="18"/>
        <v>need data</v>
      </c>
      <c r="K25" s="21">
        <f t="shared" si="1"/>
        <v>0</v>
      </c>
      <c r="L25" s="21" t="str">
        <f t="shared" si="26"/>
        <v>no data</v>
      </c>
      <c r="M25" s="21" t="str">
        <f t="shared" si="27"/>
        <v>no data</v>
      </c>
      <c r="N25" s="129" t="str">
        <f>IF(K25="","",IF(J25="need data","need data",IF(AA25&lt;&gt;"no data",AA25,IF(Z25&lt;&gt;"no data",Z25,Y25))))</f>
        <v>need data</v>
      </c>
      <c r="O25" s="60">
        <f t="shared" si="3"/>
        <v>0</v>
      </c>
      <c r="P25" s="21" t="str">
        <f t="shared" si="4"/>
        <v>no data</v>
      </c>
      <c r="Q25" s="21" t="str">
        <f t="shared" si="5"/>
        <v>no data</v>
      </c>
      <c r="R25" s="61" t="str">
        <f t="shared" si="19"/>
        <v>need data</v>
      </c>
      <c r="S25" s="140"/>
      <c r="T25" s="140"/>
      <c r="U25" s="141"/>
      <c r="V25" s="141"/>
      <c r="W25" s="142"/>
      <c r="Y25" s="5" t="e">
        <f t="shared" si="20"/>
        <v>#VALUE!</v>
      </c>
      <c r="Z25" s="5" t="str">
        <f t="shared" si="21"/>
        <v>no data</v>
      </c>
      <c r="AA25" s="5" t="str">
        <f t="shared" si="22"/>
        <v>no data</v>
      </c>
      <c r="AB25" s="5" t="e">
        <f t="shared" si="23"/>
        <v>#VALUE!</v>
      </c>
      <c r="AC25" s="5" t="str">
        <f t="shared" si="24"/>
        <v>no data</v>
      </c>
      <c r="AD25" s="5" t="str">
        <f t="shared" si="25"/>
        <v>no data</v>
      </c>
      <c r="AE25" s="2">
        <f t="shared" si="6"/>
        <v>128</v>
      </c>
      <c r="AF25" s="1" t="str">
        <f t="shared" si="28"/>
        <v>need data</v>
      </c>
      <c r="AG25" s="1" t="str">
        <f t="shared" si="29"/>
        <v>need data</v>
      </c>
      <c r="AH25" s="5" t="str">
        <f t="shared" si="30"/>
        <v>need data</v>
      </c>
      <c r="AI25" s="1">
        <f t="shared" si="7"/>
        <v>0</v>
      </c>
      <c r="AJ25" s="1">
        <f t="shared" si="31"/>
        <v>0</v>
      </c>
      <c r="AK25" s="1">
        <f t="shared" si="8"/>
        <v>0</v>
      </c>
      <c r="AL25" s="1">
        <f t="shared" si="9"/>
        <v>0</v>
      </c>
      <c r="AM25" s="1">
        <f t="shared" si="32"/>
        <v>0</v>
      </c>
      <c r="AN25" s="1">
        <f t="shared" si="10"/>
        <v>0</v>
      </c>
      <c r="AO25">
        <f t="shared" si="11"/>
        <v>0</v>
      </c>
      <c r="AP25" t="e">
        <f t="shared" si="12"/>
        <v>#DIV/0!</v>
      </c>
      <c r="AQ25" s="4">
        <f t="shared" si="13"/>
        <v>0</v>
      </c>
      <c r="AR25" s="3">
        <f t="shared" si="14"/>
        <v>0</v>
      </c>
      <c r="AS25" s="7">
        <f t="shared" si="15"/>
        <v>0</v>
      </c>
    </row>
    <row r="26" spans="1:45" x14ac:dyDescent="0.2">
      <c r="A26">
        <v>9</v>
      </c>
      <c r="B26" s="242">
        <f t="shared" si="0"/>
        <v>40672</v>
      </c>
      <c r="C26" s="245"/>
      <c r="D26" s="237"/>
      <c r="E26" s="259" t="str">
        <f t="shared" si="16"/>
        <v/>
      </c>
      <c r="F26" s="51"/>
      <c r="G26" s="250" t="str">
        <f t="shared" si="17"/>
        <v/>
      </c>
      <c r="H26" s="17"/>
      <c r="I26" s="52"/>
      <c r="J26" s="60" t="str">
        <f t="shared" si="18"/>
        <v>need data</v>
      </c>
      <c r="K26" s="21">
        <f t="shared" si="1"/>
        <v>0</v>
      </c>
      <c r="L26" s="21" t="str">
        <f t="shared" si="26"/>
        <v>no data</v>
      </c>
      <c r="M26" s="21" t="str">
        <f t="shared" si="27"/>
        <v>no data</v>
      </c>
      <c r="N26" s="129" t="str">
        <f t="shared" ref="N26:N48" si="33">IF(K26="","",IF(J26="need data","need data",IF(AA26&lt;&gt;"no data",AA26,IF(Z26&lt;&gt;"no data",Z26,Y26))))</f>
        <v>need data</v>
      </c>
      <c r="O26" s="60">
        <f t="shared" si="3"/>
        <v>0</v>
      </c>
      <c r="P26" s="21" t="str">
        <f t="shared" si="4"/>
        <v>no data</v>
      </c>
      <c r="Q26" s="21" t="str">
        <f t="shared" si="5"/>
        <v>no data</v>
      </c>
      <c r="R26" s="61" t="str">
        <f t="shared" si="19"/>
        <v>need data</v>
      </c>
      <c r="S26" s="140"/>
      <c r="T26" s="140"/>
      <c r="U26" s="141"/>
      <c r="V26" s="141"/>
      <c r="W26" s="142"/>
      <c r="Y26" s="5" t="e">
        <f t="shared" si="20"/>
        <v>#VALUE!</v>
      </c>
      <c r="Z26" s="5" t="str">
        <f t="shared" si="21"/>
        <v>no data</v>
      </c>
      <c r="AA26" s="5" t="str">
        <f t="shared" si="22"/>
        <v>no data</v>
      </c>
      <c r="AB26" s="5" t="e">
        <f t="shared" si="23"/>
        <v>#VALUE!</v>
      </c>
      <c r="AC26" s="5" t="str">
        <f t="shared" si="24"/>
        <v>no data</v>
      </c>
      <c r="AD26" s="5" t="str">
        <f t="shared" si="25"/>
        <v>no data</v>
      </c>
      <c r="AE26" s="2">
        <f t="shared" si="6"/>
        <v>129</v>
      </c>
      <c r="AF26" s="1" t="str">
        <f t="shared" si="28"/>
        <v>need data</v>
      </c>
      <c r="AG26" s="1" t="str">
        <f t="shared" si="29"/>
        <v>need data</v>
      </c>
      <c r="AH26" s="5" t="str">
        <f t="shared" si="30"/>
        <v>need data</v>
      </c>
      <c r="AI26" s="1">
        <f t="shared" si="7"/>
        <v>0</v>
      </c>
      <c r="AJ26" s="1">
        <f t="shared" si="31"/>
        <v>0</v>
      </c>
      <c r="AK26" s="1">
        <f t="shared" si="8"/>
        <v>0</v>
      </c>
      <c r="AL26" s="1">
        <f t="shared" si="9"/>
        <v>0</v>
      </c>
      <c r="AM26" s="1">
        <f t="shared" si="32"/>
        <v>0</v>
      </c>
      <c r="AN26" s="1">
        <f t="shared" si="10"/>
        <v>0</v>
      </c>
      <c r="AO26">
        <f t="shared" si="11"/>
        <v>0</v>
      </c>
      <c r="AP26" t="e">
        <f t="shared" si="12"/>
        <v>#DIV/0!</v>
      </c>
      <c r="AQ26" s="4">
        <f t="shared" si="13"/>
        <v>0</v>
      </c>
      <c r="AR26" s="3">
        <f t="shared" si="14"/>
        <v>0</v>
      </c>
      <c r="AS26" s="7">
        <f t="shared" si="15"/>
        <v>0</v>
      </c>
    </row>
    <row r="27" spans="1:45" x14ac:dyDescent="0.2">
      <c r="A27">
        <v>10</v>
      </c>
      <c r="B27" s="242">
        <f t="shared" si="0"/>
        <v>40673</v>
      </c>
      <c r="C27" s="245"/>
      <c r="D27" s="237"/>
      <c r="E27" s="259" t="str">
        <f t="shared" si="16"/>
        <v/>
      </c>
      <c r="F27" s="51"/>
      <c r="G27" s="250" t="str">
        <f t="shared" si="17"/>
        <v/>
      </c>
      <c r="H27" s="17"/>
      <c r="I27" s="52"/>
      <c r="J27" s="60" t="str">
        <f t="shared" si="18"/>
        <v>need data</v>
      </c>
      <c r="K27" s="21">
        <f t="shared" si="1"/>
        <v>0</v>
      </c>
      <c r="L27" s="21" t="str">
        <f t="shared" si="26"/>
        <v>no data</v>
      </c>
      <c r="M27" s="21" t="str">
        <f t="shared" si="27"/>
        <v>no data</v>
      </c>
      <c r="N27" s="129" t="str">
        <f t="shared" si="33"/>
        <v>need data</v>
      </c>
      <c r="O27" s="60">
        <f t="shared" si="3"/>
        <v>0</v>
      </c>
      <c r="P27" s="21" t="str">
        <f t="shared" si="4"/>
        <v>no data</v>
      </c>
      <c r="Q27" s="21" t="str">
        <f t="shared" si="5"/>
        <v>no data</v>
      </c>
      <c r="R27" s="61" t="str">
        <f t="shared" si="19"/>
        <v>need data</v>
      </c>
      <c r="S27" s="140"/>
      <c r="T27" s="140"/>
      <c r="U27" s="141"/>
      <c r="V27" s="141"/>
      <c r="W27" s="142"/>
      <c r="Y27" s="5" t="e">
        <f t="shared" si="20"/>
        <v>#VALUE!</v>
      </c>
      <c r="Z27" s="5" t="str">
        <f t="shared" si="21"/>
        <v>no data</v>
      </c>
      <c r="AA27" s="5" t="str">
        <f t="shared" si="22"/>
        <v>no data</v>
      </c>
      <c r="AB27" s="5" t="e">
        <f t="shared" si="23"/>
        <v>#VALUE!</v>
      </c>
      <c r="AC27" s="5" t="str">
        <f t="shared" si="24"/>
        <v>no data</v>
      </c>
      <c r="AD27" s="5" t="str">
        <f t="shared" si="25"/>
        <v>no data</v>
      </c>
      <c r="AE27" s="2">
        <f t="shared" si="6"/>
        <v>130</v>
      </c>
      <c r="AF27" s="1" t="str">
        <f t="shared" si="28"/>
        <v>need data</v>
      </c>
      <c r="AG27" s="1" t="str">
        <f t="shared" si="29"/>
        <v>need data</v>
      </c>
      <c r="AH27" s="5" t="str">
        <f t="shared" si="30"/>
        <v>need data</v>
      </c>
      <c r="AI27" s="1">
        <f t="shared" si="7"/>
        <v>0</v>
      </c>
      <c r="AJ27" s="1">
        <f t="shared" si="31"/>
        <v>0</v>
      </c>
      <c r="AK27" s="1">
        <f t="shared" si="8"/>
        <v>0</v>
      </c>
      <c r="AL27" s="1">
        <f t="shared" si="9"/>
        <v>0</v>
      </c>
      <c r="AM27" s="1">
        <f t="shared" si="32"/>
        <v>0</v>
      </c>
      <c r="AN27" s="1">
        <f t="shared" si="10"/>
        <v>0</v>
      </c>
      <c r="AO27">
        <f t="shared" si="11"/>
        <v>0</v>
      </c>
      <c r="AP27" t="e">
        <f t="shared" si="12"/>
        <v>#DIV/0!</v>
      </c>
      <c r="AQ27" s="4">
        <f t="shared" si="13"/>
        <v>0</v>
      </c>
      <c r="AR27" s="3">
        <f t="shared" si="14"/>
        <v>0</v>
      </c>
      <c r="AS27" s="7">
        <f t="shared" si="15"/>
        <v>0</v>
      </c>
    </row>
    <row r="28" spans="1:45" x14ac:dyDescent="0.2">
      <c r="A28">
        <v>11</v>
      </c>
      <c r="B28" s="242">
        <f t="shared" si="0"/>
        <v>40674</v>
      </c>
      <c r="C28" s="245"/>
      <c r="D28" s="237"/>
      <c r="E28" s="259" t="str">
        <f t="shared" si="16"/>
        <v/>
      </c>
      <c r="F28" s="51"/>
      <c r="G28" s="250" t="str">
        <f t="shared" si="17"/>
        <v/>
      </c>
      <c r="H28" s="17"/>
      <c r="I28" s="52"/>
      <c r="J28" s="60" t="str">
        <f t="shared" si="18"/>
        <v>need data</v>
      </c>
      <c r="K28" s="21">
        <f t="shared" si="1"/>
        <v>0</v>
      </c>
      <c r="L28" s="21" t="str">
        <f t="shared" si="26"/>
        <v>no data</v>
      </c>
      <c r="M28" s="21" t="str">
        <f t="shared" si="27"/>
        <v>no data</v>
      </c>
      <c r="N28" s="129" t="str">
        <f t="shared" si="33"/>
        <v>need data</v>
      </c>
      <c r="O28" s="60">
        <f t="shared" si="3"/>
        <v>0</v>
      </c>
      <c r="P28" s="21" t="str">
        <f t="shared" si="4"/>
        <v>no data</v>
      </c>
      <c r="Q28" s="21" t="str">
        <f t="shared" si="5"/>
        <v>no data</v>
      </c>
      <c r="R28" s="61" t="str">
        <f t="shared" si="19"/>
        <v>need data</v>
      </c>
      <c r="S28" s="140"/>
      <c r="T28" s="140"/>
      <c r="U28" s="141"/>
      <c r="V28" s="141"/>
      <c r="W28" s="142"/>
      <c r="Y28" s="5" t="e">
        <f t="shared" si="20"/>
        <v>#VALUE!</v>
      </c>
      <c r="Z28" s="5" t="str">
        <f t="shared" si="21"/>
        <v>no data</v>
      </c>
      <c r="AA28" s="5" t="str">
        <f t="shared" si="22"/>
        <v>no data</v>
      </c>
      <c r="AB28" s="5" t="e">
        <f t="shared" si="23"/>
        <v>#VALUE!</v>
      </c>
      <c r="AC28" s="5" t="str">
        <f t="shared" si="24"/>
        <v>no data</v>
      </c>
      <c r="AD28" s="5" t="str">
        <f t="shared" si="25"/>
        <v>no data</v>
      </c>
      <c r="AE28" s="2">
        <f t="shared" si="6"/>
        <v>131</v>
      </c>
      <c r="AF28" s="1" t="str">
        <f t="shared" si="28"/>
        <v>need data</v>
      </c>
      <c r="AG28" s="1" t="str">
        <f t="shared" si="29"/>
        <v>need data</v>
      </c>
      <c r="AH28" s="5" t="str">
        <f t="shared" si="30"/>
        <v>need data</v>
      </c>
      <c r="AI28" s="1">
        <f t="shared" si="7"/>
        <v>0</v>
      </c>
      <c r="AJ28" s="1">
        <f t="shared" si="31"/>
        <v>0</v>
      </c>
      <c r="AK28" s="1">
        <f t="shared" si="8"/>
        <v>0</v>
      </c>
      <c r="AL28" s="1">
        <f t="shared" si="9"/>
        <v>0</v>
      </c>
      <c r="AM28" s="1">
        <f t="shared" si="32"/>
        <v>0</v>
      </c>
      <c r="AN28" s="1">
        <f t="shared" si="10"/>
        <v>0</v>
      </c>
      <c r="AO28">
        <f t="shared" si="11"/>
        <v>0</v>
      </c>
      <c r="AP28" t="e">
        <f t="shared" si="12"/>
        <v>#DIV/0!</v>
      </c>
      <c r="AQ28" s="4">
        <f t="shared" si="13"/>
        <v>0</v>
      </c>
      <c r="AR28" s="3">
        <f t="shared" si="14"/>
        <v>0</v>
      </c>
      <c r="AS28" s="7">
        <f t="shared" si="15"/>
        <v>0</v>
      </c>
    </row>
    <row r="29" spans="1:45" x14ac:dyDescent="0.2">
      <c r="A29">
        <v>12</v>
      </c>
      <c r="B29" s="242">
        <f t="shared" si="0"/>
        <v>40675</v>
      </c>
      <c r="C29" s="245"/>
      <c r="D29" s="237"/>
      <c r="E29" s="259" t="str">
        <f t="shared" si="16"/>
        <v/>
      </c>
      <c r="F29" s="51"/>
      <c r="G29" s="250" t="str">
        <f t="shared" si="17"/>
        <v/>
      </c>
      <c r="H29" s="17"/>
      <c r="I29" s="52"/>
      <c r="J29" s="60" t="str">
        <f t="shared" si="18"/>
        <v>need data</v>
      </c>
      <c r="K29" s="21">
        <f t="shared" si="1"/>
        <v>0</v>
      </c>
      <c r="L29" s="21" t="str">
        <f t="shared" si="26"/>
        <v>no data</v>
      </c>
      <c r="M29" s="21" t="str">
        <f t="shared" si="27"/>
        <v>no data</v>
      </c>
      <c r="N29" s="129" t="str">
        <f t="shared" si="33"/>
        <v>need data</v>
      </c>
      <c r="O29" s="60">
        <f t="shared" si="3"/>
        <v>0</v>
      </c>
      <c r="P29" s="21" t="str">
        <f t="shared" si="4"/>
        <v>no data</v>
      </c>
      <c r="Q29" s="21" t="str">
        <f t="shared" si="5"/>
        <v>no data</v>
      </c>
      <c r="R29" s="61" t="str">
        <f t="shared" si="19"/>
        <v>need data</v>
      </c>
      <c r="S29" s="140"/>
      <c r="T29" s="140"/>
      <c r="U29" s="141"/>
      <c r="V29" s="141"/>
      <c r="W29" s="142"/>
      <c r="Y29" s="5" t="e">
        <f t="shared" si="20"/>
        <v>#VALUE!</v>
      </c>
      <c r="Z29" s="5" t="str">
        <f t="shared" si="21"/>
        <v>no data</v>
      </c>
      <c r="AA29" s="5" t="str">
        <f t="shared" si="22"/>
        <v>no data</v>
      </c>
      <c r="AB29" s="5" t="e">
        <f t="shared" si="23"/>
        <v>#VALUE!</v>
      </c>
      <c r="AC29" s="5" t="str">
        <f t="shared" si="24"/>
        <v>no data</v>
      </c>
      <c r="AD29" s="5" t="str">
        <f t="shared" si="25"/>
        <v>no data</v>
      </c>
      <c r="AE29" s="2">
        <f t="shared" si="6"/>
        <v>132</v>
      </c>
      <c r="AF29" s="1" t="str">
        <f t="shared" si="28"/>
        <v>need data</v>
      </c>
      <c r="AG29" s="1" t="str">
        <f t="shared" si="29"/>
        <v>need data</v>
      </c>
      <c r="AH29" s="5" t="str">
        <f t="shared" si="30"/>
        <v>need data</v>
      </c>
      <c r="AI29" s="1">
        <f t="shared" si="7"/>
        <v>0</v>
      </c>
      <c r="AJ29" s="1">
        <f t="shared" si="31"/>
        <v>0</v>
      </c>
      <c r="AK29" s="1">
        <f t="shared" si="8"/>
        <v>0</v>
      </c>
      <c r="AL29" s="1">
        <f t="shared" si="9"/>
        <v>0</v>
      </c>
      <c r="AM29" s="1">
        <f t="shared" si="32"/>
        <v>0</v>
      </c>
      <c r="AN29" s="1">
        <f t="shared" si="10"/>
        <v>0</v>
      </c>
      <c r="AO29">
        <f t="shared" si="11"/>
        <v>0</v>
      </c>
      <c r="AP29" t="e">
        <f t="shared" si="12"/>
        <v>#DIV/0!</v>
      </c>
      <c r="AQ29" s="4">
        <f t="shared" si="13"/>
        <v>0</v>
      </c>
      <c r="AR29" s="3">
        <f t="shared" si="14"/>
        <v>0</v>
      </c>
      <c r="AS29" s="7">
        <f t="shared" si="15"/>
        <v>0</v>
      </c>
    </row>
    <row r="30" spans="1:45" x14ac:dyDescent="0.2">
      <c r="A30">
        <v>13</v>
      </c>
      <c r="B30" s="242">
        <f t="shared" si="0"/>
        <v>40676</v>
      </c>
      <c r="C30" s="245"/>
      <c r="D30" s="237"/>
      <c r="E30" s="259" t="str">
        <f t="shared" si="16"/>
        <v/>
      </c>
      <c r="F30" s="51"/>
      <c r="G30" s="250" t="str">
        <f t="shared" si="17"/>
        <v/>
      </c>
      <c r="H30" s="17"/>
      <c r="I30" s="52"/>
      <c r="J30" s="60" t="str">
        <f t="shared" si="18"/>
        <v>need data</v>
      </c>
      <c r="K30" s="21">
        <f t="shared" si="1"/>
        <v>0</v>
      </c>
      <c r="L30" s="21" t="str">
        <f t="shared" si="26"/>
        <v>no data</v>
      </c>
      <c r="M30" s="21" t="str">
        <f t="shared" si="27"/>
        <v>no data</v>
      </c>
      <c r="N30" s="129" t="str">
        <f t="shared" si="33"/>
        <v>need data</v>
      </c>
      <c r="O30" s="60">
        <f t="shared" si="3"/>
        <v>0</v>
      </c>
      <c r="P30" s="21" t="str">
        <f t="shared" si="4"/>
        <v>no data</v>
      </c>
      <c r="Q30" s="21" t="str">
        <f t="shared" si="5"/>
        <v>no data</v>
      </c>
      <c r="R30" s="61" t="str">
        <f t="shared" si="19"/>
        <v>need data</v>
      </c>
      <c r="S30" s="140"/>
      <c r="T30" s="140"/>
      <c r="U30" s="141"/>
      <c r="V30" s="141"/>
      <c r="W30" s="142"/>
      <c r="Y30" s="5" t="e">
        <f t="shared" si="20"/>
        <v>#VALUE!</v>
      </c>
      <c r="Z30" s="5" t="str">
        <f t="shared" si="21"/>
        <v>no data</v>
      </c>
      <c r="AA30" s="5" t="str">
        <f t="shared" si="22"/>
        <v>no data</v>
      </c>
      <c r="AB30" s="5" t="e">
        <f t="shared" si="23"/>
        <v>#VALUE!</v>
      </c>
      <c r="AC30" s="5" t="str">
        <f t="shared" si="24"/>
        <v>no data</v>
      </c>
      <c r="AD30" s="5" t="str">
        <f t="shared" si="25"/>
        <v>no data</v>
      </c>
      <c r="AE30" s="2">
        <f t="shared" si="6"/>
        <v>133</v>
      </c>
      <c r="AF30" s="1" t="str">
        <f t="shared" si="28"/>
        <v>need data</v>
      </c>
      <c r="AG30" s="1" t="str">
        <f t="shared" si="29"/>
        <v>need data</v>
      </c>
      <c r="AH30" s="5" t="str">
        <f t="shared" si="30"/>
        <v>need data</v>
      </c>
      <c r="AI30" s="1">
        <f t="shared" si="7"/>
        <v>0</v>
      </c>
      <c r="AJ30" s="1">
        <f t="shared" si="31"/>
        <v>0</v>
      </c>
      <c r="AK30" s="1">
        <f t="shared" si="8"/>
        <v>0</v>
      </c>
      <c r="AL30" s="1">
        <f t="shared" si="9"/>
        <v>0</v>
      </c>
      <c r="AM30" s="1">
        <f t="shared" si="32"/>
        <v>0</v>
      </c>
      <c r="AN30" s="1">
        <f t="shared" si="10"/>
        <v>0</v>
      </c>
      <c r="AO30">
        <f t="shared" si="11"/>
        <v>0</v>
      </c>
      <c r="AP30" t="e">
        <f t="shared" si="12"/>
        <v>#DIV/0!</v>
      </c>
      <c r="AQ30" s="4">
        <f t="shared" si="13"/>
        <v>0</v>
      </c>
      <c r="AR30" s="3">
        <f t="shared" si="14"/>
        <v>0</v>
      </c>
      <c r="AS30" s="7">
        <f t="shared" si="15"/>
        <v>0</v>
      </c>
    </row>
    <row r="31" spans="1:45" x14ac:dyDescent="0.2">
      <c r="A31">
        <v>14</v>
      </c>
      <c r="B31" s="242">
        <f t="shared" si="0"/>
        <v>40677</v>
      </c>
      <c r="C31" s="245"/>
      <c r="D31" s="237"/>
      <c r="E31" s="259" t="str">
        <f t="shared" si="16"/>
        <v/>
      </c>
      <c r="F31" s="51"/>
      <c r="G31" s="250" t="str">
        <f t="shared" si="17"/>
        <v/>
      </c>
      <c r="H31" s="17"/>
      <c r="I31" s="52"/>
      <c r="J31" s="60" t="str">
        <f t="shared" si="18"/>
        <v>need data</v>
      </c>
      <c r="K31" s="21">
        <f t="shared" si="1"/>
        <v>0</v>
      </c>
      <c r="L31" s="21" t="str">
        <f t="shared" si="26"/>
        <v>no data</v>
      </c>
      <c r="M31" s="21" t="str">
        <f t="shared" si="27"/>
        <v>no data</v>
      </c>
      <c r="N31" s="129" t="str">
        <f t="shared" si="33"/>
        <v>need data</v>
      </c>
      <c r="O31" s="60">
        <f t="shared" si="3"/>
        <v>0</v>
      </c>
      <c r="P31" s="21" t="str">
        <f t="shared" si="4"/>
        <v>no data</v>
      </c>
      <c r="Q31" s="21" t="str">
        <f t="shared" si="5"/>
        <v>no data</v>
      </c>
      <c r="R31" s="61" t="str">
        <f t="shared" si="19"/>
        <v>need data</v>
      </c>
      <c r="S31" s="140"/>
      <c r="T31" s="140"/>
      <c r="U31" s="141"/>
      <c r="V31" s="141"/>
      <c r="W31" s="142"/>
      <c r="Y31" s="5" t="e">
        <f t="shared" si="20"/>
        <v>#VALUE!</v>
      </c>
      <c r="Z31" s="5" t="str">
        <f t="shared" si="21"/>
        <v>no data</v>
      </c>
      <c r="AA31" s="5" t="str">
        <f t="shared" si="22"/>
        <v>no data</v>
      </c>
      <c r="AB31" s="5" t="e">
        <f t="shared" si="23"/>
        <v>#VALUE!</v>
      </c>
      <c r="AC31" s="5" t="str">
        <f t="shared" si="24"/>
        <v>no data</v>
      </c>
      <c r="AD31" s="5" t="str">
        <f t="shared" si="25"/>
        <v>no data</v>
      </c>
      <c r="AE31" s="2">
        <f t="shared" si="6"/>
        <v>134</v>
      </c>
      <c r="AF31" s="1" t="str">
        <f t="shared" si="28"/>
        <v>need data</v>
      </c>
      <c r="AG31" s="1" t="str">
        <f t="shared" si="29"/>
        <v>need data</v>
      </c>
      <c r="AH31" s="5" t="str">
        <f t="shared" si="30"/>
        <v>need data</v>
      </c>
      <c r="AI31" s="1">
        <f t="shared" si="7"/>
        <v>0</v>
      </c>
      <c r="AJ31" s="1">
        <f t="shared" si="31"/>
        <v>0</v>
      </c>
      <c r="AK31" s="1">
        <f t="shared" si="8"/>
        <v>0</v>
      </c>
      <c r="AL31" s="1">
        <f t="shared" si="9"/>
        <v>0</v>
      </c>
      <c r="AM31" s="1">
        <f t="shared" si="32"/>
        <v>0</v>
      </c>
      <c r="AN31" s="1">
        <f t="shared" si="10"/>
        <v>0</v>
      </c>
      <c r="AO31">
        <f t="shared" si="11"/>
        <v>0</v>
      </c>
      <c r="AP31" t="e">
        <f t="shared" si="12"/>
        <v>#DIV/0!</v>
      </c>
      <c r="AQ31" s="4">
        <f t="shared" si="13"/>
        <v>0</v>
      </c>
      <c r="AR31" s="3">
        <f t="shared" si="14"/>
        <v>0</v>
      </c>
      <c r="AS31" s="7">
        <f t="shared" si="15"/>
        <v>0</v>
      </c>
    </row>
    <row r="32" spans="1:45" x14ac:dyDescent="0.2">
      <c r="A32">
        <v>15</v>
      </c>
      <c r="B32" s="242">
        <f t="shared" si="0"/>
        <v>40678</v>
      </c>
      <c r="C32" s="245"/>
      <c r="D32" s="237"/>
      <c r="E32" s="259" t="str">
        <f t="shared" si="16"/>
        <v/>
      </c>
      <c r="F32" s="51"/>
      <c r="G32" s="250" t="str">
        <f t="shared" si="17"/>
        <v/>
      </c>
      <c r="H32" s="17"/>
      <c r="I32" s="52"/>
      <c r="J32" s="60" t="str">
        <f t="shared" si="18"/>
        <v>need data</v>
      </c>
      <c r="K32" s="21">
        <f t="shared" si="1"/>
        <v>0</v>
      </c>
      <c r="L32" s="21" t="str">
        <f t="shared" si="26"/>
        <v>no data</v>
      </c>
      <c r="M32" s="21" t="str">
        <f t="shared" si="27"/>
        <v>no data</v>
      </c>
      <c r="N32" s="129" t="str">
        <f t="shared" si="33"/>
        <v>need data</v>
      </c>
      <c r="O32" s="60">
        <f t="shared" si="3"/>
        <v>0</v>
      </c>
      <c r="P32" s="21" t="str">
        <f t="shared" si="4"/>
        <v>no data</v>
      </c>
      <c r="Q32" s="21" t="str">
        <f t="shared" si="5"/>
        <v>no data</v>
      </c>
      <c r="R32" s="61" t="str">
        <f t="shared" si="19"/>
        <v>need data</v>
      </c>
      <c r="S32" s="140"/>
      <c r="T32" s="140"/>
      <c r="U32" s="141"/>
      <c r="V32" s="141"/>
      <c r="W32" s="142"/>
      <c r="Y32" s="5" t="e">
        <f t="shared" si="20"/>
        <v>#VALUE!</v>
      </c>
      <c r="Z32" s="5" t="str">
        <f t="shared" si="21"/>
        <v>no data</v>
      </c>
      <c r="AA32" s="5" t="str">
        <f t="shared" si="22"/>
        <v>no data</v>
      </c>
      <c r="AB32" s="5" t="e">
        <f t="shared" si="23"/>
        <v>#VALUE!</v>
      </c>
      <c r="AC32" s="5" t="str">
        <f t="shared" si="24"/>
        <v>no data</v>
      </c>
      <c r="AD32" s="5" t="str">
        <f t="shared" si="25"/>
        <v>no data</v>
      </c>
      <c r="AE32" s="2">
        <f t="shared" si="6"/>
        <v>135</v>
      </c>
      <c r="AF32" s="1" t="str">
        <f t="shared" si="28"/>
        <v>need data</v>
      </c>
      <c r="AG32" s="1" t="str">
        <f t="shared" si="29"/>
        <v>need data</v>
      </c>
      <c r="AH32" s="5" t="str">
        <f t="shared" si="30"/>
        <v>need data</v>
      </c>
      <c r="AI32" s="1">
        <f t="shared" si="7"/>
        <v>0</v>
      </c>
      <c r="AJ32" s="1">
        <f t="shared" si="31"/>
        <v>0</v>
      </c>
      <c r="AK32" s="1">
        <f t="shared" si="8"/>
        <v>0</v>
      </c>
      <c r="AL32" s="1">
        <f t="shared" si="9"/>
        <v>0</v>
      </c>
      <c r="AM32" s="1">
        <f t="shared" si="32"/>
        <v>0</v>
      </c>
      <c r="AN32" s="1">
        <f t="shared" si="10"/>
        <v>0</v>
      </c>
      <c r="AO32">
        <f t="shared" si="11"/>
        <v>0</v>
      </c>
      <c r="AP32" t="e">
        <f t="shared" si="12"/>
        <v>#DIV/0!</v>
      </c>
      <c r="AQ32" s="4">
        <f t="shared" si="13"/>
        <v>0</v>
      </c>
      <c r="AR32" s="3">
        <f t="shared" si="14"/>
        <v>0</v>
      </c>
      <c r="AS32" s="7">
        <f t="shared" si="15"/>
        <v>0</v>
      </c>
    </row>
    <row r="33" spans="1:45" x14ac:dyDescent="0.2">
      <c r="A33">
        <v>16</v>
      </c>
      <c r="B33" s="242">
        <f t="shared" si="0"/>
        <v>40679</v>
      </c>
      <c r="C33" s="245"/>
      <c r="D33" s="237"/>
      <c r="E33" s="259" t="str">
        <f t="shared" si="16"/>
        <v/>
      </c>
      <c r="F33" s="51"/>
      <c r="G33" s="250" t="str">
        <f t="shared" si="17"/>
        <v/>
      </c>
      <c r="H33" s="17"/>
      <c r="I33" s="52"/>
      <c r="J33" s="60" t="str">
        <f t="shared" si="18"/>
        <v/>
      </c>
      <c r="K33" s="21" t="str">
        <f t="shared" si="1"/>
        <v/>
      </c>
      <c r="L33" s="21" t="str">
        <f t="shared" si="26"/>
        <v/>
      </c>
      <c r="M33" s="21" t="str">
        <f t="shared" si="27"/>
        <v/>
      </c>
      <c r="N33" s="129" t="str">
        <f t="shared" si="33"/>
        <v/>
      </c>
      <c r="O33" s="60" t="str">
        <f t="shared" si="3"/>
        <v/>
      </c>
      <c r="P33" s="21" t="str">
        <f t="shared" si="4"/>
        <v/>
      </c>
      <c r="Q33" s="21" t="str">
        <f t="shared" si="5"/>
        <v/>
      </c>
      <c r="R33" s="61" t="str">
        <f t="shared" si="19"/>
        <v/>
      </c>
      <c r="S33" s="140"/>
      <c r="T33" s="140"/>
      <c r="U33" s="141"/>
      <c r="V33" s="141"/>
      <c r="W33" s="142"/>
      <c r="Y33" s="5" t="str">
        <f t="shared" si="20"/>
        <v xml:space="preserve"> </v>
      </c>
      <c r="Z33" s="5" t="str">
        <f t="shared" si="21"/>
        <v xml:space="preserve"> </v>
      </c>
      <c r="AA33" s="5" t="str">
        <f t="shared" si="22"/>
        <v xml:space="preserve"> </v>
      </c>
      <c r="AB33" s="5" t="str">
        <f t="shared" si="23"/>
        <v xml:space="preserve"> </v>
      </c>
      <c r="AC33" s="5" t="str">
        <f t="shared" si="24"/>
        <v xml:space="preserve"> </v>
      </c>
      <c r="AD33" s="5" t="str">
        <f t="shared" si="25"/>
        <v xml:space="preserve"> </v>
      </c>
      <c r="AE33" s="2">
        <f t="shared" si="6"/>
        <v>136</v>
      </c>
      <c r="AF33" s="1" t="str">
        <f t="shared" si="28"/>
        <v>need data</v>
      </c>
      <c r="AG33" s="1" t="str">
        <f t="shared" si="29"/>
        <v>need data</v>
      </c>
      <c r="AH33" s="5" t="str">
        <f t="shared" si="30"/>
        <v>need data</v>
      </c>
      <c r="AI33" s="1">
        <f t="shared" si="7"/>
        <v>0</v>
      </c>
      <c r="AJ33" s="1">
        <f t="shared" si="31"/>
        <v>0</v>
      </c>
      <c r="AK33" s="1">
        <f t="shared" si="8"/>
        <v>0</v>
      </c>
      <c r="AL33" s="1">
        <f t="shared" si="9"/>
        <v>0</v>
      </c>
      <c r="AM33" s="1">
        <f t="shared" si="32"/>
        <v>0</v>
      </c>
      <c r="AN33" s="1">
        <f t="shared" si="10"/>
        <v>0</v>
      </c>
      <c r="AO33">
        <f t="shared" si="11"/>
        <v>0</v>
      </c>
      <c r="AP33" t="e">
        <f t="shared" si="12"/>
        <v>#DIV/0!</v>
      </c>
      <c r="AQ33" s="4">
        <f t="shared" si="13"/>
        <v>0</v>
      </c>
      <c r="AR33" s="3">
        <f t="shared" si="14"/>
        <v>0</v>
      </c>
      <c r="AS33" s="7">
        <f t="shared" si="15"/>
        <v>0</v>
      </c>
    </row>
    <row r="34" spans="1:45" x14ac:dyDescent="0.2">
      <c r="A34">
        <v>17</v>
      </c>
      <c r="B34" s="242">
        <f t="shared" si="0"/>
        <v>40680</v>
      </c>
      <c r="C34" s="245"/>
      <c r="D34" s="237"/>
      <c r="E34" s="259" t="str">
        <f t="shared" si="16"/>
        <v/>
      </c>
      <c r="F34" s="51"/>
      <c r="G34" s="250" t="str">
        <f t="shared" si="17"/>
        <v/>
      </c>
      <c r="H34" s="17"/>
      <c r="I34" s="52"/>
      <c r="J34" s="60" t="str">
        <f t="shared" si="18"/>
        <v/>
      </c>
      <c r="K34" s="21" t="str">
        <f t="shared" si="1"/>
        <v/>
      </c>
      <c r="L34" s="21" t="str">
        <f t="shared" si="26"/>
        <v/>
      </c>
      <c r="M34" s="21" t="str">
        <f t="shared" si="27"/>
        <v/>
      </c>
      <c r="N34" s="129" t="str">
        <f t="shared" si="33"/>
        <v/>
      </c>
      <c r="O34" s="60" t="str">
        <f t="shared" si="3"/>
        <v/>
      </c>
      <c r="P34" s="21" t="str">
        <f t="shared" si="4"/>
        <v/>
      </c>
      <c r="Q34" s="21" t="str">
        <f t="shared" si="5"/>
        <v/>
      </c>
      <c r="R34" s="61" t="str">
        <f t="shared" si="19"/>
        <v/>
      </c>
      <c r="S34" s="140"/>
      <c r="T34" s="140"/>
      <c r="U34" s="141"/>
      <c r="V34" s="141"/>
      <c r="W34" s="142"/>
      <c r="Y34" s="5" t="str">
        <f t="shared" si="20"/>
        <v xml:space="preserve"> </v>
      </c>
      <c r="Z34" s="5" t="str">
        <f t="shared" si="21"/>
        <v xml:space="preserve"> </v>
      </c>
      <c r="AA34" s="5" t="str">
        <f t="shared" si="22"/>
        <v xml:space="preserve"> </v>
      </c>
      <c r="AB34" s="5" t="str">
        <f t="shared" si="23"/>
        <v xml:space="preserve"> </v>
      </c>
      <c r="AC34" s="5" t="str">
        <f t="shared" si="24"/>
        <v xml:space="preserve"> </v>
      </c>
      <c r="AD34" s="5" t="str">
        <f t="shared" si="25"/>
        <v xml:space="preserve"> </v>
      </c>
      <c r="AE34" s="2">
        <f t="shared" si="6"/>
        <v>137</v>
      </c>
      <c r="AF34" s="1" t="str">
        <f t="shared" si="28"/>
        <v>need data</v>
      </c>
      <c r="AG34" s="1" t="str">
        <f t="shared" si="29"/>
        <v>need data</v>
      </c>
      <c r="AH34" s="5" t="str">
        <f t="shared" si="30"/>
        <v>need data</v>
      </c>
      <c r="AI34" s="1">
        <f t="shared" si="7"/>
        <v>0</v>
      </c>
      <c r="AJ34" s="1">
        <f t="shared" si="31"/>
        <v>0</v>
      </c>
      <c r="AK34" s="1">
        <f t="shared" si="8"/>
        <v>0</v>
      </c>
      <c r="AL34" s="1">
        <f t="shared" si="9"/>
        <v>0</v>
      </c>
      <c r="AM34" s="1">
        <f t="shared" si="32"/>
        <v>0</v>
      </c>
      <c r="AN34" s="1">
        <f t="shared" si="10"/>
        <v>0</v>
      </c>
      <c r="AO34">
        <f t="shared" si="11"/>
        <v>0</v>
      </c>
      <c r="AP34" t="e">
        <f t="shared" si="12"/>
        <v>#DIV/0!</v>
      </c>
      <c r="AQ34" s="4">
        <f t="shared" si="13"/>
        <v>0</v>
      </c>
      <c r="AR34" s="3">
        <f t="shared" si="14"/>
        <v>0</v>
      </c>
      <c r="AS34" s="7">
        <f t="shared" si="15"/>
        <v>0</v>
      </c>
    </row>
    <row r="35" spans="1:45" x14ac:dyDescent="0.2">
      <c r="A35">
        <v>18</v>
      </c>
      <c r="B35" s="242">
        <f t="shared" si="0"/>
        <v>40681</v>
      </c>
      <c r="C35" s="245"/>
      <c r="D35" s="237"/>
      <c r="E35" s="259" t="str">
        <f t="shared" si="16"/>
        <v/>
      </c>
      <c r="F35" s="51"/>
      <c r="G35" s="250" t="str">
        <f t="shared" si="17"/>
        <v/>
      </c>
      <c r="H35" s="17"/>
      <c r="I35" s="52"/>
      <c r="J35" s="60" t="str">
        <f t="shared" si="18"/>
        <v/>
      </c>
      <c r="K35" s="21" t="str">
        <f t="shared" si="1"/>
        <v/>
      </c>
      <c r="L35" s="21" t="str">
        <f t="shared" si="26"/>
        <v/>
      </c>
      <c r="M35" s="21" t="str">
        <f t="shared" si="27"/>
        <v/>
      </c>
      <c r="N35" s="129" t="str">
        <f t="shared" si="33"/>
        <v/>
      </c>
      <c r="O35" s="60" t="str">
        <f t="shared" si="3"/>
        <v/>
      </c>
      <c r="P35" s="21" t="str">
        <f t="shared" si="4"/>
        <v/>
      </c>
      <c r="Q35" s="21" t="str">
        <f t="shared" si="5"/>
        <v/>
      </c>
      <c r="R35" s="61" t="str">
        <f t="shared" si="19"/>
        <v/>
      </c>
      <c r="S35" s="140"/>
      <c r="T35" s="140"/>
      <c r="U35" s="141"/>
      <c r="V35" s="141"/>
      <c r="W35" s="142"/>
      <c r="Y35" s="5" t="str">
        <f t="shared" si="20"/>
        <v xml:space="preserve"> </v>
      </c>
      <c r="Z35" s="5" t="str">
        <f t="shared" si="21"/>
        <v xml:space="preserve"> </v>
      </c>
      <c r="AA35" s="5" t="str">
        <f t="shared" si="22"/>
        <v xml:space="preserve"> </v>
      </c>
      <c r="AB35" s="5" t="str">
        <f t="shared" si="23"/>
        <v xml:space="preserve"> </v>
      </c>
      <c r="AC35" s="5" t="str">
        <f t="shared" si="24"/>
        <v xml:space="preserve"> </v>
      </c>
      <c r="AD35" s="5" t="str">
        <f t="shared" si="25"/>
        <v xml:space="preserve"> </v>
      </c>
      <c r="AE35" s="2">
        <f t="shared" si="6"/>
        <v>138</v>
      </c>
      <c r="AF35" s="1" t="str">
        <f t="shared" si="28"/>
        <v>need data</v>
      </c>
      <c r="AG35" s="1" t="str">
        <f t="shared" si="29"/>
        <v>need data</v>
      </c>
      <c r="AH35" s="5" t="str">
        <f t="shared" si="30"/>
        <v>need data</v>
      </c>
      <c r="AI35" s="1">
        <f t="shared" si="7"/>
        <v>0</v>
      </c>
      <c r="AJ35" s="1">
        <f t="shared" si="31"/>
        <v>0</v>
      </c>
      <c r="AK35" s="1">
        <f t="shared" si="8"/>
        <v>0</v>
      </c>
      <c r="AL35" s="1">
        <f t="shared" si="9"/>
        <v>0</v>
      </c>
      <c r="AM35" s="1">
        <f t="shared" si="32"/>
        <v>0</v>
      </c>
      <c r="AN35" s="1">
        <f t="shared" si="10"/>
        <v>0</v>
      </c>
      <c r="AO35">
        <f t="shared" si="11"/>
        <v>0</v>
      </c>
      <c r="AP35" t="e">
        <f t="shared" si="12"/>
        <v>#DIV/0!</v>
      </c>
      <c r="AQ35" s="4">
        <f t="shared" si="13"/>
        <v>0</v>
      </c>
      <c r="AR35" s="3">
        <f t="shared" si="14"/>
        <v>0</v>
      </c>
      <c r="AS35" s="7">
        <f t="shared" si="15"/>
        <v>0</v>
      </c>
    </row>
    <row r="36" spans="1:45" x14ac:dyDescent="0.2">
      <c r="A36">
        <v>19</v>
      </c>
      <c r="B36" s="242">
        <f t="shared" si="0"/>
        <v>40682</v>
      </c>
      <c r="C36" s="245"/>
      <c r="D36" s="237"/>
      <c r="E36" s="259" t="str">
        <f t="shared" si="16"/>
        <v/>
      </c>
      <c r="F36" s="51"/>
      <c r="G36" s="250" t="str">
        <f t="shared" si="17"/>
        <v/>
      </c>
      <c r="H36" s="17"/>
      <c r="I36" s="52"/>
      <c r="J36" s="60" t="str">
        <f t="shared" si="18"/>
        <v/>
      </c>
      <c r="K36" s="21" t="str">
        <f t="shared" si="1"/>
        <v/>
      </c>
      <c r="L36" s="21" t="str">
        <f t="shared" si="26"/>
        <v/>
      </c>
      <c r="M36" s="21" t="str">
        <f t="shared" si="27"/>
        <v/>
      </c>
      <c r="N36" s="129" t="str">
        <f t="shared" si="33"/>
        <v/>
      </c>
      <c r="O36" s="60" t="str">
        <f t="shared" si="3"/>
        <v/>
      </c>
      <c r="P36" s="21" t="str">
        <f t="shared" si="4"/>
        <v/>
      </c>
      <c r="Q36" s="21" t="str">
        <f t="shared" si="5"/>
        <v/>
      </c>
      <c r="R36" s="61" t="str">
        <f t="shared" si="19"/>
        <v/>
      </c>
      <c r="S36" s="140"/>
      <c r="T36" s="140"/>
      <c r="U36" s="141"/>
      <c r="V36" s="141"/>
      <c r="W36" s="142"/>
      <c r="Y36" s="5" t="str">
        <f t="shared" si="20"/>
        <v xml:space="preserve"> </v>
      </c>
      <c r="Z36" s="5" t="str">
        <f t="shared" si="21"/>
        <v xml:space="preserve"> </v>
      </c>
      <c r="AA36" s="5" t="str">
        <f t="shared" si="22"/>
        <v xml:space="preserve"> </v>
      </c>
      <c r="AB36" s="5" t="str">
        <f t="shared" si="23"/>
        <v xml:space="preserve"> </v>
      </c>
      <c r="AC36" s="5" t="str">
        <f t="shared" si="24"/>
        <v xml:space="preserve"> </v>
      </c>
      <c r="AD36" s="5" t="str">
        <f t="shared" si="25"/>
        <v xml:space="preserve"> </v>
      </c>
      <c r="AE36" s="2">
        <f t="shared" si="6"/>
        <v>139</v>
      </c>
      <c r="AF36" s="1" t="str">
        <f t="shared" si="28"/>
        <v>need data</v>
      </c>
      <c r="AG36" s="1" t="str">
        <f t="shared" si="29"/>
        <v>need data</v>
      </c>
      <c r="AH36" s="5" t="str">
        <f t="shared" si="30"/>
        <v>need data</v>
      </c>
      <c r="AI36" s="1">
        <f t="shared" si="7"/>
        <v>0</v>
      </c>
      <c r="AJ36" s="1">
        <f t="shared" si="31"/>
        <v>0</v>
      </c>
      <c r="AK36" s="1">
        <f t="shared" si="8"/>
        <v>0</v>
      </c>
      <c r="AL36" s="1">
        <f t="shared" si="9"/>
        <v>0</v>
      </c>
      <c r="AM36" s="1">
        <f t="shared" si="32"/>
        <v>0</v>
      </c>
      <c r="AN36" s="1">
        <f t="shared" si="10"/>
        <v>0</v>
      </c>
      <c r="AO36">
        <f t="shared" si="11"/>
        <v>0</v>
      </c>
      <c r="AP36" t="e">
        <f t="shared" si="12"/>
        <v>#DIV/0!</v>
      </c>
      <c r="AQ36" s="4">
        <f t="shared" si="13"/>
        <v>0</v>
      </c>
      <c r="AR36" s="3">
        <f t="shared" si="14"/>
        <v>0</v>
      </c>
      <c r="AS36" s="7">
        <f t="shared" si="15"/>
        <v>0</v>
      </c>
    </row>
    <row r="37" spans="1:45" x14ac:dyDescent="0.2">
      <c r="A37">
        <v>20</v>
      </c>
      <c r="B37" s="242">
        <f t="shared" si="0"/>
        <v>40683</v>
      </c>
      <c r="C37" s="245"/>
      <c r="D37" s="237"/>
      <c r="E37" s="259" t="str">
        <f t="shared" si="16"/>
        <v/>
      </c>
      <c r="F37" s="51"/>
      <c r="G37" s="250" t="str">
        <f t="shared" si="17"/>
        <v/>
      </c>
      <c r="H37" s="17"/>
      <c r="I37" s="52"/>
      <c r="J37" s="60" t="str">
        <f t="shared" si="18"/>
        <v/>
      </c>
      <c r="K37" s="21" t="str">
        <f t="shared" si="1"/>
        <v/>
      </c>
      <c r="L37" s="21" t="str">
        <f t="shared" si="26"/>
        <v/>
      </c>
      <c r="M37" s="21" t="str">
        <f t="shared" si="27"/>
        <v/>
      </c>
      <c r="N37" s="129" t="str">
        <f t="shared" si="33"/>
        <v/>
      </c>
      <c r="O37" s="60" t="str">
        <f t="shared" si="3"/>
        <v/>
      </c>
      <c r="P37" s="21" t="str">
        <f t="shared" si="4"/>
        <v/>
      </c>
      <c r="Q37" s="21" t="str">
        <f t="shared" si="5"/>
        <v/>
      </c>
      <c r="R37" s="61" t="str">
        <f t="shared" si="19"/>
        <v/>
      </c>
      <c r="S37" s="140"/>
      <c r="T37" s="140"/>
      <c r="U37" s="141"/>
      <c r="V37" s="141"/>
      <c r="W37" s="142"/>
      <c r="Y37" s="5" t="str">
        <f t="shared" si="20"/>
        <v xml:space="preserve"> </v>
      </c>
      <c r="Z37" s="5" t="str">
        <f t="shared" si="21"/>
        <v xml:space="preserve"> </v>
      </c>
      <c r="AA37" s="5" t="str">
        <f t="shared" si="22"/>
        <v xml:space="preserve"> </v>
      </c>
      <c r="AB37" s="5" t="str">
        <f t="shared" si="23"/>
        <v xml:space="preserve"> </v>
      </c>
      <c r="AC37" s="5" t="str">
        <f t="shared" si="24"/>
        <v xml:space="preserve"> </v>
      </c>
      <c r="AD37" s="5" t="str">
        <f t="shared" si="25"/>
        <v xml:space="preserve"> </v>
      </c>
      <c r="AE37" s="2">
        <f t="shared" si="6"/>
        <v>140</v>
      </c>
      <c r="AF37" s="1" t="str">
        <f t="shared" si="28"/>
        <v>need data</v>
      </c>
      <c r="AG37" s="1" t="str">
        <f t="shared" si="29"/>
        <v>need data</v>
      </c>
      <c r="AH37" s="5" t="str">
        <f t="shared" si="30"/>
        <v>need data</v>
      </c>
      <c r="AI37" s="1">
        <f t="shared" si="7"/>
        <v>0</v>
      </c>
      <c r="AJ37" s="1">
        <f t="shared" si="31"/>
        <v>0</v>
      </c>
      <c r="AK37" s="1">
        <f t="shared" si="8"/>
        <v>0</v>
      </c>
      <c r="AL37" s="1">
        <f t="shared" si="9"/>
        <v>0</v>
      </c>
      <c r="AM37" s="1">
        <f t="shared" si="32"/>
        <v>0</v>
      </c>
      <c r="AN37" s="1">
        <f t="shared" si="10"/>
        <v>0</v>
      </c>
      <c r="AO37">
        <f t="shared" si="11"/>
        <v>0</v>
      </c>
      <c r="AP37" t="e">
        <f t="shared" si="12"/>
        <v>#DIV/0!</v>
      </c>
      <c r="AQ37" s="4">
        <f t="shared" si="13"/>
        <v>0</v>
      </c>
      <c r="AR37" s="3">
        <f t="shared" si="14"/>
        <v>0</v>
      </c>
      <c r="AS37" s="7">
        <f t="shared" si="15"/>
        <v>0</v>
      </c>
    </row>
    <row r="38" spans="1:45" x14ac:dyDescent="0.2">
      <c r="A38">
        <v>21</v>
      </c>
      <c r="B38" s="242">
        <f t="shared" si="0"/>
        <v>40684</v>
      </c>
      <c r="C38" s="245"/>
      <c r="D38" s="237"/>
      <c r="E38" s="259" t="str">
        <f t="shared" si="16"/>
        <v/>
      </c>
      <c r="F38" s="51"/>
      <c r="G38" s="250" t="str">
        <f t="shared" si="17"/>
        <v/>
      </c>
      <c r="H38" s="17"/>
      <c r="I38" s="52"/>
      <c r="J38" s="60" t="str">
        <f t="shared" si="18"/>
        <v/>
      </c>
      <c r="K38" s="21" t="str">
        <f t="shared" si="1"/>
        <v/>
      </c>
      <c r="L38" s="21" t="str">
        <f t="shared" si="26"/>
        <v/>
      </c>
      <c r="M38" s="21" t="str">
        <f t="shared" si="27"/>
        <v/>
      </c>
      <c r="N38" s="129" t="str">
        <f t="shared" si="33"/>
        <v/>
      </c>
      <c r="O38" s="60" t="str">
        <f t="shared" si="3"/>
        <v/>
      </c>
      <c r="P38" s="21" t="str">
        <f t="shared" si="4"/>
        <v/>
      </c>
      <c r="Q38" s="21" t="str">
        <f t="shared" si="5"/>
        <v/>
      </c>
      <c r="R38" s="61" t="str">
        <f t="shared" si="19"/>
        <v/>
      </c>
      <c r="S38" s="140"/>
      <c r="T38" s="140"/>
      <c r="U38" s="141"/>
      <c r="V38" s="141"/>
      <c r="W38" s="142"/>
      <c r="Y38" s="5" t="str">
        <f>IF($J38=""," ",IF(RoundEven($J38-K38,0)&gt;0,$J38-K38," "))</f>
        <v xml:space="preserve"> </v>
      </c>
      <c r="Z38" s="5" t="str">
        <f t="shared" si="21"/>
        <v xml:space="preserve"> </v>
      </c>
      <c r="AA38" s="5" t="str">
        <f t="shared" si="22"/>
        <v xml:space="preserve"> </v>
      </c>
      <c r="AB38" s="5" t="str">
        <f t="shared" si="23"/>
        <v xml:space="preserve"> </v>
      </c>
      <c r="AC38" s="5" t="str">
        <f t="shared" si="24"/>
        <v xml:space="preserve"> </v>
      </c>
      <c r="AD38" s="5" t="str">
        <f t="shared" si="25"/>
        <v xml:space="preserve"> </v>
      </c>
      <c r="AE38" s="2">
        <f t="shared" si="6"/>
        <v>141</v>
      </c>
      <c r="AF38" s="1" t="str">
        <f t="shared" si="28"/>
        <v>need data</v>
      </c>
      <c r="AG38" s="1" t="str">
        <f t="shared" si="29"/>
        <v>need data</v>
      </c>
      <c r="AH38" s="5" t="str">
        <f t="shared" si="30"/>
        <v>need data</v>
      </c>
      <c r="AI38" s="1">
        <f t="shared" si="7"/>
        <v>0</v>
      </c>
      <c r="AJ38" s="1">
        <f t="shared" si="31"/>
        <v>0</v>
      </c>
      <c r="AK38" s="1">
        <f t="shared" si="8"/>
        <v>0</v>
      </c>
      <c r="AL38" s="1">
        <f t="shared" si="9"/>
        <v>0</v>
      </c>
      <c r="AM38" s="1">
        <f t="shared" si="32"/>
        <v>0</v>
      </c>
      <c r="AN38" s="1">
        <f t="shared" si="10"/>
        <v>0</v>
      </c>
      <c r="AO38">
        <f t="shared" si="11"/>
        <v>0</v>
      </c>
      <c r="AP38" t="e">
        <f t="shared" si="12"/>
        <v>#DIV/0!</v>
      </c>
      <c r="AQ38" s="4">
        <f t="shared" si="13"/>
        <v>0</v>
      </c>
      <c r="AR38" s="3">
        <f t="shared" si="14"/>
        <v>0</v>
      </c>
      <c r="AS38" s="7">
        <f t="shared" si="15"/>
        <v>0</v>
      </c>
    </row>
    <row r="39" spans="1:45" x14ac:dyDescent="0.2">
      <c r="A39">
        <v>22</v>
      </c>
      <c r="B39" s="242">
        <f t="shared" si="0"/>
        <v>40685</v>
      </c>
      <c r="C39" s="245"/>
      <c r="D39" s="237"/>
      <c r="E39" s="259" t="str">
        <f t="shared" si="16"/>
        <v/>
      </c>
      <c r="F39" s="51"/>
      <c r="G39" s="250" t="str">
        <f t="shared" si="17"/>
        <v/>
      </c>
      <c r="H39" s="17"/>
      <c r="I39" s="52"/>
      <c r="J39" s="60" t="str">
        <f t="shared" si="18"/>
        <v>need data</v>
      </c>
      <c r="K39" s="21">
        <f t="shared" si="1"/>
        <v>0</v>
      </c>
      <c r="L39" s="21" t="str">
        <f t="shared" si="26"/>
        <v>no data</v>
      </c>
      <c r="M39" s="21" t="str">
        <f t="shared" si="27"/>
        <v>no data</v>
      </c>
      <c r="N39" s="129" t="str">
        <f t="shared" si="33"/>
        <v>need data</v>
      </c>
      <c r="O39" s="60">
        <f t="shared" si="3"/>
        <v>0</v>
      </c>
      <c r="P39" s="21" t="str">
        <f t="shared" si="4"/>
        <v>no data</v>
      </c>
      <c r="Q39" s="21" t="str">
        <f t="shared" si="5"/>
        <v>no data</v>
      </c>
      <c r="R39" s="61" t="str">
        <f t="shared" si="19"/>
        <v>need data</v>
      </c>
      <c r="S39" s="140"/>
      <c r="T39" s="140"/>
      <c r="U39" s="141"/>
      <c r="V39" s="141"/>
      <c r="W39" s="142"/>
      <c r="Y39" s="5" t="e">
        <f t="shared" si="20"/>
        <v>#VALUE!</v>
      </c>
      <c r="Z39" s="5" t="str">
        <f t="shared" si="21"/>
        <v>no data</v>
      </c>
      <c r="AA39" s="5" t="str">
        <f t="shared" si="22"/>
        <v>no data</v>
      </c>
      <c r="AB39" s="5" t="e">
        <f t="shared" si="23"/>
        <v>#VALUE!</v>
      </c>
      <c r="AC39" s="5" t="str">
        <f t="shared" si="24"/>
        <v>no data</v>
      </c>
      <c r="AD39" s="5" t="str">
        <f t="shared" si="25"/>
        <v>no data</v>
      </c>
      <c r="AE39" s="2">
        <f t="shared" si="6"/>
        <v>142</v>
      </c>
      <c r="AF39" s="1" t="str">
        <f t="shared" si="28"/>
        <v>need data</v>
      </c>
      <c r="AG39" s="1" t="str">
        <f t="shared" si="29"/>
        <v>need data</v>
      </c>
      <c r="AH39" s="5" t="str">
        <f t="shared" si="30"/>
        <v>need data</v>
      </c>
      <c r="AI39" s="1">
        <f t="shared" si="7"/>
        <v>0</v>
      </c>
      <c r="AJ39" s="1">
        <f t="shared" si="31"/>
        <v>0</v>
      </c>
      <c r="AK39" s="1">
        <f t="shared" si="8"/>
        <v>0</v>
      </c>
      <c r="AL39" s="1">
        <f t="shared" si="9"/>
        <v>0</v>
      </c>
      <c r="AM39" s="1">
        <f t="shared" si="32"/>
        <v>0</v>
      </c>
      <c r="AN39" s="1">
        <f t="shared" si="10"/>
        <v>0</v>
      </c>
      <c r="AO39">
        <f t="shared" si="11"/>
        <v>0</v>
      </c>
      <c r="AP39" t="e">
        <f t="shared" si="12"/>
        <v>#DIV/0!</v>
      </c>
      <c r="AQ39" s="4">
        <f t="shared" si="13"/>
        <v>0</v>
      </c>
      <c r="AR39" s="3">
        <f t="shared" si="14"/>
        <v>0</v>
      </c>
      <c r="AS39" s="7">
        <f t="shared" si="15"/>
        <v>0</v>
      </c>
    </row>
    <row r="40" spans="1:45" x14ac:dyDescent="0.2">
      <c r="A40">
        <v>23</v>
      </c>
      <c r="B40" s="242">
        <f t="shared" si="0"/>
        <v>40686</v>
      </c>
      <c r="C40" s="245"/>
      <c r="D40" s="237"/>
      <c r="E40" s="259" t="str">
        <f t="shared" si="16"/>
        <v/>
      </c>
      <c r="F40" s="51"/>
      <c r="G40" s="250" t="str">
        <f t="shared" si="17"/>
        <v/>
      </c>
      <c r="H40" s="17"/>
      <c r="I40" s="52"/>
      <c r="J40" s="60" t="str">
        <f t="shared" si="18"/>
        <v>need data</v>
      </c>
      <c r="K40" s="21">
        <f t="shared" si="1"/>
        <v>0</v>
      </c>
      <c r="L40" s="21" t="str">
        <f t="shared" si="26"/>
        <v>no data</v>
      </c>
      <c r="M40" s="21" t="str">
        <f t="shared" si="27"/>
        <v>no data</v>
      </c>
      <c r="N40" s="129" t="str">
        <f t="shared" si="33"/>
        <v>need data</v>
      </c>
      <c r="O40" s="60">
        <f t="shared" si="3"/>
        <v>0</v>
      </c>
      <c r="P40" s="21" t="str">
        <f t="shared" si="4"/>
        <v>no data</v>
      </c>
      <c r="Q40" s="21" t="str">
        <f t="shared" si="5"/>
        <v>no data</v>
      </c>
      <c r="R40" s="61" t="str">
        <f t="shared" si="19"/>
        <v>need data</v>
      </c>
      <c r="S40" s="140"/>
      <c r="T40" s="140"/>
      <c r="U40" s="141"/>
      <c r="V40" s="141"/>
      <c r="W40" s="142"/>
      <c r="Y40" s="5" t="e">
        <f t="shared" si="20"/>
        <v>#VALUE!</v>
      </c>
      <c r="Z40" s="5" t="str">
        <f t="shared" si="21"/>
        <v>no data</v>
      </c>
      <c r="AA40" s="5" t="str">
        <f t="shared" si="22"/>
        <v>no data</v>
      </c>
      <c r="AB40" s="5" t="e">
        <f t="shared" si="23"/>
        <v>#VALUE!</v>
      </c>
      <c r="AC40" s="5" t="str">
        <f t="shared" si="24"/>
        <v>no data</v>
      </c>
      <c r="AD40" s="5" t="str">
        <f t="shared" si="25"/>
        <v>no data</v>
      </c>
      <c r="AE40" s="2">
        <f t="shared" si="6"/>
        <v>143</v>
      </c>
      <c r="AF40" s="1" t="str">
        <f t="shared" si="28"/>
        <v>need data</v>
      </c>
      <c r="AG40" s="1" t="str">
        <f t="shared" si="29"/>
        <v>need data</v>
      </c>
      <c r="AH40" s="5" t="str">
        <f t="shared" ref="AH40" si="34">IF(COUNT(F34:F40)&lt;&gt;7,"need data",AVERAGE(F34:F40))</f>
        <v>need data</v>
      </c>
      <c r="AI40" s="1">
        <f t="shared" si="7"/>
        <v>0</v>
      </c>
      <c r="AJ40" s="1">
        <f t="shared" si="31"/>
        <v>0</v>
      </c>
      <c r="AK40" s="1">
        <f t="shared" si="8"/>
        <v>0</v>
      </c>
      <c r="AL40" s="1">
        <f t="shared" si="9"/>
        <v>0</v>
      </c>
      <c r="AM40" s="1">
        <f t="shared" si="32"/>
        <v>0</v>
      </c>
      <c r="AN40" s="1">
        <f t="shared" si="10"/>
        <v>0</v>
      </c>
      <c r="AO40">
        <f t="shared" si="11"/>
        <v>0</v>
      </c>
      <c r="AP40" t="e">
        <f t="shared" si="12"/>
        <v>#DIV/0!</v>
      </c>
      <c r="AQ40" s="4">
        <f t="shared" si="13"/>
        <v>0</v>
      </c>
      <c r="AR40" s="3">
        <f t="shared" si="14"/>
        <v>0</v>
      </c>
      <c r="AS40" s="7">
        <f t="shared" si="15"/>
        <v>0</v>
      </c>
    </row>
    <row r="41" spans="1:45" x14ac:dyDescent="0.2">
      <c r="A41">
        <v>24</v>
      </c>
      <c r="B41" s="242">
        <f t="shared" si="0"/>
        <v>40687</v>
      </c>
      <c r="C41" s="245"/>
      <c r="D41" s="237"/>
      <c r="E41" s="259" t="str">
        <f t="shared" si="16"/>
        <v/>
      </c>
      <c r="F41" s="51"/>
      <c r="G41" s="250" t="str">
        <f t="shared" si="17"/>
        <v/>
      </c>
      <c r="H41" s="17"/>
      <c r="I41" s="52"/>
      <c r="J41" s="60" t="str">
        <f t="shared" si="18"/>
        <v>need data</v>
      </c>
      <c r="K41" s="21">
        <f t="shared" si="1"/>
        <v>0</v>
      </c>
      <c r="L41" s="21" t="str">
        <f t="shared" si="26"/>
        <v>no data</v>
      </c>
      <c r="M41" s="21" t="str">
        <f t="shared" si="27"/>
        <v>no data</v>
      </c>
      <c r="N41" s="129" t="str">
        <f>IF(K41="","",IF(J41="need data","need data",IF(AA41&lt;&gt;"no data",AA41,IF(Z41&lt;&gt;"no data",Z41,Y41))))</f>
        <v>need data</v>
      </c>
      <c r="O41" s="60">
        <f t="shared" si="3"/>
        <v>0</v>
      </c>
      <c r="P41" s="21" t="str">
        <f t="shared" si="4"/>
        <v>no data</v>
      </c>
      <c r="Q41" s="21" t="str">
        <f t="shared" si="5"/>
        <v>no data</v>
      </c>
      <c r="R41" s="61" t="str">
        <f t="shared" si="19"/>
        <v>need data</v>
      </c>
      <c r="S41" s="140"/>
      <c r="T41" s="140"/>
      <c r="U41" s="141"/>
      <c r="V41" s="141"/>
      <c r="W41" s="142"/>
      <c r="Y41" s="5" t="e">
        <f t="shared" si="20"/>
        <v>#VALUE!</v>
      </c>
      <c r="Z41" s="5" t="str">
        <f t="shared" si="21"/>
        <v>no data</v>
      </c>
      <c r="AA41" s="5" t="str">
        <f t="shared" si="22"/>
        <v>no data</v>
      </c>
      <c r="AB41" s="5" t="e">
        <f t="shared" si="23"/>
        <v>#VALUE!</v>
      </c>
      <c r="AC41" s="5" t="str">
        <f t="shared" si="24"/>
        <v>no data</v>
      </c>
      <c r="AD41" s="5" t="str">
        <f t="shared" si="25"/>
        <v>no data</v>
      </c>
      <c r="AE41" s="2">
        <f t="shared" si="6"/>
        <v>144</v>
      </c>
      <c r="AF41" s="1" t="str">
        <f t="shared" si="28"/>
        <v>need data</v>
      </c>
      <c r="AG41" s="1" t="str">
        <f t="shared" si="29"/>
        <v>need data</v>
      </c>
      <c r="AH41" s="5" t="str">
        <f t="shared" ref="AH41:AH47" si="35">IF(COUNT(F35:F41)&lt;&gt;7,"need data",AVERAGE(F35:F41))</f>
        <v>need data</v>
      </c>
      <c r="AI41" s="1">
        <f t="shared" si="7"/>
        <v>0</v>
      </c>
      <c r="AJ41" s="1">
        <f t="shared" si="31"/>
        <v>0</v>
      </c>
      <c r="AK41" s="1">
        <f t="shared" si="8"/>
        <v>0</v>
      </c>
      <c r="AL41" s="1">
        <f t="shared" si="9"/>
        <v>0</v>
      </c>
      <c r="AM41" s="1">
        <f t="shared" si="32"/>
        <v>0</v>
      </c>
      <c r="AN41" s="1">
        <f t="shared" si="10"/>
        <v>0</v>
      </c>
      <c r="AO41">
        <f t="shared" si="11"/>
        <v>0</v>
      </c>
      <c r="AP41" t="e">
        <f t="shared" si="12"/>
        <v>#DIV/0!</v>
      </c>
      <c r="AQ41" s="4">
        <f t="shared" si="13"/>
        <v>0</v>
      </c>
      <c r="AR41" s="3">
        <f t="shared" si="14"/>
        <v>0</v>
      </c>
      <c r="AS41" s="7">
        <f t="shared" si="15"/>
        <v>0</v>
      </c>
    </row>
    <row r="42" spans="1:45" x14ac:dyDescent="0.2">
      <c r="A42">
        <v>25</v>
      </c>
      <c r="B42" s="242">
        <f t="shared" si="0"/>
        <v>40688</v>
      </c>
      <c r="C42" s="245"/>
      <c r="D42" s="237"/>
      <c r="E42" s="259" t="str">
        <f t="shared" si="16"/>
        <v/>
      </c>
      <c r="F42" s="51"/>
      <c r="G42" s="250" t="str">
        <f t="shared" si="17"/>
        <v/>
      </c>
      <c r="H42" s="17"/>
      <c r="I42" s="52"/>
      <c r="J42" s="60" t="str">
        <f t="shared" si="18"/>
        <v>need data</v>
      </c>
      <c r="K42" s="21">
        <f t="shared" si="1"/>
        <v>0</v>
      </c>
      <c r="L42" s="21" t="str">
        <f t="shared" si="26"/>
        <v>no data</v>
      </c>
      <c r="M42" s="21" t="str">
        <f t="shared" si="27"/>
        <v>no data</v>
      </c>
      <c r="N42" s="129" t="str">
        <f t="shared" si="33"/>
        <v>need data</v>
      </c>
      <c r="O42" s="60">
        <f t="shared" si="3"/>
        <v>0</v>
      </c>
      <c r="P42" s="21" t="str">
        <f t="shared" si="4"/>
        <v>no data</v>
      </c>
      <c r="Q42" s="21" t="str">
        <f t="shared" si="5"/>
        <v>no data</v>
      </c>
      <c r="R42" s="61" t="str">
        <f t="shared" si="19"/>
        <v>need data</v>
      </c>
      <c r="S42" s="140"/>
      <c r="T42" s="140"/>
      <c r="U42" s="141"/>
      <c r="V42" s="141"/>
      <c r="W42" s="142"/>
      <c r="Y42" s="5" t="e">
        <f t="shared" si="20"/>
        <v>#VALUE!</v>
      </c>
      <c r="Z42" s="5" t="str">
        <f t="shared" si="21"/>
        <v>no data</v>
      </c>
      <c r="AA42" s="5" t="str">
        <f t="shared" si="22"/>
        <v>no data</v>
      </c>
      <c r="AB42" s="5" t="e">
        <f t="shared" si="23"/>
        <v>#VALUE!</v>
      </c>
      <c r="AC42" s="5" t="str">
        <f t="shared" si="24"/>
        <v>no data</v>
      </c>
      <c r="AD42" s="5" t="str">
        <f t="shared" si="25"/>
        <v>no data</v>
      </c>
      <c r="AE42" s="2">
        <f t="shared" si="6"/>
        <v>145</v>
      </c>
      <c r="AF42" s="1" t="str">
        <f t="shared" si="28"/>
        <v>need data</v>
      </c>
      <c r="AG42" s="1" t="str">
        <f t="shared" si="29"/>
        <v>need data</v>
      </c>
      <c r="AH42" s="5" t="str">
        <f t="shared" si="35"/>
        <v>need data</v>
      </c>
      <c r="AI42" s="1">
        <f t="shared" si="7"/>
        <v>0</v>
      </c>
      <c r="AJ42" s="1">
        <f t="shared" si="31"/>
        <v>0</v>
      </c>
      <c r="AK42" s="1">
        <f t="shared" si="8"/>
        <v>0</v>
      </c>
      <c r="AL42" s="1">
        <f t="shared" si="9"/>
        <v>0</v>
      </c>
      <c r="AM42" s="1">
        <f t="shared" si="32"/>
        <v>0</v>
      </c>
      <c r="AN42" s="1">
        <f t="shared" si="10"/>
        <v>0</v>
      </c>
      <c r="AO42">
        <f t="shared" si="11"/>
        <v>0</v>
      </c>
      <c r="AP42" t="e">
        <f t="shared" si="12"/>
        <v>#DIV/0!</v>
      </c>
      <c r="AQ42" s="4">
        <f t="shared" si="13"/>
        <v>0</v>
      </c>
      <c r="AR42" s="3">
        <f t="shared" si="14"/>
        <v>0</v>
      </c>
      <c r="AS42" s="7">
        <f t="shared" si="15"/>
        <v>0</v>
      </c>
    </row>
    <row r="43" spans="1:45" x14ac:dyDescent="0.2">
      <c r="A43">
        <v>26</v>
      </c>
      <c r="B43" s="242">
        <f t="shared" si="0"/>
        <v>40689</v>
      </c>
      <c r="C43" s="245"/>
      <c r="D43" s="237"/>
      <c r="E43" s="259" t="str">
        <f t="shared" si="16"/>
        <v/>
      </c>
      <c r="F43" s="51"/>
      <c r="G43" s="250" t="str">
        <f t="shared" si="17"/>
        <v/>
      </c>
      <c r="H43" s="17"/>
      <c r="I43" s="52"/>
      <c r="J43" s="60" t="str">
        <f t="shared" si="18"/>
        <v>need data</v>
      </c>
      <c r="K43" s="21">
        <f t="shared" si="1"/>
        <v>0</v>
      </c>
      <c r="L43" s="21" t="str">
        <f t="shared" si="26"/>
        <v>no data</v>
      </c>
      <c r="M43" s="21" t="str">
        <f t="shared" si="27"/>
        <v>no data</v>
      </c>
      <c r="N43" s="129" t="str">
        <f t="shared" si="33"/>
        <v>need data</v>
      </c>
      <c r="O43" s="60">
        <f t="shared" si="3"/>
        <v>0</v>
      </c>
      <c r="P43" s="21" t="str">
        <f t="shared" si="4"/>
        <v>no data</v>
      </c>
      <c r="Q43" s="21" t="str">
        <f t="shared" si="5"/>
        <v>no data</v>
      </c>
      <c r="R43" s="61" t="str">
        <f t="shared" si="19"/>
        <v>need data</v>
      </c>
      <c r="S43" s="140"/>
      <c r="T43" s="140"/>
      <c r="U43" s="141"/>
      <c r="V43" s="141"/>
      <c r="W43" s="142"/>
      <c r="Y43" s="5" t="e">
        <f t="shared" si="20"/>
        <v>#VALUE!</v>
      </c>
      <c r="Z43" s="5" t="str">
        <f t="shared" si="21"/>
        <v>no data</v>
      </c>
      <c r="AA43" s="5" t="str">
        <f t="shared" si="22"/>
        <v>no data</v>
      </c>
      <c r="AB43" s="5" t="e">
        <f t="shared" si="23"/>
        <v>#VALUE!</v>
      </c>
      <c r="AC43" s="5" t="str">
        <f t="shared" si="24"/>
        <v>no data</v>
      </c>
      <c r="AD43" s="5" t="str">
        <f t="shared" si="25"/>
        <v>no data</v>
      </c>
      <c r="AE43" s="2">
        <f t="shared" si="6"/>
        <v>146</v>
      </c>
      <c r="AF43" s="1" t="str">
        <f t="shared" si="28"/>
        <v>need data</v>
      </c>
      <c r="AG43" s="1" t="str">
        <f t="shared" si="29"/>
        <v>need data</v>
      </c>
      <c r="AH43" s="5" t="str">
        <f t="shared" si="35"/>
        <v>need data</v>
      </c>
      <c r="AI43" s="1">
        <f t="shared" si="7"/>
        <v>0</v>
      </c>
      <c r="AJ43" s="1">
        <f t="shared" si="31"/>
        <v>0</v>
      </c>
      <c r="AK43" s="1">
        <f t="shared" si="8"/>
        <v>0</v>
      </c>
      <c r="AL43" s="1">
        <f t="shared" si="9"/>
        <v>0</v>
      </c>
      <c r="AM43" s="1">
        <f t="shared" si="32"/>
        <v>0</v>
      </c>
      <c r="AN43" s="1">
        <f t="shared" si="10"/>
        <v>0</v>
      </c>
      <c r="AO43">
        <f t="shared" si="11"/>
        <v>0</v>
      </c>
      <c r="AP43" t="e">
        <f t="shared" si="12"/>
        <v>#DIV/0!</v>
      </c>
      <c r="AQ43" s="4">
        <f t="shared" si="13"/>
        <v>0</v>
      </c>
      <c r="AR43" s="3">
        <f t="shared" si="14"/>
        <v>0</v>
      </c>
      <c r="AS43" s="7">
        <f t="shared" si="15"/>
        <v>0</v>
      </c>
    </row>
    <row r="44" spans="1:45" x14ac:dyDescent="0.2">
      <c r="A44">
        <v>27</v>
      </c>
      <c r="B44" s="242">
        <f t="shared" si="0"/>
        <v>40690</v>
      </c>
      <c r="C44" s="245"/>
      <c r="D44" s="237"/>
      <c r="E44" s="259" t="str">
        <f t="shared" si="16"/>
        <v/>
      </c>
      <c r="F44" s="51"/>
      <c r="G44" s="250" t="str">
        <f t="shared" si="17"/>
        <v/>
      </c>
      <c r="H44" s="17"/>
      <c r="I44" s="52"/>
      <c r="J44" s="60" t="str">
        <f t="shared" si="18"/>
        <v>need data</v>
      </c>
      <c r="K44" s="21">
        <f t="shared" si="1"/>
        <v>0</v>
      </c>
      <c r="L44" s="21" t="str">
        <f t="shared" si="26"/>
        <v>no data</v>
      </c>
      <c r="M44" s="21" t="str">
        <f t="shared" si="27"/>
        <v>no data</v>
      </c>
      <c r="N44" s="129" t="str">
        <f t="shared" si="33"/>
        <v>need data</v>
      </c>
      <c r="O44" s="60">
        <f t="shared" si="3"/>
        <v>0</v>
      </c>
      <c r="P44" s="21" t="str">
        <f t="shared" si="4"/>
        <v>no data</v>
      </c>
      <c r="Q44" s="21" t="str">
        <f t="shared" si="5"/>
        <v>no data</v>
      </c>
      <c r="R44" s="61" t="str">
        <f t="shared" si="19"/>
        <v>need data</v>
      </c>
      <c r="S44" s="140"/>
      <c r="T44" s="140"/>
      <c r="U44" s="141"/>
      <c r="V44" s="141"/>
      <c r="W44" s="142"/>
      <c r="Y44" s="5" t="e">
        <f t="shared" si="20"/>
        <v>#VALUE!</v>
      </c>
      <c r="Z44" s="5" t="str">
        <f t="shared" si="21"/>
        <v>no data</v>
      </c>
      <c r="AA44" s="5" t="str">
        <f t="shared" si="22"/>
        <v>no data</v>
      </c>
      <c r="AB44" s="5" t="e">
        <f t="shared" si="23"/>
        <v>#VALUE!</v>
      </c>
      <c r="AC44" s="5" t="str">
        <f t="shared" si="24"/>
        <v>no data</v>
      </c>
      <c r="AD44" s="5" t="str">
        <f t="shared" si="25"/>
        <v>no data</v>
      </c>
      <c r="AE44" s="2">
        <f t="shared" si="6"/>
        <v>147</v>
      </c>
      <c r="AF44" s="1" t="str">
        <f t="shared" si="28"/>
        <v>need data</v>
      </c>
      <c r="AG44" s="1" t="str">
        <f t="shared" si="29"/>
        <v>need data</v>
      </c>
      <c r="AH44" s="5" t="str">
        <f t="shared" si="35"/>
        <v>need data</v>
      </c>
      <c r="AI44" s="1">
        <f t="shared" si="7"/>
        <v>0</v>
      </c>
      <c r="AJ44" s="1">
        <f t="shared" si="31"/>
        <v>0</v>
      </c>
      <c r="AK44" s="1">
        <f t="shared" si="8"/>
        <v>0</v>
      </c>
      <c r="AL44" s="1">
        <f t="shared" si="9"/>
        <v>0</v>
      </c>
      <c r="AM44" s="1">
        <f t="shared" si="32"/>
        <v>0</v>
      </c>
      <c r="AN44" s="1">
        <f t="shared" si="10"/>
        <v>0</v>
      </c>
      <c r="AO44">
        <f t="shared" si="11"/>
        <v>0</v>
      </c>
      <c r="AP44" t="e">
        <f t="shared" si="12"/>
        <v>#DIV/0!</v>
      </c>
      <c r="AQ44" s="4">
        <f t="shared" si="13"/>
        <v>0</v>
      </c>
      <c r="AR44" s="3">
        <f t="shared" si="14"/>
        <v>0</v>
      </c>
      <c r="AS44" s="7">
        <f t="shared" si="15"/>
        <v>0</v>
      </c>
    </row>
    <row r="45" spans="1:45" x14ac:dyDescent="0.2">
      <c r="A45">
        <v>28</v>
      </c>
      <c r="B45" s="242">
        <f t="shared" si="0"/>
        <v>40691</v>
      </c>
      <c r="C45" s="245"/>
      <c r="D45" s="237"/>
      <c r="E45" s="259" t="str">
        <f t="shared" si="16"/>
        <v/>
      </c>
      <c r="F45" s="51"/>
      <c r="G45" s="250" t="str">
        <f t="shared" si="17"/>
        <v/>
      </c>
      <c r="H45" s="17"/>
      <c r="I45" s="52"/>
      <c r="J45" s="60" t="str">
        <f t="shared" si="18"/>
        <v>need data</v>
      </c>
      <c r="K45" s="21">
        <f t="shared" si="1"/>
        <v>0</v>
      </c>
      <c r="L45" s="21" t="str">
        <f t="shared" si="26"/>
        <v>no data</v>
      </c>
      <c r="M45" s="21" t="str">
        <f t="shared" si="27"/>
        <v>no data</v>
      </c>
      <c r="N45" s="129" t="str">
        <f t="shared" si="33"/>
        <v>need data</v>
      </c>
      <c r="O45" s="60">
        <f t="shared" si="3"/>
        <v>0</v>
      </c>
      <c r="P45" s="21" t="str">
        <f t="shared" si="4"/>
        <v>no data</v>
      </c>
      <c r="Q45" s="21" t="str">
        <f t="shared" si="5"/>
        <v>no data</v>
      </c>
      <c r="R45" s="61" t="str">
        <f t="shared" si="19"/>
        <v>need data</v>
      </c>
      <c r="S45" s="140"/>
      <c r="T45" s="140"/>
      <c r="U45" s="141"/>
      <c r="V45" s="141"/>
      <c r="W45" s="142"/>
      <c r="Y45" s="5" t="e">
        <f t="shared" si="20"/>
        <v>#VALUE!</v>
      </c>
      <c r="Z45" s="5" t="str">
        <f t="shared" si="21"/>
        <v>no data</v>
      </c>
      <c r="AA45" s="5" t="str">
        <f t="shared" si="22"/>
        <v>no data</v>
      </c>
      <c r="AB45" s="5" t="e">
        <f t="shared" si="23"/>
        <v>#VALUE!</v>
      </c>
      <c r="AC45" s="5" t="str">
        <f t="shared" si="24"/>
        <v>no data</v>
      </c>
      <c r="AD45" s="5" t="str">
        <f t="shared" si="25"/>
        <v>no data</v>
      </c>
      <c r="AE45" s="2">
        <f t="shared" si="6"/>
        <v>148</v>
      </c>
      <c r="AF45" s="1" t="str">
        <f t="shared" si="28"/>
        <v>need data</v>
      </c>
      <c r="AG45" s="1" t="str">
        <f t="shared" si="29"/>
        <v>need data</v>
      </c>
      <c r="AH45" s="5" t="str">
        <f t="shared" si="35"/>
        <v>need data</v>
      </c>
      <c r="AI45" s="1">
        <f t="shared" si="7"/>
        <v>0</v>
      </c>
      <c r="AJ45" s="1">
        <f t="shared" si="31"/>
        <v>0</v>
      </c>
      <c r="AK45" s="1">
        <f t="shared" si="8"/>
        <v>0</v>
      </c>
      <c r="AL45" s="1">
        <f t="shared" si="9"/>
        <v>0</v>
      </c>
      <c r="AM45" s="1">
        <f t="shared" si="32"/>
        <v>0</v>
      </c>
      <c r="AN45" s="1">
        <f t="shared" si="10"/>
        <v>0</v>
      </c>
      <c r="AO45">
        <f t="shared" si="11"/>
        <v>0</v>
      </c>
      <c r="AP45" t="e">
        <f t="shared" si="12"/>
        <v>#DIV/0!</v>
      </c>
      <c r="AQ45" s="4">
        <f t="shared" si="13"/>
        <v>0</v>
      </c>
      <c r="AR45" s="3">
        <f t="shared" si="14"/>
        <v>0</v>
      </c>
      <c r="AS45" s="7">
        <f t="shared" si="15"/>
        <v>0</v>
      </c>
    </row>
    <row r="46" spans="1:45" x14ac:dyDescent="0.2">
      <c r="A46">
        <v>29</v>
      </c>
      <c r="B46" s="242">
        <f t="shared" si="0"/>
        <v>40692</v>
      </c>
      <c r="C46" s="245"/>
      <c r="D46" s="237"/>
      <c r="E46" s="259" t="str">
        <f t="shared" si="16"/>
        <v/>
      </c>
      <c r="F46" s="51"/>
      <c r="G46" s="250" t="str">
        <f t="shared" si="17"/>
        <v/>
      </c>
      <c r="H46" s="17"/>
      <c r="I46" s="52"/>
      <c r="J46" s="60" t="str">
        <f t="shared" si="18"/>
        <v>need data</v>
      </c>
      <c r="K46" s="21">
        <f t="shared" si="1"/>
        <v>0</v>
      </c>
      <c r="L46" s="21" t="str">
        <f t="shared" si="26"/>
        <v>no data</v>
      </c>
      <c r="M46" s="21" t="str">
        <f t="shared" si="27"/>
        <v>no data</v>
      </c>
      <c r="N46" s="129" t="str">
        <f t="shared" si="33"/>
        <v>need data</v>
      </c>
      <c r="O46" s="60">
        <f t="shared" si="3"/>
        <v>0</v>
      </c>
      <c r="P46" s="21" t="str">
        <f t="shared" si="4"/>
        <v>no data</v>
      </c>
      <c r="Q46" s="21" t="str">
        <f t="shared" si="5"/>
        <v>no data</v>
      </c>
      <c r="R46" s="61" t="str">
        <f t="shared" si="19"/>
        <v>need data</v>
      </c>
      <c r="S46" s="140"/>
      <c r="T46" s="140"/>
      <c r="U46" s="141"/>
      <c r="V46" s="141"/>
      <c r="W46" s="142"/>
      <c r="Y46" s="5" t="e">
        <f t="shared" si="20"/>
        <v>#VALUE!</v>
      </c>
      <c r="Z46" s="5" t="str">
        <f t="shared" si="21"/>
        <v>no data</v>
      </c>
      <c r="AA46" s="5" t="str">
        <f t="shared" si="22"/>
        <v>no data</v>
      </c>
      <c r="AB46" s="5" t="e">
        <f t="shared" si="23"/>
        <v>#VALUE!</v>
      </c>
      <c r="AC46" s="5" t="str">
        <f t="shared" si="24"/>
        <v>no data</v>
      </c>
      <c r="AD46" s="5" t="str">
        <f t="shared" si="25"/>
        <v>no data</v>
      </c>
      <c r="AE46" s="2">
        <f t="shared" si="6"/>
        <v>149</v>
      </c>
      <c r="AF46" s="1" t="str">
        <f t="shared" si="28"/>
        <v>need data</v>
      </c>
      <c r="AG46" s="1" t="str">
        <f t="shared" si="29"/>
        <v>need data</v>
      </c>
      <c r="AH46" s="5" t="str">
        <f t="shared" si="35"/>
        <v>need data</v>
      </c>
      <c r="AI46" s="1">
        <f t="shared" si="7"/>
        <v>0</v>
      </c>
      <c r="AJ46" s="1">
        <f t="shared" si="31"/>
        <v>0</v>
      </c>
      <c r="AK46" s="1">
        <f t="shared" si="8"/>
        <v>0</v>
      </c>
      <c r="AL46" s="1">
        <f t="shared" si="9"/>
        <v>0</v>
      </c>
      <c r="AM46" s="1">
        <f t="shared" si="32"/>
        <v>0</v>
      </c>
      <c r="AN46" s="1">
        <f t="shared" si="10"/>
        <v>0</v>
      </c>
      <c r="AO46">
        <f t="shared" si="11"/>
        <v>0</v>
      </c>
      <c r="AP46" t="e">
        <f t="shared" si="12"/>
        <v>#DIV/0!</v>
      </c>
      <c r="AQ46" s="4">
        <f t="shared" si="13"/>
        <v>0</v>
      </c>
      <c r="AR46" s="3">
        <f t="shared" si="14"/>
        <v>0</v>
      </c>
      <c r="AS46" s="7">
        <f t="shared" si="15"/>
        <v>0</v>
      </c>
    </row>
    <row r="47" spans="1:45" x14ac:dyDescent="0.2">
      <c r="A47">
        <v>30</v>
      </c>
      <c r="B47" s="242">
        <f t="shared" si="0"/>
        <v>40693</v>
      </c>
      <c r="C47" s="245"/>
      <c r="D47" s="237"/>
      <c r="E47" s="259" t="str">
        <f t="shared" si="16"/>
        <v/>
      </c>
      <c r="F47" s="51"/>
      <c r="G47" s="250" t="str">
        <f t="shared" si="17"/>
        <v/>
      </c>
      <c r="H47" s="17"/>
      <c r="I47" s="52"/>
      <c r="J47" s="60" t="str">
        <f t="shared" si="18"/>
        <v>need data</v>
      </c>
      <c r="K47" s="21">
        <f t="shared" si="1"/>
        <v>0</v>
      </c>
      <c r="L47" s="21" t="str">
        <f t="shared" si="26"/>
        <v>no data</v>
      </c>
      <c r="M47" s="21" t="str">
        <f t="shared" si="27"/>
        <v>no data</v>
      </c>
      <c r="N47" s="129" t="str">
        <f t="shared" si="33"/>
        <v>need data</v>
      </c>
      <c r="O47" s="60">
        <f t="shared" si="3"/>
        <v>0</v>
      </c>
      <c r="P47" s="21" t="str">
        <f t="shared" si="4"/>
        <v>no data</v>
      </c>
      <c r="Q47" s="21" t="str">
        <f t="shared" si="5"/>
        <v>no data</v>
      </c>
      <c r="R47" s="61" t="str">
        <f t="shared" si="19"/>
        <v>need data</v>
      </c>
      <c r="S47" s="140"/>
      <c r="T47" s="140"/>
      <c r="U47" s="141"/>
      <c r="V47" s="141"/>
      <c r="W47" s="142"/>
      <c r="Y47" s="5" t="e">
        <f t="shared" si="20"/>
        <v>#VALUE!</v>
      </c>
      <c r="Z47" s="5" t="str">
        <f t="shared" si="21"/>
        <v>no data</v>
      </c>
      <c r="AA47" s="5" t="str">
        <f t="shared" si="22"/>
        <v>no data</v>
      </c>
      <c r="AB47" s="5" t="e">
        <f t="shared" si="23"/>
        <v>#VALUE!</v>
      </c>
      <c r="AC47" s="5" t="str">
        <f t="shared" si="24"/>
        <v>no data</v>
      </c>
      <c r="AD47" s="5" t="str">
        <f t="shared" si="25"/>
        <v>no data</v>
      </c>
      <c r="AE47" s="2">
        <f t="shared" si="6"/>
        <v>150</v>
      </c>
      <c r="AF47" s="1" t="str">
        <f t="shared" si="28"/>
        <v>need data</v>
      </c>
      <c r="AG47" s="1" t="str">
        <f t="shared" si="29"/>
        <v>need data</v>
      </c>
      <c r="AH47" s="5" t="str">
        <f t="shared" si="35"/>
        <v>need data</v>
      </c>
      <c r="AI47" s="1">
        <f t="shared" si="7"/>
        <v>0</v>
      </c>
      <c r="AJ47" s="1">
        <f t="shared" si="31"/>
        <v>0</v>
      </c>
      <c r="AK47" s="1">
        <f t="shared" si="8"/>
        <v>0</v>
      </c>
      <c r="AL47" s="1">
        <f t="shared" si="9"/>
        <v>0</v>
      </c>
      <c r="AM47" s="1">
        <f t="shared" si="32"/>
        <v>0</v>
      </c>
      <c r="AN47" s="1">
        <f t="shared" si="10"/>
        <v>0</v>
      </c>
      <c r="AO47">
        <f t="shared" si="11"/>
        <v>0</v>
      </c>
      <c r="AP47" t="e">
        <f t="shared" si="12"/>
        <v>#DIV/0!</v>
      </c>
      <c r="AQ47" s="4">
        <f t="shared" si="13"/>
        <v>0</v>
      </c>
      <c r="AR47" s="3">
        <f t="shared" si="14"/>
        <v>0</v>
      </c>
      <c r="AS47" s="7">
        <f t="shared" si="15"/>
        <v>0</v>
      </c>
    </row>
    <row r="48" spans="1:45" ht="13.5" thickBot="1" x14ac:dyDescent="0.25">
      <c r="A48">
        <v>31</v>
      </c>
      <c r="B48" s="243">
        <f t="shared" si="0"/>
        <v>40694</v>
      </c>
      <c r="C48" s="246"/>
      <c r="D48" s="238"/>
      <c r="E48" s="260" t="str">
        <f t="shared" si="16"/>
        <v/>
      </c>
      <c r="F48" s="53"/>
      <c r="G48" s="251" t="str">
        <f t="shared" si="17"/>
        <v/>
      </c>
      <c r="H48" s="54"/>
      <c r="I48" s="55"/>
      <c r="J48" s="106" t="str">
        <f t="shared" si="18"/>
        <v>need data</v>
      </c>
      <c r="K48" s="62">
        <f t="shared" si="1"/>
        <v>0</v>
      </c>
      <c r="L48" s="62" t="str">
        <f t="shared" si="26"/>
        <v>no data</v>
      </c>
      <c r="M48" s="62" t="str">
        <f t="shared" si="27"/>
        <v>no data</v>
      </c>
      <c r="N48" s="130" t="str">
        <f t="shared" si="33"/>
        <v>need data</v>
      </c>
      <c r="O48" s="106">
        <f t="shared" si="3"/>
        <v>0</v>
      </c>
      <c r="P48" s="62" t="str">
        <f t="shared" si="4"/>
        <v>no data</v>
      </c>
      <c r="Q48" s="62" t="str">
        <f t="shared" si="5"/>
        <v>no data</v>
      </c>
      <c r="R48" s="63" t="str">
        <f t="shared" si="19"/>
        <v>need data</v>
      </c>
      <c r="S48" s="143"/>
      <c r="T48" s="143"/>
      <c r="U48" s="144"/>
      <c r="V48" s="144"/>
      <c r="W48" s="145"/>
      <c r="Y48" s="5" t="e">
        <f t="shared" si="20"/>
        <v>#VALUE!</v>
      </c>
      <c r="Z48" s="5" t="str">
        <f t="shared" si="21"/>
        <v>no data</v>
      </c>
      <c r="AA48" s="5" t="str">
        <f t="shared" si="22"/>
        <v>no data</v>
      </c>
      <c r="AB48" s="5" t="e">
        <f t="shared" si="23"/>
        <v>#VALUE!</v>
      </c>
      <c r="AC48" s="5" t="str">
        <f t="shared" si="24"/>
        <v>no data</v>
      </c>
      <c r="AD48" s="5" t="str">
        <f t="shared" si="25"/>
        <v>no data</v>
      </c>
      <c r="AE48" s="2">
        <f>VALUE(TEXT((B48-DATEVALUE("1/1/"&amp;TEXT(B48,"yy"))+1),"000"))</f>
        <v>151</v>
      </c>
      <c r="AF48" s="1" t="str">
        <f t="shared" ref="AF48" si="36">IF(COUNT(C42:C48)&lt;&gt;7,"need data",AVERAGE(C42:C48))</f>
        <v>need data</v>
      </c>
      <c r="AG48" s="1" t="str">
        <f t="shared" ref="AG48" si="37">IF(COUNT(D42:D48)&lt;&gt;7,"need data",AVERAGE(D42:D48))</f>
        <v>need data</v>
      </c>
      <c r="AH48" s="5" t="str">
        <f t="shared" ref="AH48" si="38">IF(COUNT(F42:F48)&lt;&gt;7,"need data",AVERAGE(F42:F48))</f>
        <v>need data</v>
      </c>
      <c r="AI48" s="1">
        <f t="shared" si="7"/>
        <v>0</v>
      </c>
      <c r="AJ48" s="1">
        <f t="shared" si="31"/>
        <v>0</v>
      </c>
      <c r="AK48" s="1">
        <f t="shared" si="8"/>
        <v>0</v>
      </c>
      <c r="AL48" s="1">
        <f t="shared" si="9"/>
        <v>0</v>
      </c>
      <c r="AM48" s="1">
        <f t="shared" si="32"/>
        <v>0</v>
      </c>
      <c r="AN48" s="1">
        <f t="shared" si="10"/>
        <v>0</v>
      </c>
      <c r="AO48">
        <f>IF(OR(AM48&lt;=AN48,AND(AM48&gt;AN48,AJ48&gt;=AN48)),0,(1-(AJ48/AN48)))</f>
        <v>0</v>
      </c>
      <c r="AP48" t="e">
        <f>1-AK48/AN48</f>
        <v>#DIV/0!</v>
      </c>
      <c r="AQ48" s="4">
        <f t="shared" si="13"/>
        <v>0</v>
      </c>
      <c r="AR48" s="3">
        <f t="shared" si="14"/>
        <v>0</v>
      </c>
      <c r="AS48" s="7">
        <f t="shared" si="15"/>
        <v>0</v>
      </c>
    </row>
  </sheetData>
  <sheetProtection password="DF36" sheet="1" objects="1" scenarios="1" formatCells="0" formatColumns="0" formatRows="0"/>
  <mergeCells count="15">
    <mergeCell ref="X6:Y6"/>
    <mergeCell ref="E4:K4"/>
    <mergeCell ref="E10:F11"/>
    <mergeCell ref="K15:M15"/>
    <mergeCell ref="C5:K5"/>
    <mergeCell ref="E6:F6"/>
    <mergeCell ref="G6:H6"/>
    <mergeCell ref="F15:I15"/>
    <mergeCell ref="C15:E15"/>
    <mergeCell ref="AB16:AD16"/>
    <mergeCell ref="K16:M16"/>
    <mergeCell ref="O15:Q15"/>
    <mergeCell ref="O16:Q16"/>
    <mergeCell ref="L10:L11"/>
    <mergeCell ref="Y16:AA16"/>
  </mergeCells>
  <phoneticPr fontId="2" type="noConversion"/>
  <conditionalFormatting sqref="J18:R48">
    <cfRule type="cellIs" dxfId="5" priority="1" stopIfTrue="1" operator="equal">
      <formula>""</formula>
    </cfRule>
  </conditionalFormatting>
  <pageMargins left="0.5" right="0.4" top="0.23" bottom="0.57999999999999996" header="0.23" footer="0.5"/>
  <pageSetup scale="67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3:AS48"/>
  <sheetViews>
    <sheetView topLeftCell="B1" workbookViewId="0">
      <selection activeCell="I25" sqref="H18:I25"/>
    </sheetView>
  </sheetViews>
  <sheetFormatPr defaultRowHeight="12.75" x14ac:dyDescent="0.2"/>
  <cols>
    <col min="1" max="1" width="3.42578125" hidden="1" customWidth="1"/>
    <col min="2" max="2" width="9.85546875" customWidth="1"/>
    <col min="3" max="3" width="8.140625" customWidth="1"/>
    <col min="4" max="4" width="10.85546875" customWidth="1"/>
    <col min="5" max="5" width="9.7109375" bestFit="1" customWidth="1"/>
    <col min="6" max="6" width="8.42578125" customWidth="1"/>
    <col min="7" max="7" width="9.140625" bestFit="1" customWidth="1"/>
    <col min="8" max="8" width="8.7109375" bestFit="1" customWidth="1"/>
    <col min="9" max="9" width="8.85546875" bestFit="1" customWidth="1"/>
    <col min="10" max="10" width="11" bestFit="1" customWidth="1"/>
    <col min="11" max="11" width="7.42578125" bestFit="1" customWidth="1"/>
    <col min="12" max="12" width="11.42578125" bestFit="1" customWidth="1"/>
    <col min="13" max="13" width="8.42578125" bestFit="1" customWidth="1"/>
    <col min="14" max="14" width="10.42578125" bestFit="1" customWidth="1"/>
    <col min="15" max="17" width="7.42578125" bestFit="1" customWidth="1"/>
    <col min="18" max="18" width="10.42578125" bestFit="1" customWidth="1"/>
    <col min="21" max="21" width="11" bestFit="1" customWidth="1"/>
    <col min="22" max="30" width="11" customWidth="1"/>
    <col min="31" max="35" width="9.140625" customWidth="1"/>
    <col min="36" max="37" width="10.5703125" customWidth="1"/>
    <col min="38" max="39" width="7.85546875" customWidth="1"/>
    <col min="40" max="40" width="9.140625" customWidth="1"/>
    <col min="41" max="41" width="10.5703125" customWidth="1"/>
    <col min="42" max="43" width="9.140625" customWidth="1"/>
  </cols>
  <sheetData>
    <row r="3" spans="2:41" ht="13.5" thickBot="1" x14ac:dyDescent="0.25"/>
    <row r="4" spans="2:41" ht="16.5" thickBot="1" x14ac:dyDescent="0.3">
      <c r="C4" s="80"/>
      <c r="D4" s="81" t="s">
        <v>37</v>
      </c>
      <c r="E4" s="306" t="str">
        <f>April!E4</f>
        <v>Enter Name Here</v>
      </c>
      <c r="F4" s="306"/>
      <c r="G4" s="306"/>
      <c r="H4" s="306"/>
      <c r="I4" s="306"/>
      <c r="J4" s="306"/>
      <c r="K4" s="307"/>
    </row>
    <row r="5" spans="2:41" ht="13.5" thickBot="1" x14ac:dyDescent="0.25">
      <c r="C5" s="312" t="s">
        <v>32</v>
      </c>
      <c r="D5" s="313"/>
      <c r="E5" s="313"/>
      <c r="F5" s="313"/>
      <c r="G5" s="313"/>
      <c r="H5" s="313"/>
      <c r="I5" s="313"/>
      <c r="J5" s="313"/>
      <c r="K5" s="314"/>
    </row>
    <row r="6" spans="2:41" ht="13.5" thickBot="1" x14ac:dyDescent="0.25">
      <c r="C6" s="82"/>
      <c r="D6" s="83"/>
      <c r="E6" s="296" t="s">
        <v>24</v>
      </c>
      <c r="F6" s="297"/>
      <c r="G6" s="298" t="s">
        <v>25</v>
      </c>
      <c r="H6" s="297"/>
      <c r="I6" s="83"/>
      <c r="J6" s="83"/>
      <c r="K6" s="83"/>
      <c r="L6" s="84" t="s">
        <v>29</v>
      </c>
      <c r="M6" s="85" t="s">
        <v>31</v>
      </c>
      <c r="N6" s="162" t="s">
        <v>65</v>
      </c>
      <c r="X6" s="299" t="s">
        <v>84</v>
      </c>
      <c r="Y6" s="300"/>
    </row>
    <row r="7" spans="2:41" ht="15" thickBot="1" x14ac:dyDescent="0.3">
      <c r="C7" s="86"/>
      <c r="D7" s="87"/>
      <c r="E7" s="189" t="s">
        <v>85</v>
      </c>
      <c r="F7" s="190" t="s">
        <v>86</v>
      </c>
      <c r="G7" s="189" t="s">
        <v>85</v>
      </c>
      <c r="H7" s="190" t="s">
        <v>86</v>
      </c>
      <c r="I7" s="88" t="s">
        <v>2</v>
      </c>
      <c r="J7" s="88" t="s">
        <v>3</v>
      </c>
      <c r="K7" s="89" t="s">
        <v>4</v>
      </c>
      <c r="L7" s="90" t="s">
        <v>33</v>
      </c>
      <c r="M7" s="91" t="s">
        <v>26</v>
      </c>
      <c r="N7" s="163" t="s">
        <v>66</v>
      </c>
      <c r="X7" s="186" t="s">
        <v>83</v>
      </c>
      <c r="Y7" s="186" t="s">
        <v>23</v>
      </c>
    </row>
    <row r="8" spans="2:41" x14ac:dyDescent="0.2">
      <c r="C8" s="92"/>
      <c r="D8" s="93" t="s">
        <v>22</v>
      </c>
      <c r="E8" s="192">
        <f>April!E8</f>
        <v>5</v>
      </c>
      <c r="F8" s="193">
        <f>April!F8</f>
        <v>16</v>
      </c>
      <c r="G8" s="194">
        <f>April!G8</f>
        <v>10</v>
      </c>
      <c r="H8" s="193">
        <f>April!H8</f>
        <v>14</v>
      </c>
      <c r="I8" s="201">
        <f>April!I8</f>
        <v>0</v>
      </c>
      <c r="J8" s="94">
        <f>April!J8</f>
        <v>0</v>
      </c>
      <c r="K8" s="202">
        <f>April!K8</f>
        <v>0</v>
      </c>
      <c r="L8" s="188">
        <f>April!L8</f>
        <v>0</v>
      </c>
      <c r="M8" s="95">
        <f>April!M8</f>
        <v>0</v>
      </c>
      <c r="N8" s="164">
        <f>April!N8</f>
        <v>0</v>
      </c>
      <c r="S8" s="2"/>
      <c r="T8" s="2"/>
      <c r="U8" s="2"/>
      <c r="V8" s="2"/>
      <c r="X8" s="187">
        <f>X9-DATEVALUE("1/1/"&amp;$B16)+1</f>
        <v>136</v>
      </c>
      <c r="Y8" s="187">
        <f>Y9-DATEVALUE("1/1/"&amp;B16)+1</f>
        <v>287</v>
      </c>
      <c r="Z8" s="15"/>
      <c r="AA8" s="15"/>
      <c r="AB8" s="15"/>
      <c r="AC8" s="2"/>
      <c r="AE8" s="122"/>
      <c r="AF8" s="172" t="s">
        <v>76</v>
      </c>
      <c r="AG8" s="172" t="s">
        <v>77</v>
      </c>
      <c r="AH8" s="172" t="s">
        <v>78</v>
      </c>
    </row>
    <row r="9" spans="2:41" ht="13.5" thickBot="1" x14ac:dyDescent="0.25">
      <c r="C9" s="96"/>
      <c r="D9" s="97" t="s">
        <v>23</v>
      </c>
      <c r="E9" s="98"/>
      <c r="F9" s="195"/>
      <c r="G9" s="196"/>
      <c r="H9" s="195"/>
      <c r="I9" s="46">
        <f>April!I9</f>
        <v>0</v>
      </c>
      <c r="J9" s="99">
        <f>April!J9</f>
        <v>0</v>
      </c>
      <c r="K9" s="203">
        <f>April!K9</f>
        <v>0</v>
      </c>
      <c r="L9" s="191">
        <f>April!L9</f>
        <v>0</v>
      </c>
      <c r="M9" s="100">
        <f>April!M9</f>
        <v>0</v>
      </c>
      <c r="N9" s="165">
        <f>April!N9</f>
        <v>0</v>
      </c>
      <c r="S9" s="2"/>
      <c r="T9" s="2"/>
      <c r="U9" s="2"/>
      <c r="V9" s="2"/>
      <c r="X9" s="185">
        <f>DATE($B16,E8,F8)</f>
        <v>40679</v>
      </c>
      <c r="Y9" s="185">
        <f>DATE($B16,G8,H8)</f>
        <v>40830</v>
      </c>
      <c r="Z9" s="15"/>
      <c r="AA9" s="15"/>
      <c r="AB9" s="15"/>
      <c r="AC9" s="2"/>
      <c r="AE9" s="122"/>
      <c r="AF9" s="122" t="str">
        <f>IF(May!C43="","",May!C43)</f>
        <v/>
      </c>
      <c r="AG9" s="122" t="str">
        <f>IF(May!D43="","",May!D43)</f>
        <v/>
      </c>
      <c r="AH9" s="122" t="str">
        <f>IF(May!F43="","",May!F43)</f>
        <v/>
      </c>
    </row>
    <row r="10" spans="2:41" ht="14.25" x14ac:dyDescent="0.25">
      <c r="C10" s="19" t="s">
        <v>20</v>
      </c>
      <c r="D10" s="35" t="s">
        <v>21</v>
      </c>
      <c r="E10" s="308" t="s">
        <v>46</v>
      </c>
      <c r="F10" s="309"/>
      <c r="G10" s="42" t="s">
        <v>47</v>
      </c>
      <c r="H10" s="44">
        <f>April!H10</f>
        <v>0</v>
      </c>
      <c r="I10" s="45">
        <f>April!I10</f>
        <v>0</v>
      </c>
      <c r="J10" s="39"/>
      <c r="K10" s="26"/>
      <c r="L10" s="304"/>
      <c r="AE10" s="122"/>
      <c r="AF10" s="122" t="str">
        <f>IF(May!C44="","",May!C44)</f>
        <v/>
      </c>
      <c r="AG10" s="122" t="str">
        <f>IF(May!D44="","",May!D44)</f>
        <v/>
      </c>
      <c r="AH10" s="122" t="str">
        <f>IF(May!F44="","",May!F44)</f>
        <v/>
      </c>
    </row>
    <row r="11" spans="2:41" ht="13.5" thickBot="1" x14ac:dyDescent="0.25">
      <c r="C11" s="20">
        <f>April!C11</f>
        <v>0</v>
      </c>
      <c r="D11" s="36">
        <f>April!D11</f>
        <v>0</v>
      </c>
      <c r="E11" s="310"/>
      <c r="F11" s="311"/>
      <c r="G11" s="43" t="s">
        <v>48</v>
      </c>
      <c r="H11" s="46">
        <f>April!H11</f>
        <v>0</v>
      </c>
      <c r="I11" s="47">
        <f>April!I11</f>
        <v>0</v>
      </c>
      <c r="J11" s="101"/>
      <c r="K11" s="27"/>
      <c r="L11" s="305"/>
      <c r="AE11" s="172" t="s">
        <v>79</v>
      </c>
      <c r="AF11" s="122" t="str">
        <f>IF(May!C45="","",May!C45)</f>
        <v/>
      </c>
      <c r="AG11" s="122" t="str">
        <f>IF(May!D45="","",May!D45)</f>
        <v/>
      </c>
      <c r="AH11" s="122" t="str">
        <f>IF(May!F45="","",May!F45)</f>
        <v/>
      </c>
    </row>
    <row r="12" spans="2:41" ht="13.5" thickBot="1" x14ac:dyDescent="0.25">
      <c r="L12" s="166" t="str">
        <f>April!L12</f>
        <v>Version 1.1</v>
      </c>
      <c r="AE12" s="225" t="s">
        <v>98</v>
      </c>
      <c r="AF12" s="122" t="str">
        <f>IF(May!C46="","",May!C46)</f>
        <v/>
      </c>
      <c r="AG12" s="122" t="str">
        <f>IF(May!D46="","",May!D46)</f>
        <v/>
      </c>
      <c r="AH12" s="122" t="str">
        <f>IF(May!F46="","",May!F46)</f>
        <v/>
      </c>
    </row>
    <row r="13" spans="2:41" x14ac:dyDescent="0.2">
      <c r="AE13" s="122"/>
      <c r="AF13" s="122" t="str">
        <f>IF(May!C47="","",May!C47)</f>
        <v/>
      </c>
      <c r="AG13" s="122" t="str">
        <f>IF(May!D47="","",May!D47)</f>
        <v/>
      </c>
      <c r="AH13" s="122" t="str">
        <f>IF(May!F47="","",May!F47)</f>
        <v/>
      </c>
    </row>
    <row r="14" spans="2:41" ht="13.5" thickBot="1" x14ac:dyDescent="0.25">
      <c r="B14" s="37">
        <f>IF(B15="april",4,IF(B15="may",5,IF(B15="june",6,IF(B15="july",7,IF(B15="august",8,IF(B15="september",9,10))))))</f>
        <v>6</v>
      </c>
      <c r="H14" s="13"/>
      <c r="I14" s="30"/>
      <c r="J14" s="30"/>
      <c r="K14" s="30"/>
      <c r="AE14" s="122"/>
      <c r="AF14" s="122" t="str">
        <f>IF(May!C48="","",May!C48)</f>
        <v/>
      </c>
      <c r="AG14" s="122" t="str">
        <f>IF(May!D48="","",May!D48)</f>
        <v/>
      </c>
      <c r="AH14" s="122" t="str">
        <f>IF(May!F48="","",May!F48)</f>
        <v/>
      </c>
    </row>
    <row r="15" spans="2:41" ht="13.5" thickBot="1" x14ac:dyDescent="0.25">
      <c r="B15" s="239" t="s">
        <v>41</v>
      </c>
      <c r="C15" s="287" t="s">
        <v>15</v>
      </c>
      <c r="D15" s="288"/>
      <c r="E15" s="289"/>
      <c r="F15" s="287" t="s">
        <v>16</v>
      </c>
      <c r="G15" s="288"/>
      <c r="H15" s="288"/>
      <c r="I15" s="289"/>
      <c r="J15" s="211"/>
      <c r="K15" s="211"/>
      <c r="L15" s="212"/>
      <c r="M15" s="209"/>
      <c r="N15" s="209"/>
      <c r="O15" s="293" t="s">
        <v>39</v>
      </c>
      <c r="P15" s="294"/>
      <c r="Q15" s="295"/>
      <c r="R15" s="213"/>
      <c r="S15" s="209"/>
    </row>
    <row r="16" spans="2:41" ht="13.5" thickBot="1" x14ac:dyDescent="0.25">
      <c r="B16" s="240">
        <f>April!B16</f>
        <v>2011</v>
      </c>
      <c r="C16" s="214" t="s">
        <v>17</v>
      </c>
      <c r="D16" s="218" t="s">
        <v>19</v>
      </c>
      <c r="E16" s="215" t="s">
        <v>93</v>
      </c>
      <c r="F16" s="216" t="s">
        <v>17</v>
      </c>
      <c r="G16" s="217" t="s">
        <v>94</v>
      </c>
      <c r="H16" s="218" t="s">
        <v>18</v>
      </c>
      <c r="I16" s="215" t="s">
        <v>19</v>
      </c>
      <c r="J16" s="219"/>
      <c r="K16" s="287" t="s">
        <v>39</v>
      </c>
      <c r="L16" s="288"/>
      <c r="M16" s="289"/>
      <c r="N16" s="248"/>
      <c r="O16" s="276" t="s">
        <v>68</v>
      </c>
      <c r="P16" s="277"/>
      <c r="Q16" s="278"/>
      <c r="R16" s="213"/>
      <c r="S16" s="213"/>
      <c r="T16" s="14"/>
      <c r="Y16" t="s">
        <v>34</v>
      </c>
      <c r="AB16" s="275" t="s">
        <v>70</v>
      </c>
      <c r="AC16" s="275"/>
      <c r="AD16" s="275"/>
      <c r="AI16" s="6"/>
      <c r="AJ16" s="6"/>
      <c r="AO16" s="6"/>
    </row>
    <row r="17" spans="1:45" ht="16.5" thickBot="1" x14ac:dyDescent="0.35">
      <c r="B17" s="239" t="s">
        <v>0</v>
      </c>
      <c r="C17" s="226" t="s">
        <v>27</v>
      </c>
      <c r="D17" s="230" t="s">
        <v>38</v>
      </c>
      <c r="E17" s="227" t="s">
        <v>38</v>
      </c>
      <c r="F17" s="228" t="s">
        <v>28</v>
      </c>
      <c r="G17" s="229" t="s">
        <v>28</v>
      </c>
      <c r="H17" s="230" t="s">
        <v>90</v>
      </c>
      <c r="I17" s="231" t="s">
        <v>91</v>
      </c>
      <c r="J17" s="232" t="s">
        <v>1</v>
      </c>
      <c r="K17" s="261" t="s">
        <v>31</v>
      </c>
      <c r="L17" s="261" t="s">
        <v>29</v>
      </c>
      <c r="M17" s="261" t="s">
        <v>30</v>
      </c>
      <c r="N17" s="262" t="s">
        <v>69</v>
      </c>
      <c r="O17" s="256" t="s">
        <v>31</v>
      </c>
      <c r="P17" s="254" t="s">
        <v>29</v>
      </c>
      <c r="Q17" s="254" t="s">
        <v>30</v>
      </c>
      <c r="R17" s="257" t="s">
        <v>69</v>
      </c>
      <c r="S17" s="235" t="s">
        <v>36</v>
      </c>
      <c r="T17" s="28"/>
      <c r="U17" s="28"/>
      <c r="V17" s="28"/>
      <c r="W17" s="29"/>
      <c r="Y17" t="s">
        <v>31</v>
      </c>
      <c r="Z17" t="s">
        <v>29</v>
      </c>
      <c r="AA17" t="s">
        <v>30</v>
      </c>
      <c r="AB17" t="s">
        <v>31</v>
      </c>
      <c r="AC17" t="s">
        <v>29</v>
      </c>
      <c r="AD17" t="s">
        <v>30</v>
      </c>
      <c r="AE17" t="s">
        <v>8</v>
      </c>
      <c r="AF17" t="s">
        <v>10</v>
      </c>
      <c r="AG17" t="s">
        <v>11</v>
      </c>
      <c r="AH17" t="s">
        <v>12</v>
      </c>
      <c r="AI17" t="s">
        <v>6</v>
      </c>
      <c r="AJ17" t="s">
        <v>49</v>
      </c>
      <c r="AK17" t="s">
        <v>14</v>
      </c>
      <c r="AL17" t="s">
        <v>7</v>
      </c>
      <c r="AM17" t="s">
        <v>50</v>
      </c>
      <c r="AN17" t="s">
        <v>2</v>
      </c>
      <c r="AO17" t="s">
        <v>5</v>
      </c>
      <c r="AP17" t="s">
        <v>13</v>
      </c>
      <c r="AQ17" t="s">
        <v>3</v>
      </c>
      <c r="AR17" t="s">
        <v>4</v>
      </c>
      <c r="AS17" t="s">
        <v>9</v>
      </c>
    </row>
    <row r="18" spans="1:45" x14ac:dyDescent="0.2">
      <c r="A18">
        <v>1</v>
      </c>
      <c r="B18" s="241">
        <f t="shared" ref="B18:B47" si="0">DATE(B$16,B$14,A18)</f>
        <v>40695</v>
      </c>
      <c r="C18" s="244"/>
      <c r="D18" s="236"/>
      <c r="E18" s="258" t="str">
        <f>IF(AG18="need data","",AG18)</f>
        <v/>
      </c>
      <c r="F18" s="48"/>
      <c r="G18" s="249" t="str">
        <f>IF(AH18="need data","",AH18)</f>
        <v/>
      </c>
      <c r="H18" s="49"/>
      <c r="I18" s="50"/>
      <c r="J18" s="105" t="str">
        <f>IF(K18="","",IF(OR(AF18="need data",AG18="need data"),"need data",IF(AF18*2.447*(AG18-AN18)*1.547&lt;0,0,AF18*2.447*(AG18-AN18)*1.547)))</f>
        <v>need data</v>
      </c>
      <c r="K18" s="69">
        <f t="shared" ref="K18:K47" si="1">IF(OR(AND($AE18&gt;=X$8,$AE18&lt;X$8+6),AND($AE18&gt;Y$8,$AE18&lt;Y$8+7)),"",IF(AND($AE18&gt;=X$8,$AE18&lt;=Y$8),$M$8,$M$9))</f>
        <v>0</v>
      </c>
      <c r="L18" s="69" t="str">
        <f>IF(K18="","",IF(COUNT(May!F43:F48,June!F18)&lt;&gt;7,"no data",($AQ18*$AH18+$AR18-$AP18)*$D$11*2.447*($C$11-$AN18)))</f>
        <v>no data</v>
      </c>
      <c r="M18" s="69" t="str">
        <f>IF(K18="","",IF(OR(COUNT(May!F$42:F$47,June!F18)&lt;&gt;7,COUNT(May!H42:H47,June!H18)&lt;&gt;7,COUNT(May!I42:I47,June!I18)&lt;&gt;7),"no data",($AQ18*$AH18+$AR18-$AO18)*$D$11*2.447*($C$11-$AN18)))</f>
        <v>no data</v>
      </c>
      <c r="N18" s="70" t="str">
        <f t="shared" ref="N18:N24" si="2">IF(K18="","",IF(J18="need data","need data",IF(AA18&lt;&gt;"no data",AA18,IF(Z18&lt;&gt;"no data",Z18,Y18))))</f>
        <v>need data</v>
      </c>
      <c r="O18" s="105">
        <f t="shared" ref="O18:O47" si="3">IF($K18="","",IF($K18=$M$9,K18*$N$9,K18*$N$8))</f>
        <v>0</v>
      </c>
      <c r="P18" s="69" t="str">
        <f t="shared" ref="P18:P47" si="4">IF($K18="","",IF(L18="no data","no data",IF($K18=$M$9,L18*$N$9,L18*$N$8)))</f>
        <v>no data</v>
      </c>
      <c r="Q18" s="69" t="str">
        <f t="shared" ref="Q18:Q47" si="5">IF($K18="","",IF(M18="no data","no data",IF($K18=$M$9,M18*$N$9,M18*$N$8)))</f>
        <v>no data</v>
      </c>
      <c r="R18" s="70" t="str">
        <f>IF(O18="","",IF(J18="need data","need data",IF(AD18&lt;&gt;"no data",AD18,IF(AC18&lt;&gt;"no data",AC18,AB18))))</f>
        <v>need data</v>
      </c>
      <c r="S18" s="146"/>
      <c r="T18" s="137"/>
      <c r="U18" s="138"/>
      <c r="V18" s="138"/>
      <c r="W18" s="139"/>
      <c r="Y18" s="5" t="e">
        <f>IF(J18=""," ",IF(RoundEven($J18-K18,0)&gt;0,$J18-K18," "))</f>
        <v>#VALUE!</v>
      </c>
      <c r="Z18" s="5" t="str">
        <f>IF(L18="no data","no data",IF(L18=""," ",IF(RoundEven($J18-L18,0)&gt;0,$J18-L18," ")))</f>
        <v>no data</v>
      </c>
      <c r="AA18" s="5" t="str">
        <f>IF(M18="no data","no data",IF(M18=""," ",IF(RoundEven($J18-M18,0)&gt;0,$J18-M18," ")))</f>
        <v>no data</v>
      </c>
      <c r="AB18" s="5" t="e">
        <f>IF($J18=""," ",IF(RoundEven($J18-O18,0)&gt;0,$J18-O18," "))</f>
        <v>#VALUE!</v>
      </c>
      <c r="AC18" s="5" t="str">
        <f>IF(P18="no data","no data",IF(P18=""," ",IF(RoundEven($J18-P18,0)&gt;0,$J18-P18," ")))</f>
        <v>no data</v>
      </c>
      <c r="AD18" s="5" t="str">
        <f>IF(Q18="no data","no data",IF(Q18=""," ",IF(RoundEven($J18-Q18,0)&gt;0,$J18-Q18," ")))</f>
        <v>no data</v>
      </c>
      <c r="AE18" s="2">
        <f t="shared" ref="AE18:AE47" si="6">VALUE(TEXT((B18-DATEVALUE("1/1/"&amp;TEXT(B18,"yy"))+1),"000"))</f>
        <v>152</v>
      </c>
      <c r="AF18" s="1" t="str">
        <f>IF(COUNT(AF9:AF14,C18)&lt;&gt;7,"need data",AVERAGE(AF9:AF14,C18))</f>
        <v>need data</v>
      </c>
      <c r="AG18" s="1" t="str">
        <f>IF(COUNT(AG9:AG14,D18)&lt;&gt;7,"need data",AVERAGE(AG9:AG14,D18))</f>
        <v>need data</v>
      </c>
      <c r="AH18" s="5" t="str">
        <f>IF(COUNT(AH9:AH14,F18)&lt;&gt;7,"need data",AVERAGE(AH9:AH14,F18))</f>
        <v>need data</v>
      </c>
      <c r="AI18" s="1">
        <f t="shared" ref="AI18:AI47" si="7">H$11*H18+I$11</f>
        <v>0</v>
      </c>
      <c r="AJ18" s="1">
        <f>AVERAGE(May!AI43:AI48,June!AI18)</f>
        <v>0</v>
      </c>
      <c r="AK18" s="1">
        <f t="shared" ref="AK18:AK47" si="8">IF(AND($AE18&gt;=X$8,$AE18&lt;=Y$8),$L$8,$L$9)</f>
        <v>0</v>
      </c>
      <c r="AL18" s="1">
        <f t="shared" ref="AL18:AL47" si="9">H$10*I18+I$10</f>
        <v>0</v>
      </c>
      <c r="AM18" s="1">
        <f>AVERAGE(May!AL43:AL48,June!AL18)</f>
        <v>0</v>
      </c>
      <c r="AN18" s="1">
        <f t="shared" ref="AN18:AN47" si="10">IF(AND($AE18&gt;=$X$8,$AE18&lt;=$Y$8),$I$8,$I$9)</f>
        <v>0</v>
      </c>
      <c r="AO18">
        <f t="shared" ref="AO18:AO47" si="11">IF(OR(AM18&lt;=AN18,AND(AM18&gt;AN18,AJ18&gt;=AN18)),0,(1-(AJ18/AN18)))</f>
        <v>0</v>
      </c>
      <c r="AP18" t="e">
        <f t="shared" ref="AP18:AP47" si="12">1-AK18/AN18</f>
        <v>#DIV/0!</v>
      </c>
      <c r="AQ18" s="4">
        <f t="shared" ref="AQ18:AQ47" si="13">IF($AN18=13,J$9,J$8)</f>
        <v>0</v>
      </c>
      <c r="AR18" s="3">
        <f t="shared" ref="AR18:AR47" si="14">IF($AN18=13,K$9,K$8)</f>
        <v>0</v>
      </c>
      <c r="AS18" s="7">
        <f t="shared" ref="AS18:AS47" si="15">(AQ18*F18+AR18-AO18)</f>
        <v>0</v>
      </c>
    </row>
    <row r="19" spans="1:45" x14ac:dyDescent="0.2">
      <c r="A19">
        <v>2</v>
      </c>
      <c r="B19" s="242">
        <f t="shared" si="0"/>
        <v>40696</v>
      </c>
      <c r="C19" s="245"/>
      <c r="D19" s="237"/>
      <c r="E19" s="259" t="str">
        <f t="shared" ref="E19:E47" si="16">IF(AG19="need data","",AG19)</f>
        <v/>
      </c>
      <c r="F19" s="51"/>
      <c r="G19" s="250" t="str">
        <f t="shared" ref="G19:G47" si="17">IF(AH19="need data","",AH19)</f>
        <v/>
      </c>
      <c r="H19" s="17"/>
      <c r="I19" s="52"/>
      <c r="J19" s="60" t="str">
        <f t="shared" ref="J19:J47" si="18">IF(K19="","",IF(OR(AF19="need data",AG19="need data"),"need data",IF(AF19*2.447*(AG19-AN19)*1.547&lt;0,0,AF19*2.447*(AG19-AN19)*1.547)))</f>
        <v>need data</v>
      </c>
      <c r="K19" s="21">
        <f t="shared" si="1"/>
        <v>0</v>
      </c>
      <c r="L19" s="21" t="str">
        <f>IF(K19="","",IF(COUNT(May!F44:F48,June!F18:F19)&lt;&gt;7,"no data",($AQ19*$AH19+$AR19-$AP19)*$D$11*2.447*($C$11-$AN19)))</f>
        <v>no data</v>
      </c>
      <c r="M19" s="21" t="str">
        <f>IF(K19="","",IF(OR(COUNT(May!F$43:F$47,June!F18:F19)&lt;&gt;7,COUNT(May!H$43:H$47,June!H18:H19)&lt;&gt;7,COUNT(May!I$43:I$47,June!I18:I19)&lt;&gt;7),"no data",($AQ19*$AH19+$AR19-$AO19)*$D$11*2.447*($C$11-$AN19)))</f>
        <v>no data</v>
      </c>
      <c r="N19" s="61" t="str">
        <f t="shared" si="2"/>
        <v>need data</v>
      </c>
      <c r="O19" s="60">
        <f t="shared" si="3"/>
        <v>0</v>
      </c>
      <c r="P19" s="21" t="str">
        <f t="shared" si="4"/>
        <v>no data</v>
      </c>
      <c r="Q19" s="21" t="str">
        <f t="shared" si="5"/>
        <v>no data</v>
      </c>
      <c r="R19" s="61" t="str">
        <f t="shared" ref="R19:R47" si="19">IF(O19="","",IF(J19="need data","need data",IF(AD19&lt;&gt;"no data",AD19,IF(AC19&lt;&gt;"no data",AC19,AB19))))</f>
        <v>need data</v>
      </c>
      <c r="S19" s="147"/>
      <c r="T19" s="140"/>
      <c r="U19" s="141"/>
      <c r="V19" s="141"/>
      <c r="W19" s="142"/>
      <c r="Y19" s="5" t="e">
        <f t="shared" ref="Y19:Y47" si="20">IF(J19=""," ",IF(RoundEven($J19-K19,0)&gt;0,$J19-K19," "))</f>
        <v>#VALUE!</v>
      </c>
      <c r="Z19" s="5" t="str">
        <f t="shared" ref="Z19:Z47" si="21">IF(L19="no data","no data",IF(L19=""," ",IF(RoundEven($J19-L19,0)&gt;0,$J19-L19," ")))</f>
        <v>no data</v>
      </c>
      <c r="AA19" s="5" t="str">
        <f t="shared" ref="AA19:AA47" si="22">IF(M19="no data","no data",IF(M19=""," ",IF(RoundEven($J19-M19,0)&gt;0,$J19-M19," ")))</f>
        <v>no data</v>
      </c>
      <c r="AB19" s="5" t="e">
        <f t="shared" ref="AB19:AB47" si="23">IF($J19=""," ",IF(RoundEven($J19-O19,0)&gt;0,$J19-O19," "))</f>
        <v>#VALUE!</v>
      </c>
      <c r="AC19" s="5" t="str">
        <f t="shared" ref="AC19:AD47" si="24">IF(P19="no data","no data",IF(P19=""," ",IF(RoundEven($J19-P19,0)&gt;0,$J19-P19," ")))</f>
        <v>no data</v>
      </c>
      <c r="AD19" s="5" t="str">
        <f t="shared" si="24"/>
        <v>no data</v>
      </c>
      <c r="AE19" s="2">
        <f t="shared" si="6"/>
        <v>153</v>
      </c>
      <c r="AF19" s="1" t="str">
        <f>IF(COUNT(AF10:AF14,C18:C19)&lt;&gt;7,"need data",AVERAGE(AF10:AF14,C18:C19))</f>
        <v>need data</v>
      </c>
      <c r="AG19" s="1" t="str">
        <f>IF(COUNT(AG10:AG14,D18:D19)&lt;&gt;7,"need data",AVERAGE(AG10:AG14,D18:D19))</f>
        <v>need data</v>
      </c>
      <c r="AH19" s="5" t="str">
        <f>IF(COUNT(AH10:AH14,F18:F19)&lt;&gt;7,"need data",AVERAGE(AH10:AH14,F18:F19))</f>
        <v>need data</v>
      </c>
      <c r="AI19" s="1">
        <f t="shared" si="7"/>
        <v>0</v>
      </c>
      <c r="AJ19" s="1">
        <f>AVERAGE(May!AI44:AI48,June!AI18:AI19)</f>
        <v>0</v>
      </c>
      <c r="AK19" s="1">
        <f t="shared" si="8"/>
        <v>0</v>
      </c>
      <c r="AL19" s="1">
        <f t="shared" si="9"/>
        <v>0</v>
      </c>
      <c r="AM19" s="1">
        <f>AVERAGE(May!AL44:AL48,June!AL18:AL19)</f>
        <v>0</v>
      </c>
      <c r="AN19" s="1">
        <f t="shared" si="10"/>
        <v>0</v>
      </c>
      <c r="AO19">
        <f t="shared" si="11"/>
        <v>0</v>
      </c>
      <c r="AP19" t="e">
        <f t="shared" si="12"/>
        <v>#DIV/0!</v>
      </c>
      <c r="AQ19" s="4">
        <f t="shared" si="13"/>
        <v>0</v>
      </c>
      <c r="AR19" s="3">
        <f t="shared" si="14"/>
        <v>0</v>
      </c>
      <c r="AS19" s="7">
        <f t="shared" si="15"/>
        <v>0</v>
      </c>
    </row>
    <row r="20" spans="1:45" x14ac:dyDescent="0.2">
      <c r="A20">
        <v>3</v>
      </c>
      <c r="B20" s="242">
        <f t="shared" si="0"/>
        <v>40697</v>
      </c>
      <c r="C20" s="245"/>
      <c r="D20" s="237"/>
      <c r="E20" s="259" t="str">
        <f t="shared" si="16"/>
        <v/>
      </c>
      <c r="F20" s="51"/>
      <c r="G20" s="250" t="str">
        <f t="shared" si="17"/>
        <v/>
      </c>
      <c r="H20" s="17"/>
      <c r="I20" s="52"/>
      <c r="J20" s="60" t="str">
        <f t="shared" si="18"/>
        <v>need data</v>
      </c>
      <c r="K20" s="21">
        <f t="shared" si="1"/>
        <v>0</v>
      </c>
      <c r="L20" s="21" t="str">
        <f>IF(K20="","",IF(COUNT(May!F45:F48,June!F18:F20)&lt;&gt;7,"no data",($AQ20*$AH20+$AR20-$AP20)*$D$11*2.447*($C$11-$AN20)))</f>
        <v>no data</v>
      </c>
      <c r="M20" s="21" t="str">
        <f>IF(K20="","",IF(OR(COUNT(May!F44:F47,June!F18:F20)&lt;&gt;7,COUNT(May!H44:H47,June!H18:H20)&lt;&gt;7,COUNT(May!I44:I47,June!I18:I20)&lt;&gt;7),"no data",($AQ20*$AH20+$AR20-$AO20)*$D$11*2.447*($C$11-$AN20)))</f>
        <v>no data</v>
      </c>
      <c r="N20" s="61" t="str">
        <f t="shared" si="2"/>
        <v>need data</v>
      </c>
      <c r="O20" s="60">
        <f t="shared" si="3"/>
        <v>0</v>
      </c>
      <c r="P20" s="21" t="str">
        <f t="shared" si="4"/>
        <v>no data</v>
      </c>
      <c r="Q20" s="21" t="str">
        <f t="shared" si="5"/>
        <v>no data</v>
      </c>
      <c r="R20" s="61" t="str">
        <f t="shared" si="19"/>
        <v>need data</v>
      </c>
      <c r="S20" s="147"/>
      <c r="T20" s="140"/>
      <c r="U20" s="141"/>
      <c r="V20" s="141"/>
      <c r="W20" s="142"/>
      <c r="Y20" s="5" t="e">
        <f t="shared" si="20"/>
        <v>#VALUE!</v>
      </c>
      <c r="Z20" s="5" t="str">
        <f t="shared" si="21"/>
        <v>no data</v>
      </c>
      <c r="AA20" s="5" t="str">
        <f t="shared" si="22"/>
        <v>no data</v>
      </c>
      <c r="AB20" s="5" t="e">
        <f t="shared" si="23"/>
        <v>#VALUE!</v>
      </c>
      <c r="AC20" s="5" t="str">
        <f t="shared" si="24"/>
        <v>no data</v>
      </c>
      <c r="AD20" s="5" t="str">
        <f t="shared" si="24"/>
        <v>no data</v>
      </c>
      <c r="AE20" s="2">
        <f t="shared" si="6"/>
        <v>154</v>
      </c>
      <c r="AF20" s="1" t="str">
        <f>IF(COUNT(AF11:AF14,C18:C20)&lt;&gt;7,"need data",AVERAGE(AF11:AF14,C18:C20))</f>
        <v>need data</v>
      </c>
      <c r="AG20" s="1" t="str">
        <f>IF(COUNT(AG11:AG14,D18:D20)&lt;&gt;7,"need data",AVERAGE(AG11:AG14,D18:D20))</f>
        <v>need data</v>
      </c>
      <c r="AH20" s="5" t="str">
        <f>IF(COUNT(AH11:AH14,F18:F20)&lt;&gt;7,"need data",AVERAGE(AH11:AH14,F18:F20))</f>
        <v>need data</v>
      </c>
      <c r="AI20" s="1">
        <f t="shared" si="7"/>
        <v>0</v>
      </c>
      <c r="AJ20" s="1">
        <f>AVERAGE(May!AI45:AI48,June!AI18:AI20)</f>
        <v>0</v>
      </c>
      <c r="AK20" s="1">
        <f t="shared" si="8"/>
        <v>0</v>
      </c>
      <c r="AL20" s="1">
        <f t="shared" si="9"/>
        <v>0</v>
      </c>
      <c r="AM20" s="1">
        <f>AVERAGE(May!AL45:AL48,June!AL18:AL20)</f>
        <v>0</v>
      </c>
      <c r="AN20" s="1">
        <f t="shared" si="10"/>
        <v>0</v>
      </c>
      <c r="AO20">
        <f t="shared" si="11"/>
        <v>0</v>
      </c>
      <c r="AP20" t="e">
        <f t="shared" si="12"/>
        <v>#DIV/0!</v>
      </c>
      <c r="AQ20" s="4">
        <f t="shared" si="13"/>
        <v>0</v>
      </c>
      <c r="AR20" s="3">
        <f t="shared" si="14"/>
        <v>0</v>
      </c>
      <c r="AS20" s="7">
        <f t="shared" si="15"/>
        <v>0</v>
      </c>
    </row>
    <row r="21" spans="1:45" x14ac:dyDescent="0.2">
      <c r="A21">
        <v>4</v>
      </c>
      <c r="B21" s="242">
        <f t="shared" si="0"/>
        <v>40698</v>
      </c>
      <c r="C21" s="245"/>
      <c r="D21" s="237"/>
      <c r="E21" s="259" t="str">
        <f t="shared" si="16"/>
        <v/>
      </c>
      <c r="F21" s="51"/>
      <c r="G21" s="250" t="str">
        <f t="shared" si="17"/>
        <v/>
      </c>
      <c r="H21" s="17"/>
      <c r="I21" s="52"/>
      <c r="J21" s="60" t="str">
        <f t="shared" si="18"/>
        <v>need data</v>
      </c>
      <c r="K21" s="21">
        <f t="shared" si="1"/>
        <v>0</v>
      </c>
      <c r="L21" s="21" t="str">
        <f>IF(K21="","",IF(COUNT(May!F46:F48,June!F18:F21)&lt;&gt;7,"no data",($AQ21*$AH21+$AR21-$AP21)*$D$11*2.447*($C$11-$AN21)))</f>
        <v>no data</v>
      </c>
      <c r="M21" s="21" t="str">
        <f>IF(K21="","",IF(OR(COUNT(May!F45:F47,June!F18:F21)&lt;&gt;7,COUNT(May!H45:H47,June!H18:H21)&lt;&gt;7,COUNT(May!I45:I47,June!I18:I21)&lt;&gt;7),"no data",($AQ21*$AH21+$AR21-$AO21)*$D$11*2.447*($C$11-$AN21)))</f>
        <v>no data</v>
      </c>
      <c r="N21" s="61" t="str">
        <f t="shared" si="2"/>
        <v>need data</v>
      </c>
      <c r="O21" s="60">
        <f t="shared" si="3"/>
        <v>0</v>
      </c>
      <c r="P21" s="21" t="str">
        <f t="shared" si="4"/>
        <v>no data</v>
      </c>
      <c r="Q21" s="21" t="str">
        <f t="shared" si="5"/>
        <v>no data</v>
      </c>
      <c r="R21" s="61" t="str">
        <f t="shared" si="19"/>
        <v>need data</v>
      </c>
      <c r="S21" s="147"/>
      <c r="T21" s="140"/>
      <c r="U21" s="141"/>
      <c r="V21" s="141"/>
      <c r="W21" s="142"/>
      <c r="Y21" s="5" t="e">
        <f t="shared" si="20"/>
        <v>#VALUE!</v>
      </c>
      <c r="Z21" s="5" t="str">
        <f t="shared" si="21"/>
        <v>no data</v>
      </c>
      <c r="AA21" s="5" t="str">
        <f t="shared" si="22"/>
        <v>no data</v>
      </c>
      <c r="AB21" s="5" t="e">
        <f t="shared" si="23"/>
        <v>#VALUE!</v>
      </c>
      <c r="AC21" s="5" t="str">
        <f t="shared" si="24"/>
        <v>no data</v>
      </c>
      <c r="AD21" s="5" t="str">
        <f t="shared" si="24"/>
        <v>no data</v>
      </c>
      <c r="AE21" s="2">
        <f t="shared" si="6"/>
        <v>155</v>
      </c>
      <c r="AF21" s="1" t="str">
        <f>IF(COUNT(AF12:AF14,C18:C21)&lt;&gt;7,"need data",AVERAGE(AF12:AF14,C18:C21))</f>
        <v>need data</v>
      </c>
      <c r="AG21" s="1" t="str">
        <f>IF(COUNT(AG12:AG14,D18:D21)&lt;&gt;7,"need data",AVERAGE(AG12:AG14,D18:D21))</f>
        <v>need data</v>
      </c>
      <c r="AH21" s="5" t="str">
        <f>IF(COUNT(AH12:AH14,F18:F21)&lt;&gt;7,"need data",AVERAGE(AH12:AH14,F18:F21))</f>
        <v>need data</v>
      </c>
      <c r="AI21" s="1">
        <f t="shared" si="7"/>
        <v>0</v>
      </c>
      <c r="AJ21" s="1">
        <f>AVERAGE(May!AI46:AI48,June!AI18:AI21)</f>
        <v>0</v>
      </c>
      <c r="AK21" s="1">
        <f t="shared" si="8"/>
        <v>0</v>
      </c>
      <c r="AL21" s="1">
        <f t="shared" si="9"/>
        <v>0</v>
      </c>
      <c r="AM21" s="1">
        <f>AVERAGE(May!AL46:AL48,June!AL18:AL21)</f>
        <v>0</v>
      </c>
      <c r="AN21" s="1">
        <f t="shared" si="10"/>
        <v>0</v>
      </c>
      <c r="AO21">
        <f t="shared" si="11"/>
        <v>0</v>
      </c>
      <c r="AP21" t="e">
        <f t="shared" si="12"/>
        <v>#DIV/0!</v>
      </c>
      <c r="AQ21" s="4">
        <f t="shared" si="13"/>
        <v>0</v>
      </c>
      <c r="AR21" s="3">
        <f t="shared" si="14"/>
        <v>0</v>
      </c>
      <c r="AS21" s="7">
        <f t="shared" si="15"/>
        <v>0</v>
      </c>
    </row>
    <row r="22" spans="1:45" x14ac:dyDescent="0.2">
      <c r="A22">
        <v>5</v>
      </c>
      <c r="B22" s="242">
        <f t="shared" si="0"/>
        <v>40699</v>
      </c>
      <c r="C22" s="245"/>
      <c r="D22" s="237"/>
      <c r="E22" s="259" t="str">
        <f t="shared" si="16"/>
        <v/>
      </c>
      <c r="F22" s="51"/>
      <c r="G22" s="250" t="str">
        <f t="shared" si="17"/>
        <v/>
      </c>
      <c r="H22" s="17"/>
      <c r="I22" s="52"/>
      <c r="J22" s="60" t="str">
        <f t="shared" si="18"/>
        <v>need data</v>
      </c>
      <c r="K22" s="21">
        <f t="shared" si="1"/>
        <v>0</v>
      </c>
      <c r="L22" s="21" t="str">
        <f>IF(K22="","",IF(COUNT(May!F47:F48,June!F18:F22)&lt;&gt;7,"no data",($AQ22*$AH22+$AR22-$AP22)*$D$11*2.447*($C$11-$AN22)))</f>
        <v>no data</v>
      </c>
      <c r="M22" s="21" t="str">
        <f>IF(K22="","",IF(OR(COUNT(May!F46:F47,June!F18:F22)&lt;&gt;7,COUNT(May!H46:H47,June!H18:H22)&lt;&gt;7,COUNT(May!I46:I47,June!I18:I22)&lt;&gt;7),"no data",($AQ22*$AH22+$AR22-$AO22)*$D$11*2.447*($C$11-$AN22)))</f>
        <v>no data</v>
      </c>
      <c r="N22" s="61" t="str">
        <f t="shared" si="2"/>
        <v>need data</v>
      </c>
      <c r="O22" s="60">
        <f t="shared" si="3"/>
        <v>0</v>
      </c>
      <c r="P22" s="21" t="str">
        <f t="shared" si="4"/>
        <v>no data</v>
      </c>
      <c r="Q22" s="21" t="str">
        <f t="shared" si="5"/>
        <v>no data</v>
      </c>
      <c r="R22" s="61" t="str">
        <f t="shared" si="19"/>
        <v>need data</v>
      </c>
      <c r="S22" s="147"/>
      <c r="T22" s="140"/>
      <c r="U22" s="141"/>
      <c r="V22" s="141"/>
      <c r="W22" s="142"/>
      <c r="Y22" s="5" t="e">
        <f t="shared" si="20"/>
        <v>#VALUE!</v>
      </c>
      <c r="Z22" s="5" t="str">
        <f t="shared" si="21"/>
        <v>no data</v>
      </c>
      <c r="AA22" s="5" t="str">
        <f t="shared" si="22"/>
        <v>no data</v>
      </c>
      <c r="AB22" s="5" t="e">
        <f t="shared" si="23"/>
        <v>#VALUE!</v>
      </c>
      <c r="AC22" s="5" t="str">
        <f t="shared" si="24"/>
        <v>no data</v>
      </c>
      <c r="AD22" s="5" t="str">
        <f t="shared" si="24"/>
        <v>no data</v>
      </c>
      <c r="AE22" s="2">
        <f t="shared" si="6"/>
        <v>156</v>
      </c>
      <c r="AF22" s="1" t="str">
        <f>IF(COUNT(AF13:AF14,C18:C22)&lt;&gt;7,"need data",AVERAGE(AF13:AF14,C18:C22))</f>
        <v>need data</v>
      </c>
      <c r="AG22" s="1" t="str">
        <f>IF(COUNT(AG13:AG14,D18:D22)&lt;&gt;7,"need data",AVERAGE(AG13:AG14,D18:D22))</f>
        <v>need data</v>
      </c>
      <c r="AH22" s="5" t="str">
        <f>IF(COUNT(AH13:AH14,F18:F22)&lt;&gt;7,"need data",AVERAGE(AH13:AH14,F18:F22))</f>
        <v>need data</v>
      </c>
      <c r="AI22" s="1">
        <f t="shared" si="7"/>
        <v>0</v>
      </c>
      <c r="AJ22" s="1">
        <f>AVERAGE(May!AI47:AI48,June!AI18:AI22)</f>
        <v>0</v>
      </c>
      <c r="AK22" s="1">
        <f t="shared" si="8"/>
        <v>0</v>
      </c>
      <c r="AL22" s="1">
        <f t="shared" si="9"/>
        <v>0</v>
      </c>
      <c r="AM22" s="1">
        <f>AVERAGE(May!AL47:AL48,June!AL18:AL22)</f>
        <v>0</v>
      </c>
      <c r="AN22" s="1">
        <f t="shared" si="10"/>
        <v>0</v>
      </c>
      <c r="AO22">
        <f t="shared" si="11"/>
        <v>0</v>
      </c>
      <c r="AP22" t="e">
        <f t="shared" si="12"/>
        <v>#DIV/0!</v>
      </c>
      <c r="AQ22" s="4">
        <f t="shared" si="13"/>
        <v>0</v>
      </c>
      <c r="AR22" s="3">
        <f t="shared" si="14"/>
        <v>0</v>
      </c>
      <c r="AS22" s="7">
        <f t="shared" si="15"/>
        <v>0</v>
      </c>
    </row>
    <row r="23" spans="1:45" x14ac:dyDescent="0.2">
      <c r="A23">
        <v>6</v>
      </c>
      <c r="B23" s="242">
        <f t="shared" si="0"/>
        <v>40700</v>
      </c>
      <c r="C23" s="245"/>
      <c r="D23" s="237"/>
      <c r="E23" s="259" t="str">
        <f t="shared" si="16"/>
        <v/>
      </c>
      <c r="F23" s="51"/>
      <c r="G23" s="250" t="str">
        <f t="shared" si="17"/>
        <v/>
      </c>
      <c r="H23" s="17"/>
      <c r="I23" s="52"/>
      <c r="J23" s="60" t="str">
        <f t="shared" si="18"/>
        <v>need data</v>
      </c>
      <c r="K23" s="21">
        <f t="shared" si="1"/>
        <v>0</v>
      </c>
      <c r="L23" s="21" t="str">
        <f>IF(K23="","",IF(COUNT(May!F48:F48,June!F18:F23)&lt;&gt;7,"no data",($AQ23*$AH23+$AR23-$AP23)*$D$11*2.447*($C$11-$AN23)))</f>
        <v>no data</v>
      </c>
      <c r="M23" s="21" t="str">
        <f>IF(K23="","",IF(OR(COUNT(May!F47:F47,June!F18:F23)&lt;&gt;7,COUNT(May!H47:H47,June!H18:H23)&lt;&gt;7,COUNT(May!I47:I47,June!I18:I23)&lt;&gt;7),"no data",($AQ23*$AH23+$AR23-$AO23)*$D$11*2.447*($C$11-$AN23)))</f>
        <v>no data</v>
      </c>
      <c r="N23" s="61" t="str">
        <f t="shared" si="2"/>
        <v>need data</v>
      </c>
      <c r="O23" s="60">
        <f t="shared" si="3"/>
        <v>0</v>
      </c>
      <c r="P23" s="21" t="str">
        <f t="shared" si="4"/>
        <v>no data</v>
      </c>
      <c r="Q23" s="21" t="str">
        <f t="shared" si="5"/>
        <v>no data</v>
      </c>
      <c r="R23" s="61" t="str">
        <f t="shared" si="19"/>
        <v>need data</v>
      </c>
      <c r="S23" s="147"/>
      <c r="T23" s="140"/>
      <c r="U23" s="141"/>
      <c r="V23" s="141"/>
      <c r="W23" s="142"/>
      <c r="Y23" s="5" t="e">
        <f t="shared" si="20"/>
        <v>#VALUE!</v>
      </c>
      <c r="Z23" s="5" t="str">
        <f t="shared" si="21"/>
        <v>no data</v>
      </c>
      <c r="AA23" s="5" t="str">
        <f t="shared" si="22"/>
        <v>no data</v>
      </c>
      <c r="AB23" s="5" t="e">
        <f t="shared" si="23"/>
        <v>#VALUE!</v>
      </c>
      <c r="AC23" s="5" t="str">
        <f t="shared" si="24"/>
        <v>no data</v>
      </c>
      <c r="AD23" s="5" t="str">
        <f t="shared" si="24"/>
        <v>no data</v>
      </c>
      <c r="AE23" s="2">
        <f t="shared" si="6"/>
        <v>157</v>
      </c>
      <c r="AF23" s="1" t="str">
        <f>IF(COUNT(AF14,C18:C23)&lt;&gt;7,"need data",AVERAGE(AF14,C18:C23))</f>
        <v>need data</v>
      </c>
      <c r="AG23" s="1" t="str">
        <f>IF(COUNT(AG14,D18:D23)&lt;&gt;7,"need data",AVERAGE(AG14,D18:D23))</f>
        <v>need data</v>
      </c>
      <c r="AH23" s="5" t="str">
        <f>IF(COUNT(AH14,F18:F23)&lt;&gt;7,"need data",AVERAGE(AH14,F18:F23))</f>
        <v>need data</v>
      </c>
      <c r="AI23" s="1">
        <f t="shared" si="7"/>
        <v>0</v>
      </c>
      <c r="AJ23" s="1">
        <f>AVERAGE(May!AI48:AI48,June!AI18:AI23)</f>
        <v>0</v>
      </c>
      <c r="AK23" s="1">
        <f t="shared" si="8"/>
        <v>0</v>
      </c>
      <c r="AL23" s="1">
        <f t="shared" si="9"/>
        <v>0</v>
      </c>
      <c r="AM23" s="1">
        <f>AVERAGE(May!AL48:AL48,June!AL18:AL23)</f>
        <v>0</v>
      </c>
      <c r="AN23" s="1">
        <f t="shared" si="10"/>
        <v>0</v>
      </c>
      <c r="AO23">
        <f t="shared" si="11"/>
        <v>0</v>
      </c>
      <c r="AP23" t="e">
        <f t="shared" si="12"/>
        <v>#DIV/0!</v>
      </c>
      <c r="AQ23" s="4">
        <f t="shared" si="13"/>
        <v>0</v>
      </c>
      <c r="AR23" s="3">
        <f t="shared" si="14"/>
        <v>0</v>
      </c>
      <c r="AS23" s="7">
        <f t="shared" si="15"/>
        <v>0</v>
      </c>
    </row>
    <row r="24" spans="1:45" x14ac:dyDescent="0.2">
      <c r="A24">
        <v>7</v>
      </c>
      <c r="B24" s="242">
        <f t="shared" si="0"/>
        <v>40701</v>
      </c>
      <c r="C24" s="245"/>
      <c r="D24" s="237"/>
      <c r="E24" s="259" t="str">
        <f t="shared" si="16"/>
        <v/>
      </c>
      <c r="F24" s="51"/>
      <c r="G24" s="250" t="str">
        <f t="shared" si="17"/>
        <v/>
      </c>
      <c r="H24" s="17"/>
      <c r="I24" s="52"/>
      <c r="J24" s="60" t="str">
        <f t="shared" si="18"/>
        <v>need data</v>
      </c>
      <c r="K24" s="21">
        <f t="shared" si="1"/>
        <v>0</v>
      </c>
      <c r="L24" s="21" t="str">
        <f t="shared" ref="L24:L47" si="25">IF(K24="","",IF(COUNT(F18:F24)&lt;&gt;7,"no data",($AQ24*$AH24+$AR24-$AP24)*$D$11*2.447*($C$11-$AN24)))</f>
        <v>no data</v>
      </c>
      <c r="M24" s="21" t="str">
        <f t="shared" ref="M24:M47" si="26">IF(K24="","",IF(OR(COUNT(F18:F24)&lt;&gt;7,COUNT(H18:H24)&lt;&gt;7,COUNT(I18:I24)&lt;&gt;7),"no data",($AQ24*$AH24+$AR24-$AO24)*$D$11*2.447*($C$11-$AN24)))</f>
        <v>no data</v>
      </c>
      <c r="N24" s="61" t="str">
        <f t="shared" si="2"/>
        <v>need data</v>
      </c>
      <c r="O24" s="60">
        <f t="shared" si="3"/>
        <v>0</v>
      </c>
      <c r="P24" s="21" t="str">
        <f t="shared" si="4"/>
        <v>no data</v>
      </c>
      <c r="Q24" s="21" t="str">
        <f t="shared" si="5"/>
        <v>no data</v>
      </c>
      <c r="R24" s="61" t="str">
        <f t="shared" si="19"/>
        <v>need data</v>
      </c>
      <c r="S24" s="147"/>
      <c r="T24" s="140"/>
      <c r="U24" s="141"/>
      <c r="V24" s="141"/>
      <c r="W24" s="142"/>
      <c r="Y24" s="5" t="e">
        <f t="shared" si="20"/>
        <v>#VALUE!</v>
      </c>
      <c r="Z24" s="5" t="str">
        <f t="shared" si="21"/>
        <v>no data</v>
      </c>
      <c r="AA24" s="5" t="str">
        <f t="shared" si="22"/>
        <v>no data</v>
      </c>
      <c r="AB24" s="5" t="e">
        <f t="shared" si="23"/>
        <v>#VALUE!</v>
      </c>
      <c r="AC24" s="5" t="str">
        <f t="shared" si="24"/>
        <v>no data</v>
      </c>
      <c r="AD24" s="5" t="str">
        <f t="shared" si="24"/>
        <v>no data</v>
      </c>
      <c r="AE24" s="2">
        <f t="shared" si="6"/>
        <v>158</v>
      </c>
      <c r="AF24" s="1" t="str">
        <f t="shared" ref="AF24:AF47" si="27">IF(COUNT(C18:C24)&lt;&gt;7,"need data",AVERAGE(C18:C24))</f>
        <v>need data</v>
      </c>
      <c r="AG24" s="1" t="str">
        <f t="shared" ref="AG24:AG47" si="28">IF(COUNT(D18:D24)&lt;&gt;7,"need data",AVERAGE(D18:D24))</f>
        <v>need data</v>
      </c>
      <c r="AH24" s="5" t="str">
        <f t="shared" ref="AH24:AH39" si="29">IF(COUNT(F18:F24)&lt;&gt;7,"need data",AVERAGE(F18:F24))</f>
        <v>need data</v>
      </c>
      <c r="AI24" s="1">
        <f t="shared" si="7"/>
        <v>0</v>
      </c>
      <c r="AJ24" s="1">
        <f t="shared" ref="AJ24:AJ47" si="30">AVERAGE(AI18:AI24)</f>
        <v>0</v>
      </c>
      <c r="AK24" s="1">
        <f t="shared" si="8"/>
        <v>0</v>
      </c>
      <c r="AL24" s="1">
        <f t="shared" si="9"/>
        <v>0</v>
      </c>
      <c r="AM24" s="1">
        <f t="shared" ref="AM24:AM47" si="31">AVERAGE(AL18:AL24)</f>
        <v>0</v>
      </c>
      <c r="AN24" s="1">
        <f t="shared" si="10"/>
        <v>0</v>
      </c>
      <c r="AO24">
        <f t="shared" si="11"/>
        <v>0</v>
      </c>
      <c r="AP24" t="e">
        <f t="shared" si="12"/>
        <v>#DIV/0!</v>
      </c>
      <c r="AQ24" s="4">
        <f t="shared" si="13"/>
        <v>0</v>
      </c>
      <c r="AR24" s="3">
        <f t="shared" si="14"/>
        <v>0</v>
      </c>
      <c r="AS24" s="7">
        <f t="shared" si="15"/>
        <v>0</v>
      </c>
    </row>
    <row r="25" spans="1:45" x14ac:dyDescent="0.2">
      <c r="A25">
        <v>8</v>
      </c>
      <c r="B25" s="242">
        <f t="shared" si="0"/>
        <v>40702</v>
      </c>
      <c r="C25" s="245"/>
      <c r="D25" s="237"/>
      <c r="E25" s="259" t="str">
        <f t="shared" si="16"/>
        <v/>
      </c>
      <c r="F25" s="51"/>
      <c r="G25" s="250" t="str">
        <f t="shared" si="17"/>
        <v/>
      </c>
      <c r="H25" s="17"/>
      <c r="I25" s="52"/>
      <c r="J25" s="60" t="str">
        <f t="shared" si="18"/>
        <v>need data</v>
      </c>
      <c r="K25" s="21">
        <f t="shared" si="1"/>
        <v>0</v>
      </c>
      <c r="L25" s="21" t="str">
        <f t="shared" si="25"/>
        <v>no data</v>
      </c>
      <c r="M25" s="21" t="str">
        <f t="shared" si="26"/>
        <v>no data</v>
      </c>
      <c r="N25" s="61" t="str">
        <f>IF(K25="","",IF(J25="need data","need data",IF(AA25&lt;&gt;"no data",AA25,IF(Z25&lt;&gt;"no data",Z25,Y25))))</f>
        <v>need data</v>
      </c>
      <c r="O25" s="60">
        <f t="shared" si="3"/>
        <v>0</v>
      </c>
      <c r="P25" s="21" t="str">
        <f t="shared" si="4"/>
        <v>no data</v>
      </c>
      <c r="Q25" s="21" t="str">
        <f t="shared" si="5"/>
        <v>no data</v>
      </c>
      <c r="R25" s="61" t="str">
        <f t="shared" si="19"/>
        <v>need data</v>
      </c>
      <c r="S25" s="147"/>
      <c r="T25" s="140"/>
      <c r="U25" s="141"/>
      <c r="V25" s="141"/>
      <c r="W25" s="142"/>
      <c r="Y25" s="5" t="e">
        <f t="shared" si="20"/>
        <v>#VALUE!</v>
      </c>
      <c r="Z25" s="5" t="str">
        <f t="shared" si="21"/>
        <v>no data</v>
      </c>
      <c r="AA25" s="5" t="str">
        <f t="shared" si="22"/>
        <v>no data</v>
      </c>
      <c r="AB25" s="5" t="e">
        <f t="shared" si="23"/>
        <v>#VALUE!</v>
      </c>
      <c r="AC25" s="5" t="str">
        <f t="shared" si="24"/>
        <v>no data</v>
      </c>
      <c r="AD25" s="5" t="str">
        <f t="shared" si="24"/>
        <v>no data</v>
      </c>
      <c r="AE25" s="2">
        <f t="shared" si="6"/>
        <v>159</v>
      </c>
      <c r="AF25" s="1" t="str">
        <f t="shared" si="27"/>
        <v>need data</v>
      </c>
      <c r="AG25" s="1" t="str">
        <f t="shared" si="28"/>
        <v>need data</v>
      </c>
      <c r="AH25" s="5" t="str">
        <f t="shared" si="29"/>
        <v>need data</v>
      </c>
      <c r="AI25" s="1">
        <f t="shared" si="7"/>
        <v>0</v>
      </c>
      <c r="AJ25" s="1">
        <f t="shared" si="30"/>
        <v>0</v>
      </c>
      <c r="AK25" s="1">
        <f t="shared" si="8"/>
        <v>0</v>
      </c>
      <c r="AL25" s="1">
        <f t="shared" si="9"/>
        <v>0</v>
      </c>
      <c r="AM25" s="1">
        <f t="shared" si="31"/>
        <v>0</v>
      </c>
      <c r="AN25" s="1">
        <f t="shared" si="10"/>
        <v>0</v>
      </c>
      <c r="AO25">
        <f t="shared" si="11"/>
        <v>0</v>
      </c>
      <c r="AP25" t="e">
        <f t="shared" si="12"/>
        <v>#DIV/0!</v>
      </c>
      <c r="AQ25" s="4">
        <f t="shared" si="13"/>
        <v>0</v>
      </c>
      <c r="AR25" s="3">
        <f t="shared" si="14"/>
        <v>0</v>
      </c>
      <c r="AS25" s="7">
        <f t="shared" si="15"/>
        <v>0</v>
      </c>
    </row>
    <row r="26" spans="1:45" x14ac:dyDescent="0.2">
      <c r="A26">
        <v>9</v>
      </c>
      <c r="B26" s="242">
        <f t="shared" si="0"/>
        <v>40703</v>
      </c>
      <c r="C26" s="245"/>
      <c r="D26" s="237"/>
      <c r="E26" s="259" t="str">
        <f t="shared" si="16"/>
        <v/>
      </c>
      <c r="F26" s="51"/>
      <c r="G26" s="250" t="str">
        <f t="shared" si="17"/>
        <v/>
      </c>
      <c r="H26" s="17"/>
      <c r="I26" s="52"/>
      <c r="J26" s="60" t="str">
        <f t="shared" si="18"/>
        <v>need data</v>
      </c>
      <c r="K26" s="21">
        <f t="shared" si="1"/>
        <v>0</v>
      </c>
      <c r="L26" s="21" t="str">
        <f t="shared" si="25"/>
        <v>no data</v>
      </c>
      <c r="M26" s="21" t="str">
        <f t="shared" si="26"/>
        <v>no data</v>
      </c>
      <c r="N26" s="61" t="str">
        <f t="shared" ref="N26:N47" si="32">IF(K26="","",IF(J26="need data","need data",IF(AA26&lt;&gt;"no data",AA26,IF(Z26&lt;&gt;"no data",Z26,Y26))))</f>
        <v>need data</v>
      </c>
      <c r="O26" s="60">
        <f t="shared" si="3"/>
        <v>0</v>
      </c>
      <c r="P26" s="21" t="str">
        <f t="shared" si="4"/>
        <v>no data</v>
      </c>
      <c r="Q26" s="21" t="str">
        <f t="shared" si="5"/>
        <v>no data</v>
      </c>
      <c r="R26" s="61" t="str">
        <f t="shared" si="19"/>
        <v>need data</v>
      </c>
      <c r="S26" s="147"/>
      <c r="T26" s="140"/>
      <c r="U26" s="141"/>
      <c r="V26" s="141"/>
      <c r="W26" s="142"/>
      <c r="Y26" s="5" t="e">
        <f t="shared" si="20"/>
        <v>#VALUE!</v>
      </c>
      <c r="Z26" s="5" t="str">
        <f t="shared" si="21"/>
        <v>no data</v>
      </c>
      <c r="AA26" s="5" t="str">
        <f t="shared" si="22"/>
        <v>no data</v>
      </c>
      <c r="AB26" s="5" t="e">
        <f t="shared" si="23"/>
        <v>#VALUE!</v>
      </c>
      <c r="AC26" s="5" t="str">
        <f t="shared" si="24"/>
        <v>no data</v>
      </c>
      <c r="AD26" s="5" t="str">
        <f t="shared" si="24"/>
        <v>no data</v>
      </c>
      <c r="AE26" s="2">
        <f t="shared" si="6"/>
        <v>160</v>
      </c>
      <c r="AF26" s="1" t="str">
        <f t="shared" si="27"/>
        <v>need data</v>
      </c>
      <c r="AG26" s="1" t="str">
        <f t="shared" si="28"/>
        <v>need data</v>
      </c>
      <c r="AH26" s="5" t="str">
        <f t="shared" si="29"/>
        <v>need data</v>
      </c>
      <c r="AI26" s="1">
        <f t="shared" si="7"/>
        <v>0</v>
      </c>
      <c r="AJ26" s="1">
        <f t="shared" si="30"/>
        <v>0</v>
      </c>
      <c r="AK26" s="1">
        <f t="shared" si="8"/>
        <v>0</v>
      </c>
      <c r="AL26" s="1">
        <f t="shared" si="9"/>
        <v>0</v>
      </c>
      <c r="AM26" s="1">
        <f t="shared" si="31"/>
        <v>0</v>
      </c>
      <c r="AN26" s="1">
        <f t="shared" si="10"/>
        <v>0</v>
      </c>
      <c r="AO26">
        <f t="shared" si="11"/>
        <v>0</v>
      </c>
      <c r="AP26" t="e">
        <f t="shared" si="12"/>
        <v>#DIV/0!</v>
      </c>
      <c r="AQ26" s="4">
        <f t="shared" si="13"/>
        <v>0</v>
      </c>
      <c r="AR26" s="3">
        <f t="shared" si="14"/>
        <v>0</v>
      </c>
      <c r="AS26" s="7">
        <f t="shared" si="15"/>
        <v>0</v>
      </c>
    </row>
    <row r="27" spans="1:45" x14ac:dyDescent="0.2">
      <c r="A27">
        <v>10</v>
      </c>
      <c r="B27" s="242">
        <f t="shared" si="0"/>
        <v>40704</v>
      </c>
      <c r="C27" s="245"/>
      <c r="D27" s="237"/>
      <c r="E27" s="259" t="str">
        <f t="shared" si="16"/>
        <v/>
      </c>
      <c r="F27" s="51"/>
      <c r="G27" s="250" t="str">
        <f t="shared" si="17"/>
        <v/>
      </c>
      <c r="H27" s="17"/>
      <c r="I27" s="52"/>
      <c r="J27" s="60" t="str">
        <f t="shared" si="18"/>
        <v>need data</v>
      </c>
      <c r="K27" s="21">
        <f t="shared" si="1"/>
        <v>0</v>
      </c>
      <c r="L27" s="21" t="str">
        <f t="shared" si="25"/>
        <v>no data</v>
      </c>
      <c r="M27" s="21" t="str">
        <f t="shared" si="26"/>
        <v>no data</v>
      </c>
      <c r="N27" s="61" t="str">
        <f t="shared" si="32"/>
        <v>need data</v>
      </c>
      <c r="O27" s="60">
        <f t="shared" si="3"/>
        <v>0</v>
      </c>
      <c r="P27" s="21" t="str">
        <f t="shared" si="4"/>
        <v>no data</v>
      </c>
      <c r="Q27" s="21" t="str">
        <f t="shared" si="5"/>
        <v>no data</v>
      </c>
      <c r="R27" s="61" t="str">
        <f t="shared" si="19"/>
        <v>need data</v>
      </c>
      <c r="S27" s="147"/>
      <c r="T27" s="140"/>
      <c r="U27" s="141"/>
      <c r="V27" s="141"/>
      <c r="W27" s="142"/>
      <c r="Y27" s="5" t="e">
        <f t="shared" si="20"/>
        <v>#VALUE!</v>
      </c>
      <c r="Z27" s="5" t="str">
        <f t="shared" si="21"/>
        <v>no data</v>
      </c>
      <c r="AA27" s="5" t="str">
        <f t="shared" si="22"/>
        <v>no data</v>
      </c>
      <c r="AB27" s="5" t="e">
        <f t="shared" si="23"/>
        <v>#VALUE!</v>
      </c>
      <c r="AC27" s="5" t="str">
        <f t="shared" si="24"/>
        <v>no data</v>
      </c>
      <c r="AD27" s="5" t="str">
        <f t="shared" si="24"/>
        <v>no data</v>
      </c>
      <c r="AE27" s="2">
        <f t="shared" si="6"/>
        <v>161</v>
      </c>
      <c r="AF27" s="1" t="str">
        <f t="shared" si="27"/>
        <v>need data</v>
      </c>
      <c r="AG27" s="1" t="str">
        <f t="shared" si="28"/>
        <v>need data</v>
      </c>
      <c r="AH27" s="5" t="str">
        <f t="shared" si="29"/>
        <v>need data</v>
      </c>
      <c r="AI27" s="1">
        <f t="shared" si="7"/>
        <v>0</v>
      </c>
      <c r="AJ27" s="1">
        <f t="shared" si="30"/>
        <v>0</v>
      </c>
      <c r="AK27" s="1">
        <f t="shared" si="8"/>
        <v>0</v>
      </c>
      <c r="AL27" s="1">
        <f t="shared" si="9"/>
        <v>0</v>
      </c>
      <c r="AM27" s="1">
        <f t="shared" si="31"/>
        <v>0</v>
      </c>
      <c r="AN27" s="1">
        <f t="shared" si="10"/>
        <v>0</v>
      </c>
      <c r="AO27">
        <f t="shared" si="11"/>
        <v>0</v>
      </c>
      <c r="AP27" t="e">
        <f t="shared" si="12"/>
        <v>#DIV/0!</v>
      </c>
      <c r="AQ27" s="4">
        <f t="shared" si="13"/>
        <v>0</v>
      </c>
      <c r="AR27" s="3">
        <f t="shared" si="14"/>
        <v>0</v>
      </c>
      <c r="AS27" s="7">
        <f t="shared" si="15"/>
        <v>0</v>
      </c>
    </row>
    <row r="28" spans="1:45" x14ac:dyDescent="0.2">
      <c r="A28">
        <v>11</v>
      </c>
      <c r="B28" s="242">
        <f t="shared" si="0"/>
        <v>40705</v>
      </c>
      <c r="C28" s="245"/>
      <c r="D28" s="237"/>
      <c r="E28" s="259" t="str">
        <f t="shared" si="16"/>
        <v/>
      </c>
      <c r="F28" s="51"/>
      <c r="G28" s="250" t="str">
        <f t="shared" si="17"/>
        <v/>
      </c>
      <c r="H28" s="17"/>
      <c r="I28" s="52"/>
      <c r="J28" s="60" t="str">
        <f t="shared" si="18"/>
        <v>need data</v>
      </c>
      <c r="K28" s="21">
        <f t="shared" si="1"/>
        <v>0</v>
      </c>
      <c r="L28" s="21" t="str">
        <f t="shared" si="25"/>
        <v>no data</v>
      </c>
      <c r="M28" s="21" t="str">
        <f t="shared" si="26"/>
        <v>no data</v>
      </c>
      <c r="N28" s="61" t="str">
        <f t="shared" si="32"/>
        <v>need data</v>
      </c>
      <c r="O28" s="60">
        <f t="shared" si="3"/>
        <v>0</v>
      </c>
      <c r="P28" s="21" t="str">
        <f t="shared" si="4"/>
        <v>no data</v>
      </c>
      <c r="Q28" s="21" t="str">
        <f t="shared" si="5"/>
        <v>no data</v>
      </c>
      <c r="R28" s="61" t="str">
        <f t="shared" si="19"/>
        <v>need data</v>
      </c>
      <c r="S28" s="147"/>
      <c r="T28" s="140"/>
      <c r="U28" s="141"/>
      <c r="V28" s="141"/>
      <c r="W28" s="142"/>
      <c r="Y28" s="5" t="e">
        <f t="shared" si="20"/>
        <v>#VALUE!</v>
      </c>
      <c r="Z28" s="5" t="str">
        <f t="shared" si="21"/>
        <v>no data</v>
      </c>
      <c r="AA28" s="5" t="str">
        <f t="shared" si="22"/>
        <v>no data</v>
      </c>
      <c r="AB28" s="5" t="e">
        <f t="shared" si="23"/>
        <v>#VALUE!</v>
      </c>
      <c r="AC28" s="5" t="str">
        <f t="shared" si="24"/>
        <v>no data</v>
      </c>
      <c r="AD28" s="5" t="str">
        <f t="shared" si="24"/>
        <v>no data</v>
      </c>
      <c r="AE28" s="2">
        <f t="shared" si="6"/>
        <v>162</v>
      </c>
      <c r="AF28" s="1" t="str">
        <f t="shared" si="27"/>
        <v>need data</v>
      </c>
      <c r="AG28" s="1" t="str">
        <f t="shared" si="28"/>
        <v>need data</v>
      </c>
      <c r="AH28" s="5" t="str">
        <f t="shared" si="29"/>
        <v>need data</v>
      </c>
      <c r="AI28" s="1">
        <f t="shared" si="7"/>
        <v>0</v>
      </c>
      <c r="AJ28" s="1">
        <f t="shared" si="30"/>
        <v>0</v>
      </c>
      <c r="AK28" s="1">
        <f t="shared" si="8"/>
        <v>0</v>
      </c>
      <c r="AL28" s="1">
        <f t="shared" si="9"/>
        <v>0</v>
      </c>
      <c r="AM28" s="1">
        <f t="shared" si="31"/>
        <v>0</v>
      </c>
      <c r="AN28" s="1">
        <f t="shared" si="10"/>
        <v>0</v>
      </c>
      <c r="AO28">
        <f t="shared" si="11"/>
        <v>0</v>
      </c>
      <c r="AP28" t="e">
        <f t="shared" si="12"/>
        <v>#DIV/0!</v>
      </c>
      <c r="AQ28" s="4">
        <f t="shared" si="13"/>
        <v>0</v>
      </c>
      <c r="AR28" s="3">
        <f t="shared" si="14"/>
        <v>0</v>
      </c>
      <c r="AS28" s="7">
        <f t="shared" si="15"/>
        <v>0</v>
      </c>
    </row>
    <row r="29" spans="1:45" x14ac:dyDescent="0.2">
      <c r="A29">
        <v>12</v>
      </c>
      <c r="B29" s="242">
        <f t="shared" si="0"/>
        <v>40706</v>
      </c>
      <c r="C29" s="245"/>
      <c r="D29" s="237"/>
      <c r="E29" s="259" t="str">
        <f t="shared" si="16"/>
        <v/>
      </c>
      <c r="F29" s="51"/>
      <c r="G29" s="250" t="str">
        <f t="shared" si="17"/>
        <v/>
      </c>
      <c r="H29" s="17"/>
      <c r="I29" s="52"/>
      <c r="J29" s="60" t="str">
        <f t="shared" si="18"/>
        <v>need data</v>
      </c>
      <c r="K29" s="21">
        <f t="shared" si="1"/>
        <v>0</v>
      </c>
      <c r="L29" s="21" t="str">
        <f t="shared" si="25"/>
        <v>no data</v>
      </c>
      <c r="M29" s="21" t="str">
        <f t="shared" si="26"/>
        <v>no data</v>
      </c>
      <c r="N29" s="61" t="str">
        <f t="shared" si="32"/>
        <v>need data</v>
      </c>
      <c r="O29" s="60">
        <f t="shared" si="3"/>
        <v>0</v>
      </c>
      <c r="P29" s="21" t="str">
        <f t="shared" si="4"/>
        <v>no data</v>
      </c>
      <c r="Q29" s="21" t="str">
        <f t="shared" si="5"/>
        <v>no data</v>
      </c>
      <c r="R29" s="61" t="str">
        <f t="shared" si="19"/>
        <v>need data</v>
      </c>
      <c r="S29" s="147"/>
      <c r="T29" s="140"/>
      <c r="U29" s="141"/>
      <c r="V29" s="141"/>
      <c r="W29" s="142"/>
      <c r="Y29" s="5" t="e">
        <f t="shared" si="20"/>
        <v>#VALUE!</v>
      </c>
      <c r="Z29" s="5" t="str">
        <f t="shared" si="21"/>
        <v>no data</v>
      </c>
      <c r="AA29" s="5" t="str">
        <f t="shared" si="22"/>
        <v>no data</v>
      </c>
      <c r="AB29" s="5" t="e">
        <f t="shared" si="23"/>
        <v>#VALUE!</v>
      </c>
      <c r="AC29" s="5" t="str">
        <f t="shared" si="24"/>
        <v>no data</v>
      </c>
      <c r="AD29" s="5" t="str">
        <f t="shared" si="24"/>
        <v>no data</v>
      </c>
      <c r="AE29" s="2">
        <f t="shared" si="6"/>
        <v>163</v>
      </c>
      <c r="AF29" s="1" t="str">
        <f t="shared" si="27"/>
        <v>need data</v>
      </c>
      <c r="AG29" s="1" t="str">
        <f t="shared" si="28"/>
        <v>need data</v>
      </c>
      <c r="AH29" s="5" t="str">
        <f t="shared" si="29"/>
        <v>need data</v>
      </c>
      <c r="AI29" s="1">
        <f t="shared" si="7"/>
        <v>0</v>
      </c>
      <c r="AJ29" s="1">
        <f t="shared" si="30"/>
        <v>0</v>
      </c>
      <c r="AK29" s="1">
        <f t="shared" si="8"/>
        <v>0</v>
      </c>
      <c r="AL29" s="1">
        <f t="shared" si="9"/>
        <v>0</v>
      </c>
      <c r="AM29" s="1">
        <f t="shared" si="31"/>
        <v>0</v>
      </c>
      <c r="AN29" s="1">
        <f t="shared" si="10"/>
        <v>0</v>
      </c>
      <c r="AO29">
        <f t="shared" si="11"/>
        <v>0</v>
      </c>
      <c r="AP29" t="e">
        <f t="shared" si="12"/>
        <v>#DIV/0!</v>
      </c>
      <c r="AQ29" s="4">
        <f t="shared" si="13"/>
        <v>0</v>
      </c>
      <c r="AR29" s="3">
        <f t="shared" si="14"/>
        <v>0</v>
      </c>
      <c r="AS29" s="7">
        <f t="shared" si="15"/>
        <v>0</v>
      </c>
    </row>
    <row r="30" spans="1:45" x14ac:dyDescent="0.2">
      <c r="A30">
        <v>13</v>
      </c>
      <c r="B30" s="242">
        <f t="shared" si="0"/>
        <v>40707</v>
      </c>
      <c r="C30" s="245"/>
      <c r="D30" s="237"/>
      <c r="E30" s="259" t="str">
        <f t="shared" si="16"/>
        <v/>
      </c>
      <c r="F30" s="51"/>
      <c r="G30" s="250" t="str">
        <f t="shared" si="17"/>
        <v/>
      </c>
      <c r="H30" s="17"/>
      <c r="I30" s="52"/>
      <c r="J30" s="60" t="str">
        <f t="shared" si="18"/>
        <v>need data</v>
      </c>
      <c r="K30" s="21">
        <f t="shared" si="1"/>
        <v>0</v>
      </c>
      <c r="L30" s="21" t="str">
        <f t="shared" si="25"/>
        <v>no data</v>
      </c>
      <c r="M30" s="21" t="str">
        <f t="shared" si="26"/>
        <v>no data</v>
      </c>
      <c r="N30" s="61" t="str">
        <f t="shared" si="32"/>
        <v>need data</v>
      </c>
      <c r="O30" s="60">
        <f t="shared" si="3"/>
        <v>0</v>
      </c>
      <c r="P30" s="21" t="str">
        <f t="shared" si="4"/>
        <v>no data</v>
      </c>
      <c r="Q30" s="21" t="str">
        <f t="shared" si="5"/>
        <v>no data</v>
      </c>
      <c r="R30" s="61" t="str">
        <f t="shared" si="19"/>
        <v>need data</v>
      </c>
      <c r="S30" s="147"/>
      <c r="T30" s="140"/>
      <c r="U30" s="141"/>
      <c r="V30" s="141"/>
      <c r="W30" s="142"/>
      <c r="Y30" s="5" t="e">
        <f t="shared" si="20"/>
        <v>#VALUE!</v>
      </c>
      <c r="Z30" s="5" t="str">
        <f t="shared" si="21"/>
        <v>no data</v>
      </c>
      <c r="AA30" s="5" t="str">
        <f t="shared" si="22"/>
        <v>no data</v>
      </c>
      <c r="AB30" s="5" t="e">
        <f t="shared" si="23"/>
        <v>#VALUE!</v>
      </c>
      <c r="AC30" s="5" t="str">
        <f t="shared" si="24"/>
        <v>no data</v>
      </c>
      <c r="AD30" s="5" t="str">
        <f t="shared" si="24"/>
        <v>no data</v>
      </c>
      <c r="AE30" s="2">
        <f t="shared" si="6"/>
        <v>164</v>
      </c>
      <c r="AF30" s="1" t="str">
        <f t="shared" si="27"/>
        <v>need data</v>
      </c>
      <c r="AG30" s="1" t="str">
        <f t="shared" si="28"/>
        <v>need data</v>
      </c>
      <c r="AH30" s="5" t="str">
        <f t="shared" si="29"/>
        <v>need data</v>
      </c>
      <c r="AI30" s="1">
        <f t="shared" si="7"/>
        <v>0</v>
      </c>
      <c r="AJ30" s="1">
        <f t="shared" si="30"/>
        <v>0</v>
      </c>
      <c r="AK30" s="1">
        <f t="shared" si="8"/>
        <v>0</v>
      </c>
      <c r="AL30" s="1">
        <f t="shared" si="9"/>
        <v>0</v>
      </c>
      <c r="AM30" s="1">
        <f t="shared" si="31"/>
        <v>0</v>
      </c>
      <c r="AN30" s="1">
        <f t="shared" si="10"/>
        <v>0</v>
      </c>
      <c r="AO30">
        <f t="shared" si="11"/>
        <v>0</v>
      </c>
      <c r="AP30" t="e">
        <f t="shared" si="12"/>
        <v>#DIV/0!</v>
      </c>
      <c r="AQ30" s="4">
        <f t="shared" si="13"/>
        <v>0</v>
      </c>
      <c r="AR30" s="3">
        <f t="shared" si="14"/>
        <v>0</v>
      </c>
      <c r="AS30" s="7">
        <f t="shared" si="15"/>
        <v>0</v>
      </c>
    </row>
    <row r="31" spans="1:45" x14ac:dyDescent="0.2">
      <c r="A31">
        <v>14</v>
      </c>
      <c r="B31" s="242">
        <f t="shared" si="0"/>
        <v>40708</v>
      </c>
      <c r="C31" s="245"/>
      <c r="D31" s="237"/>
      <c r="E31" s="259" t="str">
        <f t="shared" si="16"/>
        <v/>
      </c>
      <c r="F31" s="51"/>
      <c r="G31" s="250" t="str">
        <f t="shared" si="17"/>
        <v/>
      </c>
      <c r="H31" s="17"/>
      <c r="I31" s="52"/>
      <c r="J31" s="60" t="str">
        <f t="shared" si="18"/>
        <v>need data</v>
      </c>
      <c r="K31" s="21">
        <f t="shared" si="1"/>
        <v>0</v>
      </c>
      <c r="L31" s="21" t="str">
        <f t="shared" si="25"/>
        <v>no data</v>
      </c>
      <c r="M31" s="21" t="str">
        <f t="shared" si="26"/>
        <v>no data</v>
      </c>
      <c r="N31" s="61" t="str">
        <f t="shared" si="32"/>
        <v>need data</v>
      </c>
      <c r="O31" s="60">
        <f t="shared" si="3"/>
        <v>0</v>
      </c>
      <c r="P31" s="21" t="str">
        <f t="shared" si="4"/>
        <v>no data</v>
      </c>
      <c r="Q31" s="21" t="str">
        <f t="shared" si="5"/>
        <v>no data</v>
      </c>
      <c r="R31" s="61" t="str">
        <f t="shared" si="19"/>
        <v>need data</v>
      </c>
      <c r="S31" s="147"/>
      <c r="T31" s="140"/>
      <c r="U31" s="141"/>
      <c r="V31" s="141"/>
      <c r="W31" s="142"/>
      <c r="Y31" s="5" t="e">
        <f t="shared" si="20"/>
        <v>#VALUE!</v>
      </c>
      <c r="Z31" s="5" t="str">
        <f t="shared" si="21"/>
        <v>no data</v>
      </c>
      <c r="AA31" s="5" t="str">
        <f t="shared" si="22"/>
        <v>no data</v>
      </c>
      <c r="AB31" s="5" t="e">
        <f t="shared" si="23"/>
        <v>#VALUE!</v>
      </c>
      <c r="AC31" s="5" t="str">
        <f t="shared" si="24"/>
        <v>no data</v>
      </c>
      <c r="AD31" s="5" t="str">
        <f t="shared" si="24"/>
        <v>no data</v>
      </c>
      <c r="AE31" s="2">
        <f t="shared" si="6"/>
        <v>165</v>
      </c>
      <c r="AF31" s="1" t="str">
        <f t="shared" si="27"/>
        <v>need data</v>
      </c>
      <c r="AG31" s="1" t="str">
        <f t="shared" si="28"/>
        <v>need data</v>
      </c>
      <c r="AH31" s="5" t="str">
        <f t="shared" si="29"/>
        <v>need data</v>
      </c>
      <c r="AI31" s="1">
        <f t="shared" si="7"/>
        <v>0</v>
      </c>
      <c r="AJ31" s="1">
        <f t="shared" si="30"/>
        <v>0</v>
      </c>
      <c r="AK31" s="1">
        <f t="shared" si="8"/>
        <v>0</v>
      </c>
      <c r="AL31" s="1">
        <f t="shared" si="9"/>
        <v>0</v>
      </c>
      <c r="AM31" s="1">
        <f t="shared" si="31"/>
        <v>0</v>
      </c>
      <c r="AN31" s="1">
        <f t="shared" si="10"/>
        <v>0</v>
      </c>
      <c r="AO31">
        <f t="shared" si="11"/>
        <v>0</v>
      </c>
      <c r="AP31" t="e">
        <f t="shared" si="12"/>
        <v>#DIV/0!</v>
      </c>
      <c r="AQ31" s="4">
        <f t="shared" si="13"/>
        <v>0</v>
      </c>
      <c r="AR31" s="3">
        <f t="shared" si="14"/>
        <v>0</v>
      </c>
      <c r="AS31" s="7">
        <f t="shared" si="15"/>
        <v>0</v>
      </c>
    </row>
    <row r="32" spans="1:45" x14ac:dyDescent="0.2">
      <c r="A32">
        <v>15</v>
      </c>
      <c r="B32" s="242">
        <f t="shared" si="0"/>
        <v>40709</v>
      </c>
      <c r="C32" s="245"/>
      <c r="D32" s="237"/>
      <c r="E32" s="259" t="str">
        <f t="shared" si="16"/>
        <v/>
      </c>
      <c r="F32" s="51"/>
      <c r="G32" s="250" t="str">
        <f t="shared" si="17"/>
        <v/>
      </c>
      <c r="H32" s="17"/>
      <c r="I32" s="52"/>
      <c r="J32" s="60" t="str">
        <f t="shared" si="18"/>
        <v>need data</v>
      </c>
      <c r="K32" s="21">
        <f t="shared" si="1"/>
        <v>0</v>
      </c>
      <c r="L32" s="21" t="str">
        <f t="shared" si="25"/>
        <v>no data</v>
      </c>
      <c r="M32" s="21" t="str">
        <f t="shared" si="26"/>
        <v>no data</v>
      </c>
      <c r="N32" s="61" t="str">
        <f t="shared" si="32"/>
        <v>need data</v>
      </c>
      <c r="O32" s="60">
        <f t="shared" si="3"/>
        <v>0</v>
      </c>
      <c r="P32" s="21" t="str">
        <f t="shared" si="4"/>
        <v>no data</v>
      </c>
      <c r="Q32" s="21" t="str">
        <f t="shared" si="5"/>
        <v>no data</v>
      </c>
      <c r="R32" s="61" t="str">
        <f t="shared" si="19"/>
        <v>need data</v>
      </c>
      <c r="S32" s="147"/>
      <c r="T32" s="140"/>
      <c r="U32" s="141"/>
      <c r="V32" s="141"/>
      <c r="W32" s="142"/>
      <c r="Y32" s="5" t="e">
        <f t="shared" si="20"/>
        <v>#VALUE!</v>
      </c>
      <c r="Z32" s="5" t="str">
        <f t="shared" si="21"/>
        <v>no data</v>
      </c>
      <c r="AA32" s="5" t="str">
        <f t="shared" si="22"/>
        <v>no data</v>
      </c>
      <c r="AB32" s="5" t="e">
        <f t="shared" si="23"/>
        <v>#VALUE!</v>
      </c>
      <c r="AC32" s="5" t="str">
        <f t="shared" si="24"/>
        <v>no data</v>
      </c>
      <c r="AD32" s="5" t="str">
        <f t="shared" si="24"/>
        <v>no data</v>
      </c>
      <c r="AE32" s="2">
        <f t="shared" si="6"/>
        <v>166</v>
      </c>
      <c r="AF32" s="1" t="str">
        <f t="shared" si="27"/>
        <v>need data</v>
      </c>
      <c r="AG32" s="1" t="str">
        <f t="shared" si="28"/>
        <v>need data</v>
      </c>
      <c r="AH32" s="5" t="str">
        <f t="shared" si="29"/>
        <v>need data</v>
      </c>
      <c r="AI32" s="1">
        <f t="shared" si="7"/>
        <v>0</v>
      </c>
      <c r="AJ32" s="1">
        <f t="shared" si="30"/>
        <v>0</v>
      </c>
      <c r="AK32" s="1">
        <f t="shared" si="8"/>
        <v>0</v>
      </c>
      <c r="AL32" s="1">
        <f t="shared" si="9"/>
        <v>0</v>
      </c>
      <c r="AM32" s="1">
        <f t="shared" si="31"/>
        <v>0</v>
      </c>
      <c r="AN32" s="1">
        <f t="shared" si="10"/>
        <v>0</v>
      </c>
      <c r="AO32">
        <f t="shared" si="11"/>
        <v>0</v>
      </c>
      <c r="AP32" t="e">
        <f t="shared" si="12"/>
        <v>#DIV/0!</v>
      </c>
      <c r="AQ32" s="4">
        <f t="shared" si="13"/>
        <v>0</v>
      </c>
      <c r="AR32" s="3">
        <f t="shared" si="14"/>
        <v>0</v>
      </c>
      <c r="AS32" s="7">
        <f t="shared" si="15"/>
        <v>0</v>
      </c>
    </row>
    <row r="33" spans="1:45" x14ac:dyDescent="0.2">
      <c r="A33">
        <v>16</v>
      </c>
      <c r="B33" s="242">
        <f t="shared" si="0"/>
        <v>40710</v>
      </c>
      <c r="C33" s="245"/>
      <c r="D33" s="237"/>
      <c r="E33" s="259" t="str">
        <f t="shared" si="16"/>
        <v/>
      </c>
      <c r="F33" s="51"/>
      <c r="G33" s="250" t="str">
        <f t="shared" si="17"/>
        <v/>
      </c>
      <c r="H33" s="17"/>
      <c r="I33" s="52"/>
      <c r="J33" s="60" t="str">
        <f t="shared" si="18"/>
        <v>need data</v>
      </c>
      <c r="K33" s="21">
        <f t="shared" si="1"/>
        <v>0</v>
      </c>
      <c r="L33" s="21" t="str">
        <f t="shared" si="25"/>
        <v>no data</v>
      </c>
      <c r="M33" s="21" t="str">
        <f t="shared" si="26"/>
        <v>no data</v>
      </c>
      <c r="N33" s="61" t="str">
        <f t="shared" si="32"/>
        <v>need data</v>
      </c>
      <c r="O33" s="60">
        <f t="shared" si="3"/>
        <v>0</v>
      </c>
      <c r="P33" s="21" t="str">
        <f t="shared" si="4"/>
        <v>no data</v>
      </c>
      <c r="Q33" s="21" t="str">
        <f t="shared" si="5"/>
        <v>no data</v>
      </c>
      <c r="R33" s="61" t="str">
        <f t="shared" si="19"/>
        <v>need data</v>
      </c>
      <c r="S33" s="147"/>
      <c r="T33" s="140"/>
      <c r="U33" s="141"/>
      <c r="V33" s="141"/>
      <c r="W33" s="142"/>
      <c r="Y33" s="5" t="e">
        <f t="shared" si="20"/>
        <v>#VALUE!</v>
      </c>
      <c r="Z33" s="5" t="str">
        <f t="shared" si="21"/>
        <v>no data</v>
      </c>
      <c r="AA33" s="5" t="str">
        <f t="shared" si="22"/>
        <v>no data</v>
      </c>
      <c r="AB33" s="5" t="e">
        <f t="shared" si="23"/>
        <v>#VALUE!</v>
      </c>
      <c r="AC33" s="5" t="str">
        <f t="shared" si="24"/>
        <v>no data</v>
      </c>
      <c r="AD33" s="5" t="str">
        <f t="shared" si="24"/>
        <v>no data</v>
      </c>
      <c r="AE33" s="2">
        <f t="shared" si="6"/>
        <v>167</v>
      </c>
      <c r="AF33" s="1" t="str">
        <f t="shared" si="27"/>
        <v>need data</v>
      </c>
      <c r="AG33" s="1" t="str">
        <f t="shared" si="28"/>
        <v>need data</v>
      </c>
      <c r="AH33" s="5" t="str">
        <f t="shared" si="29"/>
        <v>need data</v>
      </c>
      <c r="AI33" s="1">
        <f t="shared" si="7"/>
        <v>0</v>
      </c>
      <c r="AJ33" s="1">
        <f t="shared" si="30"/>
        <v>0</v>
      </c>
      <c r="AK33" s="1">
        <f t="shared" si="8"/>
        <v>0</v>
      </c>
      <c r="AL33" s="1">
        <f t="shared" si="9"/>
        <v>0</v>
      </c>
      <c r="AM33" s="1">
        <f t="shared" si="31"/>
        <v>0</v>
      </c>
      <c r="AN33" s="1">
        <f t="shared" si="10"/>
        <v>0</v>
      </c>
      <c r="AO33">
        <f t="shared" si="11"/>
        <v>0</v>
      </c>
      <c r="AP33" t="e">
        <f t="shared" si="12"/>
        <v>#DIV/0!</v>
      </c>
      <c r="AQ33" s="4">
        <f t="shared" si="13"/>
        <v>0</v>
      </c>
      <c r="AR33" s="3">
        <f t="shared" si="14"/>
        <v>0</v>
      </c>
      <c r="AS33" s="7">
        <f t="shared" si="15"/>
        <v>0</v>
      </c>
    </row>
    <row r="34" spans="1:45" x14ac:dyDescent="0.2">
      <c r="A34">
        <v>17</v>
      </c>
      <c r="B34" s="242">
        <f t="shared" si="0"/>
        <v>40711</v>
      </c>
      <c r="C34" s="245"/>
      <c r="D34" s="237"/>
      <c r="E34" s="259" t="str">
        <f t="shared" si="16"/>
        <v/>
      </c>
      <c r="F34" s="51"/>
      <c r="G34" s="250" t="str">
        <f t="shared" si="17"/>
        <v/>
      </c>
      <c r="H34" s="17"/>
      <c r="I34" s="52"/>
      <c r="J34" s="60" t="str">
        <f t="shared" si="18"/>
        <v>need data</v>
      </c>
      <c r="K34" s="21">
        <f t="shared" si="1"/>
        <v>0</v>
      </c>
      <c r="L34" s="21" t="str">
        <f t="shared" si="25"/>
        <v>no data</v>
      </c>
      <c r="M34" s="21" t="str">
        <f t="shared" si="26"/>
        <v>no data</v>
      </c>
      <c r="N34" s="61" t="str">
        <f t="shared" si="32"/>
        <v>need data</v>
      </c>
      <c r="O34" s="60">
        <f t="shared" si="3"/>
        <v>0</v>
      </c>
      <c r="P34" s="21" t="str">
        <f t="shared" si="4"/>
        <v>no data</v>
      </c>
      <c r="Q34" s="21" t="str">
        <f t="shared" si="5"/>
        <v>no data</v>
      </c>
      <c r="R34" s="61" t="str">
        <f t="shared" si="19"/>
        <v>need data</v>
      </c>
      <c r="S34" s="147"/>
      <c r="T34" s="140"/>
      <c r="U34" s="141"/>
      <c r="V34" s="141"/>
      <c r="W34" s="142"/>
      <c r="Y34" s="5" t="e">
        <f t="shared" si="20"/>
        <v>#VALUE!</v>
      </c>
      <c r="Z34" s="5" t="str">
        <f t="shared" si="21"/>
        <v>no data</v>
      </c>
      <c r="AA34" s="5" t="str">
        <f t="shared" si="22"/>
        <v>no data</v>
      </c>
      <c r="AB34" s="5" t="e">
        <f t="shared" si="23"/>
        <v>#VALUE!</v>
      </c>
      <c r="AC34" s="5" t="str">
        <f t="shared" si="24"/>
        <v>no data</v>
      </c>
      <c r="AD34" s="5" t="str">
        <f t="shared" si="24"/>
        <v>no data</v>
      </c>
      <c r="AE34" s="2">
        <f t="shared" si="6"/>
        <v>168</v>
      </c>
      <c r="AF34" s="1" t="str">
        <f t="shared" si="27"/>
        <v>need data</v>
      </c>
      <c r="AG34" s="1" t="str">
        <f t="shared" si="28"/>
        <v>need data</v>
      </c>
      <c r="AH34" s="5" t="str">
        <f t="shared" si="29"/>
        <v>need data</v>
      </c>
      <c r="AI34" s="1">
        <f t="shared" si="7"/>
        <v>0</v>
      </c>
      <c r="AJ34" s="1">
        <f t="shared" si="30"/>
        <v>0</v>
      </c>
      <c r="AK34" s="1">
        <f t="shared" si="8"/>
        <v>0</v>
      </c>
      <c r="AL34" s="1">
        <f t="shared" si="9"/>
        <v>0</v>
      </c>
      <c r="AM34" s="1">
        <f t="shared" si="31"/>
        <v>0</v>
      </c>
      <c r="AN34" s="1">
        <f t="shared" si="10"/>
        <v>0</v>
      </c>
      <c r="AO34">
        <f t="shared" si="11"/>
        <v>0</v>
      </c>
      <c r="AP34" t="e">
        <f t="shared" si="12"/>
        <v>#DIV/0!</v>
      </c>
      <c r="AQ34" s="4">
        <f t="shared" si="13"/>
        <v>0</v>
      </c>
      <c r="AR34" s="3">
        <f t="shared" si="14"/>
        <v>0</v>
      </c>
      <c r="AS34" s="7">
        <f t="shared" si="15"/>
        <v>0</v>
      </c>
    </row>
    <row r="35" spans="1:45" x14ac:dyDescent="0.2">
      <c r="A35">
        <v>18</v>
      </c>
      <c r="B35" s="242">
        <f t="shared" si="0"/>
        <v>40712</v>
      </c>
      <c r="C35" s="245"/>
      <c r="D35" s="237"/>
      <c r="E35" s="259" t="str">
        <f t="shared" si="16"/>
        <v/>
      </c>
      <c r="F35" s="51"/>
      <c r="G35" s="250" t="str">
        <f t="shared" si="17"/>
        <v/>
      </c>
      <c r="H35" s="17"/>
      <c r="I35" s="52"/>
      <c r="J35" s="60" t="str">
        <f t="shared" si="18"/>
        <v>need data</v>
      </c>
      <c r="K35" s="21">
        <f t="shared" si="1"/>
        <v>0</v>
      </c>
      <c r="L35" s="21" t="str">
        <f t="shared" si="25"/>
        <v>no data</v>
      </c>
      <c r="M35" s="21" t="str">
        <f t="shared" si="26"/>
        <v>no data</v>
      </c>
      <c r="N35" s="61" t="str">
        <f t="shared" si="32"/>
        <v>need data</v>
      </c>
      <c r="O35" s="60">
        <f t="shared" si="3"/>
        <v>0</v>
      </c>
      <c r="P35" s="21" t="str">
        <f t="shared" si="4"/>
        <v>no data</v>
      </c>
      <c r="Q35" s="21" t="str">
        <f t="shared" si="5"/>
        <v>no data</v>
      </c>
      <c r="R35" s="61" t="str">
        <f t="shared" si="19"/>
        <v>need data</v>
      </c>
      <c r="S35" s="147"/>
      <c r="T35" s="140"/>
      <c r="U35" s="141"/>
      <c r="V35" s="141"/>
      <c r="W35" s="142"/>
      <c r="Y35" s="5" t="e">
        <f t="shared" si="20"/>
        <v>#VALUE!</v>
      </c>
      <c r="Z35" s="5" t="str">
        <f t="shared" si="21"/>
        <v>no data</v>
      </c>
      <c r="AA35" s="5" t="str">
        <f t="shared" si="22"/>
        <v>no data</v>
      </c>
      <c r="AB35" s="5" t="e">
        <f t="shared" si="23"/>
        <v>#VALUE!</v>
      </c>
      <c r="AC35" s="5" t="str">
        <f t="shared" si="24"/>
        <v>no data</v>
      </c>
      <c r="AD35" s="5" t="str">
        <f t="shared" si="24"/>
        <v>no data</v>
      </c>
      <c r="AE35" s="2">
        <f t="shared" si="6"/>
        <v>169</v>
      </c>
      <c r="AF35" s="1" t="str">
        <f t="shared" si="27"/>
        <v>need data</v>
      </c>
      <c r="AG35" s="1" t="str">
        <f t="shared" si="28"/>
        <v>need data</v>
      </c>
      <c r="AH35" s="5" t="str">
        <f t="shared" si="29"/>
        <v>need data</v>
      </c>
      <c r="AI35" s="1">
        <f t="shared" si="7"/>
        <v>0</v>
      </c>
      <c r="AJ35" s="1">
        <f t="shared" si="30"/>
        <v>0</v>
      </c>
      <c r="AK35" s="1">
        <f t="shared" si="8"/>
        <v>0</v>
      </c>
      <c r="AL35" s="1">
        <f t="shared" si="9"/>
        <v>0</v>
      </c>
      <c r="AM35" s="1">
        <f t="shared" si="31"/>
        <v>0</v>
      </c>
      <c r="AN35" s="1">
        <f t="shared" si="10"/>
        <v>0</v>
      </c>
      <c r="AO35">
        <f t="shared" si="11"/>
        <v>0</v>
      </c>
      <c r="AP35" t="e">
        <f t="shared" si="12"/>
        <v>#DIV/0!</v>
      </c>
      <c r="AQ35" s="4">
        <f t="shared" si="13"/>
        <v>0</v>
      </c>
      <c r="AR35" s="3">
        <f t="shared" si="14"/>
        <v>0</v>
      </c>
      <c r="AS35" s="7">
        <f t="shared" si="15"/>
        <v>0</v>
      </c>
    </row>
    <row r="36" spans="1:45" x14ac:dyDescent="0.2">
      <c r="A36">
        <v>19</v>
      </c>
      <c r="B36" s="242">
        <f t="shared" si="0"/>
        <v>40713</v>
      </c>
      <c r="C36" s="245"/>
      <c r="D36" s="237"/>
      <c r="E36" s="259" t="str">
        <f t="shared" si="16"/>
        <v/>
      </c>
      <c r="F36" s="51"/>
      <c r="G36" s="250" t="str">
        <f t="shared" si="17"/>
        <v/>
      </c>
      <c r="H36" s="17"/>
      <c r="I36" s="52"/>
      <c r="J36" s="60" t="str">
        <f t="shared" si="18"/>
        <v>need data</v>
      </c>
      <c r="K36" s="21">
        <f t="shared" si="1"/>
        <v>0</v>
      </c>
      <c r="L36" s="21" t="str">
        <f t="shared" si="25"/>
        <v>no data</v>
      </c>
      <c r="M36" s="21" t="str">
        <f t="shared" si="26"/>
        <v>no data</v>
      </c>
      <c r="N36" s="61" t="str">
        <f t="shared" si="32"/>
        <v>need data</v>
      </c>
      <c r="O36" s="60">
        <f t="shared" si="3"/>
        <v>0</v>
      </c>
      <c r="P36" s="21" t="str">
        <f t="shared" si="4"/>
        <v>no data</v>
      </c>
      <c r="Q36" s="21" t="str">
        <f t="shared" si="5"/>
        <v>no data</v>
      </c>
      <c r="R36" s="61" t="str">
        <f t="shared" si="19"/>
        <v>need data</v>
      </c>
      <c r="S36" s="147"/>
      <c r="T36" s="140"/>
      <c r="U36" s="141"/>
      <c r="V36" s="141"/>
      <c r="W36" s="142"/>
      <c r="Y36" s="5" t="e">
        <f t="shared" si="20"/>
        <v>#VALUE!</v>
      </c>
      <c r="Z36" s="5" t="str">
        <f t="shared" si="21"/>
        <v>no data</v>
      </c>
      <c r="AA36" s="5" t="str">
        <f t="shared" si="22"/>
        <v>no data</v>
      </c>
      <c r="AB36" s="5" t="e">
        <f t="shared" si="23"/>
        <v>#VALUE!</v>
      </c>
      <c r="AC36" s="5" t="str">
        <f t="shared" si="24"/>
        <v>no data</v>
      </c>
      <c r="AD36" s="5" t="str">
        <f t="shared" si="24"/>
        <v>no data</v>
      </c>
      <c r="AE36" s="2">
        <f t="shared" si="6"/>
        <v>170</v>
      </c>
      <c r="AF36" s="1" t="str">
        <f t="shared" si="27"/>
        <v>need data</v>
      </c>
      <c r="AG36" s="1" t="str">
        <f t="shared" si="28"/>
        <v>need data</v>
      </c>
      <c r="AH36" s="5" t="str">
        <f t="shared" si="29"/>
        <v>need data</v>
      </c>
      <c r="AI36" s="1">
        <f t="shared" si="7"/>
        <v>0</v>
      </c>
      <c r="AJ36" s="1">
        <f t="shared" si="30"/>
        <v>0</v>
      </c>
      <c r="AK36" s="1">
        <f t="shared" si="8"/>
        <v>0</v>
      </c>
      <c r="AL36" s="1">
        <f t="shared" si="9"/>
        <v>0</v>
      </c>
      <c r="AM36" s="1">
        <f t="shared" si="31"/>
        <v>0</v>
      </c>
      <c r="AN36" s="1">
        <f t="shared" si="10"/>
        <v>0</v>
      </c>
      <c r="AO36">
        <f t="shared" si="11"/>
        <v>0</v>
      </c>
      <c r="AP36" t="e">
        <f t="shared" si="12"/>
        <v>#DIV/0!</v>
      </c>
      <c r="AQ36" s="4">
        <f t="shared" si="13"/>
        <v>0</v>
      </c>
      <c r="AR36" s="3">
        <f t="shared" si="14"/>
        <v>0</v>
      </c>
      <c r="AS36" s="7">
        <f t="shared" si="15"/>
        <v>0</v>
      </c>
    </row>
    <row r="37" spans="1:45" x14ac:dyDescent="0.2">
      <c r="A37">
        <v>20</v>
      </c>
      <c r="B37" s="242">
        <f t="shared" si="0"/>
        <v>40714</v>
      </c>
      <c r="C37" s="245"/>
      <c r="D37" s="237"/>
      <c r="E37" s="259" t="str">
        <f t="shared" si="16"/>
        <v/>
      </c>
      <c r="F37" s="51"/>
      <c r="G37" s="250" t="str">
        <f t="shared" si="17"/>
        <v/>
      </c>
      <c r="H37" s="17"/>
      <c r="I37" s="52"/>
      <c r="J37" s="60" t="str">
        <f t="shared" si="18"/>
        <v>need data</v>
      </c>
      <c r="K37" s="21">
        <f t="shared" si="1"/>
        <v>0</v>
      </c>
      <c r="L37" s="21" t="str">
        <f t="shared" si="25"/>
        <v>no data</v>
      </c>
      <c r="M37" s="21" t="str">
        <f t="shared" si="26"/>
        <v>no data</v>
      </c>
      <c r="N37" s="61" t="str">
        <f t="shared" si="32"/>
        <v>need data</v>
      </c>
      <c r="O37" s="60">
        <f t="shared" si="3"/>
        <v>0</v>
      </c>
      <c r="P37" s="21" t="str">
        <f t="shared" si="4"/>
        <v>no data</v>
      </c>
      <c r="Q37" s="21" t="str">
        <f t="shared" si="5"/>
        <v>no data</v>
      </c>
      <c r="R37" s="61" t="str">
        <f t="shared" si="19"/>
        <v>need data</v>
      </c>
      <c r="S37" s="147"/>
      <c r="T37" s="140"/>
      <c r="U37" s="141"/>
      <c r="V37" s="141"/>
      <c r="W37" s="142"/>
      <c r="Y37" s="5" t="e">
        <f t="shared" si="20"/>
        <v>#VALUE!</v>
      </c>
      <c r="Z37" s="5" t="str">
        <f t="shared" si="21"/>
        <v>no data</v>
      </c>
      <c r="AA37" s="5" t="str">
        <f t="shared" si="22"/>
        <v>no data</v>
      </c>
      <c r="AB37" s="5" t="e">
        <f t="shared" si="23"/>
        <v>#VALUE!</v>
      </c>
      <c r="AC37" s="5" t="str">
        <f t="shared" si="24"/>
        <v>no data</v>
      </c>
      <c r="AD37" s="5" t="str">
        <f t="shared" si="24"/>
        <v>no data</v>
      </c>
      <c r="AE37" s="2">
        <f t="shared" si="6"/>
        <v>171</v>
      </c>
      <c r="AF37" s="1" t="str">
        <f t="shared" si="27"/>
        <v>need data</v>
      </c>
      <c r="AG37" s="1" t="str">
        <f t="shared" si="28"/>
        <v>need data</v>
      </c>
      <c r="AH37" s="5" t="str">
        <f t="shared" si="29"/>
        <v>need data</v>
      </c>
      <c r="AI37" s="1">
        <f t="shared" si="7"/>
        <v>0</v>
      </c>
      <c r="AJ37" s="1">
        <f t="shared" si="30"/>
        <v>0</v>
      </c>
      <c r="AK37" s="1">
        <f t="shared" si="8"/>
        <v>0</v>
      </c>
      <c r="AL37" s="1">
        <f t="shared" si="9"/>
        <v>0</v>
      </c>
      <c r="AM37" s="1">
        <f t="shared" si="31"/>
        <v>0</v>
      </c>
      <c r="AN37" s="1">
        <f t="shared" si="10"/>
        <v>0</v>
      </c>
      <c r="AO37">
        <f t="shared" si="11"/>
        <v>0</v>
      </c>
      <c r="AP37" t="e">
        <f t="shared" si="12"/>
        <v>#DIV/0!</v>
      </c>
      <c r="AQ37" s="4">
        <f t="shared" si="13"/>
        <v>0</v>
      </c>
      <c r="AR37" s="3">
        <f t="shared" si="14"/>
        <v>0</v>
      </c>
      <c r="AS37" s="7">
        <f t="shared" si="15"/>
        <v>0</v>
      </c>
    </row>
    <row r="38" spans="1:45" x14ac:dyDescent="0.2">
      <c r="A38">
        <v>21</v>
      </c>
      <c r="B38" s="242">
        <f t="shared" si="0"/>
        <v>40715</v>
      </c>
      <c r="C38" s="245"/>
      <c r="D38" s="237"/>
      <c r="E38" s="259" t="str">
        <f t="shared" si="16"/>
        <v/>
      </c>
      <c r="F38" s="51"/>
      <c r="G38" s="250" t="str">
        <f t="shared" si="17"/>
        <v/>
      </c>
      <c r="H38" s="17"/>
      <c r="I38" s="52"/>
      <c r="J38" s="60" t="str">
        <f t="shared" si="18"/>
        <v>need data</v>
      </c>
      <c r="K38" s="21">
        <f t="shared" si="1"/>
        <v>0</v>
      </c>
      <c r="L38" s="21" t="str">
        <f t="shared" si="25"/>
        <v>no data</v>
      </c>
      <c r="M38" s="21" t="str">
        <f t="shared" si="26"/>
        <v>no data</v>
      </c>
      <c r="N38" s="61" t="str">
        <f t="shared" si="32"/>
        <v>need data</v>
      </c>
      <c r="O38" s="60">
        <f t="shared" si="3"/>
        <v>0</v>
      </c>
      <c r="P38" s="21" t="str">
        <f t="shared" si="4"/>
        <v>no data</v>
      </c>
      <c r="Q38" s="21" t="str">
        <f t="shared" si="5"/>
        <v>no data</v>
      </c>
      <c r="R38" s="61" t="str">
        <f t="shared" si="19"/>
        <v>need data</v>
      </c>
      <c r="S38" s="147"/>
      <c r="T38" s="140"/>
      <c r="U38" s="141"/>
      <c r="V38" s="141"/>
      <c r="W38" s="142"/>
      <c r="Y38" s="5" t="e">
        <f t="shared" si="20"/>
        <v>#VALUE!</v>
      </c>
      <c r="Z38" s="5" t="str">
        <f t="shared" si="21"/>
        <v>no data</v>
      </c>
      <c r="AA38" s="5" t="str">
        <f t="shared" si="22"/>
        <v>no data</v>
      </c>
      <c r="AB38" s="5" t="e">
        <f t="shared" si="23"/>
        <v>#VALUE!</v>
      </c>
      <c r="AC38" s="5" t="str">
        <f t="shared" si="24"/>
        <v>no data</v>
      </c>
      <c r="AD38" s="5" t="str">
        <f t="shared" si="24"/>
        <v>no data</v>
      </c>
      <c r="AE38" s="2">
        <f t="shared" si="6"/>
        <v>172</v>
      </c>
      <c r="AF38" s="1" t="str">
        <f t="shared" si="27"/>
        <v>need data</v>
      </c>
      <c r="AG38" s="1" t="str">
        <f t="shared" si="28"/>
        <v>need data</v>
      </c>
      <c r="AH38" s="5" t="str">
        <f t="shared" si="29"/>
        <v>need data</v>
      </c>
      <c r="AI38" s="1">
        <f t="shared" si="7"/>
        <v>0</v>
      </c>
      <c r="AJ38" s="1">
        <f t="shared" si="30"/>
        <v>0</v>
      </c>
      <c r="AK38" s="1">
        <f t="shared" si="8"/>
        <v>0</v>
      </c>
      <c r="AL38" s="1">
        <f t="shared" si="9"/>
        <v>0</v>
      </c>
      <c r="AM38" s="1">
        <f t="shared" si="31"/>
        <v>0</v>
      </c>
      <c r="AN38" s="1">
        <f t="shared" si="10"/>
        <v>0</v>
      </c>
      <c r="AO38">
        <f t="shared" si="11"/>
        <v>0</v>
      </c>
      <c r="AP38" t="e">
        <f t="shared" si="12"/>
        <v>#DIV/0!</v>
      </c>
      <c r="AQ38" s="4">
        <f t="shared" si="13"/>
        <v>0</v>
      </c>
      <c r="AR38" s="3">
        <f t="shared" si="14"/>
        <v>0</v>
      </c>
      <c r="AS38" s="7">
        <f t="shared" si="15"/>
        <v>0</v>
      </c>
    </row>
    <row r="39" spans="1:45" x14ac:dyDescent="0.2">
      <c r="A39">
        <v>22</v>
      </c>
      <c r="B39" s="242">
        <f t="shared" si="0"/>
        <v>40716</v>
      </c>
      <c r="C39" s="245"/>
      <c r="D39" s="237"/>
      <c r="E39" s="259" t="str">
        <f t="shared" si="16"/>
        <v/>
      </c>
      <c r="F39" s="51"/>
      <c r="G39" s="250" t="str">
        <f t="shared" si="17"/>
        <v/>
      </c>
      <c r="H39" s="17"/>
      <c r="I39" s="52"/>
      <c r="J39" s="60" t="str">
        <f t="shared" si="18"/>
        <v>need data</v>
      </c>
      <c r="K39" s="21">
        <f t="shared" si="1"/>
        <v>0</v>
      </c>
      <c r="L39" s="21" t="str">
        <f t="shared" si="25"/>
        <v>no data</v>
      </c>
      <c r="M39" s="21" t="str">
        <f t="shared" si="26"/>
        <v>no data</v>
      </c>
      <c r="N39" s="61" t="str">
        <f t="shared" si="32"/>
        <v>need data</v>
      </c>
      <c r="O39" s="60">
        <f t="shared" si="3"/>
        <v>0</v>
      </c>
      <c r="P39" s="21" t="str">
        <f t="shared" si="4"/>
        <v>no data</v>
      </c>
      <c r="Q39" s="21" t="str">
        <f t="shared" si="5"/>
        <v>no data</v>
      </c>
      <c r="R39" s="61" t="str">
        <f t="shared" si="19"/>
        <v>need data</v>
      </c>
      <c r="S39" s="147"/>
      <c r="T39" s="140"/>
      <c r="U39" s="141"/>
      <c r="V39" s="141"/>
      <c r="W39" s="142"/>
      <c r="Y39" s="5" t="e">
        <f t="shared" si="20"/>
        <v>#VALUE!</v>
      </c>
      <c r="Z39" s="5" t="str">
        <f t="shared" si="21"/>
        <v>no data</v>
      </c>
      <c r="AA39" s="5" t="str">
        <f t="shared" si="22"/>
        <v>no data</v>
      </c>
      <c r="AB39" s="5" t="e">
        <f t="shared" si="23"/>
        <v>#VALUE!</v>
      </c>
      <c r="AC39" s="5" t="str">
        <f t="shared" si="24"/>
        <v>no data</v>
      </c>
      <c r="AD39" s="5" t="str">
        <f t="shared" si="24"/>
        <v>no data</v>
      </c>
      <c r="AE39" s="2">
        <f t="shared" si="6"/>
        <v>173</v>
      </c>
      <c r="AF39" s="1" t="str">
        <f t="shared" si="27"/>
        <v>need data</v>
      </c>
      <c r="AG39" s="1" t="str">
        <f t="shared" si="28"/>
        <v>need data</v>
      </c>
      <c r="AH39" s="5" t="str">
        <f t="shared" si="29"/>
        <v>need data</v>
      </c>
      <c r="AI39" s="1">
        <f t="shared" si="7"/>
        <v>0</v>
      </c>
      <c r="AJ39" s="1">
        <f t="shared" si="30"/>
        <v>0</v>
      </c>
      <c r="AK39" s="1">
        <f t="shared" si="8"/>
        <v>0</v>
      </c>
      <c r="AL39" s="1">
        <f t="shared" si="9"/>
        <v>0</v>
      </c>
      <c r="AM39" s="1">
        <f t="shared" si="31"/>
        <v>0</v>
      </c>
      <c r="AN39" s="1">
        <f t="shared" si="10"/>
        <v>0</v>
      </c>
      <c r="AO39">
        <f t="shared" si="11"/>
        <v>0</v>
      </c>
      <c r="AP39" t="e">
        <f t="shared" si="12"/>
        <v>#DIV/0!</v>
      </c>
      <c r="AQ39" s="4">
        <f t="shared" si="13"/>
        <v>0</v>
      </c>
      <c r="AR39" s="3">
        <f t="shared" si="14"/>
        <v>0</v>
      </c>
      <c r="AS39" s="7">
        <f t="shared" si="15"/>
        <v>0</v>
      </c>
    </row>
    <row r="40" spans="1:45" x14ac:dyDescent="0.2">
      <c r="A40">
        <v>23</v>
      </c>
      <c r="B40" s="242">
        <f t="shared" si="0"/>
        <v>40717</v>
      </c>
      <c r="C40" s="245"/>
      <c r="D40" s="237"/>
      <c r="E40" s="259" t="str">
        <f t="shared" si="16"/>
        <v/>
      </c>
      <c r="F40" s="51"/>
      <c r="G40" s="250" t="str">
        <f t="shared" si="17"/>
        <v/>
      </c>
      <c r="H40" s="17"/>
      <c r="I40" s="52"/>
      <c r="J40" s="60" t="str">
        <f t="shared" si="18"/>
        <v>need data</v>
      </c>
      <c r="K40" s="21">
        <f t="shared" si="1"/>
        <v>0</v>
      </c>
      <c r="L40" s="21" t="str">
        <f t="shared" si="25"/>
        <v>no data</v>
      </c>
      <c r="M40" s="21" t="str">
        <f t="shared" si="26"/>
        <v>no data</v>
      </c>
      <c r="N40" s="61" t="str">
        <f t="shared" si="32"/>
        <v>need data</v>
      </c>
      <c r="O40" s="60">
        <f t="shared" si="3"/>
        <v>0</v>
      </c>
      <c r="P40" s="21" t="str">
        <f t="shared" si="4"/>
        <v>no data</v>
      </c>
      <c r="Q40" s="21" t="str">
        <f t="shared" si="5"/>
        <v>no data</v>
      </c>
      <c r="R40" s="61" t="str">
        <f t="shared" si="19"/>
        <v>need data</v>
      </c>
      <c r="S40" s="147"/>
      <c r="T40" s="140"/>
      <c r="U40" s="141"/>
      <c r="V40" s="141"/>
      <c r="W40" s="142"/>
      <c r="Y40" s="5" t="e">
        <f t="shared" si="20"/>
        <v>#VALUE!</v>
      </c>
      <c r="Z40" s="5" t="str">
        <f t="shared" si="21"/>
        <v>no data</v>
      </c>
      <c r="AA40" s="5" t="str">
        <f t="shared" si="22"/>
        <v>no data</v>
      </c>
      <c r="AB40" s="5" t="e">
        <f t="shared" si="23"/>
        <v>#VALUE!</v>
      </c>
      <c r="AC40" s="5" t="str">
        <f t="shared" si="24"/>
        <v>no data</v>
      </c>
      <c r="AD40" s="5" t="str">
        <f t="shared" si="24"/>
        <v>no data</v>
      </c>
      <c r="AE40" s="2">
        <f t="shared" si="6"/>
        <v>174</v>
      </c>
      <c r="AF40" s="1" t="str">
        <f t="shared" si="27"/>
        <v>need data</v>
      </c>
      <c r="AG40" s="1" t="str">
        <f t="shared" si="28"/>
        <v>need data</v>
      </c>
      <c r="AH40" s="5" t="str">
        <f t="shared" ref="AH40" si="33">IF(COUNT(F34:F40)&lt;&gt;7,"need data",AVERAGE(F34:F40))</f>
        <v>need data</v>
      </c>
      <c r="AI40" s="1">
        <f t="shared" si="7"/>
        <v>0</v>
      </c>
      <c r="AJ40" s="1">
        <f t="shared" si="30"/>
        <v>0</v>
      </c>
      <c r="AK40" s="1">
        <f t="shared" si="8"/>
        <v>0</v>
      </c>
      <c r="AL40" s="1">
        <f t="shared" si="9"/>
        <v>0</v>
      </c>
      <c r="AM40" s="1">
        <f t="shared" si="31"/>
        <v>0</v>
      </c>
      <c r="AN40" s="1">
        <f t="shared" si="10"/>
        <v>0</v>
      </c>
      <c r="AO40">
        <f t="shared" si="11"/>
        <v>0</v>
      </c>
      <c r="AP40" t="e">
        <f t="shared" si="12"/>
        <v>#DIV/0!</v>
      </c>
      <c r="AQ40" s="4">
        <f t="shared" si="13"/>
        <v>0</v>
      </c>
      <c r="AR40" s="3">
        <f t="shared" si="14"/>
        <v>0</v>
      </c>
      <c r="AS40" s="7">
        <f t="shared" si="15"/>
        <v>0</v>
      </c>
    </row>
    <row r="41" spans="1:45" x14ac:dyDescent="0.2">
      <c r="A41">
        <v>24</v>
      </c>
      <c r="B41" s="242">
        <f t="shared" si="0"/>
        <v>40718</v>
      </c>
      <c r="C41" s="245"/>
      <c r="D41" s="237"/>
      <c r="E41" s="259" t="str">
        <f t="shared" si="16"/>
        <v/>
      </c>
      <c r="F41" s="51"/>
      <c r="G41" s="250" t="str">
        <f t="shared" si="17"/>
        <v/>
      </c>
      <c r="H41" s="17"/>
      <c r="I41" s="52"/>
      <c r="J41" s="60" t="str">
        <f t="shared" si="18"/>
        <v>need data</v>
      </c>
      <c r="K41" s="21">
        <f t="shared" si="1"/>
        <v>0</v>
      </c>
      <c r="L41" s="21" t="str">
        <f t="shared" si="25"/>
        <v>no data</v>
      </c>
      <c r="M41" s="21" t="str">
        <f t="shared" si="26"/>
        <v>no data</v>
      </c>
      <c r="N41" s="61" t="str">
        <f>IF(K41="","",IF(J41="need data","need data",IF(AA41&lt;&gt;"no data",AA41,IF(Z41&lt;&gt;"no data",Z41,Y41))))</f>
        <v>need data</v>
      </c>
      <c r="O41" s="60">
        <f t="shared" si="3"/>
        <v>0</v>
      </c>
      <c r="P41" s="21" t="str">
        <f t="shared" si="4"/>
        <v>no data</v>
      </c>
      <c r="Q41" s="21" t="str">
        <f t="shared" si="5"/>
        <v>no data</v>
      </c>
      <c r="R41" s="61" t="str">
        <f t="shared" si="19"/>
        <v>need data</v>
      </c>
      <c r="S41" s="147"/>
      <c r="T41" s="140"/>
      <c r="U41" s="141"/>
      <c r="V41" s="141"/>
      <c r="W41" s="142"/>
      <c r="Y41" s="5" t="e">
        <f t="shared" si="20"/>
        <v>#VALUE!</v>
      </c>
      <c r="Z41" s="5" t="str">
        <f t="shared" si="21"/>
        <v>no data</v>
      </c>
      <c r="AA41" s="5" t="str">
        <f t="shared" si="22"/>
        <v>no data</v>
      </c>
      <c r="AB41" s="5" t="e">
        <f t="shared" si="23"/>
        <v>#VALUE!</v>
      </c>
      <c r="AC41" s="5" t="str">
        <f t="shared" si="24"/>
        <v>no data</v>
      </c>
      <c r="AD41" s="5" t="str">
        <f t="shared" si="24"/>
        <v>no data</v>
      </c>
      <c r="AE41" s="2">
        <f t="shared" si="6"/>
        <v>175</v>
      </c>
      <c r="AF41" s="1" t="str">
        <f t="shared" si="27"/>
        <v>need data</v>
      </c>
      <c r="AG41" s="1" t="str">
        <f t="shared" si="28"/>
        <v>need data</v>
      </c>
      <c r="AH41" s="5" t="str">
        <f t="shared" ref="AH41:AH47" si="34">IF(COUNT(F35:F41)&lt;&gt;7,"need data",AVERAGE(F35:F41))</f>
        <v>need data</v>
      </c>
      <c r="AI41" s="1">
        <f t="shared" si="7"/>
        <v>0</v>
      </c>
      <c r="AJ41" s="1">
        <f t="shared" si="30"/>
        <v>0</v>
      </c>
      <c r="AK41" s="1">
        <f t="shared" si="8"/>
        <v>0</v>
      </c>
      <c r="AL41" s="1">
        <f t="shared" si="9"/>
        <v>0</v>
      </c>
      <c r="AM41" s="1">
        <f t="shared" si="31"/>
        <v>0</v>
      </c>
      <c r="AN41" s="1">
        <f t="shared" si="10"/>
        <v>0</v>
      </c>
      <c r="AO41">
        <f t="shared" si="11"/>
        <v>0</v>
      </c>
      <c r="AP41" t="e">
        <f t="shared" si="12"/>
        <v>#DIV/0!</v>
      </c>
      <c r="AQ41" s="4">
        <f t="shared" si="13"/>
        <v>0</v>
      </c>
      <c r="AR41" s="3">
        <f t="shared" si="14"/>
        <v>0</v>
      </c>
      <c r="AS41" s="7">
        <f t="shared" si="15"/>
        <v>0</v>
      </c>
    </row>
    <row r="42" spans="1:45" x14ac:dyDescent="0.2">
      <c r="A42">
        <v>25</v>
      </c>
      <c r="B42" s="242">
        <f t="shared" si="0"/>
        <v>40719</v>
      </c>
      <c r="C42" s="245"/>
      <c r="D42" s="237"/>
      <c r="E42" s="259" t="str">
        <f t="shared" si="16"/>
        <v/>
      </c>
      <c r="F42" s="51"/>
      <c r="G42" s="250" t="str">
        <f t="shared" si="17"/>
        <v/>
      </c>
      <c r="H42" s="17"/>
      <c r="I42" s="52"/>
      <c r="J42" s="60" t="str">
        <f t="shared" si="18"/>
        <v>need data</v>
      </c>
      <c r="K42" s="21">
        <f t="shared" si="1"/>
        <v>0</v>
      </c>
      <c r="L42" s="21" t="str">
        <f t="shared" si="25"/>
        <v>no data</v>
      </c>
      <c r="M42" s="21" t="str">
        <f t="shared" si="26"/>
        <v>no data</v>
      </c>
      <c r="N42" s="61" t="str">
        <f t="shared" si="32"/>
        <v>need data</v>
      </c>
      <c r="O42" s="60">
        <f t="shared" si="3"/>
        <v>0</v>
      </c>
      <c r="P42" s="21" t="str">
        <f t="shared" si="4"/>
        <v>no data</v>
      </c>
      <c r="Q42" s="21" t="str">
        <f t="shared" si="5"/>
        <v>no data</v>
      </c>
      <c r="R42" s="61" t="str">
        <f t="shared" si="19"/>
        <v>need data</v>
      </c>
      <c r="S42" s="147"/>
      <c r="T42" s="140"/>
      <c r="U42" s="141"/>
      <c r="V42" s="141"/>
      <c r="W42" s="142"/>
      <c r="Y42" s="5" t="e">
        <f t="shared" si="20"/>
        <v>#VALUE!</v>
      </c>
      <c r="Z42" s="5" t="str">
        <f t="shared" si="21"/>
        <v>no data</v>
      </c>
      <c r="AA42" s="5" t="str">
        <f t="shared" si="22"/>
        <v>no data</v>
      </c>
      <c r="AB42" s="5" t="e">
        <f t="shared" si="23"/>
        <v>#VALUE!</v>
      </c>
      <c r="AC42" s="5" t="str">
        <f t="shared" si="24"/>
        <v>no data</v>
      </c>
      <c r="AD42" s="5" t="str">
        <f t="shared" si="24"/>
        <v>no data</v>
      </c>
      <c r="AE42" s="2">
        <f t="shared" si="6"/>
        <v>176</v>
      </c>
      <c r="AF42" s="1" t="str">
        <f t="shared" si="27"/>
        <v>need data</v>
      </c>
      <c r="AG42" s="1" t="str">
        <f t="shared" si="28"/>
        <v>need data</v>
      </c>
      <c r="AH42" s="5" t="str">
        <f t="shared" si="34"/>
        <v>need data</v>
      </c>
      <c r="AI42" s="1">
        <f t="shared" si="7"/>
        <v>0</v>
      </c>
      <c r="AJ42" s="1">
        <f t="shared" si="30"/>
        <v>0</v>
      </c>
      <c r="AK42" s="1">
        <f t="shared" si="8"/>
        <v>0</v>
      </c>
      <c r="AL42" s="1">
        <f t="shared" si="9"/>
        <v>0</v>
      </c>
      <c r="AM42" s="1">
        <f t="shared" si="31"/>
        <v>0</v>
      </c>
      <c r="AN42" s="1">
        <f t="shared" si="10"/>
        <v>0</v>
      </c>
      <c r="AO42">
        <f t="shared" si="11"/>
        <v>0</v>
      </c>
      <c r="AP42" t="e">
        <f t="shared" si="12"/>
        <v>#DIV/0!</v>
      </c>
      <c r="AQ42" s="4">
        <f t="shared" si="13"/>
        <v>0</v>
      </c>
      <c r="AR42" s="3">
        <f t="shared" si="14"/>
        <v>0</v>
      </c>
      <c r="AS42" s="7">
        <f t="shared" si="15"/>
        <v>0</v>
      </c>
    </row>
    <row r="43" spans="1:45" x14ac:dyDescent="0.2">
      <c r="A43">
        <v>26</v>
      </c>
      <c r="B43" s="242">
        <f t="shared" si="0"/>
        <v>40720</v>
      </c>
      <c r="C43" s="245"/>
      <c r="D43" s="237"/>
      <c r="E43" s="259" t="str">
        <f t="shared" si="16"/>
        <v/>
      </c>
      <c r="F43" s="51"/>
      <c r="G43" s="250" t="str">
        <f t="shared" si="17"/>
        <v/>
      </c>
      <c r="H43" s="17"/>
      <c r="I43" s="52"/>
      <c r="J43" s="60" t="str">
        <f t="shared" si="18"/>
        <v>need data</v>
      </c>
      <c r="K43" s="21">
        <f t="shared" si="1"/>
        <v>0</v>
      </c>
      <c r="L43" s="21" t="str">
        <f t="shared" si="25"/>
        <v>no data</v>
      </c>
      <c r="M43" s="21" t="str">
        <f t="shared" si="26"/>
        <v>no data</v>
      </c>
      <c r="N43" s="61" t="str">
        <f t="shared" si="32"/>
        <v>need data</v>
      </c>
      <c r="O43" s="60">
        <f t="shared" si="3"/>
        <v>0</v>
      </c>
      <c r="P43" s="21" t="str">
        <f t="shared" si="4"/>
        <v>no data</v>
      </c>
      <c r="Q43" s="21" t="str">
        <f t="shared" si="5"/>
        <v>no data</v>
      </c>
      <c r="R43" s="61" t="str">
        <f t="shared" si="19"/>
        <v>need data</v>
      </c>
      <c r="S43" s="147"/>
      <c r="T43" s="140"/>
      <c r="U43" s="141"/>
      <c r="V43" s="141"/>
      <c r="W43" s="142"/>
      <c r="Y43" s="5" t="e">
        <f t="shared" si="20"/>
        <v>#VALUE!</v>
      </c>
      <c r="Z43" s="5" t="str">
        <f t="shared" si="21"/>
        <v>no data</v>
      </c>
      <c r="AA43" s="5" t="str">
        <f t="shared" si="22"/>
        <v>no data</v>
      </c>
      <c r="AB43" s="5" t="e">
        <f t="shared" si="23"/>
        <v>#VALUE!</v>
      </c>
      <c r="AC43" s="5" t="str">
        <f t="shared" si="24"/>
        <v>no data</v>
      </c>
      <c r="AD43" s="5" t="str">
        <f t="shared" si="24"/>
        <v>no data</v>
      </c>
      <c r="AE43" s="2">
        <f t="shared" si="6"/>
        <v>177</v>
      </c>
      <c r="AF43" s="1" t="str">
        <f t="shared" si="27"/>
        <v>need data</v>
      </c>
      <c r="AG43" s="1" t="str">
        <f t="shared" si="28"/>
        <v>need data</v>
      </c>
      <c r="AH43" s="5" t="str">
        <f t="shared" si="34"/>
        <v>need data</v>
      </c>
      <c r="AI43" s="1">
        <f t="shared" si="7"/>
        <v>0</v>
      </c>
      <c r="AJ43" s="1">
        <f t="shared" si="30"/>
        <v>0</v>
      </c>
      <c r="AK43" s="1">
        <f t="shared" si="8"/>
        <v>0</v>
      </c>
      <c r="AL43" s="1">
        <f t="shared" si="9"/>
        <v>0</v>
      </c>
      <c r="AM43" s="1">
        <f t="shared" si="31"/>
        <v>0</v>
      </c>
      <c r="AN43" s="1">
        <f t="shared" si="10"/>
        <v>0</v>
      </c>
      <c r="AO43">
        <f t="shared" si="11"/>
        <v>0</v>
      </c>
      <c r="AP43" t="e">
        <f t="shared" si="12"/>
        <v>#DIV/0!</v>
      </c>
      <c r="AQ43" s="4">
        <f t="shared" si="13"/>
        <v>0</v>
      </c>
      <c r="AR43" s="3">
        <f t="shared" si="14"/>
        <v>0</v>
      </c>
      <c r="AS43" s="7">
        <f t="shared" si="15"/>
        <v>0</v>
      </c>
    </row>
    <row r="44" spans="1:45" x14ac:dyDescent="0.2">
      <c r="A44">
        <v>27</v>
      </c>
      <c r="B44" s="242">
        <f t="shared" si="0"/>
        <v>40721</v>
      </c>
      <c r="C44" s="245"/>
      <c r="D44" s="237"/>
      <c r="E44" s="259" t="str">
        <f t="shared" si="16"/>
        <v/>
      </c>
      <c r="F44" s="51"/>
      <c r="G44" s="250" t="str">
        <f t="shared" si="17"/>
        <v/>
      </c>
      <c r="H44" s="17"/>
      <c r="I44" s="52"/>
      <c r="J44" s="60" t="str">
        <f t="shared" si="18"/>
        <v>need data</v>
      </c>
      <c r="K44" s="21">
        <f t="shared" si="1"/>
        <v>0</v>
      </c>
      <c r="L44" s="21" t="str">
        <f t="shared" si="25"/>
        <v>no data</v>
      </c>
      <c r="M44" s="21" t="str">
        <f t="shared" si="26"/>
        <v>no data</v>
      </c>
      <c r="N44" s="61" t="str">
        <f t="shared" si="32"/>
        <v>need data</v>
      </c>
      <c r="O44" s="60">
        <f t="shared" si="3"/>
        <v>0</v>
      </c>
      <c r="P44" s="21" t="str">
        <f t="shared" si="4"/>
        <v>no data</v>
      </c>
      <c r="Q44" s="21" t="str">
        <f t="shared" si="5"/>
        <v>no data</v>
      </c>
      <c r="R44" s="61" t="str">
        <f t="shared" si="19"/>
        <v>need data</v>
      </c>
      <c r="S44" s="147"/>
      <c r="T44" s="140"/>
      <c r="U44" s="141"/>
      <c r="V44" s="141"/>
      <c r="W44" s="142"/>
      <c r="Y44" s="5" t="e">
        <f t="shared" si="20"/>
        <v>#VALUE!</v>
      </c>
      <c r="Z44" s="5" t="str">
        <f t="shared" si="21"/>
        <v>no data</v>
      </c>
      <c r="AA44" s="5" t="str">
        <f t="shared" si="22"/>
        <v>no data</v>
      </c>
      <c r="AB44" s="5" t="e">
        <f t="shared" si="23"/>
        <v>#VALUE!</v>
      </c>
      <c r="AC44" s="5" t="str">
        <f t="shared" si="24"/>
        <v>no data</v>
      </c>
      <c r="AD44" s="5" t="str">
        <f t="shared" si="24"/>
        <v>no data</v>
      </c>
      <c r="AE44" s="2">
        <f t="shared" si="6"/>
        <v>178</v>
      </c>
      <c r="AF44" s="1" t="str">
        <f t="shared" si="27"/>
        <v>need data</v>
      </c>
      <c r="AG44" s="1" t="str">
        <f t="shared" si="28"/>
        <v>need data</v>
      </c>
      <c r="AH44" s="5" t="str">
        <f t="shared" si="34"/>
        <v>need data</v>
      </c>
      <c r="AI44" s="1">
        <f t="shared" si="7"/>
        <v>0</v>
      </c>
      <c r="AJ44" s="1">
        <f t="shared" si="30"/>
        <v>0</v>
      </c>
      <c r="AK44" s="1">
        <f t="shared" si="8"/>
        <v>0</v>
      </c>
      <c r="AL44" s="1">
        <f t="shared" si="9"/>
        <v>0</v>
      </c>
      <c r="AM44" s="1">
        <f t="shared" si="31"/>
        <v>0</v>
      </c>
      <c r="AN44" s="1">
        <f t="shared" si="10"/>
        <v>0</v>
      </c>
      <c r="AO44">
        <f t="shared" si="11"/>
        <v>0</v>
      </c>
      <c r="AP44" t="e">
        <f t="shared" si="12"/>
        <v>#DIV/0!</v>
      </c>
      <c r="AQ44" s="4">
        <f t="shared" si="13"/>
        <v>0</v>
      </c>
      <c r="AR44" s="3">
        <f t="shared" si="14"/>
        <v>0</v>
      </c>
      <c r="AS44" s="7">
        <f t="shared" si="15"/>
        <v>0</v>
      </c>
    </row>
    <row r="45" spans="1:45" x14ac:dyDescent="0.2">
      <c r="A45">
        <v>28</v>
      </c>
      <c r="B45" s="242">
        <f t="shared" si="0"/>
        <v>40722</v>
      </c>
      <c r="C45" s="245"/>
      <c r="D45" s="237"/>
      <c r="E45" s="259" t="str">
        <f t="shared" si="16"/>
        <v/>
      </c>
      <c r="F45" s="51"/>
      <c r="G45" s="250" t="str">
        <f t="shared" si="17"/>
        <v/>
      </c>
      <c r="H45" s="17"/>
      <c r="I45" s="52"/>
      <c r="J45" s="60" t="str">
        <f t="shared" si="18"/>
        <v>need data</v>
      </c>
      <c r="K45" s="21">
        <f t="shared" si="1"/>
        <v>0</v>
      </c>
      <c r="L45" s="21" t="str">
        <f t="shared" si="25"/>
        <v>no data</v>
      </c>
      <c r="M45" s="21" t="str">
        <f t="shared" si="26"/>
        <v>no data</v>
      </c>
      <c r="N45" s="61" t="str">
        <f t="shared" si="32"/>
        <v>need data</v>
      </c>
      <c r="O45" s="60">
        <f t="shared" si="3"/>
        <v>0</v>
      </c>
      <c r="P45" s="21" t="str">
        <f t="shared" si="4"/>
        <v>no data</v>
      </c>
      <c r="Q45" s="21" t="str">
        <f t="shared" si="5"/>
        <v>no data</v>
      </c>
      <c r="R45" s="61" t="str">
        <f t="shared" si="19"/>
        <v>need data</v>
      </c>
      <c r="S45" s="147"/>
      <c r="T45" s="140"/>
      <c r="U45" s="141"/>
      <c r="V45" s="141"/>
      <c r="W45" s="142"/>
      <c r="Y45" s="5" t="e">
        <f t="shared" si="20"/>
        <v>#VALUE!</v>
      </c>
      <c r="Z45" s="5" t="str">
        <f t="shared" si="21"/>
        <v>no data</v>
      </c>
      <c r="AA45" s="5" t="str">
        <f t="shared" si="22"/>
        <v>no data</v>
      </c>
      <c r="AB45" s="5" t="e">
        <f t="shared" si="23"/>
        <v>#VALUE!</v>
      </c>
      <c r="AC45" s="5" t="str">
        <f t="shared" si="24"/>
        <v>no data</v>
      </c>
      <c r="AD45" s="5" t="str">
        <f t="shared" si="24"/>
        <v>no data</v>
      </c>
      <c r="AE45" s="2">
        <f t="shared" si="6"/>
        <v>179</v>
      </c>
      <c r="AF45" s="1" t="str">
        <f t="shared" si="27"/>
        <v>need data</v>
      </c>
      <c r="AG45" s="1" t="str">
        <f t="shared" si="28"/>
        <v>need data</v>
      </c>
      <c r="AH45" s="5" t="str">
        <f t="shared" si="34"/>
        <v>need data</v>
      </c>
      <c r="AI45" s="1">
        <f t="shared" si="7"/>
        <v>0</v>
      </c>
      <c r="AJ45" s="1">
        <f t="shared" si="30"/>
        <v>0</v>
      </c>
      <c r="AK45" s="1">
        <f t="shared" si="8"/>
        <v>0</v>
      </c>
      <c r="AL45" s="1">
        <f t="shared" si="9"/>
        <v>0</v>
      </c>
      <c r="AM45" s="1">
        <f t="shared" si="31"/>
        <v>0</v>
      </c>
      <c r="AN45" s="1">
        <f t="shared" si="10"/>
        <v>0</v>
      </c>
      <c r="AO45">
        <f t="shared" si="11"/>
        <v>0</v>
      </c>
      <c r="AP45" t="e">
        <f t="shared" si="12"/>
        <v>#DIV/0!</v>
      </c>
      <c r="AQ45" s="4">
        <f t="shared" si="13"/>
        <v>0</v>
      </c>
      <c r="AR45" s="3">
        <f t="shared" si="14"/>
        <v>0</v>
      </c>
      <c r="AS45" s="7">
        <f t="shared" si="15"/>
        <v>0</v>
      </c>
    </row>
    <row r="46" spans="1:45" x14ac:dyDescent="0.2">
      <c r="A46">
        <v>29</v>
      </c>
      <c r="B46" s="242">
        <f t="shared" si="0"/>
        <v>40723</v>
      </c>
      <c r="C46" s="245"/>
      <c r="D46" s="237"/>
      <c r="E46" s="259" t="str">
        <f t="shared" si="16"/>
        <v/>
      </c>
      <c r="F46" s="51"/>
      <c r="G46" s="250" t="str">
        <f t="shared" si="17"/>
        <v/>
      </c>
      <c r="H46" s="17"/>
      <c r="I46" s="52"/>
      <c r="J46" s="60" t="str">
        <f t="shared" si="18"/>
        <v>need data</v>
      </c>
      <c r="K46" s="21">
        <f t="shared" si="1"/>
        <v>0</v>
      </c>
      <c r="L46" s="21" t="str">
        <f t="shared" si="25"/>
        <v>no data</v>
      </c>
      <c r="M46" s="21" t="str">
        <f t="shared" si="26"/>
        <v>no data</v>
      </c>
      <c r="N46" s="61" t="str">
        <f t="shared" si="32"/>
        <v>need data</v>
      </c>
      <c r="O46" s="60">
        <f t="shared" si="3"/>
        <v>0</v>
      </c>
      <c r="P46" s="21" t="str">
        <f t="shared" si="4"/>
        <v>no data</v>
      </c>
      <c r="Q46" s="21" t="str">
        <f t="shared" si="5"/>
        <v>no data</v>
      </c>
      <c r="R46" s="61" t="str">
        <f t="shared" si="19"/>
        <v>need data</v>
      </c>
      <c r="S46" s="147"/>
      <c r="T46" s="140"/>
      <c r="U46" s="141"/>
      <c r="V46" s="141"/>
      <c r="W46" s="142"/>
      <c r="Y46" s="5" t="e">
        <f t="shared" si="20"/>
        <v>#VALUE!</v>
      </c>
      <c r="Z46" s="5" t="str">
        <f t="shared" si="21"/>
        <v>no data</v>
      </c>
      <c r="AA46" s="5" t="str">
        <f t="shared" si="22"/>
        <v>no data</v>
      </c>
      <c r="AB46" s="5" t="e">
        <f t="shared" si="23"/>
        <v>#VALUE!</v>
      </c>
      <c r="AC46" s="5" t="str">
        <f t="shared" si="24"/>
        <v>no data</v>
      </c>
      <c r="AD46" s="5" t="str">
        <f t="shared" si="24"/>
        <v>no data</v>
      </c>
      <c r="AE46" s="2">
        <f t="shared" si="6"/>
        <v>180</v>
      </c>
      <c r="AF46" s="1" t="str">
        <f t="shared" si="27"/>
        <v>need data</v>
      </c>
      <c r="AG46" s="1" t="str">
        <f t="shared" si="28"/>
        <v>need data</v>
      </c>
      <c r="AH46" s="5" t="str">
        <f t="shared" si="34"/>
        <v>need data</v>
      </c>
      <c r="AI46" s="1">
        <f t="shared" si="7"/>
        <v>0</v>
      </c>
      <c r="AJ46" s="1">
        <f t="shared" si="30"/>
        <v>0</v>
      </c>
      <c r="AK46" s="1">
        <f t="shared" si="8"/>
        <v>0</v>
      </c>
      <c r="AL46" s="1">
        <f t="shared" si="9"/>
        <v>0</v>
      </c>
      <c r="AM46" s="1">
        <f t="shared" si="31"/>
        <v>0</v>
      </c>
      <c r="AN46" s="1">
        <f t="shared" si="10"/>
        <v>0</v>
      </c>
      <c r="AO46">
        <f t="shared" si="11"/>
        <v>0</v>
      </c>
      <c r="AP46" t="e">
        <f t="shared" si="12"/>
        <v>#DIV/0!</v>
      </c>
      <c r="AQ46" s="4">
        <f t="shared" si="13"/>
        <v>0</v>
      </c>
      <c r="AR46" s="3">
        <f t="shared" si="14"/>
        <v>0</v>
      </c>
      <c r="AS46" s="7">
        <f t="shared" si="15"/>
        <v>0</v>
      </c>
    </row>
    <row r="47" spans="1:45" ht="13.5" thickBot="1" x14ac:dyDescent="0.25">
      <c r="A47">
        <v>30</v>
      </c>
      <c r="B47" s="243">
        <f t="shared" si="0"/>
        <v>40724</v>
      </c>
      <c r="C47" s="246"/>
      <c r="D47" s="266"/>
      <c r="E47" s="260" t="str">
        <f t="shared" si="16"/>
        <v/>
      </c>
      <c r="F47" s="150"/>
      <c r="G47" s="251" t="str">
        <f t="shared" si="17"/>
        <v/>
      </c>
      <c r="H47" s="54"/>
      <c r="I47" s="55"/>
      <c r="J47" s="106" t="str">
        <f t="shared" si="18"/>
        <v>need data</v>
      </c>
      <c r="K47" s="62">
        <f t="shared" si="1"/>
        <v>0</v>
      </c>
      <c r="L47" s="62" t="str">
        <f t="shared" si="25"/>
        <v>no data</v>
      </c>
      <c r="M47" s="62" t="str">
        <f t="shared" si="26"/>
        <v>no data</v>
      </c>
      <c r="N47" s="63" t="str">
        <f t="shared" si="32"/>
        <v>need data</v>
      </c>
      <c r="O47" s="106">
        <f t="shared" si="3"/>
        <v>0</v>
      </c>
      <c r="P47" s="62" t="str">
        <f t="shared" si="4"/>
        <v>no data</v>
      </c>
      <c r="Q47" s="62" t="str">
        <f t="shared" si="5"/>
        <v>no data</v>
      </c>
      <c r="R47" s="63" t="str">
        <f t="shared" si="19"/>
        <v>need data</v>
      </c>
      <c r="S47" s="148"/>
      <c r="T47" s="143"/>
      <c r="U47" s="144"/>
      <c r="V47" s="144"/>
      <c r="W47" s="145"/>
      <c r="Y47" s="5" t="e">
        <f t="shared" si="20"/>
        <v>#VALUE!</v>
      </c>
      <c r="Z47" s="5" t="str">
        <f t="shared" si="21"/>
        <v>no data</v>
      </c>
      <c r="AA47" s="5" t="str">
        <f t="shared" si="22"/>
        <v>no data</v>
      </c>
      <c r="AB47" s="5" t="e">
        <f t="shared" si="23"/>
        <v>#VALUE!</v>
      </c>
      <c r="AC47" s="5" t="str">
        <f t="shared" si="24"/>
        <v>no data</v>
      </c>
      <c r="AD47" s="5" t="str">
        <f t="shared" si="24"/>
        <v>no data</v>
      </c>
      <c r="AE47" s="2">
        <f t="shared" si="6"/>
        <v>181</v>
      </c>
      <c r="AF47" s="1" t="str">
        <f t="shared" si="27"/>
        <v>need data</v>
      </c>
      <c r="AG47" s="1" t="str">
        <f t="shared" si="28"/>
        <v>need data</v>
      </c>
      <c r="AH47" s="5" t="str">
        <f t="shared" si="34"/>
        <v>need data</v>
      </c>
      <c r="AI47" s="1">
        <f t="shared" si="7"/>
        <v>0</v>
      </c>
      <c r="AJ47" s="1">
        <f t="shared" si="30"/>
        <v>0</v>
      </c>
      <c r="AK47" s="1">
        <f t="shared" si="8"/>
        <v>0</v>
      </c>
      <c r="AL47" s="1">
        <f t="shared" si="9"/>
        <v>0</v>
      </c>
      <c r="AM47" s="1">
        <f t="shared" si="31"/>
        <v>0</v>
      </c>
      <c r="AN47" s="1">
        <f t="shared" si="10"/>
        <v>0</v>
      </c>
      <c r="AO47">
        <f t="shared" si="11"/>
        <v>0</v>
      </c>
      <c r="AP47" t="e">
        <f t="shared" si="12"/>
        <v>#DIV/0!</v>
      </c>
      <c r="AQ47" s="4">
        <f t="shared" si="13"/>
        <v>0</v>
      </c>
      <c r="AR47" s="3">
        <f t="shared" si="14"/>
        <v>0</v>
      </c>
      <c r="AS47" s="7">
        <f t="shared" si="15"/>
        <v>0</v>
      </c>
    </row>
    <row r="48" spans="1:45" x14ac:dyDescent="0.2">
      <c r="H48" t="str">
        <f t="shared" ref="H48" si="35">IF(I48="","",IF(AD48*2.447*(AE48-AL48)*1.547&lt;0,0,AD48*2.447*(AE48-AL48)*1.547))</f>
        <v/>
      </c>
      <c r="L48" t="str">
        <f>IF(I48="","",IF(Y48&lt;&gt;"no data",Y48,IF(X48&lt;&gt;"no data",X48,W48)))</f>
        <v/>
      </c>
      <c r="AD48" s="1"/>
      <c r="AE48" s="1"/>
      <c r="AF48" s="5"/>
    </row>
  </sheetData>
  <sheetProtection password="DF36" sheet="1" objects="1" scenarios="1" formatCells="0" formatColumns="0" formatRows="0"/>
  <mergeCells count="13">
    <mergeCell ref="AB16:AD16"/>
    <mergeCell ref="O15:Q15"/>
    <mergeCell ref="O16:Q16"/>
    <mergeCell ref="L10:L11"/>
    <mergeCell ref="E4:K4"/>
    <mergeCell ref="E10:F11"/>
    <mergeCell ref="K16:M16"/>
    <mergeCell ref="C5:K5"/>
    <mergeCell ref="E6:F6"/>
    <mergeCell ref="G6:H6"/>
    <mergeCell ref="X6:Y6"/>
    <mergeCell ref="C15:E15"/>
    <mergeCell ref="F15:I15"/>
  </mergeCells>
  <phoneticPr fontId="2" type="noConversion"/>
  <conditionalFormatting sqref="J18:R47">
    <cfRule type="cellIs" dxfId="4" priority="1" stopIfTrue="1" operator="equal">
      <formula>""</formula>
    </cfRule>
  </conditionalFormatting>
  <pageMargins left="0.5" right="0.4" top="0.23" bottom="0.57999999999999996" header="0.23" footer="0.5"/>
  <pageSetup scale="65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3:AS48"/>
  <sheetViews>
    <sheetView topLeftCell="B1" workbookViewId="0">
      <selection activeCell="H18" sqref="H18:I25"/>
    </sheetView>
  </sheetViews>
  <sheetFormatPr defaultRowHeight="12.75" x14ac:dyDescent="0.2"/>
  <cols>
    <col min="1" max="1" width="3.85546875" hidden="1" customWidth="1"/>
    <col min="2" max="2" width="9.7109375" customWidth="1"/>
    <col min="3" max="3" width="8.28515625" customWidth="1"/>
    <col min="4" max="4" width="10.85546875" customWidth="1"/>
    <col min="5" max="5" width="9.7109375" bestFit="1" customWidth="1"/>
    <col min="6" max="6" width="8.28515625" customWidth="1"/>
    <col min="7" max="7" width="9.140625" bestFit="1" customWidth="1"/>
    <col min="8" max="8" width="8.7109375" bestFit="1" customWidth="1"/>
    <col min="9" max="9" width="8.85546875" bestFit="1" customWidth="1"/>
    <col min="10" max="10" width="11" bestFit="1" customWidth="1"/>
    <col min="11" max="11" width="7.42578125" bestFit="1" customWidth="1"/>
    <col min="12" max="12" width="11.42578125" bestFit="1" customWidth="1"/>
    <col min="13" max="13" width="8.42578125" bestFit="1" customWidth="1"/>
    <col min="14" max="14" width="10.42578125" bestFit="1" customWidth="1"/>
    <col min="15" max="17" width="7.42578125" bestFit="1" customWidth="1"/>
    <col min="18" max="18" width="10.42578125" bestFit="1" customWidth="1"/>
    <col min="21" max="21" width="11" bestFit="1" customWidth="1"/>
    <col min="22" max="30" width="11" customWidth="1"/>
    <col min="31" max="35" width="9.140625" customWidth="1"/>
    <col min="36" max="37" width="10.5703125" customWidth="1"/>
    <col min="38" max="39" width="7.85546875" customWidth="1"/>
    <col min="40" max="40" width="9.140625" customWidth="1"/>
    <col min="41" max="41" width="10.5703125" customWidth="1"/>
    <col min="42" max="43" width="9.140625" customWidth="1"/>
  </cols>
  <sheetData>
    <row r="3" spans="2:41" ht="13.5" thickBot="1" x14ac:dyDescent="0.25"/>
    <row r="4" spans="2:41" ht="16.5" thickBot="1" x14ac:dyDescent="0.3">
      <c r="C4" s="80"/>
      <c r="D4" s="81" t="s">
        <v>37</v>
      </c>
      <c r="E4" s="306" t="str">
        <f>April!E4</f>
        <v>Enter Name Here</v>
      </c>
      <c r="F4" s="306"/>
      <c r="G4" s="306"/>
      <c r="H4" s="306"/>
      <c r="I4" s="306"/>
      <c r="J4" s="306"/>
      <c r="K4" s="307"/>
    </row>
    <row r="5" spans="2:41" ht="13.5" thickBot="1" x14ac:dyDescent="0.25">
      <c r="C5" s="312" t="s">
        <v>32</v>
      </c>
      <c r="D5" s="313"/>
      <c r="E5" s="313"/>
      <c r="F5" s="313"/>
      <c r="G5" s="313"/>
      <c r="H5" s="313"/>
      <c r="I5" s="313"/>
      <c r="J5" s="313"/>
      <c r="K5" s="314"/>
    </row>
    <row r="6" spans="2:41" ht="13.5" thickBot="1" x14ac:dyDescent="0.25">
      <c r="C6" s="82"/>
      <c r="D6" s="83"/>
      <c r="E6" s="296" t="s">
        <v>24</v>
      </c>
      <c r="F6" s="297"/>
      <c r="G6" s="298" t="s">
        <v>25</v>
      </c>
      <c r="H6" s="297"/>
      <c r="I6" s="83"/>
      <c r="J6" s="83"/>
      <c r="K6" s="83"/>
      <c r="L6" s="84" t="s">
        <v>29</v>
      </c>
      <c r="M6" s="85" t="s">
        <v>31</v>
      </c>
      <c r="N6" s="162" t="s">
        <v>65</v>
      </c>
      <c r="X6" s="299" t="s">
        <v>84</v>
      </c>
      <c r="Y6" s="300"/>
    </row>
    <row r="7" spans="2:41" ht="15" thickBot="1" x14ac:dyDescent="0.3">
      <c r="C7" s="86"/>
      <c r="D7" s="87"/>
      <c r="E7" s="189" t="s">
        <v>85</v>
      </c>
      <c r="F7" s="190" t="s">
        <v>86</v>
      </c>
      <c r="G7" s="189" t="s">
        <v>85</v>
      </c>
      <c r="H7" s="190" t="s">
        <v>86</v>
      </c>
      <c r="I7" s="88" t="s">
        <v>2</v>
      </c>
      <c r="J7" s="88" t="s">
        <v>3</v>
      </c>
      <c r="K7" s="89" t="s">
        <v>4</v>
      </c>
      <c r="L7" s="90" t="s">
        <v>33</v>
      </c>
      <c r="M7" s="91" t="s">
        <v>26</v>
      </c>
      <c r="N7" s="163" t="s">
        <v>66</v>
      </c>
      <c r="X7" s="186" t="s">
        <v>83</v>
      </c>
      <c r="Y7" s="186" t="s">
        <v>23</v>
      </c>
    </row>
    <row r="8" spans="2:41" x14ac:dyDescent="0.2">
      <c r="C8" s="92"/>
      <c r="D8" s="93" t="s">
        <v>22</v>
      </c>
      <c r="E8" s="192">
        <f>April!E8</f>
        <v>5</v>
      </c>
      <c r="F8" s="193">
        <f>April!F8</f>
        <v>16</v>
      </c>
      <c r="G8" s="194">
        <f>April!G8</f>
        <v>10</v>
      </c>
      <c r="H8" s="193">
        <f>April!H8</f>
        <v>14</v>
      </c>
      <c r="I8" s="201">
        <f>April!I8</f>
        <v>0</v>
      </c>
      <c r="J8" s="94">
        <f>April!J8</f>
        <v>0</v>
      </c>
      <c r="K8" s="202">
        <f>April!K8</f>
        <v>0</v>
      </c>
      <c r="L8" s="188">
        <f>April!L8</f>
        <v>0</v>
      </c>
      <c r="M8" s="95">
        <f>April!M8</f>
        <v>0</v>
      </c>
      <c r="N8" s="164">
        <f>April!N8</f>
        <v>0</v>
      </c>
      <c r="S8" s="2"/>
      <c r="T8" s="2"/>
      <c r="U8" s="2"/>
      <c r="V8" s="2"/>
      <c r="W8" s="2"/>
      <c r="X8" s="187">
        <f>X9-DATEVALUE("1/1/"&amp;$B16)+1</f>
        <v>136</v>
      </c>
      <c r="Y8" s="187">
        <f>Y9-DATEVALUE("1/1/"&amp;B16)+1</f>
        <v>287</v>
      </c>
      <c r="Z8" s="15"/>
      <c r="AA8" s="15"/>
      <c r="AB8" s="15"/>
      <c r="AC8" s="2"/>
      <c r="AE8" s="122"/>
      <c r="AF8" s="172" t="s">
        <v>76</v>
      </c>
      <c r="AG8" s="172" t="s">
        <v>77</v>
      </c>
      <c r="AH8" s="172" t="s">
        <v>78</v>
      </c>
    </row>
    <row r="9" spans="2:41" ht="13.5" thickBot="1" x14ac:dyDescent="0.25">
      <c r="C9" s="96"/>
      <c r="D9" s="97" t="s">
        <v>23</v>
      </c>
      <c r="E9" s="98"/>
      <c r="F9" s="195"/>
      <c r="G9" s="196"/>
      <c r="H9" s="195"/>
      <c r="I9" s="46">
        <f>April!I9</f>
        <v>0</v>
      </c>
      <c r="J9" s="99">
        <f>April!J9</f>
        <v>0</v>
      </c>
      <c r="K9" s="203">
        <f>April!K9</f>
        <v>0</v>
      </c>
      <c r="L9" s="191">
        <f>April!L9</f>
        <v>0</v>
      </c>
      <c r="M9" s="100">
        <f>April!M9</f>
        <v>0</v>
      </c>
      <c r="N9" s="165">
        <f>April!N9</f>
        <v>0</v>
      </c>
      <c r="S9" s="2"/>
      <c r="T9" s="2"/>
      <c r="U9" s="2"/>
      <c r="V9" s="2"/>
      <c r="W9" s="2"/>
      <c r="X9" s="185">
        <f>DATE($B16,E8,F8)</f>
        <v>40679</v>
      </c>
      <c r="Y9" s="185">
        <f>DATE($B16,G8,H8)</f>
        <v>40830</v>
      </c>
      <c r="Z9" s="15"/>
      <c r="AA9" s="15"/>
      <c r="AB9" s="15"/>
      <c r="AC9" s="2"/>
      <c r="AE9" s="122"/>
      <c r="AF9" s="122" t="str">
        <f>IF(June!C42="","",June!C42)</f>
        <v/>
      </c>
      <c r="AG9" s="122" t="str">
        <f>IF(June!D42="","",June!D42)</f>
        <v/>
      </c>
      <c r="AH9" s="122" t="str">
        <f>IF(June!F42="","",June!F42)</f>
        <v/>
      </c>
    </row>
    <row r="10" spans="2:41" ht="14.25" x14ac:dyDescent="0.25">
      <c r="C10" s="19" t="s">
        <v>20</v>
      </c>
      <c r="D10" s="35" t="s">
        <v>21</v>
      </c>
      <c r="E10" s="308" t="s">
        <v>46</v>
      </c>
      <c r="F10" s="309"/>
      <c r="G10" s="42" t="s">
        <v>47</v>
      </c>
      <c r="H10" s="44">
        <f>April!H10</f>
        <v>0</v>
      </c>
      <c r="I10" s="45">
        <f>April!I10</f>
        <v>0</v>
      </c>
      <c r="J10" s="39"/>
      <c r="K10" s="26"/>
      <c r="L10" s="304"/>
      <c r="AE10" s="122"/>
      <c r="AF10" s="122" t="str">
        <f>IF(June!C43="","",June!C43)</f>
        <v/>
      </c>
      <c r="AG10" s="122" t="str">
        <f>IF(June!D43="","",June!D43)</f>
        <v/>
      </c>
      <c r="AH10" s="122" t="str">
        <f>IF(June!F43="","",June!F43)</f>
        <v/>
      </c>
    </row>
    <row r="11" spans="2:41" ht="13.5" thickBot="1" x14ac:dyDescent="0.25">
      <c r="C11" s="20">
        <f>April!C11</f>
        <v>0</v>
      </c>
      <c r="D11" s="36">
        <f>April!D11</f>
        <v>0</v>
      </c>
      <c r="E11" s="310"/>
      <c r="F11" s="311"/>
      <c r="G11" s="43" t="s">
        <v>48</v>
      </c>
      <c r="H11" s="46">
        <f>April!H11</f>
        <v>0</v>
      </c>
      <c r="I11" s="47">
        <f>April!I11</f>
        <v>0</v>
      </c>
      <c r="J11" s="101"/>
      <c r="K11" s="27"/>
      <c r="L11" s="305"/>
      <c r="AE11" s="172" t="s">
        <v>79</v>
      </c>
      <c r="AF11" s="122" t="str">
        <f>IF(June!C44="","",June!C44)</f>
        <v/>
      </c>
      <c r="AG11" s="122" t="str">
        <f>IF(June!D44="","",June!D44)</f>
        <v/>
      </c>
      <c r="AH11" s="122" t="str">
        <f>IF(June!F44="","",June!F44)</f>
        <v/>
      </c>
    </row>
    <row r="12" spans="2:41" ht="13.5" thickBot="1" x14ac:dyDescent="0.25">
      <c r="L12" s="166" t="str">
        <f>April!L12</f>
        <v>Version 1.1</v>
      </c>
      <c r="AE12" s="225" t="s">
        <v>97</v>
      </c>
      <c r="AF12" s="122" t="str">
        <f>IF(June!C45="","",June!C45)</f>
        <v/>
      </c>
      <c r="AG12" s="122" t="str">
        <f>IF(June!D45="","",June!D45)</f>
        <v/>
      </c>
      <c r="AH12" s="122" t="str">
        <f>IF(June!F45="","",June!F45)</f>
        <v/>
      </c>
    </row>
    <row r="13" spans="2:41" x14ac:dyDescent="0.2">
      <c r="AE13" s="122"/>
      <c r="AF13" s="122" t="str">
        <f>IF(June!C46="","",June!C46)</f>
        <v/>
      </c>
      <c r="AG13" s="122" t="str">
        <f>IF(June!D46="","",June!D46)</f>
        <v/>
      </c>
      <c r="AH13" s="122" t="str">
        <f>IF(June!F46="","",June!F46)</f>
        <v/>
      </c>
    </row>
    <row r="14" spans="2:41" ht="13.5" thickBot="1" x14ac:dyDescent="0.25">
      <c r="B14" s="37">
        <f>IF(B15="april",4,IF(B15="may",5,IF(B15="june",6,IF(B15="july",7,IF(B15="august",8,IF(B15="september",9,10))))))</f>
        <v>7</v>
      </c>
      <c r="H14" s="13"/>
      <c r="I14" s="30"/>
      <c r="J14" s="30"/>
      <c r="K14" s="30"/>
      <c r="AE14" s="122"/>
      <c r="AF14" s="122" t="str">
        <f>IF(June!C47="","",June!C47)</f>
        <v/>
      </c>
      <c r="AG14" s="122" t="str">
        <f>IF(June!D47="","",June!D47)</f>
        <v/>
      </c>
      <c r="AH14" s="122" t="str">
        <f>IF(June!F47="","",June!F47)</f>
        <v/>
      </c>
    </row>
    <row r="15" spans="2:41" ht="13.5" thickBot="1" x14ac:dyDescent="0.25">
      <c r="B15" s="239" t="s">
        <v>42</v>
      </c>
      <c r="C15" s="287" t="s">
        <v>15</v>
      </c>
      <c r="D15" s="288"/>
      <c r="E15" s="289"/>
      <c r="F15" s="287" t="s">
        <v>16</v>
      </c>
      <c r="G15" s="288"/>
      <c r="H15" s="288"/>
      <c r="I15" s="289"/>
      <c r="J15" s="211"/>
      <c r="K15" s="211"/>
      <c r="L15" s="212"/>
      <c r="M15" s="209"/>
      <c r="N15" s="209"/>
      <c r="O15" s="293" t="s">
        <v>39</v>
      </c>
      <c r="P15" s="294"/>
      <c r="Q15" s="295"/>
      <c r="R15" s="213"/>
      <c r="S15" s="209"/>
    </row>
    <row r="16" spans="2:41" ht="13.5" thickBot="1" x14ac:dyDescent="0.25">
      <c r="B16" s="240">
        <f>April!B16</f>
        <v>2011</v>
      </c>
      <c r="C16" s="214" t="s">
        <v>17</v>
      </c>
      <c r="D16" s="218" t="s">
        <v>19</v>
      </c>
      <c r="E16" s="215" t="s">
        <v>93</v>
      </c>
      <c r="F16" s="216" t="s">
        <v>17</v>
      </c>
      <c r="G16" s="217" t="s">
        <v>94</v>
      </c>
      <c r="H16" s="218" t="s">
        <v>18</v>
      </c>
      <c r="I16" s="215" t="s">
        <v>19</v>
      </c>
      <c r="J16" s="219"/>
      <c r="K16" s="287" t="s">
        <v>39</v>
      </c>
      <c r="L16" s="288"/>
      <c r="M16" s="289"/>
      <c r="N16" s="248"/>
      <c r="O16" s="276" t="s">
        <v>68</v>
      </c>
      <c r="P16" s="277"/>
      <c r="Q16" s="278"/>
      <c r="R16" s="213"/>
      <c r="S16" s="213"/>
      <c r="T16" s="14"/>
      <c r="Y16" t="s">
        <v>34</v>
      </c>
      <c r="AB16" s="275" t="s">
        <v>70</v>
      </c>
      <c r="AC16" s="275"/>
      <c r="AD16" s="275"/>
      <c r="AI16" s="6"/>
      <c r="AJ16" s="6"/>
      <c r="AO16" s="6"/>
    </row>
    <row r="17" spans="1:45" ht="16.5" thickBot="1" x14ac:dyDescent="0.35">
      <c r="B17" s="239" t="s">
        <v>0</v>
      </c>
      <c r="C17" s="226" t="s">
        <v>27</v>
      </c>
      <c r="D17" s="230" t="s">
        <v>38</v>
      </c>
      <c r="E17" s="227" t="s">
        <v>38</v>
      </c>
      <c r="F17" s="228" t="s">
        <v>28</v>
      </c>
      <c r="G17" s="229" t="s">
        <v>28</v>
      </c>
      <c r="H17" s="230" t="s">
        <v>90</v>
      </c>
      <c r="I17" s="231" t="s">
        <v>91</v>
      </c>
      <c r="J17" s="232" t="s">
        <v>1</v>
      </c>
      <c r="K17" s="261" t="s">
        <v>31</v>
      </c>
      <c r="L17" s="261" t="s">
        <v>29</v>
      </c>
      <c r="M17" s="261" t="s">
        <v>30</v>
      </c>
      <c r="N17" s="262" t="s">
        <v>69</v>
      </c>
      <c r="O17" s="222" t="s">
        <v>31</v>
      </c>
      <c r="P17" s="221" t="s">
        <v>29</v>
      </c>
      <c r="Q17" s="221" t="s">
        <v>30</v>
      </c>
      <c r="R17" s="223" t="s">
        <v>69</v>
      </c>
      <c r="S17" s="235" t="s">
        <v>36</v>
      </c>
      <c r="T17" s="28"/>
      <c r="U17" s="28"/>
      <c r="V17" s="28"/>
      <c r="W17" s="29"/>
      <c r="Y17" t="s">
        <v>31</v>
      </c>
      <c r="Z17" t="s">
        <v>29</v>
      </c>
      <c r="AA17" t="s">
        <v>30</v>
      </c>
      <c r="AB17" t="s">
        <v>31</v>
      </c>
      <c r="AC17" t="s">
        <v>29</v>
      </c>
      <c r="AD17" t="s">
        <v>30</v>
      </c>
      <c r="AE17" t="s">
        <v>8</v>
      </c>
      <c r="AF17" t="s">
        <v>10</v>
      </c>
      <c r="AG17" t="s">
        <v>11</v>
      </c>
      <c r="AH17" t="s">
        <v>12</v>
      </c>
      <c r="AI17" t="s">
        <v>6</v>
      </c>
      <c r="AJ17" t="s">
        <v>49</v>
      </c>
      <c r="AK17" t="s">
        <v>14</v>
      </c>
      <c r="AL17" t="s">
        <v>7</v>
      </c>
      <c r="AM17" t="s">
        <v>50</v>
      </c>
      <c r="AN17" t="s">
        <v>2</v>
      </c>
      <c r="AO17" t="s">
        <v>5</v>
      </c>
      <c r="AP17" t="s">
        <v>13</v>
      </c>
      <c r="AQ17" t="s">
        <v>3</v>
      </c>
      <c r="AR17" t="s">
        <v>4</v>
      </c>
      <c r="AS17" t="s">
        <v>9</v>
      </c>
    </row>
    <row r="18" spans="1:45" x14ac:dyDescent="0.2">
      <c r="A18">
        <v>1</v>
      </c>
      <c r="B18" s="241">
        <f t="shared" ref="B18:B48" si="0">DATE(B$16,B$14,A18)</f>
        <v>40725</v>
      </c>
      <c r="C18" s="244"/>
      <c r="D18" s="236"/>
      <c r="E18" s="258" t="str">
        <f>IF(AG18="need data","",AG18)</f>
        <v/>
      </c>
      <c r="F18" s="48"/>
      <c r="G18" s="249" t="str">
        <f>IF(AH18="need data","",AH18)</f>
        <v/>
      </c>
      <c r="H18" s="49"/>
      <c r="I18" s="50"/>
      <c r="J18" s="105" t="str">
        <f>IF(K18="","",IF(OR(AF18="need data",AG18="need data"),"need data",IF(AF18*2.447*(AG18-AN18)*1.547&lt;0,0,AF18*2.447*(AG18-AN18)*1.547)))</f>
        <v>need data</v>
      </c>
      <c r="K18" s="69">
        <f t="shared" ref="K18:K48" si="1">IF(OR(AND($AE18&gt;=X$8,$AE18&lt;X$8+6),AND($AE18&gt;Y$8,$AE18&lt;Y$8+7)),"",IF(AND($AE18&gt;=X$8,$AE18&lt;=Y$8),$M$8,$M$9))</f>
        <v>0</v>
      </c>
      <c r="L18" s="69" t="str">
        <f>IF(K18="","",IF(COUNT(June!F42:F47,July!F18)&lt;&gt;7,"no data",($AQ18*$AH18+$AR18-$AP18)*$D$11*2.447*($C$11-$AN18)))</f>
        <v>no data</v>
      </c>
      <c r="M18" s="69" t="str">
        <f>IF(K18="","",IF(OR(COUNT(June!F$42:F$47,July!F18)&lt;&gt;7,COUNT(June!H42:H47,July!H18)&lt;&gt;7,COUNT(June!I42:I47,July!I18)&lt;&gt;7),"no data",($AQ18*$AH18+$AR18-$AO18)*$D$11*2.447*($C$11-$AN18)))</f>
        <v>no data</v>
      </c>
      <c r="N18" s="70" t="str">
        <f t="shared" ref="N18:N24" si="2">IF(K18="","",IF(J18="need data","need data",IF(AA18&lt;&gt;"no data",AA18,IF(Z18&lt;&gt;"no data",Z18,Y18))))</f>
        <v>need data</v>
      </c>
      <c r="O18" s="105">
        <f t="shared" ref="O18:O48" si="3">IF($K18="","",IF($K18=$M$9,K18*$N$9,K18*$N$8))</f>
        <v>0</v>
      </c>
      <c r="P18" s="69" t="str">
        <f t="shared" ref="P18:P48" si="4">IF($K18="","",IF(L18="no data","no data",IF($K18=$M$9,L18*$N$9,L18*$N$8)))</f>
        <v>no data</v>
      </c>
      <c r="Q18" s="69" t="str">
        <f t="shared" ref="Q18:Q48" si="5">IF($K18="","",IF(M18="no data","no data",IF($K18=$M$9,M18*$N$9,M18*$N$8)))</f>
        <v>no data</v>
      </c>
      <c r="R18" s="70" t="str">
        <f>IF(O18="","",IF(J18="need data","need data",IF(AD18&lt;&gt;"no data",AD18,IF(AC18&lt;&gt;"no data",AC18,AB18))))</f>
        <v>need data</v>
      </c>
      <c r="S18" s="146"/>
      <c r="T18" s="137"/>
      <c r="U18" s="138"/>
      <c r="V18" s="138"/>
      <c r="W18" s="139"/>
      <c r="Y18" s="5" t="e">
        <f>IF(J18=""," ",IF(RoundEven($J18-K18,0)&gt;0,$J18-K18," "))</f>
        <v>#VALUE!</v>
      </c>
      <c r="Z18" s="5" t="str">
        <f>IF(L18="no data","no data",IF(L18=""," ",IF(RoundEven($J18-L18,0)&gt;0,$J18-L18," ")))</f>
        <v>no data</v>
      </c>
      <c r="AA18" s="5" t="str">
        <f>IF(M18="no data","no data",IF(M18=""," ",IF(RoundEven($J18-M18,0)&gt;0,$J18-M18," ")))</f>
        <v>no data</v>
      </c>
      <c r="AB18" s="5" t="e">
        <f>IF($J18=""," ",IF(RoundEven($J18-O18,0)&gt;0,$J18-O18," "))</f>
        <v>#VALUE!</v>
      </c>
      <c r="AC18" s="5" t="str">
        <f>IF(P18="no data","no data",IF(P18=""," ",IF(RoundEven($J18-P18,0)&gt;0,$J18-P18," ")))</f>
        <v>no data</v>
      </c>
      <c r="AD18" s="5" t="str">
        <f>IF(Q18="no data","no data",IF(Q18=""," ",IF(RoundEven($J18-Q18,0)&gt;0,$J18-Q18," ")))</f>
        <v>no data</v>
      </c>
      <c r="AE18" s="2">
        <f t="shared" ref="AE18:AE47" si="6">VALUE(TEXT((B18-DATEVALUE("1/1/"&amp;TEXT(B18,"yy"))+1),"000"))</f>
        <v>182</v>
      </c>
      <c r="AF18" s="1" t="str">
        <f>IF(COUNT(AF9:AF14,C18)&lt;&gt;7,"need data",AVERAGE(AF9:AF14,C18))</f>
        <v>need data</v>
      </c>
      <c r="AG18" s="1" t="str">
        <f>IF(COUNT(AG9:AG14,D18)&lt;&gt;7,"need data",AVERAGE(AG9:AG14,D18))</f>
        <v>need data</v>
      </c>
      <c r="AH18" s="5" t="str">
        <f>IF(COUNT(AH9:AH14,F18)&lt;&gt;7,"need data",AVERAGE(AH9:AH14,F18))</f>
        <v>need data</v>
      </c>
      <c r="AI18" s="1">
        <f t="shared" ref="AI18:AI48" si="7">H$11*H18+I$11</f>
        <v>0</v>
      </c>
      <c r="AJ18" s="1">
        <f>AVERAGE(June!AI42:AI47,July!AI18)</f>
        <v>0</v>
      </c>
      <c r="AK18" s="1">
        <f t="shared" ref="AK18:AK48" si="8">IF(AND($AE18&gt;=X$8,$AE18&lt;=Y$8),$L$8,$L$9)</f>
        <v>0</v>
      </c>
      <c r="AL18" s="1">
        <f t="shared" ref="AL18:AL48" si="9">H$10*I18+I$10</f>
        <v>0</v>
      </c>
      <c r="AM18" s="1">
        <f>AVERAGE(June!AL42:AL47,July!AL18)</f>
        <v>0</v>
      </c>
      <c r="AN18" s="1">
        <f t="shared" ref="AN18:AN48" si="10">IF(AND($AE18&gt;=$X$8,$AE18&lt;=$Y$8),$I$8,$I$9)</f>
        <v>0</v>
      </c>
      <c r="AO18">
        <f t="shared" ref="AO18:AO47" si="11">IF(OR(AM18&lt;=AN18,AND(AM18&gt;AN18,AJ18&gt;=AN18)),0,(1-(AJ18/AN18)))</f>
        <v>0</v>
      </c>
      <c r="AP18" t="e">
        <f t="shared" ref="AP18:AP47" si="12">1-AK18/AN18</f>
        <v>#DIV/0!</v>
      </c>
      <c r="AQ18" s="4">
        <f t="shared" ref="AQ18:AQ48" si="13">IF($AN18=13,J$9,J$8)</f>
        <v>0</v>
      </c>
      <c r="AR18" s="3">
        <f t="shared" ref="AR18:AR48" si="14">IF($AN18=13,K$9,K$8)</f>
        <v>0</v>
      </c>
      <c r="AS18" s="7">
        <f t="shared" ref="AS18:AS48" si="15">(AQ18*F18+AR18-AO18)</f>
        <v>0</v>
      </c>
    </row>
    <row r="19" spans="1:45" x14ac:dyDescent="0.2">
      <c r="A19">
        <v>2</v>
      </c>
      <c r="B19" s="242">
        <f t="shared" si="0"/>
        <v>40726</v>
      </c>
      <c r="C19" s="245"/>
      <c r="D19" s="237"/>
      <c r="E19" s="259" t="str">
        <f t="shared" ref="E19:E48" si="16">IF(AG19="need data","",AG19)</f>
        <v/>
      </c>
      <c r="F19" s="51"/>
      <c r="G19" s="250" t="str">
        <f t="shared" ref="G19:G48" si="17">IF(AH19="need data","",AH19)</f>
        <v/>
      </c>
      <c r="H19" s="17"/>
      <c r="I19" s="52"/>
      <c r="J19" s="60" t="str">
        <f t="shared" ref="J19:J48" si="18">IF(K19="","",IF(OR(AF19="need data",AG19="need data"),"need data",IF(AF19*2.447*(AG19-AN19)*1.547&lt;0,0,AF19*2.447*(AG19-AN19)*1.547)))</f>
        <v>need data</v>
      </c>
      <c r="K19" s="21">
        <f t="shared" si="1"/>
        <v>0</v>
      </c>
      <c r="L19" s="21" t="str">
        <f>IF(K19="","",IF(COUNT(June!F43:F47,July!F18:F19)&lt;&gt;7,"no data",($AQ19*$AH19+$AR19-$AP19)*$D$11*2.447*($C$11-$AN19)))</f>
        <v>no data</v>
      </c>
      <c r="M19" s="21" t="str">
        <f>IF(K19="","",IF(OR(COUNT(June!F$43:F$47,July!F18:F19)&lt;&gt;7,COUNT(June!H$43:H$47,July!H18:H19)&lt;&gt;7,COUNT(June!I$43:I$47,July!I18:I19)&lt;&gt;7),"no data",($AQ19*$AH19+$AR19-$AO19)*$D$11*2.447*($C$11-$AN19)))</f>
        <v>no data</v>
      </c>
      <c r="N19" s="61" t="str">
        <f t="shared" si="2"/>
        <v>need data</v>
      </c>
      <c r="O19" s="60">
        <f t="shared" si="3"/>
        <v>0</v>
      </c>
      <c r="P19" s="21" t="str">
        <f t="shared" si="4"/>
        <v>no data</v>
      </c>
      <c r="Q19" s="21" t="str">
        <f t="shared" si="5"/>
        <v>no data</v>
      </c>
      <c r="R19" s="61" t="str">
        <f t="shared" ref="R19:R48" si="19">IF(O19="","",IF(J19="need data","need data",IF(AD19&lt;&gt;"no data",AD19,IF(AC19&lt;&gt;"no data",AC19,AB19))))</f>
        <v>need data</v>
      </c>
      <c r="S19" s="147"/>
      <c r="T19" s="140"/>
      <c r="U19" s="141"/>
      <c r="V19" s="141"/>
      <c r="W19" s="142"/>
      <c r="Y19" s="5" t="e">
        <f t="shared" ref="Y19:Y48" si="20">IF(J19=""," ",IF(RoundEven($J19-K19,0)&gt;0,$J19-K19," "))</f>
        <v>#VALUE!</v>
      </c>
      <c r="Z19" s="5" t="str">
        <f t="shared" ref="Z19:Z48" si="21">IF(L19="no data","no data",IF(L19=""," ",IF(RoundEven($J19-L19,0)&gt;0,$J19-L19," ")))</f>
        <v>no data</v>
      </c>
      <c r="AA19" s="5" t="str">
        <f t="shared" ref="AA19:AA48" si="22">IF(M19="no data","no data",IF(M19=""," ",IF(RoundEven($J19-M19,0)&gt;0,$J19-M19," ")))</f>
        <v>no data</v>
      </c>
      <c r="AB19" s="5" t="e">
        <f t="shared" ref="AB19:AB48" si="23">IF($J19=""," ",IF(RoundEven($J19-O19,0)&gt;0,$J19-O19," "))</f>
        <v>#VALUE!</v>
      </c>
      <c r="AC19" s="5" t="str">
        <f t="shared" ref="AC19:AC48" si="24">IF(P19="no data","no data",IF(P19=""," ",IF(RoundEven($J19-P19,0)&gt;0,$J19-P19," ")))</f>
        <v>no data</v>
      </c>
      <c r="AD19" s="5" t="str">
        <f t="shared" ref="AD19:AD48" si="25">IF(Q19="no data","no data",IF(Q19=""," ",IF(RoundEven($J19-Q19,0)&gt;0,$J19-Q19," ")))</f>
        <v>no data</v>
      </c>
      <c r="AE19" s="2">
        <f t="shared" si="6"/>
        <v>183</v>
      </c>
      <c r="AF19" s="1" t="str">
        <f>IF(COUNT(AF10:AF14,C18:C19)&lt;&gt;7,"need data",AVERAGE(AF10:AF14,C18:C19))</f>
        <v>need data</v>
      </c>
      <c r="AG19" s="1" t="str">
        <f>IF(COUNT(AG10:AG14,D18:D19)&lt;&gt;7,"need data",AVERAGE(AG10:AG14,D18:D19))</f>
        <v>need data</v>
      </c>
      <c r="AH19" s="5" t="str">
        <f>IF(COUNT(AH10:AH14,F18:F19)&lt;&gt;7,"need data",AVERAGE(AH10:AH14,F18:F19))</f>
        <v>need data</v>
      </c>
      <c r="AI19" s="1">
        <f t="shared" si="7"/>
        <v>0</v>
      </c>
      <c r="AJ19" s="1">
        <f>AVERAGE(June!AI43:AI47,July!AI18:AI19)</f>
        <v>0</v>
      </c>
      <c r="AK19" s="1">
        <f t="shared" si="8"/>
        <v>0</v>
      </c>
      <c r="AL19" s="1">
        <f t="shared" si="9"/>
        <v>0</v>
      </c>
      <c r="AM19" s="1">
        <f>AVERAGE(June!AL43:AL47,July!AL18:AL19)</f>
        <v>0</v>
      </c>
      <c r="AN19" s="1">
        <f t="shared" si="10"/>
        <v>0</v>
      </c>
      <c r="AO19">
        <f t="shared" si="11"/>
        <v>0</v>
      </c>
      <c r="AP19" t="e">
        <f t="shared" si="12"/>
        <v>#DIV/0!</v>
      </c>
      <c r="AQ19" s="4">
        <f t="shared" si="13"/>
        <v>0</v>
      </c>
      <c r="AR19" s="3">
        <f t="shared" si="14"/>
        <v>0</v>
      </c>
      <c r="AS19" s="7">
        <f t="shared" si="15"/>
        <v>0</v>
      </c>
    </row>
    <row r="20" spans="1:45" x14ac:dyDescent="0.2">
      <c r="A20">
        <v>3</v>
      </c>
      <c r="B20" s="242">
        <f t="shared" si="0"/>
        <v>40727</v>
      </c>
      <c r="C20" s="245"/>
      <c r="D20" s="237"/>
      <c r="E20" s="259" t="str">
        <f t="shared" si="16"/>
        <v/>
      </c>
      <c r="F20" s="51"/>
      <c r="G20" s="250" t="str">
        <f t="shared" si="17"/>
        <v/>
      </c>
      <c r="H20" s="17"/>
      <c r="I20" s="52"/>
      <c r="J20" s="60" t="str">
        <f t="shared" si="18"/>
        <v>need data</v>
      </c>
      <c r="K20" s="21">
        <f t="shared" si="1"/>
        <v>0</v>
      </c>
      <c r="L20" s="21" t="str">
        <f>IF(K20="","",IF(COUNT(June!F44:F47,July!F18:F20)&lt;&gt;7,"no data",($AQ20*$AH20+$AR20-$AP20)*$D$11*2.447*($C$11-$AN20)))</f>
        <v>no data</v>
      </c>
      <c r="M20" s="21" t="str">
        <f>IF(K20="","",IF(OR(COUNT(June!F44:F47,July!F18:F20)&lt;&gt;7,COUNT(June!H44:H47,July!H18:H20)&lt;&gt;7,COUNT(June!I44:I47,July!I18:I20)&lt;&gt;7),"no data",($AQ20*$AH20+$AR20-$AO20)*$D$11*2.447*($C$11-$AN20)))</f>
        <v>no data</v>
      </c>
      <c r="N20" s="61" t="str">
        <f t="shared" si="2"/>
        <v>need data</v>
      </c>
      <c r="O20" s="60">
        <f t="shared" si="3"/>
        <v>0</v>
      </c>
      <c r="P20" s="21" t="str">
        <f t="shared" si="4"/>
        <v>no data</v>
      </c>
      <c r="Q20" s="21" t="str">
        <f t="shared" si="5"/>
        <v>no data</v>
      </c>
      <c r="R20" s="61" t="str">
        <f t="shared" si="19"/>
        <v>need data</v>
      </c>
      <c r="S20" s="147"/>
      <c r="T20" s="140"/>
      <c r="U20" s="141"/>
      <c r="V20" s="141"/>
      <c r="W20" s="142"/>
      <c r="Y20" s="5" t="e">
        <f t="shared" si="20"/>
        <v>#VALUE!</v>
      </c>
      <c r="Z20" s="5" t="str">
        <f t="shared" si="21"/>
        <v>no data</v>
      </c>
      <c r="AA20" s="5" t="str">
        <f t="shared" si="22"/>
        <v>no data</v>
      </c>
      <c r="AB20" s="5" t="e">
        <f t="shared" si="23"/>
        <v>#VALUE!</v>
      </c>
      <c r="AC20" s="5" t="str">
        <f t="shared" si="24"/>
        <v>no data</v>
      </c>
      <c r="AD20" s="5" t="str">
        <f t="shared" si="25"/>
        <v>no data</v>
      </c>
      <c r="AE20" s="2">
        <f t="shared" si="6"/>
        <v>184</v>
      </c>
      <c r="AF20" s="1" t="str">
        <f>IF(COUNT(AF11:AF14,C18:C20)&lt;&gt;7,"need data",AVERAGE(AF11:AF14,C18:C20))</f>
        <v>need data</v>
      </c>
      <c r="AG20" s="1" t="str">
        <f>IF(COUNT(AG11:AG14,D18:D20)&lt;&gt;7,"need data",AVERAGE(AG11:AG14,D18:D20))</f>
        <v>need data</v>
      </c>
      <c r="AH20" s="5" t="str">
        <f>IF(COUNT(AH11:AH14,F18:F20)&lt;&gt;7,"need data",AVERAGE(AH11:AH14,F18:F20))</f>
        <v>need data</v>
      </c>
      <c r="AI20" s="1">
        <f t="shared" si="7"/>
        <v>0</v>
      </c>
      <c r="AJ20" s="1">
        <f>AVERAGE(June!AI44:AI47,July!AI18:AI20)</f>
        <v>0</v>
      </c>
      <c r="AK20" s="1">
        <f t="shared" si="8"/>
        <v>0</v>
      </c>
      <c r="AL20" s="1">
        <f t="shared" si="9"/>
        <v>0</v>
      </c>
      <c r="AM20" s="1">
        <f>AVERAGE(June!AL44:AL47,July!AL18:AL20)</f>
        <v>0</v>
      </c>
      <c r="AN20" s="1">
        <f t="shared" si="10"/>
        <v>0</v>
      </c>
      <c r="AO20">
        <f t="shared" si="11"/>
        <v>0</v>
      </c>
      <c r="AP20" t="e">
        <f t="shared" si="12"/>
        <v>#DIV/0!</v>
      </c>
      <c r="AQ20" s="4">
        <f t="shared" si="13"/>
        <v>0</v>
      </c>
      <c r="AR20" s="3">
        <f t="shared" si="14"/>
        <v>0</v>
      </c>
      <c r="AS20" s="7">
        <f t="shared" si="15"/>
        <v>0</v>
      </c>
    </row>
    <row r="21" spans="1:45" x14ac:dyDescent="0.2">
      <c r="A21">
        <v>4</v>
      </c>
      <c r="B21" s="242">
        <f t="shared" si="0"/>
        <v>40728</v>
      </c>
      <c r="C21" s="245"/>
      <c r="D21" s="237"/>
      <c r="E21" s="259" t="str">
        <f t="shared" si="16"/>
        <v/>
      </c>
      <c r="F21" s="51"/>
      <c r="G21" s="250" t="str">
        <f t="shared" si="17"/>
        <v/>
      </c>
      <c r="H21" s="17"/>
      <c r="I21" s="52"/>
      <c r="J21" s="60" t="str">
        <f t="shared" si="18"/>
        <v>need data</v>
      </c>
      <c r="K21" s="21">
        <f t="shared" si="1"/>
        <v>0</v>
      </c>
      <c r="L21" s="21" t="str">
        <f>IF(K21="","",IF(COUNT(June!F45:F47,July!F18:F21)&lt;&gt;7,"no data",($AQ21*$AH21+$AR21-$AP21)*$D$11*2.447*($C$11-$AN21)))</f>
        <v>no data</v>
      </c>
      <c r="M21" s="21" t="str">
        <f>IF(K21="","",IF(OR(COUNT(June!F45:F47,July!F18:F21)&lt;&gt;7,COUNT(June!H45:H47,July!H18:H21)&lt;&gt;7,COUNT(June!I45:I47,July!I18:I21)&lt;&gt;7),"no data",($AQ21*$AH21+$AR21-$AO21)*$D$11*2.447*($C$11-$AN21)))</f>
        <v>no data</v>
      </c>
      <c r="N21" s="61" t="str">
        <f t="shared" si="2"/>
        <v>need data</v>
      </c>
      <c r="O21" s="60">
        <f t="shared" si="3"/>
        <v>0</v>
      </c>
      <c r="P21" s="21" t="str">
        <f t="shared" si="4"/>
        <v>no data</v>
      </c>
      <c r="Q21" s="21" t="str">
        <f t="shared" si="5"/>
        <v>no data</v>
      </c>
      <c r="R21" s="61" t="str">
        <f t="shared" si="19"/>
        <v>need data</v>
      </c>
      <c r="S21" s="147"/>
      <c r="T21" s="204"/>
      <c r="U21" s="141"/>
      <c r="V21" s="141"/>
      <c r="W21" s="142"/>
      <c r="Y21" s="5" t="e">
        <f t="shared" si="20"/>
        <v>#VALUE!</v>
      </c>
      <c r="Z21" s="5" t="str">
        <f t="shared" si="21"/>
        <v>no data</v>
      </c>
      <c r="AA21" s="5" t="str">
        <f t="shared" si="22"/>
        <v>no data</v>
      </c>
      <c r="AB21" s="5" t="e">
        <f t="shared" si="23"/>
        <v>#VALUE!</v>
      </c>
      <c r="AC21" s="5" t="str">
        <f t="shared" si="24"/>
        <v>no data</v>
      </c>
      <c r="AD21" s="5" t="str">
        <f t="shared" si="25"/>
        <v>no data</v>
      </c>
      <c r="AE21" s="2">
        <f t="shared" si="6"/>
        <v>185</v>
      </c>
      <c r="AF21" s="1" t="str">
        <f>IF(COUNT(AF12:AF14,C18:C21)&lt;&gt;7,"need data",AVERAGE(AF12:AF14,C18:C21))</f>
        <v>need data</v>
      </c>
      <c r="AG21" s="1" t="str">
        <f>IF(COUNT(AG12:AG14,D18:D21)&lt;&gt;7,"need data",AVERAGE(AG12:AG14,D18:D21))</f>
        <v>need data</v>
      </c>
      <c r="AH21" s="5" t="str">
        <f>IF(COUNT(AH12:AH14,F18:F21)&lt;&gt;7,"need data",AVERAGE(AH12:AH14,F18:F21))</f>
        <v>need data</v>
      </c>
      <c r="AI21" s="1">
        <f t="shared" si="7"/>
        <v>0</v>
      </c>
      <c r="AJ21" s="1">
        <f>AVERAGE(June!AI45:AI47,July!AI18:AI21)</f>
        <v>0</v>
      </c>
      <c r="AK21" s="1">
        <f t="shared" si="8"/>
        <v>0</v>
      </c>
      <c r="AL21" s="1">
        <f t="shared" si="9"/>
        <v>0</v>
      </c>
      <c r="AM21" s="1">
        <f>AVERAGE(June!AL45:AL47,July!AL18:AL21)</f>
        <v>0</v>
      </c>
      <c r="AN21" s="1">
        <f t="shared" si="10"/>
        <v>0</v>
      </c>
      <c r="AO21">
        <f t="shared" si="11"/>
        <v>0</v>
      </c>
      <c r="AP21" t="e">
        <f t="shared" si="12"/>
        <v>#DIV/0!</v>
      </c>
      <c r="AQ21" s="4">
        <f t="shared" si="13"/>
        <v>0</v>
      </c>
      <c r="AR21" s="3">
        <f t="shared" si="14"/>
        <v>0</v>
      </c>
      <c r="AS21" s="7">
        <f t="shared" si="15"/>
        <v>0</v>
      </c>
    </row>
    <row r="22" spans="1:45" x14ac:dyDescent="0.2">
      <c r="A22">
        <v>5</v>
      </c>
      <c r="B22" s="242">
        <f t="shared" si="0"/>
        <v>40729</v>
      </c>
      <c r="C22" s="245"/>
      <c r="D22" s="237"/>
      <c r="E22" s="259" t="str">
        <f t="shared" si="16"/>
        <v/>
      </c>
      <c r="F22" s="51"/>
      <c r="G22" s="250" t="str">
        <f t="shared" si="17"/>
        <v/>
      </c>
      <c r="H22" s="17"/>
      <c r="I22" s="52"/>
      <c r="J22" s="60" t="str">
        <f t="shared" si="18"/>
        <v>need data</v>
      </c>
      <c r="K22" s="21">
        <f t="shared" si="1"/>
        <v>0</v>
      </c>
      <c r="L22" s="21" t="str">
        <f>IF(K22="","",IF(COUNT(June!F46:F47,July!F18:F22)&lt;&gt;7,"no data",($AQ22*$AH22+$AR22-$AP22)*$D$11*2.447*($C$11-$AN22)))</f>
        <v>no data</v>
      </c>
      <c r="M22" s="21" t="str">
        <f>IF(K22="","",IF(OR(COUNT(June!F46:F47,July!F18:F22)&lt;&gt;7,COUNT(June!H46:H47,July!H18:H22)&lt;&gt;7,COUNT(June!I46:I47,July!I18:I22)&lt;&gt;7),"no data",($AQ22*$AH22+$AR22-$AO22)*$D$11*2.447*($C$11-$AN22)))</f>
        <v>no data</v>
      </c>
      <c r="N22" s="61" t="str">
        <f t="shared" si="2"/>
        <v>need data</v>
      </c>
      <c r="O22" s="60">
        <f t="shared" si="3"/>
        <v>0</v>
      </c>
      <c r="P22" s="21" t="str">
        <f t="shared" si="4"/>
        <v>no data</v>
      </c>
      <c r="Q22" s="21" t="str">
        <f t="shared" si="5"/>
        <v>no data</v>
      </c>
      <c r="R22" s="61" t="str">
        <f t="shared" si="19"/>
        <v>need data</v>
      </c>
      <c r="S22" s="147"/>
      <c r="T22" s="140"/>
      <c r="U22" s="141"/>
      <c r="V22" s="141"/>
      <c r="W22" s="142"/>
      <c r="Y22" s="5" t="e">
        <f t="shared" si="20"/>
        <v>#VALUE!</v>
      </c>
      <c r="Z22" s="5" t="str">
        <f t="shared" si="21"/>
        <v>no data</v>
      </c>
      <c r="AA22" s="5" t="str">
        <f t="shared" si="22"/>
        <v>no data</v>
      </c>
      <c r="AB22" s="5" t="e">
        <f t="shared" si="23"/>
        <v>#VALUE!</v>
      </c>
      <c r="AC22" s="5" t="str">
        <f t="shared" si="24"/>
        <v>no data</v>
      </c>
      <c r="AD22" s="5" t="str">
        <f t="shared" si="25"/>
        <v>no data</v>
      </c>
      <c r="AE22" s="2">
        <f t="shared" si="6"/>
        <v>186</v>
      </c>
      <c r="AF22" s="1" t="str">
        <f>IF(COUNT(AF13:AF14,C18:C22)&lt;&gt;7,"need data",AVERAGE(AF13:AF14,C18:C22))</f>
        <v>need data</v>
      </c>
      <c r="AG22" s="1" t="str">
        <f>IF(COUNT(AG13:AG14,D18:D22)&lt;&gt;7,"need data",AVERAGE(AG13:AG14,D18:D22))</f>
        <v>need data</v>
      </c>
      <c r="AH22" s="5" t="str">
        <f>IF(COUNT(AH13:AH14,F18:F22)&lt;&gt;7,"need data",AVERAGE(AH13:AH14,F18:F22))</f>
        <v>need data</v>
      </c>
      <c r="AI22" s="1">
        <f t="shared" si="7"/>
        <v>0</v>
      </c>
      <c r="AJ22" s="1">
        <f>AVERAGE(June!AI46:AI47,July!AI18:AI22)</f>
        <v>0</v>
      </c>
      <c r="AK22" s="1">
        <f t="shared" si="8"/>
        <v>0</v>
      </c>
      <c r="AL22" s="1">
        <f t="shared" si="9"/>
        <v>0</v>
      </c>
      <c r="AM22" s="1">
        <f>AVERAGE(June!AL46:AL47,July!AL18:AL22)</f>
        <v>0</v>
      </c>
      <c r="AN22" s="1">
        <f t="shared" si="10"/>
        <v>0</v>
      </c>
      <c r="AO22">
        <f t="shared" si="11"/>
        <v>0</v>
      </c>
      <c r="AP22" t="e">
        <f t="shared" si="12"/>
        <v>#DIV/0!</v>
      </c>
      <c r="AQ22" s="4">
        <f t="shared" si="13"/>
        <v>0</v>
      </c>
      <c r="AR22" s="3">
        <f t="shared" si="14"/>
        <v>0</v>
      </c>
      <c r="AS22" s="7">
        <f t="shared" si="15"/>
        <v>0</v>
      </c>
    </row>
    <row r="23" spans="1:45" x14ac:dyDescent="0.2">
      <c r="A23">
        <v>6</v>
      </c>
      <c r="B23" s="242">
        <f t="shared" si="0"/>
        <v>40730</v>
      </c>
      <c r="C23" s="245"/>
      <c r="D23" s="237"/>
      <c r="E23" s="259" t="str">
        <f t="shared" si="16"/>
        <v/>
      </c>
      <c r="F23" s="51"/>
      <c r="G23" s="250" t="str">
        <f t="shared" si="17"/>
        <v/>
      </c>
      <c r="H23" s="17"/>
      <c r="I23" s="52"/>
      <c r="J23" s="60" t="str">
        <f t="shared" si="18"/>
        <v>need data</v>
      </c>
      <c r="K23" s="21">
        <f t="shared" si="1"/>
        <v>0</v>
      </c>
      <c r="L23" s="21" t="str">
        <f>IF(K23="","",IF(COUNT(June!F47:F47,July!F18:F23)&lt;&gt;7,"no data",($AQ23*$AH23+$AR23-$AP23)*$D$11*2.447*($C$11-$AN23)))</f>
        <v>no data</v>
      </c>
      <c r="M23" s="21" t="str">
        <f>IF(K23="","",IF(OR(COUNT(June!F47:F47,July!F18:F23)&lt;&gt;7,COUNT(June!H47:H47,July!H18:H23)&lt;&gt;7,COUNT(June!I47:I47,July!I18:I23)&lt;&gt;7),"no data",($AQ23*$AH23+$AR23-$AO23)*$D$11*2.447*($C$11-$AN23)))</f>
        <v>no data</v>
      </c>
      <c r="N23" s="61" t="str">
        <f t="shared" si="2"/>
        <v>need data</v>
      </c>
      <c r="O23" s="60">
        <f t="shared" si="3"/>
        <v>0</v>
      </c>
      <c r="P23" s="21" t="str">
        <f t="shared" si="4"/>
        <v>no data</v>
      </c>
      <c r="Q23" s="21" t="str">
        <f t="shared" si="5"/>
        <v>no data</v>
      </c>
      <c r="R23" s="61" t="str">
        <f t="shared" si="19"/>
        <v>need data</v>
      </c>
      <c r="S23" s="147"/>
      <c r="T23" s="140"/>
      <c r="U23" s="141"/>
      <c r="V23" s="141"/>
      <c r="W23" s="142"/>
      <c r="Y23" s="5" t="e">
        <f t="shared" si="20"/>
        <v>#VALUE!</v>
      </c>
      <c r="Z23" s="5" t="str">
        <f t="shared" si="21"/>
        <v>no data</v>
      </c>
      <c r="AA23" s="5" t="str">
        <f t="shared" si="22"/>
        <v>no data</v>
      </c>
      <c r="AB23" s="5" t="e">
        <f t="shared" si="23"/>
        <v>#VALUE!</v>
      </c>
      <c r="AC23" s="5" t="str">
        <f t="shared" si="24"/>
        <v>no data</v>
      </c>
      <c r="AD23" s="5" t="str">
        <f t="shared" si="25"/>
        <v>no data</v>
      </c>
      <c r="AE23" s="2">
        <f t="shared" si="6"/>
        <v>187</v>
      </c>
      <c r="AF23" s="1" t="str">
        <f>IF(COUNT(AF14,C18:C23)&lt;&gt;7,"need data",AVERAGE(AF14,C18:C23))</f>
        <v>need data</v>
      </c>
      <c r="AG23" s="1" t="str">
        <f>IF(COUNT(AG14,D18:D23)&lt;&gt;7,"need data",AVERAGE(AG14,D18:D23))</f>
        <v>need data</v>
      </c>
      <c r="AH23" s="5" t="str">
        <f>IF(COUNT(AH14,F18:F23)&lt;&gt;7,"need data",AVERAGE(AH14,F18:F23))</f>
        <v>need data</v>
      </c>
      <c r="AI23" s="1">
        <f t="shared" si="7"/>
        <v>0</v>
      </c>
      <c r="AJ23" s="1">
        <f>AVERAGE(June!AI47:AI47,July!AI18:AI23)</f>
        <v>0</v>
      </c>
      <c r="AK23" s="1">
        <f t="shared" si="8"/>
        <v>0</v>
      </c>
      <c r="AL23" s="1">
        <f t="shared" si="9"/>
        <v>0</v>
      </c>
      <c r="AM23" s="1">
        <f>AVERAGE(June!AL47:AL47,July!AL18:AL23)</f>
        <v>0</v>
      </c>
      <c r="AN23" s="1">
        <f t="shared" si="10"/>
        <v>0</v>
      </c>
      <c r="AO23">
        <f t="shared" si="11"/>
        <v>0</v>
      </c>
      <c r="AP23" t="e">
        <f t="shared" si="12"/>
        <v>#DIV/0!</v>
      </c>
      <c r="AQ23" s="4">
        <f t="shared" si="13"/>
        <v>0</v>
      </c>
      <c r="AR23" s="3">
        <f t="shared" si="14"/>
        <v>0</v>
      </c>
      <c r="AS23" s="7">
        <f t="shared" si="15"/>
        <v>0</v>
      </c>
    </row>
    <row r="24" spans="1:45" x14ac:dyDescent="0.2">
      <c r="A24">
        <v>7</v>
      </c>
      <c r="B24" s="242">
        <f t="shared" si="0"/>
        <v>40731</v>
      </c>
      <c r="C24" s="245"/>
      <c r="D24" s="237"/>
      <c r="E24" s="259" t="str">
        <f t="shared" si="16"/>
        <v/>
      </c>
      <c r="F24" s="51"/>
      <c r="G24" s="250" t="str">
        <f t="shared" si="17"/>
        <v/>
      </c>
      <c r="H24" s="17"/>
      <c r="I24" s="52"/>
      <c r="J24" s="60" t="str">
        <f t="shared" si="18"/>
        <v>need data</v>
      </c>
      <c r="K24" s="21">
        <f t="shared" si="1"/>
        <v>0</v>
      </c>
      <c r="L24" s="21" t="str">
        <f t="shared" ref="L24:L48" si="26">IF(K24="","",IF(COUNT(F18:F24)&lt;&gt;7,"no data",($AQ24*$AH24+$AR24-$AP24)*$D$11*2.447*($C$11-$AN24)))</f>
        <v>no data</v>
      </c>
      <c r="M24" s="21" t="str">
        <f t="shared" ref="M24:M48" si="27">IF(K24="","",IF(OR(COUNT(F18:F24)&lt;&gt;7,COUNT(H18:H24)&lt;&gt;7,COUNT(I18:I24)&lt;&gt;7),"no data",($AQ24*$AH24+$AR24-$AO24)*$D$11*2.447*($C$11-$AN24)))</f>
        <v>no data</v>
      </c>
      <c r="N24" s="61" t="str">
        <f t="shared" si="2"/>
        <v>need data</v>
      </c>
      <c r="O24" s="60">
        <f t="shared" si="3"/>
        <v>0</v>
      </c>
      <c r="P24" s="21" t="str">
        <f t="shared" si="4"/>
        <v>no data</v>
      </c>
      <c r="Q24" s="21" t="str">
        <f t="shared" si="5"/>
        <v>no data</v>
      </c>
      <c r="R24" s="61" t="str">
        <f t="shared" si="19"/>
        <v>need data</v>
      </c>
      <c r="S24" s="147"/>
      <c r="T24" s="140"/>
      <c r="U24" s="141"/>
      <c r="V24" s="141"/>
      <c r="W24" s="142"/>
      <c r="Y24" s="5" t="e">
        <f t="shared" si="20"/>
        <v>#VALUE!</v>
      </c>
      <c r="Z24" s="5" t="str">
        <f t="shared" si="21"/>
        <v>no data</v>
      </c>
      <c r="AA24" s="5" t="str">
        <f t="shared" si="22"/>
        <v>no data</v>
      </c>
      <c r="AB24" s="5" t="e">
        <f t="shared" si="23"/>
        <v>#VALUE!</v>
      </c>
      <c r="AC24" s="5" t="str">
        <f t="shared" si="24"/>
        <v>no data</v>
      </c>
      <c r="AD24" s="5" t="str">
        <f t="shared" si="25"/>
        <v>no data</v>
      </c>
      <c r="AE24" s="2">
        <f t="shared" si="6"/>
        <v>188</v>
      </c>
      <c r="AF24" s="1" t="str">
        <f t="shared" ref="AF24:AF47" si="28">IF(COUNT(C18:C24)&lt;&gt;7,"need data",AVERAGE(C18:C24))</f>
        <v>need data</v>
      </c>
      <c r="AG24" s="1" t="str">
        <f t="shared" ref="AG24:AG47" si="29">IF(COUNT(D18:D24)&lt;&gt;7,"need data",AVERAGE(D18:D24))</f>
        <v>need data</v>
      </c>
      <c r="AH24" s="5" t="str">
        <f t="shared" ref="AH24:AH39" si="30">IF(COUNT(F18:F24)&lt;&gt;7,"need data",AVERAGE(F18:F24))</f>
        <v>need data</v>
      </c>
      <c r="AI24" s="1">
        <f t="shared" si="7"/>
        <v>0</v>
      </c>
      <c r="AJ24" s="1">
        <f t="shared" ref="AJ24:AJ48" si="31">AVERAGE(AI18:AI24)</f>
        <v>0</v>
      </c>
      <c r="AK24" s="1">
        <f t="shared" si="8"/>
        <v>0</v>
      </c>
      <c r="AL24" s="1">
        <f t="shared" si="9"/>
        <v>0</v>
      </c>
      <c r="AM24" s="1">
        <f t="shared" ref="AM24:AM48" si="32">AVERAGE(AL18:AL24)</f>
        <v>0</v>
      </c>
      <c r="AN24" s="1">
        <f t="shared" si="10"/>
        <v>0</v>
      </c>
      <c r="AO24">
        <f t="shared" si="11"/>
        <v>0</v>
      </c>
      <c r="AP24" t="e">
        <f t="shared" si="12"/>
        <v>#DIV/0!</v>
      </c>
      <c r="AQ24" s="4">
        <f t="shared" si="13"/>
        <v>0</v>
      </c>
      <c r="AR24" s="3">
        <f t="shared" si="14"/>
        <v>0</v>
      </c>
      <c r="AS24" s="7">
        <f t="shared" si="15"/>
        <v>0</v>
      </c>
    </row>
    <row r="25" spans="1:45" x14ac:dyDescent="0.2">
      <c r="A25">
        <v>8</v>
      </c>
      <c r="B25" s="242">
        <f t="shared" si="0"/>
        <v>40732</v>
      </c>
      <c r="C25" s="245"/>
      <c r="D25" s="237"/>
      <c r="E25" s="259" t="str">
        <f t="shared" si="16"/>
        <v/>
      </c>
      <c r="F25" s="51"/>
      <c r="G25" s="250" t="str">
        <f t="shared" si="17"/>
        <v/>
      </c>
      <c r="H25" s="17"/>
      <c r="I25" s="52"/>
      <c r="J25" s="60" t="str">
        <f t="shared" si="18"/>
        <v>need data</v>
      </c>
      <c r="K25" s="21">
        <f t="shared" si="1"/>
        <v>0</v>
      </c>
      <c r="L25" s="21" t="str">
        <f t="shared" si="26"/>
        <v>no data</v>
      </c>
      <c r="M25" s="21" t="str">
        <f t="shared" si="27"/>
        <v>no data</v>
      </c>
      <c r="N25" s="61" t="str">
        <f>IF(K25="","",IF(J25="need data","need data",IF(AA25&lt;&gt;"no data",AA25,IF(Z25&lt;&gt;"no data",Z25,Y25))))</f>
        <v>need data</v>
      </c>
      <c r="O25" s="60">
        <f t="shared" si="3"/>
        <v>0</v>
      </c>
      <c r="P25" s="21" t="str">
        <f t="shared" si="4"/>
        <v>no data</v>
      </c>
      <c r="Q25" s="21" t="str">
        <f t="shared" si="5"/>
        <v>no data</v>
      </c>
      <c r="R25" s="61" t="str">
        <f t="shared" si="19"/>
        <v>need data</v>
      </c>
      <c r="S25" s="147"/>
      <c r="T25" s="140"/>
      <c r="U25" s="141"/>
      <c r="V25" s="141"/>
      <c r="W25" s="142"/>
      <c r="Y25" s="5" t="e">
        <f t="shared" si="20"/>
        <v>#VALUE!</v>
      </c>
      <c r="Z25" s="5" t="str">
        <f t="shared" si="21"/>
        <v>no data</v>
      </c>
      <c r="AA25" s="5" t="str">
        <f t="shared" si="22"/>
        <v>no data</v>
      </c>
      <c r="AB25" s="5" t="e">
        <f t="shared" si="23"/>
        <v>#VALUE!</v>
      </c>
      <c r="AC25" s="5" t="str">
        <f t="shared" si="24"/>
        <v>no data</v>
      </c>
      <c r="AD25" s="5" t="str">
        <f t="shared" si="25"/>
        <v>no data</v>
      </c>
      <c r="AE25" s="2">
        <f t="shared" si="6"/>
        <v>189</v>
      </c>
      <c r="AF25" s="1" t="str">
        <f t="shared" si="28"/>
        <v>need data</v>
      </c>
      <c r="AG25" s="1" t="str">
        <f t="shared" si="29"/>
        <v>need data</v>
      </c>
      <c r="AH25" s="5" t="str">
        <f t="shared" si="30"/>
        <v>need data</v>
      </c>
      <c r="AI25" s="1">
        <f t="shared" si="7"/>
        <v>0</v>
      </c>
      <c r="AJ25" s="1">
        <f t="shared" si="31"/>
        <v>0</v>
      </c>
      <c r="AK25" s="1">
        <f t="shared" si="8"/>
        <v>0</v>
      </c>
      <c r="AL25" s="1">
        <f t="shared" si="9"/>
        <v>0</v>
      </c>
      <c r="AM25" s="1">
        <f t="shared" si="32"/>
        <v>0</v>
      </c>
      <c r="AN25" s="1">
        <f t="shared" si="10"/>
        <v>0</v>
      </c>
      <c r="AO25">
        <f t="shared" si="11"/>
        <v>0</v>
      </c>
      <c r="AP25" t="e">
        <f t="shared" si="12"/>
        <v>#DIV/0!</v>
      </c>
      <c r="AQ25" s="4">
        <f t="shared" si="13"/>
        <v>0</v>
      </c>
      <c r="AR25" s="3">
        <f t="shared" si="14"/>
        <v>0</v>
      </c>
      <c r="AS25" s="7">
        <f t="shared" si="15"/>
        <v>0</v>
      </c>
    </row>
    <row r="26" spans="1:45" x14ac:dyDescent="0.2">
      <c r="A26">
        <v>9</v>
      </c>
      <c r="B26" s="242">
        <f t="shared" si="0"/>
        <v>40733</v>
      </c>
      <c r="C26" s="245"/>
      <c r="D26" s="237"/>
      <c r="E26" s="259" t="str">
        <f t="shared" si="16"/>
        <v/>
      </c>
      <c r="F26" s="51"/>
      <c r="G26" s="250" t="str">
        <f t="shared" si="17"/>
        <v/>
      </c>
      <c r="H26" s="17"/>
      <c r="I26" s="52"/>
      <c r="J26" s="60" t="str">
        <f t="shared" si="18"/>
        <v>need data</v>
      </c>
      <c r="K26" s="21">
        <f t="shared" si="1"/>
        <v>0</v>
      </c>
      <c r="L26" s="21" t="str">
        <f t="shared" si="26"/>
        <v>no data</v>
      </c>
      <c r="M26" s="21" t="str">
        <f t="shared" si="27"/>
        <v>no data</v>
      </c>
      <c r="N26" s="61" t="str">
        <f t="shared" ref="N26:N48" si="33">IF(K26="","",IF(J26="need data","need data",IF(AA26&lt;&gt;"no data",AA26,IF(Z26&lt;&gt;"no data",Z26,Y26))))</f>
        <v>need data</v>
      </c>
      <c r="O26" s="60">
        <f t="shared" si="3"/>
        <v>0</v>
      </c>
      <c r="P26" s="21" t="str">
        <f t="shared" si="4"/>
        <v>no data</v>
      </c>
      <c r="Q26" s="21" t="str">
        <f t="shared" si="5"/>
        <v>no data</v>
      </c>
      <c r="R26" s="61" t="str">
        <f t="shared" si="19"/>
        <v>need data</v>
      </c>
      <c r="S26" s="147"/>
      <c r="T26" s="140"/>
      <c r="U26" s="141"/>
      <c r="V26" s="141"/>
      <c r="W26" s="142"/>
      <c r="Y26" s="5" t="e">
        <f t="shared" si="20"/>
        <v>#VALUE!</v>
      </c>
      <c r="Z26" s="5" t="str">
        <f t="shared" si="21"/>
        <v>no data</v>
      </c>
      <c r="AA26" s="5" t="str">
        <f t="shared" si="22"/>
        <v>no data</v>
      </c>
      <c r="AB26" s="5" t="e">
        <f t="shared" si="23"/>
        <v>#VALUE!</v>
      </c>
      <c r="AC26" s="5" t="str">
        <f t="shared" si="24"/>
        <v>no data</v>
      </c>
      <c r="AD26" s="5" t="str">
        <f t="shared" si="25"/>
        <v>no data</v>
      </c>
      <c r="AE26" s="2">
        <f t="shared" si="6"/>
        <v>190</v>
      </c>
      <c r="AF26" s="1" t="str">
        <f t="shared" si="28"/>
        <v>need data</v>
      </c>
      <c r="AG26" s="1" t="str">
        <f t="shared" si="29"/>
        <v>need data</v>
      </c>
      <c r="AH26" s="5" t="str">
        <f t="shared" si="30"/>
        <v>need data</v>
      </c>
      <c r="AI26" s="1">
        <f t="shared" si="7"/>
        <v>0</v>
      </c>
      <c r="AJ26" s="1">
        <f t="shared" si="31"/>
        <v>0</v>
      </c>
      <c r="AK26" s="1">
        <f t="shared" si="8"/>
        <v>0</v>
      </c>
      <c r="AL26" s="1">
        <f t="shared" si="9"/>
        <v>0</v>
      </c>
      <c r="AM26" s="1">
        <f t="shared" si="32"/>
        <v>0</v>
      </c>
      <c r="AN26" s="1">
        <f t="shared" si="10"/>
        <v>0</v>
      </c>
      <c r="AO26">
        <f t="shared" si="11"/>
        <v>0</v>
      </c>
      <c r="AP26" t="e">
        <f t="shared" si="12"/>
        <v>#DIV/0!</v>
      </c>
      <c r="AQ26" s="4">
        <f t="shared" si="13"/>
        <v>0</v>
      </c>
      <c r="AR26" s="3">
        <f t="shared" si="14"/>
        <v>0</v>
      </c>
      <c r="AS26" s="7">
        <f t="shared" si="15"/>
        <v>0</v>
      </c>
    </row>
    <row r="27" spans="1:45" x14ac:dyDescent="0.2">
      <c r="A27">
        <v>10</v>
      </c>
      <c r="B27" s="242">
        <f t="shared" si="0"/>
        <v>40734</v>
      </c>
      <c r="C27" s="245"/>
      <c r="D27" s="237"/>
      <c r="E27" s="259" t="str">
        <f t="shared" si="16"/>
        <v/>
      </c>
      <c r="F27" s="51"/>
      <c r="G27" s="250" t="str">
        <f t="shared" si="17"/>
        <v/>
      </c>
      <c r="H27" s="17"/>
      <c r="I27" s="52"/>
      <c r="J27" s="60" t="str">
        <f t="shared" si="18"/>
        <v>need data</v>
      </c>
      <c r="K27" s="21">
        <f t="shared" si="1"/>
        <v>0</v>
      </c>
      <c r="L27" s="21" t="str">
        <f t="shared" si="26"/>
        <v>no data</v>
      </c>
      <c r="M27" s="21" t="str">
        <f t="shared" si="27"/>
        <v>no data</v>
      </c>
      <c r="N27" s="61" t="str">
        <f t="shared" si="33"/>
        <v>need data</v>
      </c>
      <c r="O27" s="60">
        <f t="shared" si="3"/>
        <v>0</v>
      </c>
      <c r="P27" s="21" t="str">
        <f t="shared" si="4"/>
        <v>no data</v>
      </c>
      <c r="Q27" s="21" t="str">
        <f t="shared" si="5"/>
        <v>no data</v>
      </c>
      <c r="R27" s="61" t="str">
        <f t="shared" si="19"/>
        <v>need data</v>
      </c>
      <c r="S27" s="147"/>
      <c r="T27" s="140"/>
      <c r="U27" s="141"/>
      <c r="V27" s="141"/>
      <c r="W27" s="142"/>
      <c r="Y27" s="5" t="e">
        <f t="shared" si="20"/>
        <v>#VALUE!</v>
      </c>
      <c r="Z27" s="5" t="str">
        <f t="shared" si="21"/>
        <v>no data</v>
      </c>
      <c r="AA27" s="5" t="str">
        <f t="shared" si="22"/>
        <v>no data</v>
      </c>
      <c r="AB27" s="5" t="e">
        <f t="shared" si="23"/>
        <v>#VALUE!</v>
      </c>
      <c r="AC27" s="5" t="str">
        <f t="shared" si="24"/>
        <v>no data</v>
      </c>
      <c r="AD27" s="5" t="str">
        <f t="shared" si="25"/>
        <v>no data</v>
      </c>
      <c r="AE27" s="2">
        <f t="shared" si="6"/>
        <v>191</v>
      </c>
      <c r="AF27" s="1" t="str">
        <f t="shared" si="28"/>
        <v>need data</v>
      </c>
      <c r="AG27" s="1" t="str">
        <f t="shared" si="29"/>
        <v>need data</v>
      </c>
      <c r="AH27" s="5" t="str">
        <f t="shared" si="30"/>
        <v>need data</v>
      </c>
      <c r="AI27" s="1">
        <f t="shared" si="7"/>
        <v>0</v>
      </c>
      <c r="AJ27" s="1">
        <f t="shared" si="31"/>
        <v>0</v>
      </c>
      <c r="AK27" s="1">
        <f t="shared" si="8"/>
        <v>0</v>
      </c>
      <c r="AL27" s="1">
        <f t="shared" si="9"/>
        <v>0</v>
      </c>
      <c r="AM27" s="1">
        <f t="shared" si="32"/>
        <v>0</v>
      </c>
      <c r="AN27" s="1">
        <f t="shared" si="10"/>
        <v>0</v>
      </c>
      <c r="AO27">
        <f t="shared" si="11"/>
        <v>0</v>
      </c>
      <c r="AP27" t="e">
        <f t="shared" si="12"/>
        <v>#DIV/0!</v>
      </c>
      <c r="AQ27" s="4">
        <f t="shared" si="13"/>
        <v>0</v>
      </c>
      <c r="AR27" s="3">
        <f t="shared" si="14"/>
        <v>0</v>
      </c>
      <c r="AS27" s="7">
        <f t="shared" si="15"/>
        <v>0</v>
      </c>
    </row>
    <row r="28" spans="1:45" x14ac:dyDescent="0.2">
      <c r="A28">
        <v>11</v>
      </c>
      <c r="B28" s="242">
        <f t="shared" si="0"/>
        <v>40735</v>
      </c>
      <c r="C28" s="245"/>
      <c r="D28" s="237"/>
      <c r="E28" s="259" t="str">
        <f t="shared" si="16"/>
        <v/>
      </c>
      <c r="F28" s="51"/>
      <c r="G28" s="250" t="str">
        <f t="shared" si="17"/>
        <v/>
      </c>
      <c r="H28" s="17"/>
      <c r="I28" s="52"/>
      <c r="J28" s="60" t="str">
        <f t="shared" si="18"/>
        <v>need data</v>
      </c>
      <c r="K28" s="21">
        <f t="shared" si="1"/>
        <v>0</v>
      </c>
      <c r="L28" s="21" t="str">
        <f t="shared" si="26"/>
        <v>no data</v>
      </c>
      <c r="M28" s="21" t="str">
        <f t="shared" si="27"/>
        <v>no data</v>
      </c>
      <c r="N28" s="61" t="str">
        <f t="shared" si="33"/>
        <v>need data</v>
      </c>
      <c r="O28" s="60">
        <f t="shared" si="3"/>
        <v>0</v>
      </c>
      <c r="P28" s="21" t="str">
        <f t="shared" si="4"/>
        <v>no data</v>
      </c>
      <c r="Q28" s="21" t="str">
        <f t="shared" si="5"/>
        <v>no data</v>
      </c>
      <c r="R28" s="61" t="str">
        <f t="shared" si="19"/>
        <v>need data</v>
      </c>
      <c r="S28" s="147"/>
      <c r="T28" s="140"/>
      <c r="U28" s="141"/>
      <c r="V28" s="141"/>
      <c r="W28" s="142"/>
      <c r="Y28" s="5" t="e">
        <f t="shared" si="20"/>
        <v>#VALUE!</v>
      </c>
      <c r="Z28" s="5" t="str">
        <f t="shared" si="21"/>
        <v>no data</v>
      </c>
      <c r="AA28" s="5" t="str">
        <f t="shared" si="22"/>
        <v>no data</v>
      </c>
      <c r="AB28" s="5" t="e">
        <f t="shared" si="23"/>
        <v>#VALUE!</v>
      </c>
      <c r="AC28" s="5" t="str">
        <f t="shared" si="24"/>
        <v>no data</v>
      </c>
      <c r="AD28" s="5" t="str">
        <f t="shared" si="25"/>
        <v>no data</v>
      </c>
      <c r="AE28" s="2">
        <f t="shared" si="6"/>
        <v>192</v>
      </c>
      <c r="AF28" s="1" t="str">
        <f t="shared" si="28"/>
        <v>need data</v>
      </c>
      <c r="AG28" s="1" t="str">
        <f t="shared" si="29"/>
        <v>need data</v>
      </c>
      <c r="AH28" s="5" t="str">
        <f t="shared" si="30"/>
        <v>need data</v>
      </c>
      <c r="AI28" s="1">
        <f t="shared" si="7"/>
        <v>0</v>
      </c>
      <c r="AJ28" s="1">
        <f t="shared" si="31"/>
        <v>0</v>
      </c>
      <c r="AK28" s="1">
        <f t="shared" si="8"/>
        <v>0</v>
      </c>
      <c r="AL28" s="1">
        <f t="shared" si="9"/>
        <v>0</v>
      </c>
      <c r="AM28" s="1">
        <f t="shared" si="32"/>
        <v>0</v>
      </c>
      <c r="AN28" s="1">
        <f t="shared" si="10"/>
        <v>0</v>
      </c>
      <c r="AO28">
        <f t="shared" si="11"/>
        <v>0</v>
      </c>
      <c r="AP28" t="e">
        <f t="shared" si="12"/>
        <v>#DIV/0!</v>
      </c>
      <c r="AQ28" s="4">
        <f t="shared" si="13"/>
        <v>0</v>
      </c>
      <c r="AR28" s="3">
        <f t="shared" si="14"/>
        <v>0</v>
      </c>
      <c r="AS28" s="7">
        <f t="shared" si="15"/>
        <v>0</v>
      </c>
    </row>
    <row r="29" spans="1:45" x14ac:dyDescent="0.2">
      <c r="A29">
        <v>12</v>
      </c>
      <c r="B29" s="242">
        <f t="shared" si="0"/>
        <v>40736</v>
      </c>
      <c r="C29" s="245"/>
      <c r="D29" s="237"/>
      <c r="E29" s="259" t="str">
        <f t="shared" si="16"/>
        <v/>
      </c>
      <c r="F29" s="51"/>
      <c r="G29" s="250" t="str">
        <f t="shared" si="17"/>
        <v/>
      </c>
      <c r="H29" s="17"/>
      <c r="I29" s="52"/>
      <c r="J29" s="60" t="str">
        <f t="shared" si="18"/>
        <v>need data</v>
      </c>
      <c r="K29" s="21">
        <f t="shared" si="1"/>
        <v>0</v>
      </c>
      <c r="L29" s="21" t="str">
        <f t="shared" si="26"/>
        <v>no data</v>
      </c>
      <c r="M29" s="21" t="str">
        <f t="shared" si="27"/>
        <v>no data</v>
      </c>
      <c r="N29" s="61" t="str">
        <f t="shared" si="33"/>
        <v>need data</v>
      </c>
      <c r="O29" s="60">
        <f t="shared" si="3"/>
        <v>0</v>
      </c>
      <c r="P29" s="21" t="str">
        <f t="shared" si="4"/>
        <v>no data</v>
      </c>
      <c r="Q29" s="21" t="str">
        <f t="shared" si="5"/>
        <v>no data</v>
      </c>
      <c r="R29" s="61" t="str">
        <f t="shared" si="19"/>
        <v>need data</v>
      </c>
      <c r="S29" s="147"/>
      <c r="T29" s="140"/>
      <c r="U29" s="141"/>
      <c r="V29" s="141"/>
      <c r="W29" s="142"/>
      <c r="Y29" s="5" t="e">
        <f t="shared" si="20"/>
        <v>#VALUE!</v>
      </c>
      <c r="Z29" s="5" t="str">
        <f t="shared" si="21"/>
        <v>no data</v>
      </c>
      <c r="AA29" s="5" t="str">
        <f t="shared" si="22"/>
        <v>no data</v>
      </c>
      <c r="AB29" s="5" t="e">
        <f t="shared" si="23"/>
        <v>#VALUE!</v>
      </c>
      <c r="AC29" s="5" t="str">
        <f t="shared" si="24"/>
        <v>no data</v>
      </c>
      <c r="AD29" s="5" t="str">
        <f t="shared" si="25"/>
        <v>no data</v>
      </c>
      <c r="AE29" s="2">
        <f t="shared" si="6"/>
        <v>193</v>
      </c>
      <c r="AF29" s="1" t="str">
        <f t="shared" si="28"/>
        <v>need data</v>
      </c>
      <c r="AG29" s="1" t="str">
        <f t="shared" si="29"/>
        <v>need data</v>
      </c>
      <c r="AH29" s="5" t="str">
        <f t="shared" si="30"/>
        <v>need data</v>
      </c>
      <c r="AI29" s="1">
        <f t="shared" si="7"/>
        <v>0</v>
      </c>
      <c r="AJ29" s="1">
        <f t="shared" si="31"/>
        <v>0</v>
      </c>
      <c r="AK29" s="1">
        <f t="shared" si="8"/>
        <v>0</v>
      </c>
      <c r="AL29" s="1">
        <f t="shared" si="9"/>
        <v>0</v>
      </c>
      <c r="AM29" s="1">
        <f t="shared" si="32"/>
        <v>0</v>
      </c>
      <c r="AN29" s="1">
        <f t="shared" si="10"/>
        <v>0</v>
      </c>
      <c r="AO29">
        <f t="shared" si="11"/>
        <v>0</v>
      </c>
      <c r="AP29" t="e">
        <f t="shared" si="12"/>
        <v>#DIV/0!</v>
      </c>
      <c r="AQ29" s="4">
        <f t="shared" si="13"/>
        <v>0</v>
      </c>
      <c r="AR29" s="3">
        <f t="shared" si="14"/>
        <v>0</v>
      </c>
      <c r="AS29" s="7">
        <f t="shared" si="15"/>
        <v>0</v>
      </c>
    </row>
    <row r="30" spans="1:45" x14ac:dyDescent="0.2">
      <c r="A30">
        <v>13</v>
      </c>
      <c r="B30" s="242">
        <f t="shared" si="0"/>
        <v>40737</v>
      </c>
      <c r="C30" s="245"/>
      <c r="D30" s="237"/>
      <c r="E30" s="259" t="str">
        <f t="shared" si="16"/>
        <v/>
      </c>
      <c r="F30" s="51"/>
      <c r="G30" s="250" t="str">
        <f t="shared" si="17"/>
        <v/>
      </c>
      <c r="H30" s="17"/>
      <c r="I30" s="52"/>
      <c r="J30" s="60" t="str">
        <f t="shared" si="18"/>
        <v>need data</v>
      </c>
      <c r="K30" s="21">
        <f t="shared" si="1"/>
        <v>0</v>
      </c>
      <c r="L30" s="21" t="str">
        <f t="shared" si="26"/>
        <v>no data</v>
      </c>
      <c r="M30" s="21" t="str">
        <f t="shared" si="27"/>
        <v>no data</v>
      </c>
      <c r="N30" s="61" t="str">
        <f t="shared" si="33"/>
        <v>need data</v>
      </c>
      <c r="O30" s="60">
        <f t="shared" si="3"/>
        <v>0</v>
      </c>
      <c r="P30" s="21" t="str">
        <f t="shared" si="4"/>
        <v>no data</v>
      </c>
      <c r="Q30" s="21" t="str">
        <f t="shared" si="5"/>
        <v>no data</v>
      </c>
      <c r="R30" s="61" t="str">
        <f t="shared" si="19"/>
        <v>need data</v>
      </c>
      <c r="S30" s="147"/>
      <c r="T30" s="140"/>
      <c r="U30" s="141"/>
      <c r="V30" s="141"/>
      <c r="W30" s="142"/>
      <c r="Y30" s="5" t="e">
        <f t="shared" si="20"/>
        <v>#VALUE!</v>
      </c>
      <c r="Z30" s="5" t="str">
        <f t="shared" si="21"/>
        <v>no data</v>
      </c>
      <c r="AA30" s="5" t="str">
        <f t="shared" si="22"/>
        <v>no data</v>
      </c>
      <c r="AB30" s="5" t="e">
        <f t="shared" si="23"/>
        <v>#VALUE!</v>
      </c>
      <c r="AC30" s="5" t="str">
        <f t="shared" si="24"/>
        <v>no data</v>
      </c>
      <c r="AD30" s="5" t="str">
        <f t="shared" si="25"/>
        <v>no data</v>
      </c>
      <c r="AE30" s="2">
        <f t="shared" si="6"/>
        <v>194</v>
      </c>
      <c r="AF30" s="1" t="str">
        <f t="shared" si="28"/>
        <v>need data</v>
      </c>
      <c r="AG30" s="1" t="str">
        <f t="shared" si="29"/>
        <v>need data</v>
      </c>
      <c r="AH30" s="5" t="str">
        <f t="shared" si="30"/>
        <v>need data</v>
      </c>
      <c r="AI30" s="1">
        <f t="shared" si="7"/>
        <v>0</v>
      </c>
      <c r="AJ30" s="1">
        <f t="shared" si="31"/>
        <v>0</v>
      </c>
      <c r="AK30" s="1">
        <f t="shared" si="8"/>
        <v>0</v>
      </c>
      <c r="AL30" s="1">
        <f t="shared" si="9"/>
        <v>0</v>
      </c>
      <c r="AM30" s="1">
        <f t="shared" si="32"/>
        <v>0</v>
      </c>
      <c r="AN30" s="1">
        <f t="shared" si="10"/>
        <v>0</v>
      </c>
      <c r="AO30">
        <f t="shared" si="11"/>
        <v>0</v>
      </c>
      <c r="AP30" t="e">
        <f t="shared" si="12"/>
        <v>#DIV/0!</v>
      </c>
      <c r="AQ30" s="4">
        <f t="shared" si="13"/>
        <v>0</v>
      </c>
      <c r="AR30" s="3">
        <f t="shared" si="14"/>
        <v>0</v>
      </c>
      <c r="AS30" s="7">
        <f t="shared" si="15"/>
        <v>0</v>
      </c>
    </row>
    <row r="31" spans="1:45" x14ac:dyDescent="0.2">
      <c r="A31">
        <v>14</v>
      </c>
      <c r="B31" s="242">
        <f t="shared" si="0"/>
        <v>40738</v>
      </c>
      <c r="C31" s="245"/>
      <c r="D31" s="237"/>
      <c r="E31" s="259" t="str">
        <f t="shared" si="16"/>
        <v/>
      </c>
      <c r="F31" s="51"/>
      <c r="G31" s="250" t="str">
        <f t="shared" si="17"/>
        <v/>
      </c>
      <c r="H31" s="17"/>
      <c r="I31" s="52"/>
      <c r="J31" s="60" t="str">
        <f t="shared" si="18"/>
        <v>need data</v>
      </c>
      <c r="K31" s="21">
        <f t="shared" si="1"/>
        <v>0</v>
      </c>
      <c r="L31" s="21" t="str">
        <f t="shared" si="26"/>
        <v>no data</v>
      </c>
      <c r="M31" s="21" t="str">
        <f t="shared" si="27"/>
        <v>no data</v>
      </c>
      <c r="N31" s="61" t="str">
        <f t="shared" si="33"/>
        <v>need data</v>
      </c>
      <c r="O31" s="60">
        <f t="shared" si="3"/>
        <v>0</v>
      </c>
      <c r="P31" s="21" t="str">
        <f t="shared" si="4"/>
        <v>no data</v>
      </c>
      <c r="Q31" s="21" t="str">
        <f t="shared" si="5"/>
        <v>no data</v>
      </c>
      <c r="R31" s="61" t="str">
        <f t="shared" si="19"/>
        <v>need data</v>
      </c>
      <c r="S31" s="147"/>
      <c r="T31" s="140"/>
      <c r="U31" s="141"/>
      <c r="V31" s="141"/>
      <c r="W31" s="142"/>
      <c r="Y31" s="5" t="e">
        <f t="shared" si="20"/>
        <v>#VALUE!</v>
      </c>
      <c r="Z31" s="5" t="str">
        <f t="shared" si="21"/>
        <v>no data</v>
      </c>
      <c r="AA31" s="5" t="str">
        <f t="shared" si="22"/>
        <v>no data</v>
      </c>
      <c r="AB31" s="5" t="e">
        <f t="shared" si="23"/>
        <v>#VALUE!</v>
      </c>
      <c r="AC31" s="5" t="str">
        <f t="shared" si="24"/>
        <v>no data</v>
      </c>
      <c r="AD31" s="5" t="str">
        <f t="shared" si="25"/>
        <v>no data</v>
      </c>
      <c r="AE31" s="2">
        <f t="shared" si="6"/>
        <v>195</v>
      </c>
      <c r="AF31" s="1" t="str">
        <f t="shared" si="28"/>
        <v>need data</v>
      </c>
      <c r="AG31" s="1" t="str">
        <f t="shared" si="29"/>
        <v>need data</v>
      </c>
      <c r="AH31" s="5" t="str">
        <f t="shared" si="30"/>
        <v>need data</v>
      </c>
      <c r="AI31" s="1">
        <f t="shared" si="7"/>
        <v>0</v>
      </c>
      <c r="AJ31" s="1">
        <f t="shared" si="31"/>
        <v>0</v>
      </c>
      <c r="AK31" s="1">
        <f t="shared" si="8"/>
        <v>0</v>
      </c>
      <c r="AL31" s="1">
        <f t="shared" si="9"/>
        <v>0</v>
      </c>
      <c r="AM31" s="1">
        <f t="shared" si="32"/>
        <v>0</v>
      </c>
      <c r="AN31" s="1">
        <f t="shared" si="10"/>
        <v>0</v>
      </c>
      <c r="AO31">
        <f t="shared" si="11"/>
        <v>0</v>
      </c>
      <c r="AP31" t="e">
        <f t="shared" si="12"/>
        <v>#DIV/0!</v>
      </c>
      <c r="AQ31" s="4">
        <f t="shared" si="13"/>
        <v>0</v>
      </c>
      <c r="AR31" s="3">
        <f t="shared" si="14"/>
        <v>0</v>
      </c>
      <c r="AS31" s="7">
        <f t="shared" si="15"/>
        <v>0</v>
      </c>
    </row>
    <row r="32" spans="1:45" x14ac:dyDescent="0.2">
      <c r="A32">
        <v>15</v>
      </c>
      <c r="B32" s="242">
        <f t="shared" si="0"/>
        <v>40739</v>
      </c>
      <c r="C32" s="245"/>
      <c r="D32" s="237"/>
      <c r="E32" s="259" t="str">
        <f t="shared" si="16"/>
        <v/>
      </c>
      <c r="F32" s="51"/>
      <c r="G32" s="250" t="str">
        <f t="shared" si="17"/>
        <v/>
      </c>
      <c r="H32" s="17"/>
      <c r="I32" s="52"/>
      <c r="J32" s="60" t="str">
        <f t="shared" si="18"/>
        <v>need data</v>
      </c>
      <c r="K32" s="21">
        <f t="shared" si="1"/>
        <v>0</v>
      </c>
      <c r="L32" s="21" t="str">
        <f t="shared" si="26"/>
        <v>no data</v>
      </c>
      <c r="M32" s="21" t="str">
        <f t="shared" si="27"/>
        <v>no data</v>
      </c>
      <c r="N32" s="61" t="str">
        <f t="shared" si="33"/>
        <v>need data</v>
      </c>
      <c r="O32" s="60">
        <f t="shared" si="3"/>
        <v>0</v>
      </c>
      <c r="P32" s="21" t="str">
        <f t="shared" si="4"/>
        <v>no data</v>
      </c>
      <c r="Q32" s="21" t="str">
        <f t="shared" si="5"/>
        <v>no data</v>
      </c>
      <c r="R32" s="61" t="str">
        <f t="shared" si="19"/>
        <v>need data</v>
      </c>
      <c r="S32" s="147"/>
      <c r="T32" s="140"/>
      <c r="U32" s="141"/>
      <c r="V32" s="141"/>
      <c r="W32" s="142"/>
      <c r="Y32" s="5" t="e">
        <f t="shared" si="20"/>
        <v>#VALUE!</v>
      </c>
      <c r="Z32" s="5" t="str">
        <f t="shared" si="21"/>
        <v>no data</v>
      </c>
      <c r="AA32" s="5" t="str">
        <f t="shared" si="22"/>
        <v>no data</v>
      </c>
      <c r="AB32" s="5" t="e">
        <f t="shared" si="23"/>
        <v>#VALUE!</v>
      </c>
      <c r="AC32" s="5" t="str">
        <f t="shared" si="24"/>
        <v>no data</v>
      </c>
      <c r="AD32" s="5" t="str">
        <f t="shared" si="25"/>
        <v>no data</v>
      </c>
      <c r="AE32" s="2">
        <f t="shared" si="6"/>
        <v>196</v>
      </c>
      <c r="AF32" s="1" t="str">
        <f t="shared" si="28"/>
        <v>need data</v>
      </c>
      <c r="AG32" s="1" t="str">
        <f t="shared" si="29"/>
        <v>need data</v>
      </c>
      <c r="AH32" s="5" t="str">
        <f t="shared" si="30"/>
        <v>need data</v>
      </c>
      <c r="AI32" s="1">
        <f t="shared" si="7"/>
        <v>0</v>
      </c>
      <c r="AJ32" s="1">
        <f t="shared" si="31"/>
        <v>0</v>
      </c>
      <c r="AK32" s="1">
        <f t="shared" si="8"/>
        <v>0</v>
      </c>
      <c r="AL32" s="1">
        <f t="shared" si="9"/>
        <v>0</v>
      </c>
      <c r="AM32" s="1">
        <f t="shared" si="32"/>
        <v>0</v>
      </c>
      <c r="AN32" s="1">
        <f t="shared" si="10"/>
        <v>0</v>
      </c>
      <c r="AO32">
        <f t="shared" si="11"/>
        <v>0</v>
      </c>
      <c r="AP32" t="e">
        <f t="shared" si="12"/>
        <v>#DIV/0!</v>
      </c>
      <c r="AQ32" s="4">
        <f t="shared" si="13"/>
        <v>0</v>
      </c>
      <c r="AR32" s="3">
        <f t="shared" si="14"/>
        <v>0</v>
      </c>
      <c r="AS32" s="7">
        <f t="shared" si="15"/>
        <v>0</v>
      </c>
    </row>
    <row r="33" spans="1:45" x14ac:dyDescent="0.2">
      <c r="A33">
        <v>16</v>
      </c>
      <c r="B33" s="242">
        <f t="shared" si="0"/>
        <v>40740</v>
      </c>
      <c r="C33" s="245"/>
      <c r="D33" s="237"/>
      <c r="E33" s="259" t="str">
        <f t="shared" si="16"/>
        <v/>
      </c>
      <c r="F33" s="51"/>
      <c r="G33" s="250" t="str">
        <f t="shared" si="17"/>
        <v/>
      </c>
      <c r="H33" s="17"/>
      <c r="I33" s="52"/>
      <c r="J33" s="60" t="str">
        <f t="shared" si="18"/>
        <v>need data</v>
      </c>
      <c r="K33" s="21">
        <f t="shared" si="1"/>
        <v>0</v>
      </c>
      <c r="L33" s="21" t="str">
        <f t="shared" si="26"/>
        <v>no data</v>
      </c>
      <c r="M33" s="21" t="str">
        <f t="shared" si="27"/>
        <v>no data</v>
      </c>
      <c r="N33" s="61" t="str">
        <f t="shared" si="33"/>
        <v>need data</v>
      </c>
      <c r="O33" s="60">
        <f t="shared" si="3"/>
        <v>0</v>
      </c>
      <c r="P33" s="21" t="str">
        <f t="shared" si="4"/>
        <v>no data</v>
      </c>
      <c r="Q33" s="21" t="str">
        <f t="shared" si="5"/>
        <v>no data</v>
      </c>
      <c r="R33" s="61" t="str">
        <f t="shared" si="19"/>
        <v>need data</v>
      </c>
      <c r="S33" s="147"/>
      <c r="T33" s="140"/>
      <c r="U33" s="141"/>
      <c r="V33" s="141"/>
      <c r="W33" s="142"/>
      <c r="Y33" s="5" t="e">
        <f t="shared" si="20"/>
        <v>#VALUE!</v>
      </c>
      <c r="Z33" s="5" t="str">
        <f t="shared" si="21"/>
        <v>no data</v>
      </c>
      <c r="AA33" s="5" t="str">
        <f t="shared" si="22"/>
        <v>no data</v>
      </c>
      <c r="AB33" s="5" t="e">
        <f t="shared" si="23"/>
        <v>#VALUE!</v>
      </c>
      <c r="AC33" s="5" t="str">
        <f t="shared" si="24"/>
        <v>no data</v>
      </c>
      <c r="AD33" s="5" t="str">
        <f t="shared" si="25"/>
        <v>no data</v>
      </c>
      <c r="AE33" s="2">
        <f t="shared" si="6"/>
        <v>197</v>
      </c>
      <c r="AF33" s="1" t="str">
        <f t="shared" si="28"/>
        <v>need data</v>
      </c>
      <c r="AG33" s="1" t="str">
        <f t="shared" si="29"/>
        <v>need data</v>
      </c>
      <c r="AH33" s="5" t="str">
        <f t="shared" si="30"/>
        <v>need data</v>
      </c>
      <c r="AI33" s="1">
        <f t="shared" si="7"/>
        <v>0</v>
      </c>
      <c r="AJ33" s="1">
        <f t="shared" si="31"/>
        <v>0</v>
      </c>
      <c r="AK33" s="1">
        <f t="shared" si="8"/>
        <v>0</v>
      </c>
      <c r="AL33" s="1">
        <f t="shared" si="9"/>
        <v>0</v>
      </c>
      <c r="AM33" s="1">
        <f t="shared" si="32"/>
        <v>0</v>
      </c>
      <c r="AN33" s="1">
        <f t="shared" si="10"/>
        <v>0</v>
      </c>
      <c r="AO33">
        <f t="shared" si="11"/>
        <v>0</v>
      </c>
      <c r="AP33" t="e">
        <f t="shared" si="12"/>
        <v>#DIV/0!</v>
      </c>
      <c r="AQ33" s="4">
        <f t="shared" si="13"/>
        <v>0</v>
      </c>
      <c r="AR33" s="3">
        <f t="shared" si="14"/>
        <v>0</v>
      </c>
      <c r="AS33" s="7">
        <f t="shared" si="15"/>
        <v>0</v>
      </c>
    </row>
    <row r="34" spans="1:45" x14ac:dyDescent="0.2">
      <c r="A34">
        <v>17</v>
      </c>
      <c r="B34" s="242">
        <f t="shared" si="0"/>
        <v>40741</v>
      </c>
      <c r="C34" s="245"/>
      <c r="D34" s="237"/>
      <c r="E34" s="259" t="str">
        <f t="shared" si="16"/>
        <v/>
      </c>
      <c r="F34" s="51"/>
      <c r="G34" s="250" t="str">
        <f t="shared" si="17"/>
        <v/>
      </c>
      <c r="H34" s="17"/>
      <c r="I34" s="52"/>
      <c r="J34" s="60" t="str">
        <f t="shared" si="18"/>
        <v>need data</v>
      </c>
      <c r="K34" s="21">
        <f t="shared" si="1"/>
        <v>0</v>
      </c>
      <c r="L34" s="21" t="str">
        <f t="shared" si="26"/>
        <v>no data</v>
      </c>
      <c r="M34" s="21" t="str">
        <f t="shared" si="27"/>
        <v>no data</v>
      </c>
      <c r="N34" s="61" t="str">
        <f t="shared" si="33"/>
        <v>need data</v>
      </c>
      <c r="O34" s="60">
        <f t="shared" si="3"/>
        <v>0</v>
      </c>
      <c r="P34" s="21" t="str">
        <f t="shared" si="4"/>
        <v>no data</v>
      </c>
      <c r="Q34" s="21" t="str">
        <f t="shared" si="5"/>
        <v>no data</v>
      </c>
      <c r="R34" s="61" t="str">
        <f t="shared" si="19"/>
        <v>need data</v>
      </c>
      <c r="S34" s="147"/>
      <c r="T34" s="140"/>
      <c r="U34" s="141"/>
      <c r="V34" s="141"/>
      <c r="W34" s="142"/>
      <c r="Y34" s="5" t="e">
        <f t="shared" si="20"/>
        <v>#VALUE!</v>
      </c>
      <c r="Z34" s="5" t="str">
        <f t="shared" si="21"/>
        <v>no data</v>
      </c>
      <c r="AA34" s="5" t="str">
        <f t="shared" si="22"/>
        <v>no data</v>
      </c>
      <c r="AB34" s="5" t="e">
        <f t="shared" si="23"/>
        <v>#VALUE!</v>
      </c>
      <c r="AC34" s="5" t="str">
        <f t="shared" si="24"/>
        <v>no data</v>
      </c>
      <c r="AD34" s="5" t="str">
        <f t="shared" si="25"/>
        <v>no data</v>
      </c>
      <c r="AE34" s="2">
        <f t="shared" si="6"/>
        <v>198</v>
      </c>
      <c r="AF34" s="1" t="str">
        <f t="shared" si="28"/>
        <v>need data</v>
      </c>
      <c r="AG34" s="1" t="str">
        <f t="shared" si="29"/>
        <v>need data</v>
      </c>
      <c r="AH34" s="5" t="str">
        <f t="shared" si="30"/>
        <v>need data</v>
      </c>
      <c r="AI34" s="1">
        <f t="shared" si="7"/>
        <v>0</v>
      </c>
      <c r="AJ34" s="1">
        <f t="shared" si="31"/>
        <v>0</v>
      </c>
      <c r="AK34" s="1">
        <f t="shared" si="8"/>
        <v>0</v>
      </c>
      <c r="AL34" s="1">
        <f t="shared" si="9"/>
        <v>0</v>
      </c>
      <c r="AM34" s="1">
        <f t="shared" si="32"/>
        <v>0</v>
      </c>
      <c r="AN34" s="1">
        <f t="shared" si="10"/>
        <v>0</v>
      </c>
      <c r="AO34">
        <f t="shared" si="11"/>
        <v>0</v>
      </c>
      <c r="AP34" t="e">
        <f t="shared" si="12"/>
        <v>#DIV/0!</v>
      </c>
      <c r="AQ34" s="4">
        <f t="shared" si="13"/>
        <v>0</v>
      </c>
      <c r="AR34" s="3">
        <f t="shared" si="14"/>
        <v>0</v>
      </c>
      <c r="AS34" s="7">
        <f t="shared" si="15"/>
        <v>0</v>
      </c>
    </row>
    <row r="35" spans="1:45" x14ac:dyDescent="0.2">
      <c r="A35">
        <v>18</v>
      </c>
      <c r="B35" s="242">
        <f t="shared" si="0"/>
        <v>40742</v>
      </c>
      <c r="C35" s="245"/>
      <c r="D35" s="237"/>
      <c r="E35" s="259" t="str">
        <f t="shared" si="16"/>
        <v/>
      </c>
      <c r="F35" s="51"/>
      <c r="G35" s="250" t="str">
        <f t="shared" si="17"/>
        <v/>
      </c>
      <c r="H35" s="17"/>
      <c r="I35" s="52"/>
      <c r="J35" s="60" t="str">
        <f t="shared" si="18"/>
        <v>need data</v>
      </c>
      <c r="K35" s="21">
        <f t="shared" si="1"/>
        <v>0</v>
      </c>
      <c r="L35" s="21" t="str">
        <f t="shared" si="26"/>
        <v>no data</v>
      </c>
      <c r="M35" s="21" t="str">
        <f t="shared" si="27"/>
        <v>no data</v>
      </c>
      <c r="N35" s="61" t="str">
        <f t="shared" si="33"/>
        <v>need data</v>
      </c>
      <c r="O35" s="60">
        <f t="shared" si="3"/>
        <v>0</v>
      </c>
      <c r="P35" s="21" t="str">
        <f t="shared" si="4"/>
        <v>no data</v>
      </c>
      <c r="Q35" s="21" t="str">
        <f t="shared" si="5"/>
        <v>no data</v>
      </c>
      <c r="R35" s="61" t="str">
        <f t="shared" si="19"/>
        <v>need data</v>
      </c>
      <c r="S35" s="147"/>
      <c r="T35" s="140"/>
      <c r="U35" s="141"/>
      <c r="V35" s="141"/>
      <c r="W35" s="142"/>
      <c r="Y35" s="5" t="e">
        <f t="shared" si="20"/>
        <v>#VALUE!</v>
      </c>
      <c r="Z35" s="5" t="str">
        <f t="shared" si="21"/>
        <v>no data</v>
      </c>
      <c r="AA35" s="5" t="str">
        <f t="shared" si="22"/>
        <v>no data</v>
      </c>
      <c r="AB35" s="5" t="e">
        <f t="shared" si="23"/>
        <v>#VALUE!</v>
      </c>
      <c r="AC35" s="5" t="str">
        <f t="shared" si="24"/>
        <v>no data</v>
      </c>
      <c r="AD35" s="5" t="str">
        <f t="shared" si="25"/>
        <v>no data</v>
      </c>
      <c r="AE35" s="2">
        <f t="shared" si="6"/>
        <v>199</v>
      </c>
      <c r="AF35" s="1" t="str">
        <f t="shared" si="28"/>
        <v>need data</v>
      </c>
      <c r="AG35" s="1" t="str">
        <f t="shared" si="29"/>
        <v>need data</v>
      </c>
      <c r="AH35" s="5" t="str">
        <f t="shared" si="30"/>
        <v>need data</v>
      </c>
      <c r="AI35" s="1">
        <f t="shared" si="7"/>
        <v>0</v>
      </c>
      <c r="AJ35" s="1">
        <f t="shared" si="31"/>
        <v>0</v>
      </c>
      <c r="AK35" s="1">
        <f t="shared" si="8"/>
        <v>0</v>
      </c>
      <c r="AL35" s="1">
        <f t="shared" si="9"/>
        <v>0</v>
      </c>
      <c r="AM35" s="1">
        <f t="shared" si="32"/>
        <v>0</v>
      </c>
      <c r="AN35" s="1">
        <f t="shared" si="10"/>
        <v>0</v>
      </c>
      <c r="AO35">
        <f t="shared" si="11"/>
        <v>0</v>
      </c>
      <c r="AP35" t="e">
        <f t="shared" si="12"/>
        <v>#DIV/0!</v>
      </c>
      <c r="AQ35" s="4">
        <f t="shared" si="13"/>
        <v>0</v>
      </c>
      <c r="AR35" s="3">
        <f t="shared" si="14"/>
        <v>0</v>
      </c>
      <c r="AS35" s="7">
        <f t="shared" si="15"/>
        <v>0</v>
      </c>
    </row>
    <row r="36" spans="1:45" x14ac:dyDescent="0.2">
      <c r="A36">
        <v>19</v>
      </c>
      <c r="B36" s="242">
        <f t="shared" si="0"/>
        <v>40743</v>
      </c>
      <c r="C36" s="245"/>
      <c r="D36" s="237"/>
      <c r="E36" s="259" t="str">
        <f t="shared" si="16"/>
        <v/>
      </c>
      <c r="F36" s="51"/>
      <c r="G36" s="250" t="str">
        <f t="shared" si="17"/>
        <v/>
      </c>
      <c r="H36" s="17"/>
      <c r="I36" s="52"/>
      <c r="J36" s="60" t="str">
        <f t="shared" si="18"/>
        <v>need data</v>
      </c>
      <c r="K36" s="21">
        <f t="shared" si="1"/>
        <v>0</v>
      </c>
      <c r="L36" s="21" t="str">
        <f t="shared" si="26"/>
        <v>no data</v>
      </c>
      <c r="M36" s="21" t="str">
        <f t="shared" si="27"/>
        <v>no data</v>
      </c>
      <c r="N36" s="61" t="str">
        <f t="shared" si="33"/>
        <v>need data</v>
      </c>
      <c r="O36" s="60">
        <f t="shared" si="3"/>
        <v>0</v>
      </c>
      <c r="P36" s="21" t="str">
        <f t="shared" si="4"/>
        <v>no data</v>
      </c>
      <c r="Q36" s="21" t="str">
        <f t="shared" si="5"/>
        <v>no data</v>
      </c>
      <c r="R36" s="61" t="str">
        <f t="shared" si="19"/>
        <v>need data</v>
      </c>
      <c r="S36" s="147"/>
      <c r="T36" s="140"/>
      <c r="U36" s="141"/>
      <c r="V36" s="141"/>
      <c r="W36" s="142"/>
      <c r="Y36" s="5" t="e">
        <f t="shared" si="20"/>
        <v>#VALUE!</v>
      </c>
      <c r="Z36" s="5" t="str">
        <f t="shared" si="21"/>
        <v>no data</v>
      </c>
      <c r="AA36" s="5" t="str">
        <f t="shared" si="22"/>
        <v>no data</v>
      </c>
      <c r="AB36" s="5" t="e">
        <f t="shared" si="23"/>
        <v>#VALUE!</v>
      </c>
      <c r="AC36" s="5" t="str">
        <f t="shared" si="24"/>
        <v>no data</v>
      </c>
      <c r="AD36" s="5" t="str">
        <f t="shared" si="25"/>
        <v>no data</v>
      </c>
      <c r="AE36" s="2">
        <f t="shared" si="6"/>
        <v>200</v>
      </c>
      <c r="AF36" s="1" t="str">
        <f t="shared" si="28"/>
        <v>need data</v>
      </c>
      <c r="AG36" s="1" t="str">
        <f t="shared" si="29"/>
        <v>need data</v>
      </c>
      <c r="AH36" s="5" t="str">
        <f t="shared" si="30"/>
        <v>need data</v>
      </c>
      <c r="AI36" s="1">
        <f t="shared" si="7"/>
        <v>0</v>
      </c>
      <c r="AJ36" s="1">
        <f t="shared" si="31"/>
        <v>0</v>
      </c>
      <c r="AK36" s="1">
        <f t="shared" si="8"/>
        <v>0</v>
      </c>
      <c r="AL36" s="1">
        <f t="shared" si="9"/>
        <v>0</v>
      </c>
      <c r="AM36" s="1">
        <f t="shared" si="32"/>
        <v>0</v>
      </c>
      <c r="AN36" s="1">
        <f t="shared" si="10"/>
        <v>0</v>
      </c>
      <c r="AO36">
        <f t="shared" si="11"/>
        <v>0</v>
      </c>
      <c r="AP36" t="e">
        <f t="shared" si="12"/>
        <v>#DIV/0!</v>
      </c>
      <c r="AQ36" s="4">
        <f t="shared" si="13"/>
        <v>0</v>
      </c>
      <c r="AR36" s="3">
        <f t="shared" si="14"/>
        <v>0</v>
      </c>
      <c r="AS36" s="7">
        <f t="shared" si="15"/>
        <v>0</v>
      </c>
    </row>
    <row r="37" spans="1:45" x14ac:dyDescent="0.2">
      <c r="A37">
        <v>20</v>
      </c>
      <c r="B37" s="242">
        <f t="shared" si="0"/>
        <v>40744</v>
      </c>
      <c r="C37" s="245"/>
      <c r="D37" s="237"/>
      <c r="E37" s="259" t="str">
        <f t="shared" si="16"/>
        <v/>
      </c>
      <c r="F37" s="51"/>
      <c r="G37" s="250" t="str">
        <f t="shared" si="17"/>
        <v/>
      </c>
      <c r="H37" s="17"/>
      <c r="I37" s="52"/>
      <c r="J37" s="60" t="str">
        <f t="shared" si="18"/>
        <v>need data</v>
      </c>
      <c r="K37" s="21">
        <f t="shared" si="1"/>
        <v>0</v>
      </c>
      <c r="L37" s="21" t="str">
        <f t="shared" si="26"/>
        <v>no data</v>
      </c>
      <c r="M37" s="21" t="str">
        <f t="shared" si="27"/>
        <v>no data</v>
      </c>
      <c r="N37" s="61" t="str">
        <f t="shared" si="33"/>
        <v>need data</v>
      </c>
      <c r="O37" s="60">
        <f t="shared" si="3"/>
        <v>0</v>
      </c>
      <c r="P37" s="21" t="str">
        <f t="shared" si="4"/>
        <v>no data</v>
      </c>
      <c r="Q37" s="21" t="str">
        <f t="shared" si="5"/>
        <v>no data</v>
      </c>
      <c r="R37" s="61" t="str">
        <f t="shared" si="19"/>
        <v>need data</v>
      </c>
      <c r="S37" s="147"/>
      <c r="T37" s="140"/>
      <c r="U37" s="141"/>
      <c r="V37" s="141"/>
      <c r="W37" s="142"/>
      <c r="Y37" s="5" t="e">
        <f t="shared" si="20"/>
        <v>#VALUE!</v>
      </c>
      <c r="Z37" s="5" t="str">
        <f t="shared" si="21"/>
        <v>no data</v>
      </c>
      <c r="AA37" s="5" t="str">
        <f t="shared" si="22"/>
        <v>no data</v>
      </c>
      <c r="AB37" s="5" t="e">
        <f t="shared" si="23"/>
        <v>#VALUE!</v>
      </c>
      <c r="AC37" s="5" t="str">
        <f t="shared" si="24"/>
        <v>no data</v>
      </c>
      <c r="AD37" s="5" t="str">
        <f t="shared" si="25"/>
        <v>no data</v>
      </c>
      <c r="AE37" s="2">
        <f t="shared" si="6"/>
        <v>201</v>
      </c>
      <c r="AF37" s="1" t="str">
        <f t="shared" si="28"/>
        <v>need data</v>
      </c>
      <c r="AG37" s="1" t="str">
        <f t="shared" si="29"/>
        <v>need data</v>
      </c>
      <c r="AH37" s="5" t="str">
        <f t="shared" si="30"/>
        <v>need data</v>
      </c>
      <c r="AI37" s="1">
        <f t="shared" si="7"/>
        <v>0</v>
      </c>
      <c r="AJ37" s="1">
        <f t="shared" si="31"/>
        <v>0</v>
      </c>
      <c r="AK37" s="1">
        <f t="shared" si="8"/>
        <v>0</v>
      </c>
      <c r="AL37" s="1">
        <f t="shared" si="9"/>
        <v>0</v>
      </c>
      <c r="AM37" s="1">
        <f t="shared" si="32"/>
        <v>0</v>
      </c>
      <c r="AN37" s="1">
        <f t="shared" si="10"/>
        <v>0</v>
      </c>
      <c r="AO37">
        <f t="shared" si="11"/>
        <v>0</v>
      </c>
      <c r="AP37" t="e">
        <f t="shared" si="12"/>
        <v>#DIV/0!</v>
      </c>
      <c r="AQ37" s="4">
        <f t="shared" si="13"/>
        <v>0</v>
      </c>
      <c r="AR37" s="3">
        <f t="shared" si="14"/>
        <v>0</v>
      </c>
      <c r="AS37" s="7">
        <f t="shared" si="15"/>
        <v>0</v>
      </c>
    </row>
    <row r="38" spans="1:45" x14ac:dyDescent="0.2">
      <c r="A38">
        <v>21</v>
      </c>
      <c r="B38" s="242">
        <f t="shared" si="0"/>
        <v>40745</v>
      </c>
      <c r="C38" s="245"/>
      <c r="D38" s="237"/>
      <c r="E38" s="259" t="str">
        <f t="shared" si="16"/>
        <v/>
      </c>
      <c r="F38" s="51"/>
      <c r="G38" s="250" t="str">
        <f t="shared" si="17"/>
        <v/>
      </c>
      <c r="H38" s="17"/>
      <c r="I38" s="52"/>
      <c r="J38" s="60" t="str">
        <f t="shared" si="18"/>
        <v>need data</v>
      </c>
      <c r="K38" s="21">
        <f t="shared" si="1"/>
        <v>0</v>
      </c>
      <c r="L38" s="21" t="str">
        <f t="shared" si="26"/>
        <v>no data</v>
      </c>
      <c r="M38" s="21" t="str">
        <f t="shared" si="27"/>
        <v>no data</v>
      </c>
      <c r="N38" s="61" t="str">
        <f t="shared" si="33"/>
        <v>need data</v>
      </c>
      <c r="O38" s="60">
        <f t="shared" si="3"/>
        <v>0</v>
      </c>
      <c r="P38" s="21" t="str">
        <f t="shared" si="4"/>
        <v>no data</v>
      </c>
      <c r="Q38" s="21" t="str">
        <f t="shared" si="5"/>
        <v>no data</v>
      </c>
      <c r="R38" s="61" t="str">
        <f t="shared" si="19"/>
        <v>need data</v>
      </c>
      <c r="S38" s="147"/>
      <c r="T38" s="140"/>
      <c r="U38" s="141"/>
      <c r="V38" s="141"/>
      <c r="W38" s="142"/>
      <c r="Y38" s="5" t="e">
        <f t="shared" si="20"/>
        <v>#VALUE!</v>
      </c>
      <c r="Z38" s="5" t="str">
        <f t="shared" si="21"/>
        <v>no data</v>
      </c>
      <c r="AA38" s="5" t="str">
        <f t="shared" si="22"/>
        <v>no data</v>
      </c>
      <c r="AB38" s="5" t="e">
        <f t="shared" si="23"/>
        <v>#VALUE!</v>
      </c>
      <c r="AC38" s="5" t="str">
        <f t="shared" si="24"/>
        <v>no data</v>
      </c>
      <c r="AD38" s="5" t="str">
        <f t="shared" si="25"/>
        <v>no data</v>
      </c>
      <c r="AE38" s="2">
        <f t="shared" si="6"/>
        <v>202</v>
      </c>
      <c r="AF38" s="1" t="str">
        <f t="shared" si="28"/>
        <v>need data</v>
      </c>
      <c r="AG38" s="1" t="str">
        <f t="shared" si="29"/>
        <v>need data</v>
      </c>
      <c r="AH38" s="5" t="str">
        <f t="shared" si="30"/>
        <v>need data</v>
      </c>
      <c r="AI38" s="1">
        <f t="shared" si="7"/>
        <v>0</v>
      </c>
      <c r="AJ38" s="1">
        <f t="shared" si="31"/>
        <v>0</v>
      </c>
      <c r="AK38" s="1">
        <f t="shared" si="8"/>
        <v>0</v>
      </c>
      <c r="AL38" s="1">
        <f t="shared" si="9"/>
        <v>0</v>
      </c>
      <c r="AM38" s="1">
        <f t="shared" si="32"/>
        <v>0</v>
      </c>
      <c r="AN38" s="1">
        <f t="shared" si="10"/>
        <v>0</v>
      </c>
      <c r="AO38">
        <f t="shared" si="11"/>
        <v>0</v>
      </c>
      <c r="AP38" t="e">
        <f t="shared" si="12"/>
        <v>#DIV/0!</v>
      </c>
      <c r="AQ38" s="4">
        <f t="shared" si="13"/>
        <v>0</v>
      </c>
      <c r="AR38" s="3">
        <f t="shared" si="14"/>
        <v>0</v>
      </c>
      <c r="AS38" s="7">
        <f t="shared" si="15"/>
        <v>0</v>
      </c>
    </row>
    <row r="39" spans="1:45" x14ac:dyDescent="0.2">
      <c r="A39">
        <v>22</v>
      </c>
      <c r="B39" s="242">
        <f t="shared" si="0"/>
        <v>40746</v>
      </c>
      <c r="C39" s="245"/>
      <c r="D39" s="237"/>
      <c r="E39" s="259" t="str">
        <f t="shared" si="16"/>
        <v/>
      </c>
      <c r="F39" s="51"/>
      <c r="G39" s="250" t="str">
        <f t="shared" si="17"/>
        <v/>
      </c>
      <c r="H39" s="17"/>
      <c r="I39" s="52"/>
      <c r="J39" s="60" t="str">
        <f t="shared" si="18"/>
        <v>need data</v>
      </c>
      <c r="K39" s="21">
        <f t="shared" si="1"/>
        <v>0</v>
      </c>
      <c r="L39" s="21" t="str">
        <f t="shared" si="26"/>
        <v>no data</v>
      </c>
      <c r="M39" s="21" t="str">
        <f t="shared" si="27"/>
        <v>no data</v>
      </c>
      <c r="N39" s="61" t="str">
        <f t="shared" si="33"/>
        <v>need data</v>
      </c>
      <c r="O39" s="60">
        <f t="shared" si="3"/>
        <v>0</v>
      </c>
      <c r="P39" s="21" t="str">
        <f t="shared" si="4"/>
        <v>no data</v>
      </c>
      <c r="Q39" s="21" t="str">
        <f t="shared" si="5"/>
        <v>no data</v>
      </c>
      <c r="R39" s="61" t="str">
        <f t="shared" si="19"/>
        <v>need data</v>
      </c>
      <c r="S39" s="147"/>
      <c r="T39" s="140"/>
      <c r="U39" s="141"/>
      <c r="V39" s="141"/>
      <c r="W39" s="142"/>
      <c r="Y39" s="5" t="e">
        <f t="shared" si="20"/>
        <v>#VALUE!</v>
      </c>
      <c r="Z39" s="5" t="str">
        <f t="shared" si="21"/>
        <v>no data</v>
      </c>
      <c r="AA39" s="5" t="str">
        <f t="shared" si="22"/>
        <v>no data</v>
      </c>
      <c r="AB39" s="5" t="e">
        <f t="shared" si="23"/>
        <v>#VALUE!</v>
      </c>
      <c r="AC39" s="5" t="str">
        <f t="shared" si="24"/>
        <v>no data</v>
      </c>
      <c r="AD39" s="5" t="str">
        <f t="shared" si="25"/>
        <v>no data</v>
      </c>
      <c r="AE39" s="2">
        <f t="shared" si="6"/>
        <v>203</v>
      </c>
      <c r="AF39" s="1" t="str">
        <f t="shared" si="28"/>
        <v>need data</v>
      </c>
      <c r="AG39" s="1" t="str">
        <f t="shared" si="29"/>
        <v>need data</v>
      </c>
      <c r="AH39" s="5" t="str">
        <f t="shared" si="30"/>
        <v>need data</v>
      </c>
      <c r="AI39" s="1">
        <f t="shared" si="7"/>
        <v>0</v>
      </c>
      <c r="AJ39" s="1">
        <f t="shared" si="31"/>
        <v>0</v>
      </c>
      <c r="AK39" s="1">
        <f t="shared" si="8"/>
        <v>0</v>
      </c>
      <c r="AL39" s="1">
        <f t="shared" si="9"/>
        <v>0</v>
      </c>
      <c r="AM39" s="1">
        <f t="shared" si="32"/>
        <v>0</v>
      </c>
      <c r="AN39" s="1">
        <f t="shared" si="10"/>
        <v>0</v>
      </c>
      <c r="AO39">
        <f t="shared" si="11"/>
        <v>0</v>
      </c>
      <c r="AP39" t="e">
        <f t="shared" si="12"/>
        <v>#DIV/0!</v>
      </c>
      <c r="AQ39" s="4">
        <f t="shared" si="13"/>
        <v>0</v>
      </c>
      <c r="AR39" s="3">
        <f t="shared" si="14"/>
        <v>0</v>
      </c>
      <c r="AS39" s="7">
        <f t="shared" si="15"/>
        <v>0</v>
      </c>
    </row>
    <row r="40" spans="1:45" x14ac:dyDescent="0.2">
      <c r="A40">
        <v>23</v>
      </c>
      <c r="B40" s="242">
        <f t="shared" si="0"/>
        <v>40747</v>
      </c>
      <c r="C40" s="245"/>
      <c r="D40" s="237"/>
      <c r="E40" s="259" t="str">
        <f t="shared" si="16"/>
        <v/>
      </c>
      <c r="F40" s="51"/>
      <c r="G40" s="250" t="str">
        <f t="shared" si="17"/>
        <v/>
      </c>
      <c r="H40" s="17"/>
      <c r="I40" s="52"/>
      <c r="J40" s="60" t="str">
        <f t="shared" si="18"/>
        <v>need data</v>
      </c>
      <c r="K40" s="21">
        <f t="shared" si="1"/>
        <v>0</v>
      </c>
      <c r="L40" s="21" t="str">
        <f t="shared" si="26"/>
        <v>no data</v>
      </c>
      <c r="M40" s="21" t="str">
        <f t="shared" si="27"/>
        <v>no data</v>
      </c>
      <c r="N40" s="61" t="str">
        <f t="shared" si="33"/>
        <v>need data</v>
      </c>
      <c r="O40" s="60">
        <f t="shared" si="3"/>
        <v>0</v>
      </c>
      <c r="P40" s="21" t="str">
        <f t="shared" si="4"/>
        <v>no data</v>
      </c>
      <c r="Q40" s="21" t="str">
        <f t="shared" si="5"/>
        <v>no data</v>
      </c>
      <c r="R40" s="61" t="str">
        <f t="shared" si="19"/>
        <v>need data</v>
      </c>
      <c r="S40" s="147"/>
      <c r="T40" s="140"/>
      <c r="U40" s="141"/>
      <c r="V40" s="141"/>
      <c r="W40" s="142"/>
      <c r="Y40" s="5" t="e">
        <f t="shared" si="20"/>
        <v>#VALUE!</v>
      </c>
      <c r="Z40" s="5" t="str">
        <f t="shared" si="21"/>
        <v>no data</v>
      </c>
      <c r="AA40" s="5" t="str">
        <f t="shared" si="22"/>
        <v>no data</v>
      </c>
      <c r="AB40" s="5" t="e">
        <f t="shared" si="23"/>
        <v>#VALUE!</v>
      </c>
      <c r="AC40" s="5" t="str">
        <f t="shared" si="24"/>
        <v>no data</v>
      </c>
      <c r="AD40" s="5" t="str">
        <f t="shared" si="25"/>
        <v>no data</v>
      </c>
      <c r="AE40" s="2">
        <f t="shared" si="6"/>
        <v>204</v>
      </c>
      <c r="AF40" s="1" t="str">
        <f t="shared" si="28"/>
        <v>need data</v>
      </c>
      <c r="AG40" s="1" t="str">
        <f t="shared" si="29"/>
        <v>need data</v>
      </c>
      <c r="AH40" s="5" t="str">
        <f t="shared" ref="AH40" si="34">IF(COUNT(F34:F40)&lt;&gt;7,"need data",AVERAGE(F34:F40))</f>
        <v>need data</v>
      </c>
      <c r="AI40" s="1">
        <f t="shared" si="7"/>
        <v>0</v>
      </c>
      <c r="AJ40" s="1">
        <f t="shared" si="31"/>
        <v>0</v>
      </c>
      <c r="AK40" s="1">
        <f t="shared" si="8"/>
        <v>0</v>
      </c>
      <c r="AL40" s="1">
        <f t="shared" si="9"/>
        <v>0</v>
      </c>
      <c r="AM40" s="1">
        <f t="shared" si="32"/>
        <v>0</v>
      </c>
      <c r="AN40" s="1">
        <f t="shared" si="10"/>
        <v>0</v>
      </c>
      <c r="AO40">
        <f t="shared" si="11"/>
        <v>0</v>
      </c>
      <c r="AP40" t="e">
        <f t="shared" si="12"/>
        <v>#DIV/0!</v>
      </c>
      <c r="AQ40" s="4">
        <f t="shared" si="13"/>
        <v>0</v>
      </c>
      <c r="AR40" s="3">
        <f t="shared" si="14"/>
        <v>0</v>
      </c>
      <c r="AS40" s="7">
        <f t="shared" si="15"/>
        <v>0</v>
      </c>
    </row>
    <row r="41" spans="1:45" x14ac:dyDescent="0.2">
      <c r="A41">
        <v>24</v>
      </c>
      <c r="B41" s="242">
        <f t="shared" si="0"/>
        <v>40748</v>
      </c>
      <c r="C41" s="245"/>
      <c r="D41" s="237"/>
      <c r="E41" s="259" t="str">
        <f t="shared" si="16"/>
        <v/>
      </c>
      <c r="F41" s="51"/>
      <c r="G41" s="250" t="str">
        <f t="shared" si="17"/>
        <v/>
      </c>
      <c r="H41" s="17"/>
      <c r="I41" s="52"/>
      <c r="J41" s="60" t="str">
        <f t="shared" si="18"/>
        <v>need data</v>
      </c>
      <c r="K41" s="21">
        <f t="shared" si="1"/>
        <v>0</v>
      </c>
      <c r="L41" s="21" t="str">
        <f t="shared" si="26"/>
        <v>no data</v>
      </c>
      <c r="M41" s="21" t="str">
        <f t="shared" si="27"/>
        <v>no data</v>
      </c>
      <c r="N41" s="61" t="str">
        <f>IF(K41="","",IF(J41="need data","need data",IF(AA41&lt;&gt;"no data",AA41,IF(Z41&lt;&gt;"no data",Z41,Y41))))</f>
        <v>need data</v>
      </c>
      <c r="O41" s="60">
        <f t="shared" si="3"/>
        <v>0</v>
      </c>
      <c r="P41" s="21" t="str">
        <f t="shared" si="4"/>
        <v>no data</v>
      </c>
      <c r="Q41" s="21" t="str">
        <f t="shared" si="5"/>
        <v>no data</v>
      </c>
      <c r="R41" s="61" t="str">
        <f t="shared" si="19"/>
        <v>need data</v>
      </c>
      <c r="S41" s="147"/>
      <c r="T41" s="140"/>
      <c r="U41" s="141"/>
      <c r="V41" s="141"/>
      <c r="W41" s="142"/>
      <c r="Y41" s="5" t="e">
        <f t="shared" si="20"/>
        <v>#VALUE!</v>
      </c>
      <c r="Z41" s="5" t="str">
        <f t="shared" si="21"/>
        <v>no data</v>
      </c>
      <c r="AA41" s="5" t="str">
        <f t="shared" si="22"/>
        <v>no data</v>
      </c>
      <c r="AB41" s="5" t="e">
        <f t="shared" si="23"/>
        <v>#VALUE!</v>
      </c>
      <c r="AC41" s="5" t="str">
        <f t="shared" si="24"/>
        <v>no data</v>
      </c>
      <c r="AD41" s="5" t="str">
        <f t="shared" si="25"/>
        <v>no data</v>
      </c>
      <c r="AE41" s="2">
        <f t="shared" si="6"/>
        <v>205</v>
      </c>
      <c r="AF41" s="1" t="str">
        <f t="shared" si="28"/>
        <v>need data</v>
      </c>
      <c r="AG41" s="1" t="str">
        <f t="shared" si="29"/>
        <v>need data</v>
      </c>
      <c r="AH41" s="5" t="str">
        <f t="shared" ref="AH41:AH47" si="35">IF(COUNT(F35:F41)&lt;&gt;7,"need data",AVERAGE(F35:F41))</f>
        <v>need data</v>
      </c>
      <c r="AI41" s="1">
        <f t="shared" si="7"/>
        <v>0</v>
      </c>
      <c r="AJ41" s="1">
        <f t="shared" si="31"/>
        <v>0</v>
      </c>
      <c r="AK41" s="1">
        <f t="shared" si="8"/>
        <v>0</v>
      </c>
      <c r="AL41" s="1">
        <f t="shared" si="9"/>
        <v>0</v>
      </c>
      <c r="AM41" s="1">
        <f t="shared" si="32"/>
        <v>0</v>
      </c>
      <c r="AN41" s="1">
        <f t="shared" si="10"/>
        <v>0</v>
      </c>
      <c r="AO41">
        <f t="shared" si="11"/>
        <v>0</v>
      </c>
      <c r="AP41" t="e">
        <f t="shared" si="12"/>
        <v>#DIV/0!</v>
      </c>
      <c r="AQ41" s="4">
        <f t="shared" si="13"/>
        <v>0</v>
      </c>
      <c r="AR41" s="3">
        <f t="shared" si="14"/>
        <v>0</v>
      </c>
      <c r="AS41" s="7">
        <f t="shared" si="15"/>
        <v>0</v>
      </c>
    </row>
    <row r="42" spans="1:45" x14ac:dyDescent="0.2">
      <c r="A42">
        <v>25</v>
      </c>
      <c r="B42" s="242">
        <f t="shared" si="0"/>
        <v>40749</v>
      </c>
      <c r="C42" s="245"/>
      <c r="D42" s="237"/>
      <c r="E42" s="259" t="str">
        <f t="shared" si="16"/>
        <v/>
      </c>
      <c r="F42" s="51"/>
      <c r="G42" s="250" t="str">
        <f t="shared" si="17"/>
        <v/>
      </c>
      <c r="H42" s="17"/>
      <c r="I42" s="52"/>
      <c r="J42" s="60" t="str">
        <f t="shared" si="18"/>
        <v>need data</v>
      </c>
      <c r="K42" s="21">
        <f t="shared" si="1"/>
        <v>0</v>
      </c>
      <c r="L42" s="21" t="str">
        <f t="shared" si="26"/>
        <v>no data</v>
      </c>
      <c r="M42" s="21" t="str">
        <f t="shared" si="27"/>
        <v>no data</v>
      </c>
      <c r="N42" s="61" t="str">
        <f t="shared" si="33"/>
        <v>need data</v>
      </c>
      <c r="O42" s="60">
        <f t="shared" si="3"/>
        <v>0</v>
      </c>
      <c r="P42" s="21" t="str">
        <f t="shared" si="4"/>
        <v>no data</v>
      </c>
      <c r="Q42" s="21" t="str">
        <f t="shared" si="5"/>
        <v>no data</v>
      </c>
      <c r="R42" s="61" t="str">
        <f t="shared" si="19"/>
        <v>need data</v>
      </c>
      <c r="S42" s="147"/>
      <c r="T42" s="140"/>
      <c r="U42" s="141"/>
      <c r="V42" s="141"/>
      <c r="W42" s="142"/>
      <c r="Y42" s="5" t="e">
        <f t="shared" si="20"/>
        <v>#VALUE!</v>
      </c>
      <c r="Z42" s="5" t="str">
        <f t="shared" si="21"/>
        <v>no data</v>
      </c>
      <c r="AA42" s="5" t="str">
        <f t="shared" si="22"/>
        <v>no data</v>
      </c>
      <c r="AB42" s="5" t="e">
        <f t="shared" si="23"/>
        <v>#VALUE!</v>
      </c>
      <c r="AC42" s="5" t="str">
        <f t="shared" si="24"/>
        <v>no data</v>
      </c>
      <c r="AD42" s="5" t="str">
        <f t="shared" si="25"/>
        <v>no data</v>
      </c>
      <c r="AE42" s="2">
        <f t="shared" si="6"/>
        <v>206</v>
      </c>
      <c r="AF42" s="1" t="str">
        <f t="shared" si="28"/>
        <v>need data</v>
      </c>
      <c r="AG42" s="1" t="str">
        <f t="shared" si="29"/>
        <v>need data</v>
      </c>
      <c r="AH42" s="5" t="str">
        <f t="shared" si="35"/>
        <v>need data</v>
      </c>
      <c r="AI42" s="1">
        <f t="shared" si="7"/>
        <v>0</v>
      </c>
      <c r="AJ42" s="1">
        <f t="shared" si="31"/>
        <v>0</v>
      </c>
      <c r="AK42" s="1">
        <f t="shared" si="8"/>
        <v>0</v>
      </c>
      <c r="AL42" s="1">
        <f t="shared" si="9"/>
        <v>0</v>
      </c>
      <c r="AM42" s="1">
        <f t="shared" si="32"/>
        <v>0</v>
      </c>
      <c r="AN42" s="1">
        <f t="shared" si="10"/>
        <v>0</v>
      </c>
      <c r="AO42">
        <f t="shared" si="11"/>
        <v>0</v>
      </c>
      <c r="AP42" t="e">
        <f t="shared" si="12"/>
        <v>#DIV/0!</v>
      </c>
      <c r="AQ42" s="4">
        <f t="shared" si="13"/>
        <v>0</v>
      </c>
      <c r="AR42" s="3">
        <f t="shared" si="14"/>
        <v>0</v>
      </c>
      <c r="AS42" s="7">
        <f t="shared" si="15"/>
        <v>0</v>
      </c>
    </row>
    <row r="43" spans="1:45" x14ac:dyDescent="0.2">
      <c r="A43">
        <v>26</v>
      </c>
      <c r="B43" s="242">
        <f t="shared" si="0"/>
        <v>40750</v>
      </c>
      <c r="C43" s="245"/>
      <c r="D43" s="237"/>
      <c r="E43" s="259" t="str">
        <f t="shared" si="16"/>
        <v/>
      </c>
      <c r="F43" s="51"/>
      <c r="G43" s="250" t="str">
        <f t="shared" si="17"/>
        <v/>
      </c>
      <c r="H43" s="17"/>
      <c r="I43" s="52"/>
      <c r="J43" s="60" t="str">
        <f t="shared" si="18"/>
        <v>need data</v>
      </c>
      <c r="K43" s="21">
        <f t="shared" si="1"/>
        <v>0</v>
      </c>
      <c r="L43" s="21" t="str">
        <f t="shared" si="26"/>
        <v>no data</v>
      </c>
      <c r="M43" s="21" t="str">
        <f t="shared" si="27"/>
        <v>no data</v>
      </c>
      <c r="N43" s="61" t="str">
        <f t="shared" si="33"/>
        <v>need data</v>
      </c>
      <c r="O43" s="60">
        <f t="shared" si="3"/>
        <v>0</v>
      </c>
      <c r="P43" s="21" t="str">
        <f t="shared" si="4"/>
        <v>no data</v>
      </c>
      <c r="Q43" s="21" t="str">
        <f t="shared" si="5"/>
        <v>no data</v>
      </c>
      <c r="R43" s="61" t="str">
        <f t="shared" si="19"/>
        <v>need data</v>
      </c>
      <c r="S43" s="147"/>
      <c r="T43" s="140"/>
      <c r="U43" s="141"/>
      <c r="V43" s="141"/>
      <c r="W43" s="142"/>
      <c r="Y43" s="5" t="e">
        <f t="shared" si="20"/>
        <v>#VALUE!</v>
      </c>
      <c r="Z43" s="5" t="str">
        <f t="shared" si="21"/>
        <v>no data</v>
      </c>
      <c r="AA43" s="5" t="str">
        <f t="shared" si="22"/>
        <v>no data</v>
      </c>
      <c r="AB43" s="5" t="e">
        <f t="shared" si="23"/>
        <v>#VALUE!</v>
      </c>
      <c r="AC43" s="5" t="str">
        <f t="shared" si="24"/>
        <v>no data</v>
      </c>
      <c r="AD43" s="5" t="str">
        <f t="shared" si="25"/>
        <v>no data</v>
      </c>
      <c r="AE43" s="2">
        <f t="shared" si="6"/>
        <v>207</v>
      </c>
      <c r="AF43" s="1" t="str">
        <f t="shared" si="28"/>
        <v>need data</v>
      </c>
      <c r="AG43" s="1" t="str">
        <f t="shared" si="29"/>
        <v>need data</v>
      </c>
      <c r="AH43" s="5" t="str">
        <f t="shared" si="35"/>
        <v>need data</v>
      </c>
      <c r="AI43" s="1">
        <f t="shared" si="7"/>
        <v>0</v>
      </c>
      <c r="AJ43" s="1">
        <f t="shared" si="31"/>
        <v>0</v>
      </c>
      <c r="AK43" s="1">
        <f t="shared" si="8"/>
        <v>0</v>
      </c>
      <c r="AL43" s="1">
        <f t="shared" si="9"/>
        <v>0</v>
      </c>
      <c r="AM43" s="1">
        <f t="shared" si="32"/>
        <v>0</v>
      </c>
      <c r="AN43" s="1">
        <f t="shared" si="10"/>
        <v>0</v>
      </c>
      <c r="AO43">
        <f t="shared" si="11"/>
        <v>0</v>
      </c>
      <c r="AP43" t="e">
        <f t="shared" si="12"/>
        <v>#DIV/0!</v>
      </c>
      <c r="AQ43" s="4">
        <f t="shared" si="13"/>
        <v>0</v>
      </c>
      <c r="AR43" s="3">
        <f t="shared" si="14"/>
        <v>0</v>
      </c>
      <c r="AS43" s="7">
        <f t="shared" si="15"/>
        <v>0</v>
      </c>
    </row>
    <row r="44" spans="1:45" x14ac:dyDescent="0.2">
      <c r="A44">
        <v>27</v>
      </c>
      <c r="B44" s="242">
        <f t="shared" si="0"/>
        <v>40751</v>
      </c>
      <c r="C44" s="245"/>
      <c r="D44" s="237"/>
      <c r="E44" s="259" t="str">
        <f t="shared" si="16"/>
        <v/>
      </c>
      <c r="F44" s="51"/>
      <c r="G44" s="250" t="str">
        <f t="shared" si="17"/>
        <v/>
      </c>
      <c r="H44" s="17"/>
      <c r="I44" s="52"/>
      <c r="J44" s="60" t="str">
        <f t="shared" si="18"/>
        <v>need data</v>
      </c>
      <c r="K44" s="21">
        <f t="shared" si="1"/>
        <v>0</v>
      </c>
      <c r="L44" s="21" t="str">
        <f t="shared" si="26"/>
        <v>no data</v>
      </c>
      <c r="M44" s="21" t="str">
        <f t="shared" si="27"/>
        <v>no data</v>
      </c>
      <c r="N44" s="61" t="str">
        <f t="shared" si="33"/>
        <v>need data</v>
      </c>
      <c r="O44" s="60">
        <f t="shared" si="3"/>
        <v>0</v>
      </c>
      <c r="P44" s="21" t="str">
        <f t="shared" si="4"/>
        <v>no data</v>
      </c>
      <c r="Q44" s="21" t="str">
        <f t="shared" si="5"/>
        <v>no data</v>
      </c>
      <c r="R44" s="61" t="str">
        <f t="shared" si="19"/>
        <v>need data</v>
      </c>
      <c r="S44" s="147"/>
      <c r="T44" s="140"/>
      <c r="U44" s="141"/>
      <c r="V44" s="141"/>
      <c r="W44" s="142"/>
      <c r="Y44" s="5" t="e">
        <f t="shared" si="20"/>
        <v>#VALUE!</v>
      </c>
      <c r="Z44" s="5" t="str">
        <f t="shared" si="21"/>
        <v>no data</v>
      </c>
      <c r="AA44" s="5" t="str">
        <f t="shared" si="22"/>
        <v>no data</v>
      </c>
      <c r="AB44" s="5" t="e">
        <f t="shared" si="23"/>
        <v>#VALUE!</v>
      </c>
      <c r="AC44" s="5" t="str">
        <f t="shared" si="24"/>
        <v>no data</v>
      </c>
      <c r="AD44" s="5" t="str">
        <f t="shared" si="25"/>
        <v>no data</v>
      </c>
      <c r="AE44" s="2">
        <f t="shared" si="6"/>
        <v>208</v>
      </c>
      <c r="AF44" s="1" t="str">
        <f t="shared" si="28"/>
        <v>need data</v>
      </c>
      <c r="AG44" s="1" t="str">
        <f t="shared" si="29"/>
        <v>need data</v>
      </c>
      <c r="AH44" s="5" t="str">
        <f t="shared" si="35"/>
        <v>need data</v>
      </c>
      <c r="AI44" s="1">
        <f t="shared" si="7"/>
        <v>0</v>
      </c>
      <c r="AJ44" s="1">
        <f t="shared" si="31"/>
        <v>0</v>
      </c>
      <c r="AK44" s="1">
        <f t="shared" si="8"/>
        <v>0</v>
      </c>
      <c r="AL44" s="1">
        <f t="shared" si="9"/>
        <v>0</v>
      </c>
      <c r="AM44" s="1">
        <f t="shared" si="32"/>
        <v>0</v>
      </c>
      <c r="AN44" s="1">
        <f t="shared" si="10"/>
        <v>0</v>
      </c>
      <c r="AO44">
        <f t="shared" si="11"/>
        <v>0</v>
      </c>
      <c r="AP44" t="e">
        <f t="shared" si="12"/>
        <v>#DIV/0!</v>
      </c>
      <c r="AQ44" s="4">
        <f t="shared" si="13"/>
        <v>0</v>
      </c>
      <c r="AR44" s="3">
        <f t="shared" si="14"/>
        <v>0</v>
      </c>
      <c r="AS44" s="7">
        <f t="shared" si="15"/>
        <v>0</v>
      </c>
    </row>
    <row r="45" spans="1:45" x14ac:dyDescent="0.2">
      <c r="A45">
        <v>28</v>
      </c>
      <c r="B45" s="242">
        <f t="shared" si="0"/>
        <v>40752</v>
      </c>
      <c r="C45" s="245"/>
      <c r="D45" s="237"/>
      <c r="E45" s="259" t="str">
        <f t="shared" si="16"/>
        <v/>
      </c>
      <c r="F45" s="51"/>
      <c r="G45" s="250" t="str">
        <f t="shared" si="17"/>
        <v/>
      </c>
      <c r="H45" s="17"/>
      <c r="I45" s="52"/>
      <c r="J45" s="60" t="str">
        <f t="shared" si="18"/>
        <v>need data</v>
      </c>
      <c r="K45" s="21">
        <f t="shared" si="1"/>
        <v>0</v>
      </c>
      <c r="L45" s="21" t="str">
        <f t="shared" si="26"/>
        <v>no data</v>
      </c>
      <c r="M45" s="21" t="str">
        <f t="shared" si="27"/>
        <v>no data</v>
      </c>
      <c r="N45" s="61" t="str">
        <f t="shared" si="33"/>
        <v>need data</v>
      </c>
      <c r="O45" s="60">
        <f t="shared" si="3"/>
        <v>0</v>
      </c>
      <c r="P45" s="21" t="str">
        <f t="shared" si="4"/>
        <v>no data</v>
      </c>
      <c r="Q45" s="21" t="str">
        <f t="shared" si="5"/>
        <v>no data</v>
      </c>
      <c r="R45" s="61" t="str">
        <f t="shared" si="19"/>
        <v>need data</v>
      </c>
      <c r="S45" s="147"/>
      <c r="T45" s="140"/>
      <c r="U45" s="141"/>
      <c r="V45" s="141"/>
      <c r="W45" s="142"/>
      <c r="Y45" s="5" t="e">
        <f t="shared" si="20"/>
        <v>#VALUE!</v>
      </c>
      <c r="Z45" s="5" t="str">
        <f t="shared" si="21"/>
        <v>no data</v>
      </c>
      <c r="AA45" s="5" t="str">
        <f t="shared" si="22"/>
        <v>no data</v>
      </c>
      <c r="AB45" s="5" t="e">
        <f t="shared" si="23"/>
        <v>#VALUE!</v>
      </c>
      <c r="AC45" s="5" t="str">
        <f t="shared" si="24"/>
        <v>no data</v>
      </c>
      <c r="AD45" s="5" t="str">
        <f t="shared" si="25"/>
        <v>no data</v>
      </c>
      <c r="AE45" s="2">
        <f t="shared" si="6"/>
        <v>209</v>
      </c>
      <c r="AF45" s="1" t="str">
        <f t="shared" si="28"/>
        <v>need data</v>
      </c>
      <c r="AG45" s="1" t="str">
        <f t="shared" si="29"/>
        <v>need data</v>
      </c>
      <c r="AH45" s="5" t="str">
        <f t="shared" si="35"/>
        <v>need data</v>
      </c>
      <c r="AI45" s="1">
        <f t="shared" si="7"/>
        <v>0</v>
      </c>
      <c r="AJ45" s="1">
        <f t="shared" si="31"/>
        <v>0</v>
      </c>
      <c r="AK45" s="1">
        <f t="shared" si="8"/>
        <v>0</v>
      </c>
      <c r="AL45" s="1">
        <f t="shared" si="9"/>
        <v>0</v>
      </c>
      <c r="AM45" s="1">
        <f t="shared" si="32"/>
        <v>0</v>
      </c>
      <c r="AN45" s="1">
        <f t="shared" si="10"/>
        <v>0</v>
      </c>
      <c r="AO45">
        <f t="shared" si="11"/>
        <v>0</v>
      </c>
      <c r="AP45" t="e">
        <f t="shared" si="12"/>
        <v>#DIV/0!</v>
      </c>
      <c r="AQ45" s="4">
        <f t="shared" si="13"/>
        <v>0</v>
      </c>
      <c r="AR45" s="3">
        <f t="shared" si="14"/>
        <v>0</v>
      </c>
      <c r="AS45" s="7">
        <f t="shared" si="15"/>
        <v>0</v>
      </c>
    </row>
    <row r="46" spans="1:45" x14ac:dyDescent="0.2">
      <c r="A46">
        <v>29</v>
      </c>
      <c r="B46" s="242">
        <f t="shared" si="0"/>
        <v>40753</v>
      </c>
      <c r="C46" s="245"/>
      <c r="D46" s="237"/>
      <c r="E46" s="259" t="str">
        <f t="shared" si="16"/>
        <v/>
      </c>
      <c r="F46" s="51"/>
      <c r="G46" s="250" t="str">
        <f t="shared" si="17"/>
        <v/>
      </c>
      <c r="H46" s="17"/>
      <c r="I46" s="52"/>
      <c r="J46" s="60" t="str">
        <f t="shared" si="18"/>
        <v>need data</v>
      </c>
      <c r="K46" s="21">
        <f t="shared" si="1"/>
        <v>0</v>
      </c>
      <c r="L46" s="21" t="str">
        <f t="shared" si="26"/>
        <v>no data</v>
      </c>
      <c r="M46" s="21" t="str">
        <f t="shared" si="27"/>
        <v>no data</v>
      </c>
      <c r="N46" s="61" t="str">
        <f t="shared" si="33"/>
        <v>need data</v>
      </c>
      <c r="O46" s="60">
        <f t="shared" si="3"/>
        <v>0</v>
      </c>
      <c r="P46" s="21" t="str">
        <f t="shared" si="4"/>
        <v>no data</v>
      </c>
      <c r="Q46" s="21" t="str">
        <f t="shared" si="5"/>
        <v>no data</v>
      </c>
      <c r="R46" s="61" t="str">
        <f t="shared" si="19"/>
        <v>need data</v>
      </c>
      <c r="S46" s="147"/>
      <c r="T46" s="140"/>
      <c r="U46" s="141"/>
      <c r="V46" s="141"/>
      <c r="W46" s="142"/>
      <c r="Y46" s="5" t="e">
        <f t="shared" si="20"/>
        <v>#VALUE!</v>
      </c>
      <c r="Z46" s="5" t="str">
        <f t="shared" si="21"/>
        <v>no data</v>
      </c>
      <c r="AA46" s="5" t="str">
        <f t="shared" si="22"/>
        <v>no data</v>
      </c>
      <c r="AB46" s="5" t="e">
        <f t="shared" si="23"/>
        <v>#VALUE!</v>
      </c>
      <c r="AC46" s="5" t="str">
        <f t="shared" si="24"/>
        <v>no data</v>
      </c>
      <c r="AD46" s="5" t="str">
        <f t="shared" si="25"/>
        <v>no data</v>
      </c>
      <c r="AE46" s="2">
        <f t="shared" si="6"/>
        <v>210</v>
      </c>
      <c r="AF46" s="1" t="str">
        <f t="shared" si="28"/>
        <v>need data</v>
      </c>
      <c r="AG46" s="1" t="str">
        <f t="shared" si="29"/>
        <v>need data</v>
      </c>
      <c r="AH46" s="5" t="str">
        <f t="shared" si="35"/>
        <v>need data</v>
      </c>
      <c r="AI46" s="1">
        <f t="shared" si="7"/>
        <v>0</v>
      </c>
      <c r="AJ46" s="1">
        <f t="shared" si="31"/>
        <v>0</v>
      </c>
      <c r="AK46" s="1">
        <f t="shared" si="8"/>
        <v>0</v>
      </c>
      <c r="AL46" s="1">
        <f t="shared" si="9"/>
        <v>0</v>
      </c>
      <c r="AM46" s="1">
        <f t="shared" si="32"/>
        <v>0</v>
      </c>
      <c r="AN46" s="1">
        <f t="shared" si="10"/>
        <v>0</v>
      </c>
      <c r="AO46">
        <f t="shared" si="11"/>
        <v>0</v>
      </c>
      <c r="AP46" t="e">
        <f t="shared" si="12"/>
        <v>#DIV/0!</v>
      </c>
      <c r="AQ46" s="4">
        <f t="shared" si="13"/>
        <v>0</v>
      </c>
      <c r="AR46" s="3">
        <f t="shared" si="14"/>
        <v>0</v>
      </c>
      <c r="AS46" s="7">
        <f t="shared" si="15"/>
        <v>0</v>
      </c>
    </row>
    <row r="47" spans="1:45" x14ac:dyDescent="0.2">
      <c r="A47">
        <v>30</v>
      </c>
      <c r="B47" s="242">
        <f t="shared" si="0"/>
        <v>40754</v>
      </c>
      <c r="C47" s="245"/>
      <c r="D47" s="237"/>
      <c r="E47" s="259" t="str">
        <f t="shared" si="16"/>
        <v/>
      </c>
      <c r="F47" s="51"/>
      <c r="G47" s="250" t="str">
        <f t="shared" si="17"/>
        <v/>
      </c>
      <c r="H47" s="17"/>
      <c r="I47" s="52"/>
      <c r="J47" s="60" t="str">
        <f t="shared" si="18"/>
        <v>need data</v>
      </c>
      <c r="K47" s="21">
        <f t="shared" si="1"/>
        <v>0</v>
      </c>
      <c r="L47" s="21" t="str">
        <f t="shared" si="26"/>
        <v>no data</v>
      </c>
      <c r="M47" s="21" t="str">
        <f t="shared" si="27"/>
        <v>no data</v>
      </c>
      <c r="N47" s="61" t="str">
        <f t="shared" si="33"/>
        <v>need data</v>
      </c>
      <c r="O47" s="60">
        <f t="shared" si="3"/>
        <v>0</v>
      </c>
      <c r="P47" s="21" t="str">
        <f t="shared" si="4"/>
        <v>no data</v>
      </c>
      <c r="Q47" s="21" t="str">
        <f t="shared" si="5"/>
        <v>no data</v>
      </c>
      <c r="R47" s="61" t="str">
        <f t="shared" si="19"/>
        <v>need data</v>
      </c>
      <c r="S47" s="147"/>
      <c r="T47" s="140"/>
      <c r="U47" s="141"/>
      <c r="V47" s="141"/>
      <c r="W47" s="142"/>
      <c r="Y47" s="5" t="e">
        <f t="shared" si="20"/>
        <v>#VALUE!</v>
      </c>
      <c r="Z47" s="5" t="str">
        <f t="shared" si="21"/>
        <v>no data</v>
      </c>
      <c r="AA47" s="5" t="str">
        <f t="shared" si="22"/>
        <v>no data</v>
      </c>
      <c r="AB47" s="5" t="e">
        <f t="shared" si="23"/>
        <v>#VALUE!</v>
      </c>
      <c r="AC47" s="5" t="str">
        <f t="shared" si="24"/>
        <v>no data</v>
      </c>
      <c r="AD47" s="5" t="str">
        <f t="shared" si="25"/>
        <v>no data</v>
      </c>
      <c r="AE47" s="2">
        <f t="shared" si="6"/>
        <v>211</v>
      </c>
      <c r="AF47" s="1" t="str">
        <f t="shared" si="28"/>
        <v>need data</v>
      </c>
      <c r="AG47" s="1" t="str">
        <f t="shared" si="29"/>
        <v>need data</v>
      </c>
      <c r="AH47" s="5" t="str">
        <f t="shared" si="35"/>
        <v>need data</v>
      </c>
      <c r="AI47" s="1">
        <f t="shared" si="7"/>
        <v>0</v>
      </c>
      <c r="AJ47" s="1">
        <f t="shared" si="31"/>
        <v>0</v>
      </c>
      <c r="AK47" s="1">
        <f t="shared" si="8"/>
        <v>0</v>
      </c>
      <c r="AL47" s="1">
        <f t="shared" si="9"/>
        <v>0</v>
      </c>
      <c r="AM47" s="1">
        <f t="shared" si="32"/>
        <v>0</v>
      </c>
      <c r="AN47" s="1">
        <f t="shared" si="10"/>
        <v>0</v>
      </c>
      <c r="AO47">
        <f t="shared" si="11"/>
        <v>0</v>
      </c>
      <c r="AP47" t="e">
        <f t="shared" si="12"/>
        <v>#DIV/0!</v>
      </c>
      <c r="AQ47" s="4">
        <f t="shared" si="13"/>
        <v>0</v>
      </c>
      <c r="AR47" s="3">
        <f t="shared" si="14"/>
        <v>0</v>
      </c>
      <c r="AS47" s="7">
        <f t="shared" si="15"/>
        <v>0</v>
      </c>
    </row>
    <row r="48" spans="1:45" ht="13.5" thickBot="1" x14ac:dyDescent="0.25">
      <c r="A48">
        <v>31</v>
      </c>
      <c r="B48" s="243">
        <f t="shared" si="0"/>
        <v>40755</v>
      </c>
      <c r="C48" s="246"/>
      <c r="D48" s="238"/>
      <c r="E48" s="260" t="str">
        <f t="shared" si="16"/>
        <v/>
      </c>
      <c r="F48" s="53"/>
      <c r="G48" s="251" t="str">
        <f t="shared" si="17"/>
        <v/>
      </c>
      <c r="H48" s="54"/>
      <c r="I48" s="55"/>
      <c r="J48" s="106" t="str">
        <f t="shared" si="18"/>
        <v>need data</v>
      </c>
      <c r="K48" s="62">
        <f t="shared" si="1"/>
        <v>0</v>
      </c>
      <c r="L48" s="62" t="str">
        <f t="shared" si="26"/>
        <v>no data</v>
      </c>
      <c r="M48" s="62" t="str">
        <f t="shared" si="27"/>
        <v>no data</v>
      </c>
      <c r="N48" s="63" t="str">
        <f t="shared" si="33"/>
        <v>need data</v>
      </c>
      <c r="O48" s="106">
        <f t="shared" si="3"/>
        <v>0</v>
      </c>
      <c r="P48" s="62" t="str">
        <f t="shared" si="4"/>
        <v>no data</v>
      </c>
      <c r="Q48" s="62" t="str">
        <f t="shared" si="5"/>
        <v>no data</v>
      </c>
      <c r="R48" s="63" t="str">
        <f t="shared" si="19"/>
        <v>need data</v>
      </c>
      <c r="S48" s="148"/>
      <c r="T48" s="143"/>
      <c r="U48" s="144"/>
      <c r="V48" s="144"/>
      <c r="W48" s="145"/>
      <c r="Y48" s="5" t="e">
        <f t="shared" si="20"/>
        <v>#VALUE!</v>
      </c>
      <c r="Z48" s="5" t="str">
        <f t="shared" si="21"/>
        <v>no data</v>
      </c>
      <c r="AA48" s="5" t="str">
        <f t="shared" si="22"/>
        <v>no data</v>
      </c>
      <c r="AB48" s="5" t="e">
        <f t="shared" si="23"/>
        <v>#VALUE!</v>
      </c>
      <c r="AC48" s="5" t="str">
        <f t="shared" si="24"/>
        <v>no data</v>
      </c>
      <c r="AD48" s="5" t="str">
        <f t="shared" si="25"/>
        <v>no data</v>
      </c>
      <c r="AE48" s="2">
        <f>VALUE(TEXT((B48-DATEVALUE("1/1/"&amp;TEXT(B48,"yy"))+1),"000"))</f>
        <v>212</v>
      </c>
      <c r="AF48" s="1" t="str">
        <f t="shared" ref="AF48" si="36">IF(COUNT(C42:C48)&lt;&gt;7,"need data",AVERAGE(C42:C48))</f>
        <v>need data</v>
      </c>
      <c r="AG48" s="1" t="str">
        <f t="shared" ref="AG48" si="37">IF(COUNT(D42:D48)&lt;&gt;7,"need data",AVERAGE(D42:D48))</f>
        <v>need data</v>
      </c>
      <c r="AH48" s="5" t="str">
        <f t="shared" ref="AH48" si="38">IF(COUNT(F42:F48)&lt;&gt;7,"need data",AVERAGE(F42:F48))</f>
        <v>need data</v>
      </c>
      <c r="AI48" s="1">
        <f t="shared" si="7"/>
        <v>0</v>
      </c>
      <c r="AJ48" s="1">
        <f t="shared" si="31"/>
        <v>0</v>
      </c>
      <c r="AK48" s="1">
        <f t="shared" si="8"/>
        <v>0</v>
      </c>
      <c r="AL48" s="1">
        <f t="shared" si="9"/>
        <v>0</v>
      </c>
      <c r="AM48" s="1">
        <f t="shared" si="32"/>
        <v>0</v>
      </c>
      <c r="AN48" s="1">
        <f t="shared" si="10"/>
        <v>0</v>
      </c>
      <c r="AO48">
        <f>IF(OR(AM48&lt;=AN48,AND(AM48&gt;AN48,AJ48&gt;=AN48)),0,(1-(AJ48/AN48)))</f>
        <v>0</v>
      </c>
      <c r="AP48" t="e">
        <f>1-AK48/AN48</f>
        <v>#DIV/0!</v>
      </c>
      <c r="AQ48" s="4">
        <f t="shared" si="13"/>
        <v>0</v>
      </c>
      <c r="AR48" s="3">
        <f t="shared" si="14"/>
        <v>0</v>
      </c>
      <c r="AS48" s="7">
        <f t="shared" si="15"/>
        <v>0</v>
      </c>
    </row>
  </sheetData>
  <sheetProtection password="DF36" sheet="1" objects="1" scenarios="1" formatCells="0" formatColumns="0" formatRows="0"/>
  <mergeCells count="13">
    <mergeCell ref="AB16:AD16"/>
    <mergeCell ref="O15:Q15"/>
    <mergeCell ref="O16:Q16"/>
    <mergeCell ref="L10:L11"/>
    <mergeCell ref="E4:K4"/>
    <mergeCell ref="E10:F11"/>
    <mergeCell ref="K16:M16"/>
    <mergeCell ref="C5:K5"/>
    <mergeCell ref="E6:F6"/>
    <mergeCell ref="G6:H6"/>
    <mergeCell ref="X6:Y6"/>
    <mergeCell ref="C15:E15"/>
    <mergeCell ref="F15:I15"/>
  </mergeCells>
  <phoneticPr fontId="2" type="noConversion"/>
  <conditionalFormatting sqref="J18:R48">
    <cfRule type="cellIs" dxfId="3" priority="1" stopIfTrue="1" operator="equal">
      <formula>""</formula>
    </cfRule>
  </conditionalFormatting>
  <pageMargins left="0.5" right="0.4" top="0.23" bottom="0.57999999999999996" header="0.23" footer="0.5"/>
  <pageSetup scale="65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3:AS48"/>
  <sheetViews>
    <sheetView topLeftCell="B1" workbookViewId="0">
      <selection activeCell="H18" sqref="H18:I25"/>
    </sheetView>
  </sheetViews>
  <sheetFormatPr defaultRowHeight="12.75" x14ac:dyDescent="0.2"/>
  <cols>
    <col min="1" max="1" width="5" hidden="1" customWidth="1"/>
    <col min="2" max="2" width="9.85546875" customWidth="1"/>
    <col min="3" max="3" width="9" customWidth="1"/>
    <col min="4" max="4" width="10.85546875" customWidth="1"/>
    <col min="5" max="5" width="9.7109375" bestFit="1" customWidth="1"/>
    <col min="6" max="6" width="8.140625" customWidth="1"/>
    <col min="7" max="7" width="9.140625" bestFit="1" customWidth="1"/>
    <col min="8" max="8" width="8.7109375" bestFit="1" customWidth="1"/>
    <col min="9" max="9" width="8.85546875" bestFit="1" customWidth="1"/>
    <col min="10" max="10" width="11" bestFit="1" customWidth="1"/>
    <col min="11" max="11" width="7.42578125" bestFit="1" customWidth="1"/>
    <col min="12" max="12" width="11.42578125" bestFit="1" customWidth="1"/>
    <col min="13" max="13" width="8.42578125" bestFit="1" customWidth="1"/>
    <col min="14" max="14" width="10.42578125" bestFit="1" customWidth="1"/>
    <col min="15" max="16" width="7.42578125" bestFit="1" customWidth="1"/>
    <col min="17" max="17" width="7.42578125" customWidth="1"/>
    <col min="18" max="18" width="10.42578125" bestFit="1" customWidth="1"/>
    <col min="21" max="21" width="11" bestFit="1" customWidth="1"/>
    <col min="22" max="30" width="11" customWidth="1"/>
    <col min="31" max="35" width="9.140625" customWidth="1"/>
    <col min="36" max="37" width="10.5703125" customWidth="1"/>
    <col min="38" max="39" width="7.85546875" customWidth="1"/>
    <col min="40" max="40" width="9.140625" customWidth="1"/>
    <col min="41" max="41" width="10.5703125" customWidth="1"/>
    <col min="42" max="43" width="9.140625" customWidth="1"/>
  </cols>
  <sheetData>
    <row r="3" spans="2:41" ht="13.5" thickBot="1" x14ac:dyDescent="0.25"/>
    <row r="4" spans="2:41" ht="16.5" thickBot="1" x14ac:dyDescent="0.3">
      <c r="C4" s="80"/>
      <c r="D4" s="81" t="s">
        <v>37</v>
      </c>
      <c r="E4" s="306" t="str">
        <f>April!E4</f>
        <v>Enter Name Here</v>
      </c>
      <c r="F4" s="306"/>
      <c r="G4" s="306"/>
      <c r="H4" s="306"/>
      <c r="I4" s="306"/>
      <c r="J4" s="306"/>
      <c r="K4" s="307"/>
    </row>
    <row r="5" spans="2:41" ht="13.5" thickBot="1" x14ac:dyDescent="0.25">
      <c r="C5" s="312" t="s">
        <v>32</v>
      </c>
      <c r="D5" s="313"/>
      <c r="E5" s="313"/>
      <c r="F5" s="313"/>
      <c r="G5" s="313"/>
      <c r="H5" s="313"/>
      <c r="I5" s="313"/>
      <c r="J5" s="313"/>
      <c r="K5" s="314"/>
    </row>
    <row r="6" spans="2:41" ht="13.5" thickBot="1" x14ac:dyDescent="0.25">
      <c r="C6" s="82"/>
      <c r="D6" s="83"/>
      <c r="E6" s="296" t="s">
        <v>24</v>
      </c>
      <c r="F6" s="297"/>
      <c r="G6" s="298" t="s">
        <v>25</v>
      </c>
      <c r="H6" s="297"/>
      <c r="I6" s="83"/>
      <c r="J6" s="83"/>
      <c r="K6" s="83"/>
      <c r="L6" s="84" t="s">
        <v>29</v>
      </c>
      <c r="M6" s="85" t="s">
        <v>31</v>
      </c>
      <c r="N6" s="162" t="s">
        <v>65</v>
      </c>
      <c r="X6" s="299" t="s">
        <v>84</v>
      </c>
      <c r="Y6" s="300"/>
    </row>
    <row r="7" spans="2:41" ht="15" thickBot="1" x14ac:dyDescent="0.3">
      <c r="C7" s="86"/>
      <c r="D7" s="87"/>
      <c r="E7" s="189" t="s">
        <v>85</v>
      </c>
      <c r="F7" s="190" t="s">
        <v>86</v>
      </c>
      <c r="G7" s="189" t="s">
        <v>85</v>
      </c>
      <c r="H7" s="190" t="s">
        <v>86</v>
      </c>
      <c r="I7" s="88" t="s">
        <v>2</v>
      </c>
      <c r="J7" s="88" t="s">
        <v>3</v>
      </c>
      <c r="K7" s="89" t="s">
        <v>4</v>
      </c>
      <c r="L7" s="90" t="s">
        <v>33</v>
      </c>
      <c r="M7" s="91" t="s">
        <v>26</v>
      </c>
      <c r="N7" s="163" t="s">
        <v>66</v>
      </c>
      <c r="X7" s="186" t="s">
        <v>83</v>
      </c>
      <c r="Y7" s="186" t="s">
        <v>23</v>
      </c>
    </row>
    <row r="8" spans="2:41" x14ac:dyDescent="0.2">
      <c r="C8" s="92"/>
      <c r="D8" s="93" t="s">
        <v>22</v>
      </c>
      <c r="E8" s="192">
        <f>April!E8</f>
        <v>5</v>
      </c>
      <c r="F8" s="193">
        <f>April!F8</f>
        <v>16</v>
      </c>
      <c r="G8" s="194">
        <f>April!G8</f>
        <v>10</v>
      </c>
      <c r="H8" s="193">
        <f>April!H8</f>
        <v>14</v>
      </c>
      <c r="I8" s="201">
        <f>April!I8</f>
        <v>0</v>
      </c>
      <c r="J8" s="94">
        <f>April!J8</f>
        <v>0</v>
      </c>
      <c r="K8" s="202">
        <f>April!K8</f>
        <v>0</v>
      </c>
      <c r="L8" s="188">
        <f>April!L8</f>
        <v>0</v>
      </c>
      <c r="M8" s="95">
        <f>April!M8</f>
        <v>0</v>
      </c>
      <c r="N8" s="164">
        <f>April!N8</f>
        <v>0</v>
      </c>
      <c r="S8" s="2"/>
      <c r="T8" s="2"/>
      <c r="U8" s="2"/>
      <c r="V8" s="2"/>
      <c r="W8" s="2"/>
      <c r="X8" s="187">
        <f>X9-DATEVALUE("1/1/"&amp;$B16)+1</f>
        <v>136</v>
      </c>
      <c r="Y8" s="187">
        <f>Y9-DATEVALUE("1/1/"&amp;B16)+1</f>
        <v>287</v>
      </c>
      <c r="Z8" s="15"/>
      <c r="AA8" s="15"/>
      <c r="AB8" s="15"/>
      <c r="AC8" s="2"/>
      <c r="AE8" s="122"/>
      <c r="AF8" s="172" t="s">
        <v>76</v>
      </c>
      <c r="AG8" s="172" t="s">
        <v>77</v>
      </c>
      <c r="AH8" s="172" t="s">
        <v>78</v>
      </c>
    </row>
    <row r="9" spans="2:41" ht="13.5" thickBot="1" x14ac:dyDescent="0.25">
      <c r="C9" s="96"/>
      <c r="D9" s="97" t="s">
        <v>23</v>
      </c>
      <c r="E9" s="98"/>
      <c r="F9" s="195"/>
      <c r="G9" s="196"/>
      <c r="H9" s="195"/>
      <c r="I9" s="46">
        <f>April!I9</f>
        <v>0</v>
      </c>
      <c r="J9" s="99">
        <f>April!J9</f>
        <v>0</v>
      </c>
      <c r="K9" s="203">
        <f>April!K9</f>
        <v>0</v>
      </c>
      <c r="L9" s="191">
        <f>April!L9</f>
        <v>0</v>
      </c>
      <c r="M9" s="100">
        <f>April!M9</f>
        <v>0</v>
      </c>
      <c r="N9" s="165">
        <f>April!N9</f>
        <v>0</v>
      </c>
      <c r="S9" s="2"/>
      <c r="T9" s="2"/>
      <c r="U9" s="2"/>
      <c r="V9" s="2"/>
      <c r="W9" s="2"/>
      <c r="X9" s="185">
        <f>DATE($B16,E8,F8)</f>
        <v>40679</v>
      </c>
      <c r="Y9" s="185">
        <f>DATE($B16,G8,H8)</f>
        <v>40830</v>
      </c>
      <c r="Z9" s="15"/>
      <c r="AA9" s="15"/>
      <c r="AB9" s="15"/>
      <c r="AC9" s="2"/>
      <c r="AE9" s="122"/>
      <c r="AF9" s="122" t="str">
        <f>IF(July!C43="","",July!C43)</f>
        <v/>
      </c>
      <c r="AG9" s="122" t="str">
        <f>IF(July!D43="","",July!D43)</f>
        <v/>
      </c>
      <c r="AH9" s="122" t="str">
        <f>IF(July!F43="","",July!F43)</f>
        <v/>
      </c>
    </row>
    <row r="10" spans="2:41" ht="14.25" x14ac:dyDescent="0.25">
      <c r="C10" s="19" t="s">
        <v>20</v>
      </c>
      <c r="D10" s="35" t="s">
        <v>21</v>
      </c>
      <c r="E10" s="308" t="s">
        <v>46</v>
      </c>
      <c r="F10" s="309"/>
      <c r="G10" s="42" t="s">
        <v>47</v>
      </c>
      <c r="H10" s="44">
        <f>April!H10</f>
        <v>0</v>
      </c>
      <c r="I10" s="45">
        <f>April!I10</f>
        <v>0</v>
      </c>
      <c r="J10" s="39"/>
      <c r="K10" s="26"/>
      <c r="L10" s="304"/>
      <c r="AE10" s="122"/>
      <c r="AF10" s="122" t="str">
        <f>IF(July!C44="","",July!C44)</f>
        <v/>
      </c>
      <c r="AG10" s="122" t="str">
        <f>IF(July!D44="","",July!D44)</f>
        <v/>
      </c>
      <c r="AH10" s="122" t="str">
        <f>IF(July!F44="","",July!F44)</f>
        <v/>
      </c>
    </row>
    <row r="11" spans="2:41" ht="13.5" thickBot="1" x14ac:dyDescent="0.25">
      <c r="C11" s="20">
        <f>April!C11</f>
        <v>0</v>
      </c>
      <c r="D11" s="36">
        <f>April!D11</f>
        <v>0</v>
      </c>
      <c r="E11" s="310"/>
      <c r="F11" s="311"/>
      <c r="G11" s="43" t="s">
        <v>48</v>
      </c>
      <c r="H11" s="46">
        <f>April!H11</f>
        <v>0</v>
      </c>
      <c r="I11" s="47">
        <f>April!I11</f>
        <v>0</v>
      </c>
      <c r="J11" s="101"/>
      <c r="K11" s="27"/>
      <c r="L11" s="305"/>
      <c r="AE11" s="172" t="s">
        <v>79</v>
      </c>
      <c r="AF11" s="122" t="str">
        <f>IF(July!C45="","",July!C45)</f>
        <v/>
      </c>
      <c r="AG11" s="122" t="str">
        <f>IF(July!D45="","",July!D45)</f>
        <v/>
      </c>
      <c r="AH11" s="122" t="str">
        <f>IF(July!F45="","",July!F45)</f>
        <v/>
      </c>
    </row>
    <row r="12" spans="2:41" ht="13.5" thickBot="1" x14ac:dyDescent="0.25">
      <c r="L12" s="166" t="str">
        <f>April!L12</f>
        <v>Version 1.1</v>
      </c>
      <c r="AE12" s="172" t="s">
        <v>81</v>
      </c>
      <c r="AF12" s="122" t="str">
        <f>IF(July!C46="","",July!C46)</f>
        <v/>
      </c>
      <c r="AG12" s="122" t="str">
        <f>IF(July!D46="","",July!D46)</f>
        <v/>
      </c>
      <c r="AH12" s="122" t="str">
        <f>IF(July!F46="","",July!F46)</f>
        <v/>
      </c>
    </row>
    <row r="13" spans="2:41" x14ac:dyDescent="0.2">
      <c r="AE13" s="122"/>
      <c r="AF13" s="122" t="str">
        <f>IF(July!C47="","",July!C47)</f>
        <v/>
      </c>
      <c r="AG13" s="122" t="str">
        <f>IF(July!D47="","",July!D47)</f>
        <v/>
      </c>
      <c r="AH13" s="122" t="str">
        <f>IF(July!F47="","",July!F47)</f>
        <v/>
      </c>
    </row>
    <row r="14" spans="2:41" ht="13.5" thickBot="1" x14ac:dyDescent="0.25">
      <c r="B14" s="37">
        <f>IF(B15="april",4,IF(B15="may",5,IF(B15="june",6,IF(B15="july",7,IF(B15="august",8,IF(B15="september",9,10))))))</f>
        <v>8</v>
      </c>
      <c r="H14" s="13"/>
      <c r="I14" s="30"/>
      <c r="J14" s="30"/>
      <c r="K14" s="30"/>
      <c r="AE14" s="122"/>
      <c r="AF14" s="122" t="str">
        <f>IF(July!C48="","",July!C48)</f>
        <v/>
      </c>
      <c r="AG14" s="122" t="str">
        <f>IF(July!D48="","",July!D48)</f>
        <v/>
      </c>
      <c r="AH14" s="122" t="str">
        <f>IF(July!F48="","",July!F48)</f>
        <v/>
      </c>
    </row>
    <row r="15" spans="2:41" ht="13.5" thickBot="1" x14ac:dyDescent="0.25">
      <c r="B15" s="239" t="s">
        <v>43</v>
      </c>
      <c r="C15" s="287" t="s">
        <v>15</v>
      </c>
      <c r="D15" s="288"/>
      <c r="E15" s="289"/>
      <c r="F15" s="287" t="s">
        <v>16</v>
      </c>
      <c r="G15" s="288"/>
      <c r="H15" s="288"/>
      <c r="I15" s="289"/>
      <c r="J15" s="211"/>
      <c r="K15" s="211"/>
      <c r="L15" s="212"/>
      <c r="M15" s="209"/>
      <c r="N15" s="209"/>
      <c r="O15" s="293" t="s">
        <v>39</v>
      </c>
      <c r="P15" s="294"/>
      <c r="Q15" s="295"/>
      <c r="R15" s="213"/>
      <c r="S15" s="209"/>
    </row>
    <row r="16" spans="2:41" ht="13.5" thickBot="1" x14ac:dyDescent="0.25">
      <c r="B16" s="240">
        <f>April!B16</f>
        <v>2011</v>
      </c>
      <c r="C16" s="214" t="s">
        <v>17</v>
      </c>
      <c r="D16" s="218" t="s">
        <v>19</v>
      </c>
      <c r="E16" s="215" t="s">
        <v>93</v>
      </c>
      <c r="F16" s="216" t="s">
        <v>17</v>
      </c>
      <c r="G16" s="217" t="s">
        <v>94</v>
      </c>
      <c r="H16" s="218" t="s">
        <v>18</v>
      </c>
      <c r="I16" s="215" t="s">
        <v>19</v>
      </c>
      <c r="J16" s="219"/>
      <c r="K16" s="287" t="s">
        <v>39</v>
      </c>
      <c r="L16" s="288"/>
      <c r="M16" s="289"/>
      <c r="N16" s="248"/>
      <c r="O16" s="276" t="s">
        <v>68</v>
      </c>
      <c r="P16" s="277"/>
      <c r="Q16" s="278"/>
      <c r="R16" s="213"/>
      <c r="S16" s="213"/>
      <c r="T16" s="14"/>
      <c r="U16" s="14"/>
      <c r="Y16" t="s">
        <v>34</v>
      </c>
      <c r="AB16" s="275" t="s">
        <v>70</v>
      </c>
      <c r="AC16" s="275"/>
      <c r="AD16" s="275"/>
      <c r="AI16" s="6"/>
      <c r="AJ16" s="6"/>
      <c r="AO16" s="6"/>
    </row>
    <row r="17" spans="1:45" ht="16.5" thickBot="1" x14ac:dyDescent="0.35">
      <c r="B17" s="239" t="s">
        <v>0</v>
      </c>
      <c r="C17" s="226" t="s">
        <v>27</v>
      </c>
      <c r="D17" s="230" t="s">
        <v>38</v>
      </c>
      <c r="E17" s="227" t="s">
        <v>38</v>
      </c>
      <c r="F17" s="228" t="s">
        <v>28</v>
      </c>
      <c r="G17" s="229" t="s">
        <v>28</v>
      </c>
      <c r="H17" s="230" t="s">
        <v>90</v>
      </c>
      <c r="I17" s="231" t="s">
        <v>91</v>
      </c>
      <c r="J17" s="232" t="s">
        <v>1</v>
      </c>
      <c r="K17" s="261" t="s">
        <v>31</v>
      </c>
      <c r="L17" s="261" t="s">
        <v>29</v>
      </c>
      <c r="M17" s="261" t="s">
        <v>30</v>
      </c>
      <c r="N17" s="262" t="s">
        <v>69</v>
      </c>
      <c r="O17" s="256" t="s">
        <v>31</v>
      </c>
      <c r="P17" s="254" t="s">
        <v>29</v>
      </c>
      <c r="Q17" s="254" t="s">
        <v>30</v>
      </c>
      <c r="R17" s="257" t="s">
        <v>69</v>
      </c>
      <c r="S17" s="235" t="s">
        <v>36</v>
      </c>
      <c r="T17" s="28"/>
      <c r="U17" s="28"/>
      <c r="V17" s="28"/>
      <c r="W17" s="29"/>
      <c r="Y17" t="s">
        <v>31</v>
      </c>
      <c r="Z17" t="s">
        <v>29</v>
      </c>
      <c r="AA17" t="s">
        <v>30</v>
      </c>
      <c r="AB17" t="s">
        <v>31</v>
      </c>
      <c r="AC17" t="s">
        <v>29</v>
      </c>
      <c r="AD17" t="s">
        <v>30</v>
      </c>
      <c r="AE17" t="s">
        <v>8</v>
      </c>
      <c r="AF17" t="s">
        <v>10</v>
      </c>
      <c r="AG17" t="s">
        <v>11</v>
      </c>
      <c r="AH17" t="s">
        <v>12</v>
      </c>
      <c r="AI17" t="s">
        <v>6</v>
      </c>
      <c r="AJ17" t="s">
        <v>49</v>
      </c>
      <c r="AK17" t="s">
        <v>14</v>
      </c>
      <c r="AL17" t="s">
        <v>7</v>
      </c>
      <c r="AM17" t="s">
        <v>50</v>
      </c>
      <c r="AN17" t="s">
        <v>2</v>
      </c>
      <c r="AO17" t="s">
        <v>5</v>
      </c>
      <c r="AP17" t="s">
        <v>13</v>
      </c>
      <c r="AQ17" t="s">
        <v>3</v>
      </c>
      <c r="AR17" t="s">
        <v>4</v>
      </c>
      <c r="AS17" t="s">
        <v>9</v>
      </c>
    </row>
    <row r="18" spans="1:45" x14ac:dyDescent="0.2">
      <c r="A18">
        <v>1</v>
      </c>
      <c r="B18" s="241">
        <f t="shared" ref="B18:B48" si="0">DATE(B$16,B$14,A18)</f>
        <v>40756</v>
      </c>
      <c r="C18" s="244"/>
      <c r="D18" s="236"/>
      <c r="E18" s="258" t="str">
        <f>IF(AG18="need data","",AG18)</f>
        <v/>
      </c>
      <c r="F18" s="48"/>
      <c r="G18" s="249" t="str">
        <f>IF(AH18="need data","",AH18)</f>
        <v/>
      </c>
      <c r="H18" s="49"/>
      <c r="I18" s="50"/>
      <c r="J18" s="105" t="str">
        <f>IF(K18="","",IF(OR(AF18="need data",AG18="need data"),"need data",IF(AF18*2.447*(AG18-AN18)*1.547&lt;0,0,AF18*2.447*(AG18-AN18)*1.547)))</f>
        <v>need data</v>
      </c>
      <c r="K18" s="69">
        <f t="shared" ref="K18:K48" si="1">IF(OR(AND($AE18&gt;=X$8,$AE18&lt;X$8+6),AND($AE18&gt;Y$8,$AE18&lt;Y$8+7)),"",IF(AND($AE18&gt;=X$8,$AE18&lt;=Y$8),$M$8,$M$9))</f>
        <v>0</v>
      </c>
      <c r="L18" s="69" t="str">
        <f>IF(K18="","",IF(COUNT(July!F43:F48,August!F18)&lt;&gt;7,"no data",($AQ18*$AH18+$AR18-$AP18)*$D$11*2.447*($C$11-$AN18)))</f>
        <v>no data</v>
      </c>
      <c r="M18" s="69" t="str">
        <f>IF(K18="","",IF(OR(COUNT(July!F$42:F$47,August!F18)&lt;&gt;7,COUNT(July!H42:H47,August!H18)&lt;&gt;7,COUNT(July!I42:I47,August!I18)&lt;&gt;7),"no data",($AQ18*$AH18+$AR18-$AO18)*$D$11*2.447*($C$11-$AN18)))</f>
        <v>no data</v>
      </c>
      <c r="N18" s="70" t="str">
        <f t="shared" ref="N18:N24" si="2">IF(K18="","",IF(J18="need data","need data",IF(AA18&lt;&gt;"no data",AA18,IF(Z18&lt;&gt;"no data",Z18,Y18))))</f>
        <v>need data</v>
      </c>
      <c r="O18" s="105">
        <f t="shared" ref="O18:O48" si="3">IF($K18="","",IF($K18=$M$9,K18*$N$9,K18*$N$8))</f>
        <v>0</v>
      </c>
      <c r="P18" s="69" t="str">
        <f t="shared" ref="P18:P48" si="4">IF($K18="","",IF(L18="no data","no data",IF($K18=$M$9,L18*$N$9,L18*$N$8)))</f>
        <v>no data</v>
      </c>
      <c r="Q18" s="69" t="str">
        <f t="shared" ref="Q18:Q48" si="5">IF($K18="","",IF(M18="no data","no data",IF($K18=$M$9,M18*$N$9,M18*$N$8)))</f>
        <v>no data</v>
      </c>
      <c r="R18" s="70" t="str">
        <f>IF(O18="","",IF(J18="need data","need data",IF(AD18&lt;&gt;"no data",AD18,IF(AC18&lt;&gt;"no data",AC18,AB18))))</f>
        <v>need data</v>
      </c>
      <c r="S18" s="151"/>
      <c r="T18" s="152"/>
      <c r="U18" s="152"/>
      <c r="V18" s="138"/>
      <c r="W18" s="139"/>
      <c r="Y18" s="5" t="e">
        <f>IF(J18=""," ",IF(RoundEven($J18-K18,0)&gt;0,$J18-K18," "))</f>
        <v>#VALUE!</v>
      </c>
      <c r="Z18" s="5" t="str">
        <f>IF(L18="no data","no data",IF(L18=""," ",IF(RoundEven($J18-L18,0)&gt;0,$J18-L18," ")))</f>
        <v>no data</v>
      </c>
      <c r="AA18" s="5" t="str">
        <f>IF(M18="no data","no data",IF(M18=""," ",IF(RoundEven($J18-M18,0)&gt;0,$J18-M18," ")))</f>
        <v>no data</v>
      </c>
      <c r="AB18" s="5" t="e">
        <f>IF($J18=""," ",IF(RoundEven($J18-O18,0)&gt;0,$J18-O18," "))</f>
        <v>#VALUE!</v>
      </c>
      <c r="AC18" s="5" t="str">
        <f>IF(P18="no data","no data",IF(P18=""," ",IF(RoundEven($J18-P18,0)&gt;0,$J18-P18," ")))</f>
        <v>no data</v>
      </c>
      <c r="AD18" s="5" t="str">
        <f>IF(Q18="no data","no data",IF(Q18=""," ",IF(RoundEven($J18-Q18,0)&gt;0,$J18-Q18," ")))</f>
        <v>no data</v>
      </c>
      <c r="AE18" s="2">
        <f t="shared" ref="AE18:AE47" si="6">VALUE(TEXT((B18-DATEVALUE("1/1/"&amp;TEXT(B18,"yy"))+1),"000"))</f>
        <v>213</v>
      </c>
      <c r="AF18" s="1" t="str">
        <f>IF(COUNT(AF9:AF14,C18)&lt;&gt;7,"need data",AVERAGE(AF9:AF14,C18))</f>
        <v>need data</v>
      </c>
      <c r="AG18" s="1" t="str">
        <f>IF(COUNT(AG9:AG14,D18)&lt;&gt;7,"need data",AVERAGE(AG9:AG14,D18))</f>
        <v>need data</v>
      </c>
      <c r="AH18" s="1" t="str">
        <f>IF(COUNT(AH9:AH14,F18)&lt;&gt;7,"need data",AVERAGE(AH9:AH14,F18))</f>
        <v>need data</v>
      </c>
      <c r="AI18" s="1">
        <f t="shared" ref="AI18:AI48" si="7">H$11*H18+I$11</f>
        <v>0</v>
      </c>
      <c r="AJ18" s="1">
        <f>AVERAGE(July!AI43:AI48,August!AI18)</f>
        <v>0</v>
      </c>
      <c r="AK18" s="1">
        <f t="shared" ref="AK18:AK48" si="8">IF(AND($AE18&gt;=X$8,$AE18&lt;=Y$8),$L$8,$L$9)</f>
        <v>0</v>
      </c>
      <c r="AL18" s="1">
        <f t="shared" ref="AL18:AL48" si="9">H$10*I18+I$10</f>
        <v>0</v>
      </c>
      <c r="AM18" s="1">
        <f>AVERAGE(July!AL43:AL48,August!AL18)</f>
        <v>0</v>
      </c>
      <c r="AN18" s="1">
        <f t="shared" ref="AN18:AN48" si="10">IF(AND($AE18&gt;=$X$8,$AE18&lt;=$Y$8),$I$8,$I$9)</f>
        <v>0</v>
      </c>
      <c r="AO18">
        <f t="shared" ref="AO18:AO47" si="11">IF(OR(AM18&lt;=AN18,AND(AM18&gt;AN18,AJ18&gt;=AN18)),0,(1-(AJ18/AN18)))</f>
        <v>0</v>
      </c>
      <c r="AP18" t="e">
        <f t="shared" ref="AP18:AP47" si="12">1-AK18/AN18</f>
        <v>#DIV/0!</v>
      </c>
      <c r="AQ18" s="4">
        <f t="shared" ref="AQ18:AQ48" si="13">IF($AN18=13,J$9,J$8)</f>
        <v>0</v>
      </c>
      <c r="AR18" s="3">
        <f t="shared" ref="AR18:AR48" si="14">IF($AN18=13,K$9,K$8)</f>
        <v>0</v>
      </c>
      <c r="AS18" s="7">
        <f t="shared" ref="AS18:AS48" si="15">(AQ18*F18+AR18-AO18)</f>
        <v>0</v>
      </c>
    </row>
    <row r="19" spans="1:45" x14ac:dyDescent="0.2">
      <c r="A19">
        <v>2</v>
      </c>
      <c r="B19" s="242">
        <f t="shared" si="0"/>
        <v>40757</v>
      </c>
      <c r="C19" s="245"/>
      <c r="D19" s="237"/>
      <c r="E19" s="259" t="str">
        <f t="shared" ref="E19:E48" si="16">IF(AG19="need data","",AG19)</f>
        <v/>
      </c>
      <c r="F19" s="51"/>
      <c r="G19" s="250" t="str">
        <f t="shared" ref="G19:G48" si="17">IF(AH19="need data","",AH19)</f>
        <v/>
      </c>
      <c r="H19" s="17"/>
      <c r="I19" s="52"/>
      <c r="J19" s="60" t="str">
        <f t="shared" ref="J19:J48" si="18">IF(K19="","",IF(OR(AF19="need data",AG19="need data"),"need data",IF(AF19*2.447*(AG19-AN19)*1.547&lt;0,0,AF19*2.447*(AG19-AN19)*1.547)))</f>
        <v>need data</v>
      </c>
      <c r="K19" s="21">
        <f t="shared" si="1"/>
        <v>0</v>
      </c>
      <c r="L19" s="21" t="str">
        <f>IF(K19="","",IF(COUNT(July!F44:F48,August!F18:F19)&lt;&gt;7,"no data",($AQ19*$AH19+$AR19-$AP19)*$D$11*2.447*($C$11-$AN19)))</f>
        <v>no data</v>
      </c>
      <c r="M19" s="21" t="str">
        <f>IF(K19="","",IF(OR(COUNT(July!F$43:F$47,August!F18:F19)&lt;&gt;7,COUNT(July!H$43:H$47,August!H18:H19)&lt;&gt;7,COUNT(July!I$43:I$47,August!I18:I19)&lt;&gt;7),"no data",($AQ19*$AH19+$AR19-$AO19)*$D$11*2.447*($C$11-$AN19)))</f>
        <v>no data</v>
      </c>
      <c r="N19" s="61" t="str">
        <f t="shared" si="2"/>
        <v>need data</v>
      </c>
      <c r="O19" s="60">
        <f t="shared" si="3"/>
        <v>0</v>
      </c>
      <c r="P19" s="21" t="str">
        <f t="shared" si="4"/>
        <v>no data</v>
      </c>
      <c r="Q19" s="21" t="str">
        <f t="shared" si="5"/>
        <v>no data</v>
      </c>
      <c r="R19" s="61" t="str">
        <f t="shared" ref="R19:R48" si="19">IF(O19="","",IF(J19="need data","need data",IF(AD19&lt;&gt;"no data",AD19,IF(AC19&lt;&gt;"no data",AC19,AB19))))</f>
        <v>need data</v>
      </c>
      <c r="S19" s="153"/>
      <c r="T19" s="154"/>
      <c r="U19" s="154"/>
      <c r="V19" s="141"/>
      <c r="W19" s="142"/>
      <c r="Y19" s="5" t="e">
        <f t="shared" ref="Y19:Y48" si="20">IF(J19=""," ",IF(RoundEven($J19-K19,0)&gt;0,$J19-K19," "))</f>
        <v>#VALUE!</v>
      </c>
      <c r="Z19" s="5" t="str">
        <f t="shared" ref="Z19:Z48" si="21">IF(L19="no data","no data",IF(L19=""," ",IF(RoundEven($J19-L19,0)&gt;0,$J19-L19," ")))</f>
        <v>no data</v>
      </c>
      <c r="AA19" s="5" t="str">
        <f t="shared" ref="AA19:AA48" si="22">IF(M19="no data","no data",IF(M19=""," ",IF(RoundEven($J19-M19,0)&gt;0,$J19-M19," ")))</f>
        <v>no data</v>
      </c>
      <c r="AB19" s="5" t="e">
        <f t="shared" ref="AB19:AB48" si="23">IF($J19=""," ",IF(RoundEven($J19-O19,0)&gt;0,$J19-O19," "))</f>
        <v>#VALUE!</v>
      </c>
      <c r="AC19" s="5" t="str">
        <f t="shared" ref="AC19:AD48" si="24">IF(P19="no data","no data",IF(P19=""," ",IF(RoundEven($J19-P19,0)&gt;0,$J19-P19," ")))</f>
        <v>no data</v>
      </c>
      <c r="AD19" s="5" t="str">
        <f t="shared" si="24"/>
        <v>no data</v>
      </c>
      <c r="AE19" s="2">
        <f t="shared" si="6"/>
        <v>214</v>
      </c>
      <c r="AF19" s="1" t="str">
        <f>IF(COUNT(AF10:AF14,C18:C19)&lt;&gt;7,"need data",AVERAGE(AF10:AF14,C18:C19))</f>
        <v>need data</v>
      </c>
      <c r="AG19" s="1" t="str">
        <f>IF(COUNT(AG10:AG14,D18:D19)&lt;&gt;7,"need data",AVERAGE(AG10:AG14,D18:D19))</f>
        <v>need data</v>
      </c>
      <c r="AH19" s="1" t="str">
        <f>IF(COUNT(AH10:AH14,F18:F19)&lt;&gt;7,"need data",AVERAGE(AH10:AH14,F18:F19))</f>
        <v>need data</v>
      </c>
      <c r="AI19" s="1">
        <f t="shared" si="7"/>
        <v>0</v>
      </c>
      <c r="AJ19" s="1">
        <f>AVERAGE(July!AI44:AI48,August!AI18:AI19)</f>
        <v>0</v>
      </c>
      <c r="AK19" s="1">
        <f t="shared" si="8"/>
        <v>0</v>
      </c>
      <c r="AL19" s="1">
        <f t="shared" si="9"/>
        <v>0</v>
      </c>
      <c r="AM19" s="1">
        <f>AVERAGE(July!AL44:AL48,August!AL18:AL19)</f>
        <v>0</v>
      </c>
      <c r="AN19" s="1">
        <f t="shared" si="10"/>
        <v>0</v>
      </c>
      <c r="AO19">
        <f t="shared" si="11"/>
        <v>0</v>
      </c>
      <c r="AP19" t="e">
        <f t="shared" si="12"/>
        <v>#DIV/0!</v>
      </c>
      <c r="AQ19" s="4">
        <f t="shared" si="13"/>
        <v>0</v>
      </c>
      <c r="AR19" s="3">
        <f t="shared" si="14"/>
        <v>0</v>
      </c>
      <c r="AS19" s="7">
        <f t="shared" si="15"/>
        <v>0</v>
      </c>
    </row>
    <row r="20" spans="1:45" x14ac:dyDescent="0.2">
      <c r="A20">
        <v>3</v>
      </c>
      <c r="B20" s="242">
        <f t="shared" si="0"/>
        <v>40758</v>
      </c>
      <c r="C20" s="245"/>
      <c r="D20" s="237"/>
      <c r="E20" s="259" t="str">
        <f t="shared" si="16"/>
        <v/>
      </c>
      <c r="F20" s="51"/>
      <c r="G20" s="250" t="str">
        <f t="shared" si="17"/>
        <v/>
      </c>
      <c r="H20" s="17"/>
      <c r="I20" s="52"/>
      <c r="J20" s="60" t="str">
        <f t="shared" si="18"/>
        <v>need data</v>
      </c>
      <c r="K20" s="21">
        <f t="shared" si="1"/>
        <v>0</v>
      </c>
      <c r="L20" s="21" t="str">
        <f>IF(K20="","",IF(COUNT(July!F45:F48,August!F18:F20)&lt;&gt;7,"no data",($AQ20*$AH20+$AR20-$AP20)*$D$11*2.447*($C$11-$AN20)))</f>
        <v>no data</v>
      </c>
      <c r="M20" s="21" t="str">
        <f>IF(K20="","",IF(OR(COUNT(July!F44:F47,August!F18:F20)&lt;&gt;7,COUNT(July!H44:H47,August!H18:H20)&lt;&gt;7,COUNT(July!I44:I47,August!I18:I20)&lt;&gt;7),"no data",($AQ20*$AH20+$AR20-$AO20)*$D$11*2.447*($C$11-$AN20)))</f>
        <v>no data</v>
      </c>
      <c r="N20" s="61" t="str">
        <f t="shared" si="2"/>
        <v>need data</v>
      </c>
      <c r="O20" s="60">
        <f t="shared" si="3"/>
        <v>0</v>
      </c>
      <c r="P20" s="21" t="str">
        <f t="shared" si="4"/>
        <v>no data</v>
      </c>
      <c r="Q20" s="21" t="str">
        <f t="shared" si="5"/>
        <v>no data</v>
      </c>
      <c r="R20" s="61" t="str">
        <f t="shared" si="19"/>
        <v>need data</v>
      </c>
      <c r="S20" s="153"/>
      <c r="T20" s="154"/>
      <c r="U20" s="154"/>
      <c r="V20" s="141"/>
      <c r="W20" s="142"/>
      <c r="Y20" s="5" t="e">
        <f t="shared" si="20"/>
        <v>#VALUE!</v>
      </c>
      <c r="Z20" s="5" t="str">
        <f t="shared" si="21"/>
        <v>no data</v>
      </c>
      <c r="AA20" s="5" t="str">
        <f t="shared" si="22"/>
        <v>no data</v>
      </c>
      <c r="AB20" s="5" t="e">
        <f t="shared" si="23"/>
        <v>#VALUE!</v>
      </c>
      <c r="AC20" s="5" t="str">
        <f t="shared" si="24"/>
        <v>no data</v>
      </c>
      <c r="AD20" s="5" t="str">
        <f t="shared" si="24"/>
        <v>no data</v>
      </c>
      <c r="AE20" s="2">
        <f t="shared" si="6"/>
        <v>215</v>
      </c>
      <c r="AF20" s="1" t="str">
        <f>IF(COUNT(AF11:AF14,C18:C20)&lt;&gt;7,"need data",AVERAGE(AF11:AF14,C18:C20))</f>
        <v>need data</v>
      </c>
      <c r="AG20" s="1" t="str">
        <f>IF(COUNT(AG11:AG14,D18:D20)&lt;&gt;7,"need data",AVERAGE(AG11:AG14,D18:D20))</f>
        <v>need data</v>
      </c>
      <c r="AH20" s="1" t="str">
        <f>IF(COUNT(AH11:AH14,F18:F20)&lt;&gt;7,"need data",AVERAGE(AH11:AH14,F18:F20))</f>
        <v>need data</v>
      </c>
      <c r="AI20" s="1">
        <f t="shared" si="7"/>
        <v>0</v>
      </c>
      <c r="AJ20" s="1">
        <f>AVERAGE(July!AI45:AI48,August!AI18:AI20)</f>
        <v>0</v>
      </c>
      <c r="AK20" s="1">
        <f t="shared" si="8"/>
        <v>0</v>
      </c>
      <c r="AL20" s="1">
        <f t="shared" si="9"/>
        <v>0</v>
      </c>
      <c r="AM20" s="1">
        <f>AVERAGE(July!AL45:AL48,August!AL18:AL20)</f>
        <v>0</v>
      </c>
      <c r="AN20" s="1">
        <f t="shared" si="10"/>
        <v>0</v>
      </c>
      <c r="AO20">
        <f t="shared" si="11"/>
        <v>0</v>
      </c>
      <c r="AP20" t="e">
        <f t="shared" si="12"/>
        <v>#DIV/0!</v>
      </c>
      <c r="AQ20" s="4">
        <f t="shared" si="13"/>
        <v>0</v>
      </c>
      <c r="AR20" s="3">
        <f t="shared" si="14"/>
        <v>0</v>
      </c>
      <c r="AS20" s="7">
        <f t="shared" si="15"/>
        <v>0</v>
      </c>
    </row>
    <row r="21" spans="1:45" x14ac:dyDescent="0.2">
      <c r="A21">
        <v>4</v>
      </c>
      <c r="B21" s="242">
        <f t="shared" si="0"/>
        <v>40759</v>
      </c>
      <c r="C21" s="245"/>
      <c r="D21" s="237"/>
      <c r="E21" s="259" t="str">
        <f t="shared" si="16"/>
        <v/>
      </c>
      <c r="F21" s="51"/>
      <c r="G21" s="250" t="str">
        <f t="shared" si="17"/>
        <v/>
      </c>
      <c r="H21" s="17"/>
      <c r="I21" s="52"/>
      <c r="J21" s="60" t="str">
        <f t="shared" si="18"/>
        <v>need data</v>
      </c>
      <c r="K21" s="21">
        <f t="shared" si="1"/>
        <v>0</v>
      </c>
      <c r="L21" s="21" t="str">
        <f>IF(K21="","",IF(COUNT(July!F46:F48,August!F18:F21)&lt;&gt;7,"no data",($AQ21*$AH21+$AR21-$AP21)*$D$11*2.447*($C$11-$AN21)))</f>
        <v>no data</v>
      </c>
      <c r="M21" s="21" t="str">
        <f>IF(K21="","",IF(OR(COUNT(July!F45:F47,August!F18:F21)&lt;&gt;7,COUNT(July!H45:H47,August!H18:H21)&lt;&gt;7,COUNT(July!I45:I47,August!I18:I21)&lt;&gt;7),"no data",($AQ21*$AH21+$AR21-$AO21)*$D$11*2.447*($C$11-$AN21)))</f>
        <v>no data</v>
      </c>
      <c r="N21" s="61" t="str">
        <f t="shared" si="2"/>
        <v>need data</v>
      </c>
      <c r="O21" s="60">
        <f t="shared" si="3"/>
        <v>0</v>
      </c>
      <c r="P21" s="21" t="str">
        <f t="shared" si="4"/>
        <v>no data</v>
      </c>
      <c r="Q21" s="21" t="str">
        <f t="shared" si="5"/>
        <v>no data</v>
      </c>
      <c r="R21" s="61" t="str">
        <f t="shared" si="19"/>
        <v>need data</v>
      </c>
      <c r="S21" s="153"/>
      <c r="T21" s="154"/>
      <c r="U21" s="154"/>
      <c r="V21" s="141"/>
      <c r="W21" s="142"/>
      <c r="Y21" s="5" t="e">
        <f t="shared" si="20"/>
        <v>#VALUE!</v>
      </c>
      <c r="Z21" s="5" t="str">
        <f t="shared" si="21"/>
        <v>no data</v>
      </c>
      <c r="AA21" s="5" t="str">
        <f t="shared" si="22"/>
        <v>no data</v>
      </c>
      <c r="AB21" s="5" t="e">
        <f t="shared" si="23"/>
        <v>#VALUE!</v>
      </c>
      <c r="AC21" s="5" t="str">
        <f t="shared" si="24"/>
        <v>no data</v>
      </c>
      <c r="AD21" s="5" t="str">
        <f t="shared" si="24"/>
        <v>no data</v>
      </c>
      <c r="AE21" s="2">
        <f t="shared" si="6"/>
        <v>216</v>
      </c>
      <c r="AF21" s="1" t="str">
        <f>IF(COUNT(AF12:AF14,C18:C21)&lt;&gt;7,"need data",AVERAGE(AF12:AF14,C18:C21))</f>
        <v>need data</v>
      </c>
      <c r="AG21" s="1" t="str">
        <f>IF(COUNT(AG12:AG14,D18:D21)&lt;&gt;7,"need data",AVERAGE(AG12:AG14,D18:D21))</f>
        <v>need data</v>
      </c>
      <c r="AH21" s="1" t="str">
        <f>IF(COUNT(AH12:AH14,F18:F21)&lt;&gt;7,"need data",AVERAGE(AH12:AH14,F18:F21))</f>
        <v>need data</v>
      </c>
      <c r="AI21" s="1">
        <f t="shared" si="7"/>
        <v>0</v>
      </c>
      <c r="AJ21" s="1">
        <f>AVERAGE(July!AI46:AI48,August!AI18:AI21)</f>
        <v>0</v>
      </c>
      <c r="AK21" s="1">
        <f t="shared" si="8"/>
        <v>0</v>
      </c>
      <c r="AL21" s="1">
        <f t="shared" si="9"/>
        <v>0</v>
      </c>
      <c r="AM21" s="1">
        <f>AVERAGE(July!AL46:AL48,August!AL18:AL21)</f>
        <v>0</v>
      </c>
      <c r="AN21" s="1">
        <f t="shared" si="10"/>
        <v>0</v>
      </c>
      <c r="AO21">
        <f t="shared" si="11"/>
        <v>0</v>
      </c>
      <c r="AP21" t="e">
        <f t="shared" si="12"/>
        <v>#DIV/0!</v>
      </c>
      <c r="AQ21" s="4">
        <f t="shared" si="13"/>
        <v>0</v>
      </c>
      <c r="AR21" s="3">
        <f t="shared" si="14"/>
        <v>0</v>
      </c>
      <c r="AS21" s="7">
        <f t="shared" si="15"/>
        <v>0</v>
      </c>
    </row>
    <row r="22" spans="1:45" x14ac:dyDescent="0.2">
      <c r="A22">
        <v>5</v>
      </c>
      <c r="B22" s="242">
        <f t="shared" si="0"/>
        <v>40760</v>
      </c>
      <c r="C22" s="245"/>
      <c r="D22" s="237"/>
      <c r="E22" s="259" t="str">
        <f t="shared" si="16"/>
        <v/>
      </c>
      <c r="F22" s="51"/>
      <c r="G22" s="250" t="str">
        <f t="shared" si="17"/>
        <v/>
      </c>
      <c r="H22" s="17"/>
      <c r="I22" s="52"/>
      <c r="J22" s="60" t="str">
        <f t="shared" si="18"/>
        <v>need data</v>
      </c>
      <c r="K22" s="21">
        <f t="shared" si="1"/>
        <v>0</v>
      </c>
      <c r="L22" s="21" t="str">
        <f>IF(K22="","",IF(COUNT(July!F47:F48,August!F18:F22)&lt;&gt;7,"no data",($AQ22*$AH22+$AR22-$AP22)*$D$11*2.447*($C$11-$AN22)))</f>
        <v>no data</v>
      </c>
      <c r="M22" s="21" t="str">
        <f>IF(K22="","",IF(OR(COUNT(July!F46:F47,August!F18:F22)&lt;&gt;7,COUNT(July!H46:H47,August!H18:H22)&lt;&gt;7,COUNT(July!I46:I47,August!I18:I22)&lt;&gt;7),"no data",($AQ22*$AH22+$AR22-$AO22)*$D$11*2.447*($C$11-$AN22)))</f>
        <v>no data</v>
      </c>
      <c r="N22" s="61" t="str">
        <f t="shared" si="2"/>
        <v>need data</v>
      </c>
      <c r="O22" s="60">
        <f t="shared" si="3"/>
        <v>0</v>
      </c>
      <c r="P22" s="21" t="str">
        <f t="shared" si="4"/>
        <v>no data</v>
      </c>
      <c r="Q22" s="21" t="str">
        <f t="shared" si="5"/>
        <v>no data</v>
      </c>
      <c r="R22" s="61" t="str">
        <f t="shared" si="19"/>
        <v>need data</v>
      </c>
      <c r="S22" s="153"/>
      <c r="T22" s="154"/>
      <c r="U22" s="154"/>
      <c r="V22" s="141"/>
      <c r="W22" s="142"/>
      <c r="Y22" s="5" t="e">
        <f t="shared" si="20"/>
        <v>#VALUE!</v>
      </c>
      <c r="Z22" s="5" t="str">
        <f t="shared" si="21"/>
        <v>no data</v>
      </c>
      <c r="AA22" s="5" t="str">
        <f t="shared" si="22"/>
        <v>no data</v>
      </c>
      <c r="AB22" s="5" t="e">
        <f t="shared" si="23"/>
        <v>#VALUE!</v>
      </c>
      <c r="AC22" s="5" t="str">
        <f t="shared" si="24"/>
        <v>no data</v>
      </c>
      <c r="AD22" s="5" t="str">
        <f t="shared" si="24"/>
        <v>no data</v>
      </c>
      <c r="AE22" s="2">
        <f t="shared" si="6"/>
        <v>217</v>
      </c>
      <c r="AF22" s="1" t="str">
        <f>IF(COUNT(AF13:AF14,C18:C22)&lt;&gt;7,"need data",AVERAGE(AF13:AF14,C18:C22))</f>
        <v>need data</v>
      </c>
      <c r="AG22" s="1" t="str">
        <f>IF(COUNT(AG13:AG14,D18:D22)&lt;&gt;7,"need data",AVERAGE(AG13:AG14,D18:D22))</f>
        <v>need data</v>
      </c>
      <c r="AH22" s="1" t="str">
        <f>IF(COUNT(AH13:AH14,F18:F22)&lt;&gt;7,"need data",AVERAGE(AH13:AH14,F18:F22))</f>
        <v>need data</v>
      </c>
      <c r="AI22" s="1">
        <f t="shared" si="7"/>
        <v>0</v>
      </c>
      <c r="AJ22" s="1">
        <f>AVERAGE(July!AI47:AI48,August!AI18:AI22)</f>
        <v>0</v>
      </c>
      <c r="AK22" s="1">
        <f t="shared" si="8"/>
        <v>0</v>
      </c>
      <c r="AL22" s="1">
        <f t="shared" si="9"/>
        <v>0</v>
      </c>
      <c r="AM22" s="1">
        <f>AVERAGE(July!AL47:AL48,August!AL18:AL22)</f>
        <v>0</v>
      </c>
      <c r="AN22" s="1">
        <f t="shared" si="10"/>
        <v>0</v>
      </c>
      <c r="AO22">
        <f t="shared" si="11"/>
        <v>0</v>
      </c>
      <c r="AP22" t="e">
        <f t="shared" si="12"/>
        <v>#DIV/0!</v>
      </c>
      <c r="AQ22" s="4">
        <f t="shared" si="13"/>
        <v>0</v>
      </c>
      <c r="AR22" s="3">
        <f t="shared" si="14"/>
        <v>0</v>
      </c>
      <c r="AS22" s="7">
        <f t="shared" si="15"/>
        <v>0</v>
      </c>
    </row>
    <row r="23" spans="1:45" x14ac:dyDescent="0.2">
      <c r="A23">
        <v>6</v>
      </c>
      <c r="B23" s="242">
        <f t="shared" si="0"/>
        <v>40761</v>
      </c>
      <c r="C23" s="245"/>
      <c r="D23" s="237"/>
      <c r="E23" s="259" t="str">
        <f t="shared" si="16"/>
        <v/>
      </c>
      <c r="F23" s="51"/>
      <c r="G23" s="250" t="str">
        <f t="shared" si="17"/>
        <v/>
      </c>
      <c r="H23" s="17"/>
      <c r="I23" s="52"/>
      <c r="J23" s="60" t="str">
        <f t="shared" si="18"/>
        <v>need data</v>
      </c>
      <c r="K23" s="21">
        <f t="shared" si="1"/>
        <v>0</v>
      </c>
      <c r="L23" s="21" t="str">
        <f>IF(K23="","",IF(COUNT(July!F48:F48,August!F18:F23)&lt;&gt;7,"no data",($AQ23*$AH23+$AR23-$AP23)*$D$11*2.447*($C$11-$AN23)))</f>
        <v>no data</v>
      </c>
      <c r="M23" s="21" t="str">
        <f>IF(K23="","",IF(OR(COUNT(July!F47:F47,August!F18:F23)&lt;&gt;7,COUNT(July!H47:H47,August!H18:H23)&lt;&gt;7,COUNT(July!I47:I47,August!I18:I23)&lt;&gt;7),"no data",($AQ23*$AH23+$AR23-$AO23)*$D$11*2.447*($C$11-$AN23)))</f>
        <v>no data</v>
      </c>
      <c r="N23" s="61" t="str">
        <f t="shared" si="2"/>
        <v>need data</v>
      </c>
      <c r="O23" s="60">
        <f t="shared" si="3"/>
        <v>0</v>
      </c>
      <c r="P23" s="21" t="str">
        <f t="shared" si="4"/>
        <v>no data</v>
      </c>
      <c r="Q23" s="21" t="str">
        <f t="shared" si="5"/>
        <v>no data</v>
      </c>
      <c r="R23" s="61" t="str">
        <f t="shared" si="19"/>
        <v>need data</v>
      </c>
      <c r="S23" s="153"/>
      <c r="T23" s="154"/>
      <c r="U23" s="154"/>
      <c r="V23" s="141"/>
      <c r="W23" s="142"/>
      <c r="Y23" s="5" t="e">
        <f t="shared" si="20"/>
        <v>#VALUE!</v>
      </c>
      <c r="Z23" s="5" t="str">
        <f t="shared" si="21"/>
        <v>no data</v>
      </c>
      <c r="AA23" s="5" t="str">
        <f t="shared" si="22"/>
        <v>no data</v>
      </c>
      <c r="AB23" s="5" t="e">
        <f t="shared" si="23"/>
        <v>#VALUE!</v>
      </c>
      <c r="AC23" s="5" t="str">
        <f t="shared" si="24"/>
        <v>no data</v>
      </c>
      <c r="AD23" s="5" t="str">
        <f t="shared" si="24"/>
        <v>no data</v>
      </c>
      <c r="AE23" s="2">
        <f t="shared" si="6"/>
        <v>218</v>
      </c>
      <c r="AF23" s="1" t="str">
        <f>IF(COUNT(AF14,C18:C23)&lt;&gt;7,"need data",AVERAGE(AF14,C18:C23))</f>
        <v>need data</v>
      </c>
      <c r="AG23" s="1" t="str">
        <f>IF(COUNT(AG14,D18:D23)&lt;&gt;7,"need data",AVERAGE(AG14,D18:D23))</f>
        <v>need data</v>
      </c>
      <c r="AH23" s="1" t="str">
        <f>IF(COUNT(AH14,F18:F23)&lt;&gt;7,"need data",AVERAGE(AH14,F18:F23))</f>
        <v>need data</v>
      </c>
      <c r="AI23" s="1">
        <f t="shared" si="7"/>
        <v>0</v>
      </c>
      <c r="AJ23" s="1">
        <f>AVERAGE(July!AI48:AI48,August!AI18:AI23)</f>
        <v>0</v>
      </c>
      <c r="AK23" s="1">
        <f t="shared" si="8"/>
        <v>0</v>
      </c>
      <c r="AL23" s="1">
        <f t="shared" si="9"/>
        <v>0</v>
      </c>
      <c r="AM23" s="1">
        <f>AVERAGE(July!AL48:AL48,August!AL18:AL23)</f>
        <v>0</v>
      </c>
      <c r="AN23" s="1">
        <f t="shared" si="10"/>
        <v>0</v>
      </c>
      <c r="AO23">
        <f t="shared" si="11"/>
        <v>0</v>
      </c>
      <c r="AP23" t="e">
        <f t="shared" si="12"/>
        <v>#DIV/0!</v>
      </c>
      <c r="AQ23" s="4">
        <f t="shared" si="13"/>
        <v>0</v>
      </c>
      <c r="AR23" s="3">
        <f t="shared" si="14"/>
        <v>0</v>
      </c>
      <c r="AS23" s="7">
        <f t="shared" si="15"/>
        <v>0</v>
      </c>
    </row>
    <row r="24" spans="1:45" x14ac:dyDescent="0.2">
      <c r="A24">
        <v>7</v>
      </c>
      <c r="B24" s="242">
        <f t="shared" si="0"/>
        <v>40762</v>
      </c>
      <c r="C24" s="245"/>
      <c r="D24" s="237"/>
      <c r="E24" s="259" t="str">
        <f t="shared" si="16"/>
        <v/>
      </c>
      <c r="F24" s="51"/>
      <c r="G24" s="250" t="str">
        <f t="shared" si="17"/>
        <v/>
      </c>
      <c r="H24" s="17"/>
      <c r="I24" s="52"/>
      <c r="J24" s="60" t="str">
        <f t="shared" si="18"/>
        <v>need data</v>
      </c>
      <c r="K24" s="21">
        <f t="shared" si="1"/>
        <v>0</v>
      </c>
      <c r="L24" s="21" t="str">
        <f t="shared" ref="L24:L48" si="25">IF(K24="","",IF(COUNT(F18:F24)&lt;&gt;7,"no data",($AQ24*$AH24+$AR24-$AP24)*$D$11*2.447*($C$11-$AN24)))</f>
        <v>no data</v>
      </c>
      <c r="M24" s="21" t="str">
        <f t="shared" ref="M24:M48" si="26">IF(K24="","",IF(OR(COUNT(F18:F24)&lt;&gt;7,COUNT(H18:H24)&lt;&gt;7,COUNT(I18:I24)&lt;&gt;7),"no data",($AQ24*$AH24+$AR24-$AO24)*$D$11*2.447*($C$11-$AN24)))</f>
        <v>no data</v>
      </c>
      <c r="N24" s="61" t="str">
        <f t="shared" si="2"/>
        <v>need data</v>
      </c>
      <c r="O24" s="60">
        <f t="shared" si="3"/>
        <v>0</v>
      </c>
      <c r="P24" s="21" t="str">
        <f t="shared" si="4"/>
        <v>no data</v>
      </c>
      <c r="Q24" s="21" t="str">
        <f t="shared" si="5"/>
        <v>no data</v>
      </c>
      <c r="R24" s="61" t="str">
        <f t="shared" si="19"/>
        <v>need data</v>
      </c>
      <c r="S24" s="153"/>
      <c r="T24" s="154"/>
      <c r="U24" s="154"/>
      <c r="V24" s="141"/>
      <c r="W24" s="142"/>
      <c r="Y24" s="5" t="e">
        <f t="shared" si="20"/>
        <v>#VALUE!</v>
      </c>
      <c r="Z24" s="5" t="str">
        <f t="shared" si="21"/>
        <v>no data</v>
      </c>
      <c r="AA24" s="5" t="str">
        <f t="shared" si="22"/>
        <v>no data</v>
      </c>
      <c r="AB24" s="5" t="e">
        <f t="shared" si="23"/>
        <v>#VALUE!</v>
      </c>
      <c r="AC24" s="5" t="str">
        <f t="shared" si="24"/>
        <v>no data</v>
      </c>
      <c r="AD24" s="5" t="str">
        <f t="shared" si="24"/>
        <v>no data</v>
      </c>
      <c r="AE24" s="2">
        <f t="shared" si="6"/>
        <v>219</v>
      </c>
      <c r="AF24" s="1" t="str">
        <f t="shared" ref="AF24:AF47" si="27">IF(COUNT(C18:C24)&lt;&gt;7,"need data",AVERAGE(C18:C24))</f>
        <v>need data</v>
      </c>
      <c r="AG24" s="1" t="str">
        <f t="shared" ref="AG24:AG47" si="28">IF(COUNT(D18:D24)&lt;&gt;7,"need data",AVERAGE(D18:D24))</f>
        <v>need data</v>
      </c>
      <c r="AH24" s="1" t="str">
        <f t="shared" ref="AH24:AH39" si="29">IF(COUNT(F18:F24)&lt;&gt;7,"need data",AVERAGE(F18:F24))</f>
        <v>need data</v>
      </c>
      <c r="AI24" s="1">
        <f t="shared" si="7"/>
        <v>0</v>
      </c>
      <c r="AJ24" s="1">
        <f t="shared" ref="AJ24:AJ48" si="30">AVERAGE(AI18:AI24)</f>
        <v>0</v>
      </c>
      <c r="AK24" s="1">
        <f t="shared" si="8"/>
        <v>0</v>
      </c>
      <c r="AL24" s="1">
        <f t="shared" si="9"/>
        <v>0</v>
      </c>
      <c r="AM24" s="1">
        <f t="shared" ref="AM24:AM48" si="31">AVERAGE(AL18:AL24)</f>
        <v>0</v>
      </c>
      <c r="AN24" s="1">
        <f t="shared" si="10"/>
        <v>0</v>
      </c>
      <c r="AO24">
        <f t="shared" si="11"/>
        <v>0</v>
      </c>
      <c r="AP24" t="e">
        <f t="shared" si="12"/>
        <v>#DIV/0!</v>
      </c>
      <c r="AQ24" s="4">
        <f t="shared" si="13"/>
        <v>0</v>
      </c>
      <c r="AR24" s="3">
        <f t="shared" si="14"/>
        <v>0</v>
      </c>
      <c r="AS24" s="7">
        <f t="shared" si="15"/>
        <v>0</v>
      </c>
    </row>
    <row r="25" spans="1:45" x14ac:dyDescent="0.2">
      <c r="A25">
        <v>8</v>
      </c>
      <c r="B25" s="242">
        <f t="shared" si="0"/>
        <v>40763</v>
      </c>
      <c r="C25" s="245"/>
      <c r="D25" s="237"/>
      <c r="E25" s="259" t="str">
        <f t="shared" si="16"/>
        <v/>
      </c>
      <c r="F25" s="51"/>
      <c r="G25" s="250" t="str">
        <f t="shared" si="17"/>
        <v/>
      </c>
      <c r="H25" s="17"/>
      <c r="I25" s="52"/>
      <c r="J25" s="60" t="str">
        <f t="shared" si="18"/>
        <v>need data</v>
      </c>
      <c r="K25" s="21">
        <f t="shared" si="1"/>
        <v>0</v>
      </c>
      <c r="L25" s="21" t="str">
        <f t="shared" si="25"/>
        <v>no data</v>
      </c>
      <c r="M25" s="21" t="str">
        <f t="shared" si="26"/>
        <v>no data</v>
      </c>
      <c r="N25" s="61" t="str">
        <f>IF(K25="","",IF(J25="need data","need data",IF(AA25&lt;&gt;"no data",AA25,IF(Z25&lt;&gt;"no data",Z25,Y25))))</f>
        <v>need data</v>
      </c>
      <c r="O25" s="60">
        <f t="shared" si="3"/>
        <v>0</v>
      </c>
      <c r="P25" s="21" t="str">
        <f t="shared" si="4"/>
        <v>no data</v>
      </c>
      <c r="Q25" s="21" t="str">
        <f t="shared" si="5"/>
        <v>no data</v>
      </c>
      <c r="R25" s="61" t="str">
        <f t="shared" si="19"/>
        <v>need data</v>
      </c>
      <c r="S25" s="153"/>
      <c r="T25" s="154"/>
      <c r="U25" s="154"/>
      <c r="V25" s="141"/>
      <c r="W25" s="142"/>
      <c r="Y25" s="5" t="e">
        <f t="shared" si="20"/>
        <v>#VALUE!</v>
      </c>
      <c r="Z25" s="5" t="str">
        <f t="shared" si="21"/>
        <v>no data</v>
      </c>
      <c r="AA25" s="5" t="str">
        <f t="shared" si="22"/>
        <v>no data</v>
      </c>
      <c r="AB25" s="5" t="e">
        <f t="shared" si="23"/>
        <v>#VALUE!</v>
      </c>
      <c r="AC25" s="5" t="str">
        <f t="shared" si="24"/>
        <v>no data</v>
      </c>
      <c r="AD25" s="5" t="str">
        <f t="shared" si="24"/>
        <v>no data</v>
      </c>
      <c r="AE25" s="2">
        <f t="shared" si="6"/>
        <v>220</v>
      </c>
      <c r="AF25" s="1" t="str">
        <f t="shared" si="27"/>
        <v>need data</v>
      </c>
      <c r="AG25" s="1" t="str">
        <f t="shared" si="28"/>
        <v>need data</v>
      </c>
      <c r="AH25" s="1" t="str">
        <f t="shared" si="29"/>
        <v>need data</v>
      </c>
      <c r="AI25" s="1">
        <f t="shared" si="7"/>
        <v>0</v>
      </c>
      <c r="AJ25" s="1">
        <f t="shared" si="30"/>
        <v>0</v>
      </c>
      <c r="AK25" s="1">
        <f t="shared" si="8"/>
        <v>0</v>
      </c>
      <c r="AL25" s="1">
        <f t="shared" si="9"/>
        <v>0</v>
      </c>
      <c r="AM25" s="1">
        <f t="shared" si="31"/>
        <v>0</v>
      </c>
      <c r="AN25" s="1">
        <f t="shared" si="10"/>
        <v>0</v>
      </c>
      <c r="AO25">
        <f t="shared" si="11"/>
        <v>0</v>
      </c>
      <c r="AP25" t="e">
        <f t="shared" si="12"/>
        <v>#DIV/0!</v>
      </c>
      <c r="AQ25" s="4">
        <f t="shared" si="13"/>
        <v>0</v>
      </c>
      <c r="AR25" s="3">
        <f t="shared" si="14"/>
        <v>0</v>
      </c>
      <c r="AS25" s="7">
        <f t="shared" si="15"/>
        <v>0</v>
      </c>
    </row>
    <row r="26" spans="1:45" x14ac:dyDescent="0.2">
      <c r="A26">
        <v>9</v>
      </c>
      <c r="B26" s="242">
        <f t="shared" si="0"/>
        <v>40764</v>
      </c>
      <c r="C26" s="245"/>
      <c r="D26" s="237"/>
      <c r="E26" s="259" t="str">
        <f t="shared" si="16"/>
        <v/>
      </c>
      <c r="F26" s="51"/>
      <c r="G26" s="250" t="str">
        <f t="shared" si="17"/>
        <v/>
      </c>
      <c r="H26" s="17"/>
      <c r="I26" s="52"/>
      <c r="J26" s="60" t="str">
        <f t="shared" si="18"/>
        <v>need data</v>
      </c>
      <c r="K26" s="21">
        <f t="shared" si="1"/>
        <v>0</v>
      </c>
      <c r="L26" s="21" t="str">
        <f t="shared" si="25"/>
        <v>no data</v>
      </c>
      <c r="M26" s="21" t="str">
        <f t="shared" si="26"/>
        <v>no data</v>
      </c>
      <c r="N26" s="61" t="str">
        <f t="shared" ref="N26:N48" si="32">IF(K26="","",IF(J26="need data","need data",IF(AA26&lt;&gt;"no data",AA26,IF(Z26&lt;&gt;"no data",Z26,Y26))))</f>
        <v>need data</v>
      </c>
      <c r="O26" s="60">
        <f t="shared" si="3"/>
        <v>0</v>
      </c>
      <c r="P26" s="21" t="str">
        <f t="shared" si="4"/>
        <v>no data</v>
      </c>
      <c r="Q26" s="21" t="str">
        <f t="shared" si="5"/>
        <v>no data</v>
      </c>
      <c r="R26" s="61" t="str">
        <f t="shared" si="19"/>
        <v>need data</v>
      </c>
      <c r="S26" s="153"/>
      <c r="T26" s="154"/>
      <c r="U26" s="154"/>
      <c r="V26" s="141"/>
      <c r="W26" s="142"/>
      <c r="Y26" s="5" t="e">
        <f t="shared" si="20"/>
        <v>#VALUE!</v>
      </c>
      <c r="Z26" s="5" t="str">
        <f t="shared" si="21"/>
        <v>no data</v>
      </c>
      <c r="AA26" s="5" t="str">
        <f t="shared" si="22"/>
        <v>no data</v>
      </c>
      <c r="AB26" s="5" t="e">
        <f t="shared" si="23"/>
        <v>#VALUE!</v>
      </c>
      <c r="AC26" s="5" t="str">
        <f t="shared" si="24"/>
        <v>no data</v>
      </c>
      <c r="AD26" s="5" t="str">
        <f t="shared" si="24"/>
        <v>no data</v>
      </c>
      <c r="AE26" s="2">
        <f t="shared" si="6"/>
        <v>221</v>
      </c>
      <c r="AF26" s="1" t="str">
        <f t="shared" si="27"/>
        <v>need data</v>
      </c>
      <c r="AG26" s="1" t="str">
        <f t="shared" si="28"/>
        <v>need data</v>
      </c>
      <c r="AH26" s="1" t="str">
        <f t="shared" si="29"/>
        <v>need data</v>
      </c>
      <c r="AI26" s="1">
        <f t="shared" si="7"/>
        <v>0</v>
      </c>
      <c r="AJ26" s="1">
        <f t="shared" si="30"/>
        <v>0</v>
      </c>
      <c r="AK26" s="1">
        <f t="shared" si="8"/>
        <v>0</v>
      </c>
      <c r="AL26" s="1">
        <f t="shared" si="9"/>
        <v>0</v>
      </c>
      <c r="AM26" s="1">
        <f t="shared" si="31"/>
        <v>0</v>
      </c>
      <c r="AN26" s="1">
        <f t="shared" si="10"/>
        <v>0</v>
      </c>
      <c r="AO26">
        <f t="shared" si="11"/>
        <v>0</v>
      </c>
      <c r="AP26" t="e">
        <f t="shared" si="12"/>
        <v>#DIV/0!</v>
      </c>
      <c r="AQ26" s="4">
        <f t="shared" si="13"/>
        <v>0</v>
      </c>
      <c r="AR26" s="3">
        <f t="shared" si="14"/>
        <v>0</v>
      </c>
      <c r="AS26" s="7">
        <f t="shared" si="15"/>
        <v>0</v>
      </c>
    </row>
    <row r="27" spans="1:45" x14ac:dyDescent="0.2">
      <c r="A27">
        <v>10</v>
      </c>
      <c r="B27" s="242">
        <f t="shared" si="0"/>
        <v>40765</v>
      </c>
      <c r="C27" s="245"/>
      <c r="D27" s="237"/>
      <c r="E27" s="259" t="str">
        <f t="shared" si="16"/>
        <v/>
      </c>
      <c r="F27" s="51"/>
      <c r="G27" s="250" t="str">
        <f t="shared" si="17"/>
        <v/>
      </c>
      <c r="H27" s="17"/>
      <c r="I27" s="52"/>
      <c r="J27" s="60" t="str">
        <f t="shared" si="18"/>
        <v>need data</v>
      </c>
      <c r="K27" s="21">
        <f t="shared" si="1"/>
        <v>0</v>
      </c>
      <c r="L27" s="21" t="str">
        <f t="shared" si="25"/>
        <v>no data</v>
      </c>
      <c r="M27" s="21" t="str">
        <f t="shared" si="26"/>
        <v>no data</v>
      </c>
      <c r="N27" s="61" t="str">
        <f t="shared" si="32"/>
        <v>need data</v>
      </c>
      <c r="O27" s="60">
        <f t="shared" si="3"/>
        <v>0</v>
      </c>
      <c r="P27" s="21" t="str">
        <f t="shared" si="4"/>
        <v>no data</v>
      </c>
      <c r="Q27" s="21" t="str">
        <f t="shared" si="5"/>
        <v>no data</v>
      </c>
      <c r="R27" s="61" t="str">
        <f t="shared" si="19"/>
        <v>need data</v>
      </c>
      <c r="S27" s="153"/>
      <c r="T27" s="154"/>
      <c r="U27" s="154"/>
      <c r="V27" s="141"/>
      <c r="W27" s="142"/>
      <c r="Y27" s="5" t="e">
        <f t="shared" si="20"/>
        <v>#VALUE!</v>
      </c>
      <c r="Z27" s="5" t="str">
        <f t="shared" si="21"/>
        <v>no data</v>
      </c>
      <c r="AA27" s="5" t="str">
        <f t="shared" si="22"/>
        <v>no data</v>
      </c>
      <c r="AB27" s="5" t="e">
        <f t="shared" si="23"/>
        <v>#VALUE!</v>
      </c>
      <c r="AC27" s="5" t="str">
        <f t="shared" si="24"/>
        <v>no data</v>
      </c>
      <c r="AD27" s="5" t="str">
        <f t="shared" si="24"/>
        <v>no data</v>
      </c>
      <c r="AE27" s="2">
        <f t="shared" si="6"/>
        <v>222</v>
      </c>
      <c r="AF27" s="1" t="str">
        <f t="shared" si="27"/>
        <v>need data</v>
      </c>
      <c r="AG27" s="1" t="str">
        <f t="shared" si="28"/>
        <v>need data</v>
      </c>
      <c r="AH27" s="1" t="str">
        <f t="shared" si="29"/>
        <v>need data</v>
      </c>
      <c r="AI27" s="1">
        <f t="shared" si="7"/>
        <v>0</v>
      </c>
      <c r="AJ27" s="1">
        <f t="shared" si="30"/>
        <v>0</v>
      </c>
      <c r="AK27" s="1">
        <f t="shared" si="8"/>
        <v>0</v>
      </c>
      <c r="AL27" s="1">
        <f t="shared" si="9"/>
        <v>0</v>
      </c>
      <c r="AM27" s="1">
        <f t="shared" si="31"/>
        <v>0</v>
      </c>
      <c r="AN27" s="1">
        <f t="shared" si="10"/>
        <v>0</v>
      </c>
      <c r="AO27">
        <f t="shared" si="11"/>
        <v>0</v>
      </c>
      <c r="AP27" t="e">
        <f t="shared" si="12"/>
        <v>#DIV/0!</v>
      </c>
      <c r="AQ27" s="4">
        <f t="shared" si="13"/>
        <v>0</v>
      </c>
      <c r="AR27" s="3">
        <f t="shared" si="14"/>
        <v>0</v>
      </c>
      <c r="AS27" s="7">
        <f t="shared" si="15"/>
        <v>0</v>
      </c>
    </row>
    <row r="28" spans="1:45" x14ac:dyDescent="0.2">
      <c r="A28">
        <v>11</v>
      </c>
      <c r="B28" s="242">
        <f t="shared" si="0"/>
        <v>40766</v>
      </c>
      <c r="C28" s="245"/>
      <c r="D28" s="237"/>
      <c r="E28" s="259" t="str">
        <f t="shared" si="16"/>
        <v/>
      </c>
      <c r="F28" s="51"/>
      <c r="G28" s="250" t="str">
        <f t="shared" si="17"/>
        <v/>
      </c>
      <c r="H28" s="17"/>
      <c r="I28" s="52"/>
      <c r="J28" s="60" t="str">
        <f t="shared" si="18"/>
        <v>need data</v>
      </c>
      <c r="K28" s="21">
        <f t="shared" si="1"/>
        <v>0</v>
      </c>
      <c r="L28" s="21" t="str">
        <f t="shared" si="25"/>
        <v>no data</v>
      </c>
      <c r="M28" s="21" t="str">
        <f t="shared" si="26"/>
        <v>no data</v>
      </c>
      <c r="N28" s="61" t="str">
        <f t="shared" si="32"/>
        <v>need data</v>
      </c>
      <c r="O28" s="60">
        <f t="shared" si="3"/>
        <v>0</v>
      </c>
      <c r="P28" s="21" t="str">
        <f t="shared" si="4"/>
        <v>no data</v>
      </c>
      <c r="Q28" s="21" t="str">
        <f t="shared" si="5"/>
        <v>no data</v>
      </c>
      <c r="R28" s="61" t="str">
        <f t="shared" si="19"/>
        <v>need data</v>
      </c>
      <c r="S28" s="153"/>
      <c r="T28" s="154"/>
      <c r="U28" s="154"/>
      <c r="V28" s="141"/>
      <c r="W28" s="142"/>
      <c r="Y28" s="5" t="e">
        <f t="shared" si="20"/>
        <v>#VALUE!</v>
      </c>
      <c r="Z28" s="5" t="str">
        <f t="shared" si="21"/>
        <v>no data</v>
      </c>
      <c r="AA28" s="5" t="str">
        <f t="shared" si="22"/>
        <v>no data</v>
      </c>
      <c r="AB28" s="5" t="e">
        <f t="shared" si="23"/>
        <v>#VALUE!</v>
      </c>
      <c r="AC28" s="5" t="str">
        <f t="shared" si="24"/>
        <v>no data</v>
      </c>
      <c r="AD28" s="5" t="str">
        <f t="shared" si="24"/>
        <v>no data</v>
      </c>
      <c r="AE28" s="2">
        <f t="shared" si="6"/>
        <v>223</v>
      </c>
      <c r="AF28" s="1" t="str">
        <f t="shared" si="27"/>
        <v>need data</v>
      </c>
      <c r="AG28" s="1" t="str">
        <f t="shared" si="28"/>
        <v>need data</v>
      </c>
      <c r="AH28" s="1" t="str">
        <f t="shared" si="29"/>
        <v>need data</v>
      </c>
      <c r="AI28" s="1">
        <f t="shared" si="7"/>
        <v>0</v>
      </c>
      <c r="AJ28" s="1">
        <f t="shared" si="30"/>
        <v>0</v>
      </c>
      <c r="AK28" s="1">
        <f t="shared" si="8"/>
        <v>0</v>
      </c>
      <c r="AL28" s="1">
        <f t="shared" si="9"/>
        <v>0</v>
      </c>
      <c r="AM28" s="1">
        <f t="shared" si="31"/>
        <v>0</v>
      </c>
      <c r="AN28" s="1">
        <f t="shared" si="10"/>
        <v>0</v>
      </c>
      <c r="AO28">
        <f t="shared" si="11"/>
        <v>0</v>
      </c>
      <c r="AP28" t="e">
        <f t="shared" si="12"/>
        <v>#DIV/0!</v>
      </c>
      <c r="AQ28" s="4">
        <f t="shared" si="13"/>
        <v>0</v>
      </c>
      <c r="AR28" s="3">
        <f t="shared" si="14"/>
        <v>0</v>
      </c>
      <c r="AS28" s="7">
        <f t="shared" si="15"/>
        <v>0</v>
      </c>
    </row>
    <row r="29" spans="1:45" x14ac:dyDescent="0.2">
      <c r="A29">
        <v>12</v>
      </c>
      <c r="B29" s="242">
        <f t="shared" si="0"/>
        <v>40767</v>
      </c>
      <c r="C29" s="245"/>
      <c r="D29" s="237"/>
      <c r="E29" s="259" t="str">
        <f t="shared" si="16"/>
        <v/>
      </c>
      <c r="F29" s="51"/>
      <c r="G29" s="250" t="str">
        <f t="shared" si="17"/>
        <v/>
      </c>
      <c r="H29" s="17"/>
      <c r="I29" s="52"/>
      <c r="J29" s="60" t="str">
        <f t="shared" si="18"/>
        <v>need data</v>
      </c>
      <c r="K29" s="21">
        <f t="shared" si="1"/>
        <v>0</v>
      </c>
      <c r="L29" s="21" t="str">
        <f t="shared" si="25"/>
        <v>no data</v>
      </c>
      <c r="M29" s="21" t="str">
        <f t="shared" si="26"/>
        <v>no data</v>
      </c>
      <c r="N29" s="61" t="str">
        <f t="shared" si="32"/>
        <v>need data</v>
      </c>
      <c r="O29" s="60">
        <f t="shared" si="3"/>
        <v>0</v>
      </c>
      <c r="P29" s="21" t="str">
        <f t="shared" si="4"/>
        <v>no data</v>
      </c>
      <c r="Q29" s="21" t="str">
        <f t="shared" si="5"/>
        <v>no data</v>
      </c>
      <c r="R29" s="61" t="str">
        <f t="shared" si="19"/>
        <v>need data</v>
      </c>
      <c r="S29" s="153"/>
      <c r="T29" s="154"/>
      <c r="U29" s="154"/>
      <c r="V29" s="141"/>
      <c r="W29" s="142"/>
      <c r="Y29" s="5" t="e">
        <f t="shared" si="20"/>
        <v>#VALUE!</v>
      </c>
      <c r="Z29" s="5" t="str">
        <f t="shared" si="21"/>
        <v>no data</v>
      </c>
      <c r="AA29" s="5" t="str">
        <f t="shared" si="22"/>
        <v>no data</v>
      </c>
      <c r="AB29" s="5" t="e">
        <f t="shared" si="23"/>
        <v>#VALUE!</v>
      </c>
      <c r="AC29" s="5" t="str">
        <f t="shared" si="24"/>
        <v>no data</v>
      </c>
      <c r="AD29" s="5" t="str">
        <f t="shared" si="24"/>
        <v>no data</v>
      </c>
      <c r="AE29" s="2">
        <f t="shared" si="6"/>
        <v>224</v>
      </c>
      <c r="AF29" s="1" t="str">
        <f t="shared" si="27"/>
        <v>need data</v>
      </c>
      <c r="AG29" s="1" t="str">
        <f t="shared" si="28"/>
        <v>need data</v>
      </c>
      <c r="AH29" s="1" t="str">
        <f t="shared" si="29"/>
        <v>need data</v>
      </c>
      <c r="AI29" s="1">
        <f t="shared" si="7"/>
        <v>0</v>
      </c>
      <c r="AJ29" s="1">
        <f t="shared" si="30"/>
        <v>0</v>
      </c>
      <c r="AK29" s="1">
        <f t="shared" si="8"/>
        <v>0</v>
      </c>
      <c r="AL29" s="1">
        <f t="shared" si="9"/>
        <v>0</v>
      </c>
      <c r="AM29" s="1">
        <f t="shared" si="31"/>
        <v>0</v>
      </c>
      <c r="AN29" s="1">
        <f t="shared" si="10"/>
        <v>0</v>
      </c>
      <c r="AO29">
        <f t="shared" si="11"/>
        <v>0</v>
      </c>
      <c r="AP29" t="e">
        <f t="shared" si="12"/>
        <v>#DIV/0!</v>
      </c>
      <c r="AQ29" s="4">
        <f t="shared" si="13"/>
        <v>0</v>
      </c>
      <c r="AR29" s="3">
        <f t="shared" si="14"/>
        <v>0</v>
      </c>
      <c r="AS29" s="7">
        <f t="shared" si="15"/>
        <v>0</v>
      </c>
    </row>
    <row r="30" spans="1:45" x14ac:dyDescent="0.2">
      <c r="A30">
        <v>13</v>
      </c>
      <c r="B30" s="242">
        <f t="shared" si="0"/>
        <v>40768</v>
      </c>
      <c r="C30" s="245"/>
      <c r="D30" s="237"/>
      <c r="E30" s="259" t="str">
        <f t="shared" si="16"/>
        <v/>
      </c>
      <c r="F30" s="51"/>
      <c r="G30" s="250" t="str">
        <f t="shared" si="17"/>
        <v/>
      </c>
      <c r="H30" s="17"/>
      <c r="I30" s="52"/>
      <c r="J30" s="60" t="str">
        <f t="shared" si="18"/>
        <v>need data</v>
      </c>
      <c r="K30" s="21">
        <f t="shared" si="1"/>
        <v>0</v>
      </c>
      <c r="L30" s="21" t="str">
        <f t="shared" si="25"/>
        <v>no data</v>
      </c>
      <c r="M30" s="21" t="str">
        <f t="shared" si="26"/>
        <v>no data</v>
      </c>
      <c r="N30" s="61" t="str">
        <f t="shared" si="32"/>
        <v>need data</v>
      </c>
      <c r="O30" s="60">
        <f t="shared" si="3"/>
        <v>0</v>
      </c>
      <c r="P30" s="21" t="str">
        <f t="shared" si="4"/>
        <v>no data</v>
      </c>
      <c r="Q30" s="21" t="str">
        <f t="shared" si="5"/>
        <v>no data</v>
      </c>
      <c r="R30" s="61" t="str">
        <f t="shared" si="19"/>
        <v>need data</v>
      </c>
      <c r="S30" s="153"/>
      <c r="T30" s="154"/>
      <c r="U30" s="154"/>
      <c r="V30" s="141"/>
      <c r="W30" s="142"/>
      <c r="Y30" s="5" t="e">
        <f t="shared" si="20"/>
        <v>#VALUE!</v>
      </c>
      <c r="Z30" s="5" t="str">
        <f t="shared" si="21"/>
        <v>no data</v>
      </c>
      <c r="AA30" s="5" t="str">
        <f t="shared" si="22"/>
        <v>no data</v>
      </c>
      <c r="AB30" s="5" t="e">
        <f t="shared" si="23"/>
        <v>#VALUE!</v>
      </c>
      <c r="AC30" s="5" t="str">
        <f t="shared" si="24"/>
        <v>no data</v>
      </c>
      <c r="AD30" s="5" t="str">
        <f t="shared" si="24"/>
        <v>no data</v>
      </c>
      <c r="AE30" s="2">
        <f t="shared" si="6"/>
        <v>225</v>
      </c>
      <c r="AF30" s="1" t="str">
        <f t="shared" si="27"/>
        <v>need data</v>
      </c>
      <c r="AG30" s="1" t="str">
        <f t="shared" si="28"/>
        <v>need data</v>
      </c>
      <c r="AH30" s="1" t="str">
        <f t="shared" si="29"/>
        <v>need data</v>
      </c>
      <c r="AI30" s="1">
        <f t="shared" si="7"/>
        <v>0</v>
      </c>
      <c r="AJ30" s="1">
        <f t="shared" si="30"/>
        <v>0</v>
      </c>
      <c r="AK30" s="1">
        <f t="shared" si="8"/>
        <v>0</v>
      </c>
      <c r="AL30" s="1">
        <f t="shared" si="9"/>
        <v>0</v>
      </c>
      <c r="AM30" s="1">
        <f t="shared" si="31"/>
        <v>0</v>
      </c>
      <c r="AN30" s="1">
        <f t="shared" si="10"/>
        <v>0</v>
      </c>
      <c r="AO30">
        <f t="shared" si="11"/>
        <v>0</v>
      </c>
      <c r="AP30" t="e">
        <f t="shared" si="12"/>
        <v>#DIV/0!</v>
      </c>
      <c r="AQ30" s="4">
        <f t="shared" si="13"/>
        <v>0</v>
      </c>
      <c r="AR30" s="3">
        <f t="shared" si="14"/>
        <v>0</v>
      </c>
      <c r="AS30" s="7">
        <f t="shared" si="15"/>
        <v>0</v>
      </c>
    </row>
    <row r="31" spans="1:45" x14ac:dyDescent="0.2">
      <c r="A31">
        <v>14</v>
      </c>
      <c r="B31" s="242">
        <f t="shared" si="0"/>
        <v>40769</v>
      </c>
      <c r="C31" s="245"/>
      <c r="D31" s="237"/>
      <c r="E31" s="259" t="str">
        <f t="shared" si="16"/>
        <v/>
      </c>
      <c r="F31" s="51"/>
      <c r="G31" s="250" t="str">
        <f t="shared" si="17"/>
        <v/>
      </c>
      <c r="H31" s="17"/>
      <c r="I31" s="52"/>
      <c r="J31" s="60" t="str">
        <f t="shared" si="18"/>
        <v>need data</v>
      </c>
      <c r="K31" s="21">
        <f t="shared" si="1"/>
        <v>0</v>
      </c>
      <c r="L31" s="21" t="str">
        <f t="shared" si="25"/>
        <v>no data</v>
      </c>
      <c r="M31" s="21" t="str">
        <f t="shared" si="26"/>
        <v>no data</v>
      </c>
      <c r="N31" s="61" t="str">
        <f t="shared" si="32"/>
        <v>need data</v>
      </c>
      <c r="O31" s="60">
        <f t="shared" si="3"/>
        <v>0</v>
      </c>
      <c r="P31" s="21" t="str">
        <f t="shared" si="4"/>
        <v>no data</v>
      </c>
      <c r="Q31" s="21" t="str">
        <f t="shared" si="5"/>
        <v>no data</v>
      </c>
      <c r="R31" s="61" t="str">
        <f t="shared" si="19"/>
        <v>need data</v>
      </c>
      <c r="S31" s="153"/>
      <c r="T31" s="154"/>
      <c r="U31" s="154"/>
      <c r="V31" s="141"/>
      <c r="W31" s="142"/>
      <c r="Y31" s="5" t="e">
        <f t="shared" si="20"/>
        <v>#VALUE!</v>
      </c>
      <c r="Z31" s="5" t="str">
        <f t="shared" si="21"/>
        <v>no data</v>
      </c>
      <c r="AA31" s="5" t="str">
        <f t="shared" si="22"/>
        <v>no data</v>
      </c>
      <c r="AB31" s="5" t="e">
        <f t="shared" si="23"/>
        <v>#VALUE!</v>
      </c>
      <c r="AC31" s="5" t="str">
        <f t="shared" si="24"/>
        <v>no data</v>
      </c>
      <c r="AD31" s="5" t="str">
        <f t="shared" si="24"/>
        <v>no data</v>
      </c>
      <c r="AE31" s="2">
        <f t="shared" si="6"/>
        <v>226</v>
      </c>
      <c r="AF31" s="1" t="str">
        <f t="shared" si="27"/>
        <v>need data</v>
      </c>
      <c r="AG31" s="1" t="str">
        <f t="shared" si="28"/>
        <v>need data</v>
      </c>
      <c r="AH31" s="1" t="str">
        <f t="shared" si="29"/>
        <v>need data</v>
      </c>
      <c r="AI31" s="1">
        <f t="shared" si="7"/>
        <v>0</v>
      </c>
      <c r="AJ31" s="1">
        <f t="shared" si="30"/>
        <v>0</v>
      </c>
      <c r="AK31" s="1">
        <f t="shared" si="8"/>
        <v>0</v>
      </c>
      <c r="AL31" s="1">
        <f t="shared" si="9"/>
        <v>0</v>
      </c>
      <c r="AM31" s="1">
        <f t="shared" si="31"/>
        <v>0</v>
      </c>
      <c r="AN31" s="1">
        <f t="shared" si="10"/>
        <v>0</v>
      </c>
      <c r="AO31">
        <f t="shared" si="11"/>
        <v>0</v>
      </c>
      <c r="AP31" t="e">
        <f t="shared" si="12"/>
        <v>#DIV/0!</v>
      </c>
      <c r="AQ31" s="4">
        <f t="shared" si="13"/>
        <v>0</v>
      </c>
      <c r="AR31" s="3">
        <f t="shared" si="14"/>
        <v>0</v>
      </c>
      <c r="AS31" s="7">
        <f t="shared" si="15"/>
        <v>0</v>
      </c>
    </row>
    <row r="32" spans="1:45" x14ac:dyDescent="0.2">
      <c r="A32">
        <v>15</v>
      </c>
      <c r="B32" s="242">
        <f t="shared" si="0"/>
        <v>40770</v>
      </c>
      <c r="C32" s="245"/>
      <c r="D32" s="237"/>
      <c r="E32" s="259" t="str">
        <f t="shared" si="16"/>
        <v/>
      </c>
      <c r="F32" s="51"/>
      <c r="G32" s="250" t="str">
        <f t="shared" si="17"/>
        <v/>
      </c>
      <c r="H32" s="17"/>
      <c r="I32" s="52"/>
      <c r="J32" s="60" t="str">
        <f t="shared" si="18"/>
        <v>need data</v>
      </c>
      <c r="K32" s="21">
        <f t="shared" si="1"/>
        <v>0</v>
      </c>
      <c r="L32" s="21" t="str">
        <f t="shared" si="25"/>
        <v>no data</v>
      </c>
      <c r="M32" s="21" t="str">
        <f t="shared" si="26"/>
        <v>no data</v>
      </c>
      <c r="N32" s="61" t="str">
        <f t="shared" si="32"/>
        <v>need data</v>
      </c>
      <c r="O32" s="60">
        <f t="shared" si="3"/>
        <v>0</v>
      </c>
      <c r="P32" s="21" t="str">
        <f t="shared" si="4"/>
        <v>no data</v>
      </c>
      <c r="Q32" s="21" t="str">
        <f t="shared" si="5"/>
        <v>no data</v>
      </c>
      <c r="R32" s="61" t="str">
        <f t="shared" si="19"/>
        <v>need data</v>
      </c>
      <c r="S32" s="153"/>
      <c r="T32" s="154"/>
      <c r="U32" s="154"/>
      <c r="V32" s="141"/>
      <c r="W32" s="142"/>
      <c r="Y32" s="5" t="e">
        <f t="shared" si="20"/>
        <v>#VALUE!</v>
      </c>
      <c r="Z32" s="5" t="str">
        <f t="shared" si="21"/>
        <v>no data</v>
      </c>
      <c r="AA32" s="5" t="str">
        <f t="shared" si="22"/>
        <v>no data</v>
      </c>
      <c r="AB32" s="5" t="e">
        <f t="shared" si="23"/>
        <v>#VALUE!</v>
      </c>
      <c r="AC32" s="5" t="str">
        <f t="shared" si="24"/>
        <v>no data</v>
      </c>
      <c r="AD32" s="5" t="str">
        <f t="shared" si="24"/>
        <v>no data</v>
      </c>
      <c r="AE32" s="2">
        <f t="shared" si="6"/>
        <v>227</v>
      </c>
      <c r="AF32" s="1" t="str">
        <f t="shared" si="27"/>
        <v>need data</v>
      </c>
      <c r="AG32" s="1" t="str">
        <f t="shared" si="28"/>
        <v>need data</v>
      </c>
      <c r="AH32" s="1" t="str">
        <f t="shared" si="29"/>
        <v>need data</v>
      </c>
      <c r="AI32" s="1">
        <f t="shared" si="7"/>
        <v>0</v>
      </c>
      <c r="AJ32" s="1">
        <f t="shared" si="30"/>
        <v>0</v>
      </c>
      <c r="AK32" s="1">
        <f t="shared" si="8"/>
        <v>0</v>
      </c>
      <c r="AL32" s="1">
        <f t="shared" si="9"/>
        <v>0</v>
      </c>
      <c r="AM32" s="1">
        <f t="shared" si="31"/>
        <v>0</v>
      </c>
      <c r="AN32" s="1">
        <f t="shared" si="10"/>
        <v>0</v>
      </c>
      <c r="AO32">
        <f t="shared" si="11"/>
        <v>0</v>
      </c>
      <c r="AP32" t="e">
        <f t="shared" si="12"/>
        <v>#DIV/0!</v>
      </c>
      <c r="AQ32" s="4">
        <f t="shared" si="13"/>
        <v>0</v>
      </c>
      <c r="AR32" s="3">
        <f t="shared" si="14"/>
        <v>0</v>
      </c>
      <c r="AS32" s="7">
        <f t="shared" si="15"/>
        <v>0</v>
      </c>
    </row>
    <row r="33" spans="1:45" x14ac:dyDescent="0.2">
      <c r="A33">
        <v>16</v>
      </c>
      <c r="B33" s="242">
        <f t="shared" si="0"/>
        <v>40771</v>
      </c>
      <c r="C33" s="245"/>
      <c r="D33" s="237"/>
      <c r="E33" s="259" t="str">
        <f t="shared" si="16"/>
        <v/>
      </c>
      <c r="F33" s="51"/>
      <c r="G33" s="250" t="str">
        <f t="shared" si="17"/>
        <v/>
      </c>
      <c r="H33" s="17"/>
      <c r="I33" s="52"/>
      <c r="J33" s="60" t="str">
        <f t="shared" si="18"/>
        <v>need data</v>
      </c>
      <c r="K33" s="21">
        <f t="shared" si="1"/>
        <v>0</v>
      </c>
      <c r="L33" s="21" t="str">
        <f t="shared" si="25"/>
        <v>no data</v>
      </c>
      <c r="M33" s="21" t="str">
        <f t="shared" si="26"/>
        <v>no data</v>
      </c>
      <c r="N33" s="61" t="str">
        <f t="shared" si="32"/>
        <v>need data</v>
      </c>
      <c r="O33" s="60">
        <f t="shared" si="3"/>
        <v>0</v>
      </c>
      <c r="P33" s="21" t="str">
        <f t="shared" si="4"/>
        <v>no data</v>
      </c>
      <c r="Q33" s="21" t="str">
        <f t="shared" si="5"/>
        <v>no data</v>
      </c>
      <c r="R33" s="61" t="str">
        <f t="shared" si="19"/>
        <v>need data</v>
      </c>
      <c r="S33" s="153"/>
      <c r="T33" s="154"/>
      <c r="U33" s="154"/>
      <c r="V33" s="141"/>
      <c r="W33" s="142"/>
      <c r="Y33" s="5" t="e">
        <f t="shared" si="20"/>
        <v>#VALUE!</v>
      </c>
      <c r="Z33" s="5" t="str">
        <f t="shared" si="21"/>
        <v>no data</v>
      </c>
      <c r="AA33" s="5" t="str">
        <f t="shared" si="22"/>
        <v>no data</v>
      </c>
      <c r="AB33" s="5" t="e">
        <f t="shared" si="23"/>
        <v>#VALUE!</v>
      </c>
      <c r="AC33" s="5" t="str">
        <f t="shared" si="24"/>
        <v>no data</v>
      </c>
      <c r="AD33" s="5" t="str">
        <f t="shared" si="24"/>
        <v>no data</v>
      </c>
      <c r="AE33" s="2">
        <f t="shared" si="6"/>
        <v>228</v>
      </c>
      <c r="AF33" s="1" t="str">
        <f t="shared" si="27"/>
        <v>need data</v>
      </c>
      <c r="AG33" s="1" t="str">
        <f t="shared" si="28"/>
        <v>need data</v>
      </c>
      <c r="AH33" s="1" t="str">
        <f t="shared" si="29"/>
        <v>need data</v>
      </c>
      <c r="AI33" s="1">
        <f t="shared" si="7"/>
        <v>0</v>
      </c>
      <c r="AJ33" s="1">
        <f t="shared" si="30"/>
        <v>0</v>
      </c>
      <c r="AK33" s="1">
        <f t="shared" si="8"/>
        <v>0</v>
      </c>
      <c r="AL33" s="1">
        <f t="shared" si="9"/>
        <v>0</v>
      </c>
      <c r="AM33" s="1">
        <f t="shared" si="31"/>
        <v>0</v>
      </c>
      <c r="AN33" s="1">
        <f t="shared" si="10"/>
        <v>0</v>
      </c>
      <c r="AO33">
        <f t="shared" si="11"/>
        <v>0</v>
      </c>
      <c r="AP33" t="e">
        <f t="shared" si="12"/>
        <v>#DIV/0!</v>
      </c>
      <c r="AQ33" s="4">
        <f t="shared" si="13"/>
        <v>0</v>
      </c>
      <c r="AR33" s="3">
        <f t="shared" si="14"/>
        <v>0</v>
      </c>
      <c r="AS33" s="7">
        <f t="shared" si="15"/>
        <v>0</v>
      </c>
    </row>
    <row r="34" spans="1:45" x14ac:dyDescent="0.2">
      <c r="A34">
        <v>17</v>
      </c>
      <c r="B34" s="242">
        <f t="shared" si="0"/>
        <v>40772</v>
      </c>
      <c r="C34" s="245"/>
      <c r="D34" s="237"/>
      <c r="E34" s="259" t="str">
        <f t="shared" si="16"/>
        <v/>
      </c>
      <c r="F34" s="51"/>
      <c r="G34" s="250" t="str">
        <f t="shared" si="17"/>
        <v/>
      </c>
      <c r="H34" s="17"/>
      <c r="I34" s="52"/>
      <c r="J34" s="60" t="str">
        <f t="shared" si="18"/>
        <v>need data</v>
      </c>
      <c r="K34" s="21">
        <f t="shared" si="1"/>
        <v>0</v>
      </c>
      <c r="L34" s="21" t="str">
        <f t="shared" si="25"/>
        <v>no data</v>
      </c>
      <c r="M34" s="21" t="str">
        <f t="shared" si="26"/>
        <v>no data</v>
      </c>
      <c r="N34" s="61" t="str">
        <f t="shared" si="32"/>
        <v>need data</v>
      </c>
      <c r="O34" s="60">
        <f t="shared" si="3"/>
        <v>0</v>
      </c>
      <c r="P34" s="21" t="str">
        <f t="shared" si="4"/>
        <v>no data</v>
      </c>
      <c r="Q34" s="21" t="str">
        <f t="shared" si="5"/>
        <v>no data</v>
      </c>
      <c r="R34" s="61" t="str">
        <f t="shared" si="19"/>
        <v>need data</v>
      </c>
      <c r="S34" s="153"/>
      <c r="T34" s="154"/>
      <c r="U34" s="154"/>
      <c r="V34" s="141"/>
      <c r="W34" s="142"/>
      <c r="Y34" s="5" t="e">
        <f t="shared" si="20"/>
        <v>#VALUE!</v>
      </c>
      <c r="Z34" s="5" t="str">
        <f t="shared" si="21"/>
        <v>no data</v>
      </c>
      <c r="AA34" s="5" t="str">
        <f t="shared" si="22"/>
        <v>no data</v>
      </c>
      <c r="AB34" s="5" t="e">
        <f t="shared" si="23"/>
        <v>#VALUE!</v>
      </c>
      <c r="AC34" s="5" t="str">
        <f t="shared" si="24"/>
        <v>no data</v>
      </c>
      <c r="AD34" s="5" t="str">
        <f t="shared" si="24"/>
        <v>no data</v>
      </c>
      <c r="AE34" s="2">
        <f t="shared" si="6"/>
        <v>229</v>
      </c>
      <c r="AF34" s="1" t="str">
        <f t="shared" si="27"/>
        <v>need data</v>
      </c>
      <c r="AG34" s="1" t="str">
        <f t="shared" si="28"/>
        <v>need data</v>
      </c>
      <c r="AH34" s="1" t="str">
        <f t="shared" si="29"/>
        <v>need data</v>
      </c>
      <c r="AI34" s="1">
        <f t="shared" si="7"/>
        <v>0</v>
      </c>
      <c r="AJ34" s="1">
        <f t="shared" si="30"/>
        <v>0</v>
      </c>
      <c r="AK34" s="1">
        <f t="shared" si="8"/>
        <v>0</v>
      </c>
      <c r="AL34" s="1">
        <f t="shared" si="9"/>
        <v>0</v>
      </c>
      <c r="AM34" s="1">
        <f t="shared" si="31"/>
        <v>0</v>
      </c>
      <c r="AN34" s="1">
        <f t="shared" si="10"/>
        <v>0</v>
      </c>
      <c r="AO34">
        <f t="shared" si="11"/>
        <v>0</v>
      </c>
      <c r="AP34" t="e">
        <f t="shared" si="12"/>
        <v>#DIV/0!</v>
      </c>
      <c r="AQ34" s="4">
        <f t="shared" si="13"/>
        <v>0</v>
      </c>
      <c r="AR34" s="3">
        <f t="shared" si="14"/>
        <v>0</v>
      </c>
      <c r="AS34" s="7">
        <f t="shared" si="15"/>
        <v>0</v>
      </c>
    </row>
    <row r="35" spans="1:45" x14ac:dyDescent="0.2">
      <c r="A35">
        <v>18</v>
      </c>
      <c r="B35" s="242">
        <f t="shared" si="0"/>
        <v>40773</v>
      </c>
      <c r="C35" s="245"/>
      <c r="D35" s="237"/>
      <c r="E35" s="259" t="str">
        <f t="shared" si="16"/>
        <v/>
      </c>
      <c r="F35" s="51"/>
      <c r="G35" s="250" t="str">
        <f t="shared" si="17"/>
        <v/>
      </c>
      <c r="H35" s="17"/>
      <c r="I35" s="52"/>
      <c r="J35" s="60" t="str">
        <f t="shared" si="18"/>
        <v>need data</v>
      </c>
      <c r="K35" s="21">
        <f t="shared" si="1"/>
        <v>0</v>
      </c>
      <c r="L35" s="21" t="str">
        <f t="shared" si="25"/>
        <v>no data</v>
      </c>
      <c r="M35" s="21" t="str">
        <f t="shared" si="26"/>
        <v>no data</v>
      </c>
      <c r="N35" s="61" t="str">
        <f t="shared" si="32"/>
        <v>need data</v>
      </c>
      <c r="O35" s="60">
        <f t="shared" si="3"/>
        <v>0</v>
      </c>
      <c r="P35" s="21" t="str">
        <f t="shared" si="4"/>
        <v>no data</v>
      </c>
      <c r="Q35" s="21" t="str">
        <f t="shared" si="5"/>
        <v>no data</v>
      </c>
      <c r="R35" s="61" t="str">
        <f t="shared" si="19"/>
        <v>need data</v>
      </c>
      <c r="S35" s="153"/>
      <c r="T35" s="154"/>
      <c r="U35" s="154"/>
      <c r="V35" s="141"/>
      <c r="W35" s="142"/>
      <c r="Y35" s="5" t="e">
        <f t="shared" si="20"/>
        <v>#VALUE!</v>
      </c>
      <c r="Z35" s="5" t="str">
        <f t="shared" si="21"/>
        <v>no data</v>
      </c>
      <c r="AA35" s="5" t="str">
        <f t="shared" si="22"/>
        <v>no data</v>
      </c>
      <c r="AB35" s="5" t="e">
        <f t="shared" si="23"/>
        <v>#VALUE!</v>
      </c>
      <c r="AC35" s="5" t="str">
        <f t="shared" si="24"/>
        <v>no data</v>
      </c>
      <c r="AD35" s="5" t="str">
        <f t="shared" si="24"/>
        <v>no data</v>
      </c>
      <c r="AE35" s="2">
        <f t="shared" si="6"/>
        <v>230</v>
      </c>
      <c r="AF35" s="1" t="str">
        <f t="shared" si="27"/>
        <v>need data</v>
      </c>
      <c r="AG35" s="1" t="str">
        <f t="shared" si="28"/>
        <v>need data</v>
      </c>
      <c r="AH35" s="1" t="str">
        <f t="shared" si="29"/>
        <v>need data</v>
      </c>
      <c r="AI35" s="1">
        <f t="shared" si="7"/>
        <v>0</v>
      </c>
      <c r="AJ35" s="1">
        <f t="shared" si="30"/>
        <v>0</v>
      </c>
      <c r="AK35" s="1">
        <f t="shared" si="8"/>
        <v>0</v>
      </c>
      <c r="AL35" s="1">
        <f t="shared" si="9"/>
        <v>0</v>
      </c>
      <c r="AM35" s="1">
        <f t="shared" si="31"/>
        <v>0</v>
      </c>
      <c r="AN35" s="1">
        <f t="shared" si="10"/>
        <v>0</v>
      </c>
      <c r="AO35">
        <f t="shared" si="11"/>
        <v>0</v>
      </c>
      <c r="AP35" t="e">
        <f t="shared" si="12"/>
        <v>#DIV/0!</v>
      </c>
      <c r="AQ35" s="4">
        <f t="shared" si="13"/>
        <v>0</v>
      </c>
      <c r="AR35" s="3">
        <f t="shared" si="14"/>
        <v>0</v>
      </c>
      <c r="AS35" s="7">
        <f t="shared" si="15"/>
        <v>0</v>
      </c>
    </row>
    <row r="36" spans="1:45" x14ac:dyDescent="0.2">
      <c r="A36">
        <v>19</v>
      </c>
      <c r="B36" s="242">
        <f t="shared" si="0"/>
        <v>40774</v>
      </c>
      <c r="C36" s="245"/>
      <c r="D36" s="237"/>
      <c r="E36" s="259" t="str">
        <f t="shared" si="16"/>
        <v/>
      </c>
      <c r="F36" s="51"/>
      <c r="G36" s="250" t="str">
        <f t="shared" si="17"/>
        <v/>
      </c>
      <c r="H36" s="17"/>
      <c r="I36" s="52"/>
      <c r="J36" s="60" t="str">
        <f t="shared" si="18"/>
        <v>need data</v>
      </c>
      <c r="K36" s="21">
        <f t="shared" si="1"/>
        <v>0</v>
      </c>
      <c r="L36" s="21" t="str">
        <f t="shared" si="25"/>
        <v>no data</v>
      </c>
      <c r="M36" s="21" t="str">
        <f t="shared" si="26"/>
        <v>no data</v>
      </c>
      <c r="N36" s="61" t="str">
        <f t="shared" si="32"/>
        <v>need data</v>
      </c>
      <c r="O36" s="60">
        <f t="shared" si="3"/>
        <v>0</v>
      </c>
      <c r="P36" s="21" t="str">
        <f t="shared" si="4"/>
        <v>no data</v>
      </c>
      <c r="Q36" s="21" t="str">
        <f t="shared" si="5"/>
        <v>no data</v>
      </c>
      <c r="R36" s="61" t="str">
        <f t="shared" si="19"/>
        <v>need data</v>
      </c>
      <c r="S36" s="153"/>
      <c r="T36" s="154"/>
      <c r="U36" s="154"/>
      <c r="V36" s="141"/>
      <c r="W36" s="142"/>
      <c r="Y36" s="5" t="e">
        <f t="shared" si="20"/>
        <v>#VALUE!</v>
      </c>
      <c r="Z36" s="5" t="str">
        <f t="shared" si="21"/>
        <v>no data</v>
      </c>
      <c r="AA36" s="5" t="str">
        <f t="shared" si="22"/>
        <v>no data</v>
      </c>
      <c r="AB36" s="5" t="e">
        <f t="shared" si="23"/>
        <v>#VALUE!</v>
      </c>
      <c r="AC36" s="5" t="str">
        <f t="shared" si="24"/>
        <v>no data</v>
      </c>
      <c r="AD36" s="5" t="str">
        <f t="shared" si="24"/>
        <v>no data</v>
      </c>
      <c r="AE36" s="2">
        <f t="shared" si="6"/>
        <v>231</v>
      </c>
      <c r="AF36" s="1" t="str">
        <f t="shared" si="27"/>
        <v>need data</v>
      </c>
      <c r="AG36" s="1" t="str">
        <f t="shared" si="28"/>
        <v>need data</v>
      </c>
      <c r="AH36" s="1" t="str">
        <f t="shared" si="29"/>
        <v>need data</v>
      </c>
      <c r="AI36" s="1">
        <f t="shared" si="7"/>
        <v>0</v>
      </c>
      <c r="AJ36" s="1">
        <f t="shared" si="30"/>
        <v>0</v>
      </c>
      <c r="AK36" s="1">
        <f t="shared" si="8"/>
        <v>0</v>
      </c>
      <c r="AL36" s="1">
        <f t="shared" si="9"/>
        <v>0</v>
      </c>
      <c r="AM36" s="1">
        <f t="shared" si="31"/>
        <v>0</v>
      </c>
      <c r="AN36" s="1">
        <f t="shared" si="10"/>
        <v>0</v>
      </c>
      <c r="AO36">
        <f t="shared" si="11"/>
        <v>0</v>
      </c>
      <c r="AP36" t="e">
        <f t="shared" si="12"/>
        <v>#DIV/0!</v>
      </c>
      <c r="AQ36" s="4">
        <f t="shared" si="13"/>
        <v>0</v>
      </c>
      <c r="AR36" s="3">
        <f t="shared" si="14"/>
        <v>0</v>
      </c>
      <c r="AS36" s="7">
        <f t="shared" si="15"/>
        <v>0</v>
      </c>
    </row>
    <row r="37" spans="1:45" x14ac:dyDescent="0.2">
      <c r="A37">
        <v>20</v>
      </c>
      <c r="B37" s="242">
        <f t="shared" si="0"/>
        <v>40775</v>
      </c>
      <c r="C37" s="245"/>
      <c r="D37" s="237"/>
      <c r="E37" s="259" t="str">
        <f t="shared" si="16"/>
        <v/>
      </c>
      <c r="F37" s="51"/>
      <c r="G37" s="250" t="str">
        <f t="shared" si="17"/>
        <v/>
      </c>
      <c r="H37" s="17"/>
      <c r="I37" s="52"/>
      <c r="J37" s="60" t="str">
        <f t="shared" si="18"/>
        <v>need data</v>
      </c>
      <c r="K37" s="21">
        <f t="shared" si="1"/>
        <v>0</v>
      </c>
      <c r="L37" s="21" t="str">
        <f t="shared" si="25"/>
        <v>no data</v>
      </c>
      <c r="M37" s="21" t="str">
        <f t="shared" si="26"/>
        <v>no data</v>
      </c>
      <c r="N37" s="61" t="str">
        <f t="shared" si="32"/>
        <v>need data</v>
      </c>
      <c r="O37" s="60">
        <f t="shared" si="3"/>
        <v>0</v>
      </c>
      <c r="P37" s="21" t="str">
        <f t="shared" si="4"/>
        <v>no data</v>
      </c>
      <c r="Q37" s="21" t="str">
        <f t="shared" si="5"/>
        <v>no data</v>
      </c>
      <c r="R37" s="61" t="str">
        <f t="shared" si="19"/>
        <v>need data</v>
      </c>
      <c r="S37" s="153"/>
      <c r="T37" s="154"/>
      <c r="U37" s="154"/>
      <c r="V37" s="141"/>
      <c r="W37" s="142"/>
      <c r="Y37" s="5" t="e">
        <f t="shared" si="20"/>
        <v>#VALUE!</v>
      </c>
      <c r="Z37" s="5" t="str">
        <f t="shared" si="21"/>
        <v>no data</v>
      </c>
      <c r="AA37" s="5" t="str">
        <f t="shared" si="22"/>
        <v>no data</v>
      </c>
      <c r="AB37" s="5" t="e">
        <f t="shared" si="23"/>
        <v>#VALUE!</v>
      </c>
      <c r="AC37" s="5" t="str">
        <f t="shared" si="24"/>
        <v>no data</v>
      </c>
      <c r="AD37" s="5" t="str">
        <f t="shared" si="24"/>
        <v>no data</v>
      </c>
      <c r="AE37" s="2">
        <f t="shared" si="6"/>
        <v>232</v>
      </c>
      <c r="AF37" s="1" t="str">
        <f t="shared" si="27"/>
        <v>need data</v>
      </c>
      <c r="AG37" s="1" t="str">
        <f t="shared" si="28"/>
        <v>need data</v>
      </c>
      <c r="AH37" s="1" t="str">
        <f t="shared" si="29"/>
        <v>need data</v>
      </c>
      <c r="AI37" s="1">
        <f t="shared" si="7"/>
        <v>0</v>
      </c>
      <c r="AJ37" s="1">
        <f t="shared" si="30"/>
        <v>0</v>
      </c>
      <c r="AK37" s="1">
        <f t="shared" si="8"/>
        <v>0</v>
      </c>
      <c r="AL37" s="1">
        <f t="shared" si="9"/>
        <v>0</v>
      </c>
      <c r="AM37" s="1">
        <f t="shared" si="31"/>
        <v>0</v>
      </c>
      <c r="AN37" s="1">
        <f t="shared" si="10"/>
        <v>0</v>
      </c>
      <c r="AO37">
        <f t="shared" si="11"/>
        <v>0</v>
      </c>
      <c r="AP37" t="e">
        <f t="shared" si="12"/>
        <v>#DIV/0!</v>
      </c>
      <c r="AQ37" s="4">
        <f t="shared" si="13"/>
        <v>0</v>
      </c>
      <c r="AR37" s="3">
        <f t="shared" si="14"/>
        <v>0</v>
      </c>
      <c r="AS37" s="7">
        <f t="shared" si="15"/>
        <v>0</v>
      </c>
    </row>
    <row r="38" spans="1:45" x14ac:dyDescent="0.2">
      <c r="A38">
        <v>21</v>
      </c>
      <c r="B38" s="242">
        <f t="shared" si="0"/>
        <v>40776</v>
      </c>
      <c r="C38" s="245"/>
      <c r="D38" s="237"/>
      <c r="E38" s="259" t="str">
        <f t="shared" si="16"/>
        <v/>
      </c>
      <c r="F38" s="51"/>
      <c r="G38" s="250" t="str">
        <f t="shared" si="17"/>
        <v/>
      </c>
      <c r="H38" s="17"/>
      <c r="I38" s="52"/>
      <c r="J38" s="60" t="str">
        <f t="shared" si="18"/>
        <v>need data</v>
      </c>
      <c r="K38" s="21">
        <f t="shared" si="1"/>
        <v>0</v>
      </c>
      <c r="L38" s="21" t="str">
        <f t="shared" si="25"/>
        <v>no data</v>
      </c>
      <c r="M38" s="21" t="str">
        <f t="shared" si="26"/>
        <v>no data</v>
      </c>
      <c r="N38" s="61" t="str">
        <f t="shared" si="32"/>
        <v>need data</v>
      </c>
      <c r="O38" s="60">
        <f t="shared" si="3"/>
        <v>0</v>
      </c>
      <c r="P38" s="21" t="str">
        <f t="shared" si="4"/>
        <v>no data</v>
      </c>
      <c r="Q38" s="21" t="str">
        <f t="shared" si="5"/>
        <v>no data</v>
      </c>
      <c r="R38" s="61" t="str">
        <f t="shared" si="19"/>
        <v>need data</v>
      </c>
      <c r="S38" s="153"/>
      <c r="T38" s="154"/>
      <c r="U38" s="154"/>
      <c r="V38" s="141"/>
      <c r="W38" s="142"/>
      <c r="Y38" s="5" t="e">
        <f t="shared" si="20"/>
        <v>#VALUE!</v>
      </c>
      <c r="Z38" s="5" t="str">
        <f t="shared" si="21"/>
        <v>no data</v>
      </c>
      <c r="AA38" s="5" t="str">
        <f t="shared" si="22"/>
        <v>no data</v>
      </c>
      <c r="AB38" s="5" t="e">
        <f t="shared" si="23"/>
        <v>#VALUE!</v>
      </c>
      <c r="AC38" s="5" t="str">
        <f t="shared" si="24"/>
        <v>no data</v>
      </c>
      <c r="AD38" s="5" t="str">
        <f t="shared" si="24"/>
        <v>no data</v>
      </c>
      <c r="AE38" s="2">
        <f t="shared" si="6"/>
        <v>233</v>
      </c>
      <c r="AF38" s="1" t="str">
        <f t="shared" si="27"/>
        <v>need data</v>
      </c>
      <c r="AG38" s="1" t="str">
        <f t="shared" si="28"/>
        <v>need data</v>
      </c>
      <c r="AH38" s="1" t="str">
        <f t="shared" si="29"/>
        <v>need data</v>
      </c>
      <c r="AI38" s="1">
        <f t="shared" si="7"/>
        <v>0</v>
      </c>
      <c r="AJ38" s="1">
        <f t="shared" si="30"/>
        <v>0</v>
      </c>
      <c r="AK38" s="1">
        <f t="shared" si="8"/>
        <v>0</v>
      </c>
      <c r="AL38" s="1">
        <f t="shared" si="9"/>
        <v>0</v>
      </c>
      <c r="AM38" s="1">
        <f t="shared" si="31"/>
        <v>0</v>
      </c>
      <c r="AN38" s="1">
        <f t="shared" si="10"/>
        <v>0</v>
      </c>
      <c r="AO38">
        <f t="shared" si="11"/>
        <v>0</v>
      </c>
      <c r="AP38" t="e">
        <f t="shared" si="12"/>
        <v>#DIV/0!</v>
      </c>
      <c r="AQ38" s="4">
        <f t="shared" si="13"/>
        <v>0</v>
      </c>
      <c r="AR38" s="3">
        <f t="shared" si="14"/>
        <v>0</v>
      </c>
      <c r="AS38" s="7">
        <f t="shared" si="15"/>
        <v>0</v>
      </c>
    </row>
    <row r="39" spans="1:45" x14ac:dyDescent="0.2">
      <c r="A39">
        <v>22</v>
      </c>
      <c r="B39" s="242">
        <f t="shared" si="0"/>
        <v>40777</v>
      </c>
      <c r="C39" s="245"/>
      <c r="D39" s="237"/>
      <c r="E39" s="259" t="str">
        <f t="shared" si="16"/>
        <v/>
      </c>
      <c r="F39" s="51"/>
      <c r="G39" s="250" t="str">
        <f t="shared" si="17"/>
        <v/>
      </c>
      <c r="H39" s="17"/>
      <c r="I39" s="52"/>
      <c r="J39" s="60" t="str">
        <f t="shared" si="18"/>
        <v>need data</v>
      </c>
      <c r="K39" s="21">
        <f t="shared" si="1"/>
        <v>0</v>
      </c>
      <c r="L39" s="21" t="str">
        <f t="shared" si="25"/>
        <v>no data</v>
      </c>
      <c r="M39" s="21" t="str">
        <f t="shared" si="26"/>
        <v>no data</v>
      </c>
      <c r="N39" s="61" t="str">
        <f t="shared" si="32"/>
        <v>need data</v>
      </c>
      <c r="O39" s="60">
        <f t="shared" si="3"/>
        <v>0</v>
      </c>
      <c r="P39" s="21" t="str">
        <f t="shared" si="4"/>
        <v>no data</v>
      </c>
      <c r="Q39" s="21" t="str">
        <f t="shared" si="5"/>
        <v>no data</v>
      </c>
      <c r="R39" s="61" t="str">
        <f t="shared" si="19"/>
        <v>need data</v>
      </c>
      <c r="S39" s="153"/>
      <c r="T39" s="154"/>
      <c r="U39" s="154"/>
      <c r="V39" s="141"/>
      <c r="W39" s="142"/>
      <c r="Y39" s="5" t="e">
        <f t="shared" si="20"/>
        <v>#VALUE!</v>
      </c>
      <c r="Z39" s="5" t="str">
        <f t="shared" si="21"/>
        <v>no data</v>
      </c>
      <c r="AA39" s="5" t="str">
        <f t="shared" si="22"/>
        <v>no data</v>
      </c>
      <c r="AB39" s="5" t="e">
        <f t="shared" si="23"/>
        <v>#VALUE!</v>
      </c>
      <c r="AC39" s="5" t="str">
        <f t="shared" si="24"/>
        <v>no data</v>
      </c>
      <c r="AD39" s="5" t="str">
        <f t="shared" si="24"/>
        <v>no data</v>
      </c>
      <c r="AE39" s="2">
        <f t="shared" si="6"/>
        <v>234</v>
      </c>
      <c r="AF39" s="1" t="str">
        <f t="shared" si="27"/>
        <v>need data</v>
      </c>
      <c r="AG39" s="1" t="str">
        <f t="shared" si="28"/>
        <v>need data</v>
      </c>
      <c r="AH39" s="1" t="str">
        <f t="shared" si="29"/>
        <v>need data</v>
      </c>
      <c r="AI39" s="1">
        <f t="shared" si="7"/>
        <v>0</v>
      </c>
      <c r="AJ39" s="1">
        <f t="shared" si="30"/>
        <v>0</v>
      </c>
      <c r="AK39" s="1">
        <f t="shared" si="8"/>
        <v>0</v>
      </c>
      <c r="AL39" s="1">
        <f t="shared" si="9"/>
        <v>0</v>
      </c>
      <c r="AM39" s="1">
        <f t="shared" si="31"/>
        <v>0</v>
      </c>
      <c r="AN39" s="1">
        <f t="shared" si="10"/>
        <v>0</v>
      </c>
      <c r="AO39">
        <f t="shared" si="11"/>
        <v>0</v>
      </c>
      <c r="AP39" t="e">
        <f t="shared" si="12"/>
        <v>#DIV/0!</v>
      </c>
      <c r="AQ39" s="4">
        <f t="shared" si="13"/>
        <v>0</v>
      </c>
      <c r="AR39" s="3">
        <f t="shared" si="14"/>
        <v>0</v>
      </c>
      <c r="AS39" s="7">
        <f t="shared" si="15"/>
        <v>0</v>
      </c>
    </row>
    <row r="40" spans="1:45" x14ac:dyDescent="0.2">
      <c r="A40">
        <v>23</v>
      </c>
      <c r="B40" s="242">
        <f t="shared" si="0"/>
        <v>40778</v>
      </c>
      <c r="C40" s="245"/>
      <c r="D40" s="237"/>
      <c r="E40" s="259" t="str">
        <f t="shared" si="16"/>
        <v/>
      </c>
      <c r="F40" s="51"/>
      <c r="G40" s="250" t="str">
        <f t="shared" si="17"/>
        <v/>
      </c>
      <c r="H40" s="17"/>
      <c r="I40" s="52"/>
      <c r="J40" s="60" t="str">
        <f t="shared" si="18"/>
        <v>need data</v>
      </c>
      <c r="K40" s="21">
        <f t="shared" si="1"/>
        <v>0</v>
      </c>
      <c r="L40" s="21" t="str">
        <f t="shared" si="25"/>
        <v>no data</v>
      </c>
      <c r="M40" s="21" t="str">
        <f t="shared" si="26"/>
        <v>no data</v>
      </c>
      <c r="N40" s="61" t="str">
        <f t="shared" si="32"/>
        <v>need data</v>
      </c>
      <c r="O40" s="60">
        <f t="shared" si="3"/>
        <v>0</v>
      </c>
      <c r="P40" s="21" t="str">
        <f t="shared" si="4"/>
        <v>no data</v>
      </c>
      <c r="Q40" s="21" t="str">
        <f t="shared" si="5"/>
        <v>no data</v>
      </c>
      <c r="R40" s="61" t="str">
        <f t="shared" si="19"/>
        <v>need data</v>
      </c>
      <c r="S40" s="153"/>
      <c r="T40" s="154"/>
      <c r="U40" s="154"/>
      <c r="V40" s="141"/>
      <c r="W40" s="142"/>
      <c r="Y40" s="5" t="e">
        <f t="shared" si="20"/>
        <v>#VALUE!</v>
      </c>
      <c r="Z40" s="5" t="str">
        <f t="shared" si="21"/>
        <v>no data</v>
      </c>
      <c r="AA40" s="5" t="str">
        <f t="shared" si="22"/>
        <v>no data</v>
      </c>
      <c r="AB40" s="5" t="e">
        <f t="shared" si="23"/>
        <v>#VALUE!</v>
      </c>
      <c r="AC40" s="5" t="str">
        <f t="shared" si="24"/>
        <v>no data</v>
      </c>
      <c r="AD40" s="5" t="str">
        <f t="shared" si="24"/>
        <v>no data</v>
      </c>
      <c r="AE40" s="2">
        <f t="shared" si="6"/>
        <v>235</v>
      </c>
      <c r="AF40" s="1" t="str">
        <f t="shared" si="27"/>
        <v>need data</v>
      </c>
      <c r="AG40" s="1" t="str">
        <f t="shared" si="28"/>
        <v>need data</v>
      </c>
      <c r="AH40" s="1" t="str">
        <f t="shared" ref="AH40" si="33">IF(COUNT(F34:F40)&lt;&gt;7,"need data",AVERAGE(F34:F40))</f>
        <v>need data</v>
      </c>
      <c r="AI40" s="1">
        <f t="shared" si="7"/>
        <v>0</v>
      </c>
      <c r="AJ40" s="1">
        <f t="shared" si="30"/>
        <v>0</v>
      </c>
      <c r="AK40" s="1">
        <f t="shared" si="8"/>
        <v>0</v>
      </c>
      <c r="AL40" s="1">
        <f t="shared" si="9"/>
        <v>0</v>
      </c>
      <c r="AM40" s="1">
        <f t="shared" si="31"/>
        <v>0</v>
      </c>
      <c r="AN40" s="1">
        <f t="shared" si="10"/>
        <v>0</v>
      </c>
      <c r="AO40">
        <f t="shared" si="11"/>
        <v>0</v>
      </c>
      <c r="AP40" t="e">
        <f t="shared" si="12"/>
        <v>#DIV/0!</v>
      </c>
      <c r="AQ40" s="4">
        <f t="shared" si="13"/>
        <v>0</v>
      </c>
      <c r="AR40" s="3">
        <f t="shared" si="14"/>
        <v>0</v>
      </c>
      <c r="AS40" s="7">
        <f t="shared" si="15"/>
        <v>0</v>
      </c>
    </row>
    <row r="41" spans="1:45" x14ac:dyDescent="0.2">
      <c r="A41">
        <v>24</v>
      </c>
      <c r="B41" s="242">
        <f t="shared" si="0"/>
        <v>40779</v>
      </c>
      <c r="C41" s="245"/>
      <c r="D41" s="237"/>
      <c r="E41" s="259" t="str">
        <f t="shared" si="16"/>
        <v/>
      </c>
      <c r="F41" s="51"/>
      <c r="G41" s="250" t="str">
        <f t="shared" si="17"/>
        <v/>
      </c>
      <c r="H41" s="17"/>
      <c r="I41" s="52"/>
      <c r="J41" s="60" t="str">
        <f t="shared" si="18"/>
        <v>need data</v>
      </c>
      <c r="K41" s="21">
        <f t="shared" si="1"/>
        <v>0</v>
      </c>
      <c r="L41" s="21" t="str">
        <f t="shared" si="25"/>
        <v>no data</v>
      </c>
      <c r="M41" s="21" t="str">
        <f t="shared" si="26"/>
        <v>no data</v>
      </c>
      <c r="N41" s="61" t="str">
        <f>IF(K41="","",IF(J41="need data","need data",IF(AA41&lt;&gt;"no data",AA41,IF(Z41&lt;&gt;"no data",Z41,Y41))))</f>
        <v>need data</v>
      </c>
      <c r="O41" s="60">
        <f t="shared" si="3"/>
        <v>0</v>
      </c>
      <c r="P41" s="21" t="str">
        <f t="shared" si="4"/>
        <v>no data</v>
      </c>
      <c r="Q41" s="21" t="str">
        <f t="shared" si="5"/>
        <v>no data</v>
      </c>
      <c r="R41" s="61" t="str">
        <f t="shared" si="19"/>
        <v>need data</v>
      </c>
      <c r="S41" s="153"/>
      <c r="T41" s="154"/>
      <c r="U41" s="154"/>
      <c r="V41" s="141"/>
      <c r="W41" s="142"/>
      <c r="Y41" s="5" t="e">
        <f t="shared" si="20"/>
        <v>#VALUE!</v>
      </c>
      <c r="Z41" s="5" t="str">
        <f t="shared" si="21"/>
        <v>no data</v>
      </c>
      <c r="AA41" s="5" t="str">
        <f t="shared" si="22"/>
        <v>no data</v>
      </c>
      <c r="AB41" s="5" t="e">
        <f t="shared" si="23"/>
        <v>#VALUE!</v>
      </c>
      <c r="AC41" s="5" t="str">
        <f t="shared" si="24"/>
        <v>no data</v>
      </c>
      <c r="AD41" s="5" t="str">
        <f t="shared" si="24"/>
        <v>no data</v>
      </c>
      <c r="AE41" s="2">
        <f t="shared" si="6"/>
        <v>236</v>
      </c>
      <c r="AF41" s="1" t="str">
        <f t="shared" si="27"/>
        <v>need data</v>
      </c>
      <c r="AG41" s="1" t="str">
        <f t="shared" si="28"/>
        <v>need data</v>
      </c>
      <c r="AH41" s="1" t="str">
        <f t="shared" ref="AH41:AH47" si="34">IF(COUNT(F35:F41)&lt;&gt;7,"need data",AVERAGE(F35:F41))</f>
        <v>need data</v>
      </c>
      <c r="AI41" s="1">
        <f t="shared" si="7"/>
        <v>0</v>
      </c>
      <c r="AJ41" s="1">
        <f t="shared" si="30"/>
        <v>0</v>
      </c>
      <c r="AK41" s="1">
        <f t="shared" si="8"/>
        <v>0</v>
      </c>
      <c r="AL41" s="1">
        <f t="shared" si="9"/>
        <v>0</v>
      </c>
      <c r="AM41" s="1">
        <f t="shared" si="31"/>
        <v>0</v>
      </c>
      <c r="AN41" s="1">
        <f t="shared" si="10"/>
        <v>0</v>
      </c>
      <c r="AO41">
        <f t="shared" si="11"/>
        <v>0</v>
      </c>
      <c r="AP41" t="e">
        <f t="shared" si="12"/>
        <v>#DIV/0!</v>
      </c>
      <c r="AQ41" s="4">
        <f t="shared" si="13"/>
        <v>0</v>
      </c>
      <c r="AR41" s="3">
        <f t="shared" si="14"/>
        <v>0</v>
      </c>
      <c r="AS41" s="7">
        <f t="shared" si="15"/>
        <v>0</v>
      </c>
    </row>
    <row r="42" spans="1:45" x14ac:dyDescent="0.2">
      <c r="A42">
        <v>25</v>
      </c>
      <c r="B42" s="242">
        <f t="shared" si="0"/>
        <v>40780</v>
      </c>
      <c r="C42" s="245"/>
      <c r="D42" s="237"/>
      <c r="E42" s="259" t="str">
        <f t="shared" si="16"/>
        <v/>
      </c>
      <c r="F42" s="51"/>
      <c r="G42" s="250" t="str">
        <f t="shared" si="17"/>
        <v/>
      </c>
      <c r="H42" s="17"/>
      <c r="I42" s="52"/>
      <c r="J42" s="60" t="str">
        <f t="shared" si="18"/>
        <v>need data</v>
      </c>
      <c r="K42" s="21">
        <f t="shared" si="1"/>
        <v>0</v>
      </c>
      <c r="L42" s="21" t="str">
        <f t="shared" si="25"/>
        <v>no data</v>
      </c>
      <c r="M42" s="21" t="str">
        <f t="shared" si="26"/>
        <v>no data</v>
      </c>
      <c r="N42" s="61" t="str">
        <f t="shared" si="32"/>
        <v>need data</v>
      </c>
      <c r="O42" s="60">
        <f t="shared" si="3"/>
        <v>0</v>
      </c>
      <c r="P42" s="21" t="str">
        <f t="shared" si="4"/>
        <v>no data</v>
      </c>
      <c r="Q42" s="21" t="str">
        <f t="shared" si="5"/>
        <v>no data</v>
      </c>
      <c r="R42" s="61" t="str">
        <f t="shared" si="19"/>
        <v>need data</v>
      </c>
      <c r="S42" s="153"/>
      <c r="T42" s="154"/>
      <c r="U42" s="154"/>
      <c r="V42" s="141"/>
      <c r="W42" s="142"/>
      <c r="Y42" s="5" t="e">
        <f t="shared" si="20"/>
        <v>#VALUE!</v>
      </c>
      <c r="Z42" s="5" t="str">
        <f t="shared" si="21"/>
        <v>no data</v>
      </c>
      <c r="AA42" s="5" t="str">
        <f t="shared" si="22"/>
        <v>no data</v>
      </c>
      <c r="AB42" s="5" t="e">
        <f t="shared" si="23"/>
        <v>#VALUE!</v>
      </c>
      <c r="AC42" s="5" t="str">
        <f t="shared" si="24"/>
        <v>no data</v>
      </c>
      <c r="AD42" s="5" t="str">
        <f t="shared" si="24"/>
        <v>no data</v>
      </c>
      <c r="AE42" s="2">
        <f t="shared" si="6"/>
        <v>237</v>
      </c>
      <c r="AF42" s="1" t="str">
        <f t="shared" si="27"/>
        <v>need data</v>
      </c>
      <c r="AG42" s="1" t="str">
        <f t="shared" si="28"/>
        <v>need data</v>
      </c>
      <c r="AH42" s="1" t="str">
        <f t="shared" si="34"/>
        <v>need data</v>
      </c>
      <c r="AI42" s="1">
        <f t="shared" si="7"/>
        <v>0</v>
      </c>
      <c r="AJ42" s="1">
        <f t="shared" si="30"/>
        <v>0</v>
      </c>
      <c r="AK42" s="1">
        <f t="shared" si="8"/>
        <v>0</v>
      </c>
      <c r="AL42" s="1">
        <f t="shared" si="9"/>
        <v>0</v>
      </c>
      <c r="AM42" s="1">
        <f t="shared" si="31"/>
        <v>0</v>
      </c>
      <c r="AN42" s="1">
        <f t="shared" si="10"/>
        <v>0</v>
      </c>
      <c r="AO42">
        <f t="shared" si="11"/>
        <v>0</v>
      </c>
      <c r="AP42" t="e">
        <f t="shared" si="12"/>
        <v>#DIV/0!</v>
      </c>
      <c r="AQ42" s="4">
        <f t="shared" si="13"/>
        <v>0</v>
      </c>
      <c r="AR42" s="3">
        <f t="shared" si="14"/>
        <v>0</v>
      </c>
      <c r="AS42" s="7">
        <f t="shared" si="15"/>
        <v>0</v>
      </c>
    </row>
    <row r="43" spans="1:45" x14ac:dyDescent="0.2">
      <c r="A43">
        <v>26</v>
      </c>
      <c r="B43" s="242">
        <f t="shared" si="0"/>
        <v>40781</v>
      </c>
      <c r="C43" s="245"/>
      <c r="D43" s="237"/>
      <c r="E43" s="259" t="str">
        <f t="shared" si="16"/>
        <v/>
      </c>
      <c r="F43" s="51"/>
      <c r="G43" s="250" t="str">
        <f t="shared" si="17"/>
        <v/>
      </c>
      <c r="H43" s="17"/>
      <c r="I43" s="52"/>
      <c r="J43" s="60" t="str">
        <f t="shared" si="18"/>
        <v>need data</v>
      </c>
      <c r="K43" s="21">
        <f t="shared" si="1"/>
        <v>0</v>
      </c>
      <c r="L43" s="21" t="str">
        <f t="shared" si="25"/>
        <v>no data</v>
      </c>
      <c r="M43" s="21" t="str">
        <f t="shared" si="26"/>
        <v>no data</v>
      </c>
      <c r="N43" s="61" t="str">
        <f t="shared" si="32"/>
        <v>need data</v>
      </c>
      <c r="O43" s="60">
        <f t="shared" si="3"/>
        <v>0</v>
      </c>
      <c r="P43" s="21" t="str">
        <f t="shared" si="4"/>
        <v>no data</v>
      </c>
      <c r="Q43" s="21" t="str">
        <f t="shared" si="5"/>
        <v>no data</v>
      </c>
      <c r="R43" s="61" t="str">
        <f t="shared" si="19"/>
        <v>need data</v>
      </c>
      <c r="S43" s="153"/>
      <c r="T43" s="154"/>
      <c r="U43" s="154"/>
      <c r="V43" s="141"/>
      <c r="W43" s="142"/>
      <c r="Y43" s="5" t="e">
        <f t="shared" si="20"/>
        <v>#VALUE!</v>
      </c>
      <c r="Z43" s="5" t="str">
        <f t="shared" si="21"/>
        <v>no data</v>
      </c>
      <c r="AA43" s="5" t="str">
        <f t="shared" si="22"/>
        <v>no data</v>
      </c>
      <c r="AB43" s="5" t="e">
        <f t="shared" si="23"/>
        <v>#VALUE!</v>
      </c>
      <c r="AC43" s="5" t="str">
        <f t="shared" si="24"/>
        <v>no data</v>
      </c>
      <c r="AD43" s="5" t="str">
        <f t="shared" si="24"/>
        <v>no data</v>
      </c>
      <c r="AE43" s="2">
        <f t="shared" si="6"/>
        <v>238</v>
      </c>
      <c r="AF43" s="1" t="str">
        <f t="shared" si="27"/>
        <v>need data</v>
      </c>
      <c r="AG43" s="1" t="str">
        <f t="shared" si="28"/>
        <v>need data</v>
      </c>
      <c r="AH43" s="1" t="str">
        <f t="shared" si="34"/>
        <v>need data</v>
      </c>
      <c r="AI43" s="1">
        <f t="shared" si="7"/>
        <v>0</v>
      </c>
      <c r="AJ43" s="1">
        <f t="shared" si="30"/>
        <v>0</v>
      </c>
      <c r="AK43" s="1">
        <f t="shared" si="8"/>
        <v>0</v>
      </c>
      <c r="AL43" s="1">
        <f t="shared" si="9"/>
        <v>0</v>
      </c>
      <c r="AM43" s="1">
        <f t="shared" si="31"/>
        <v>0</v>
      </c>
      <c r="AN43" s="1">
        <f t="shared" si="10"/>
        <v>0</v>
      </c>
      <c r="AO43">
        <f t="shared" si="11"/>
        <v>0</v>
      </c>
      <c r="AP43" t="e">
        <f t="shared" si="12"/>
        <v>#DIV/0!</v>
      </c>
      <c r="AQ43" s="4">
        <f t="shared" si="13"/>
        <v>0</v>
      </c>
      <c r="AR43" s="3">
        <f t="shared" si="14"/>
        <v>0</v>
      </c>
      <c r="AS43" s="7">
        <f t="shared" si="15"/>
        <v>0</v>
      </c>
    </row>
    <row r="44" spans="1:45" x14ac:dyDescent="0.2">
      <c r="A44">
        <v>27</v>
      </c>
      <c r="B44" s="242">
        <f t="shared" si="0"/>
        <v>40782</v>
      </c>
      <c r="C44" s="245"/>
      <c r="D44" s="237"/>
      <c r="E44" s="259" t="str">
        <f t="shared" si="16"/>
        <v/>
      </c>
      <c r="F44" s="51"/>
      <c r="G44" s="250" t="str">
        <f t="shared" si="17"/>
        <v/>
      </c>
      <c r="H44" s="17"/>
      <c r="I44" s="52"/>
      <c r="J44" s="60" t="str">
        <f t="shared" si="18"/>
        <v>need data</v>
      </c>
      <c r="K44" s="21">
        <f t="shared" si="1"/>
        <v>0</v>
      </c>
      <c r="L44" s="21" t="str">
        <f t="shared" si="25"/>
        <v>no data</v>
      </c>
      <c r="M44" s="21" t="str">
        <f t="shared" si="26"/>
        <v>no data</v>
      </c>
      <c r="N44" s="61" t="str">
        <f t="shared" si="32"/>
        <v>need data</v>
      </c>
      <c r="O44" s="60">
        <f t="shared" si="3"/>
        <v>0</v>
      </c>
      <c r="P44" s="21" t="str">
        <f t="shared" si="4"/>
        <v>no data</v>
      </c>
      <c r="Q44" s="21" t="str">
        <f t="shared" si="5"/>
        <v>no data</v>
      </c>
      <c r="R44" s="61" t="str">
        <f t="shared" si="19"/>
        <v>need data</v>
      </c>
      <c r="S44" s="153"/>
      <c r="T44" s="154"/>
      <c r="U44" s="154"/>
      <c r="V44" s="141"/>
      <c r="W44" s="142"/>
      <c r="Y44" s="5" t="e">
        <f t="shared" si="20"/>
        <v>#VALUE!</v>
      </c>
      <c r="Z44" s="5" t="str">
        <f t="shared" si="21"/>
        <v>no data</v>
      </c>
      <c r="AA44" s="5" t="str">
        <f t="shared" si="22"/>
        <v>no data</v>
      </c>
      <c r="AB44" s="5" t="e">
        <f t="shared" si="23"/>
        <v>#VALUE!</v>
      </c>
      <c r="AC44" s="5" t="str">
        <f t="shared" si="24"/>
        <v>no data</v>
      </c>
      <c r="AD44" s="5" t="str">
        <f t="shared" si="24"/>
        <v>no data</v>
      </c>
      <c r="AE44" s="2">
        <f t="shared" si="6"/>
        <v>239</v>
      </c>
      <c r="AF44" s="1" t="str">
        <f t="shared" si="27"/>
        <v>need data</v>
      </c>
      <c r="AG44" s="1" t="str">
        <f t="shared" si="28"/>
        <v>need data</v>
      </c>
      <c r="AH44" s="1" t="str">
        <f t="shared" si="34"/>
        <v>need data</v>
      </c>
      <c r="AI44" s="1">
        <f t="shared" si="7"/>
        <v>0</v>
      </c>
      <c r="AJ44" s="1">
        <f t="shared" si="30"/>
        <v>0</v>
      </c>
      <c r="AK44" s="1">
        <f t="shared" si="8"/>
        <v>0</v>
      </c>
      <c r="AL44" s="1">
        <f t="shared" si="9"/>
        <v>0</v>
      </c>
      <c r="AM44" s="1">
        <f t="shared" si="31"/>
        <v>0</v>
      </c>
      <c r="AN44" s="1">
        <f t="shared" si="10"/>
        <v>0</v>
      </c>
      <c r="AO44">
        <f t="shared" si="11"/>
        <v>0</v>
      </c>
      <c r="AP44" t="e">
        <f t="shared" si="12"/>
        <v>#DIV/0!</v>
      </c>
      <c r="AQ44" s="4">
        <f t="shared" si="13"/>
        <v>0</v>
      </c>
      <c r="AR44" s="3">
        <f t="shared" si="14"/>
        <v>0</v>
      </c>
      <c r="AS44" s="7">
        <f t="shared" si="15"/>
        <v>0</v>
      </c>
    </row>
    <row r="45" spans="1:45" x14ac:dyDescent="0.2">
      <c r="A45">
        <v>28</v>
      </c>
      <c r="B45" s="242">
        <f t="shared" si="0"/>
        <v>40783</v>
      </c>
      <c r="C45" s="245"/>
      <c r="D45" s="237"/>
      <c r="E45" s="259" t="str">
        <f t="shared" si="16"/>
        <v/>
      </c>
      <c r="F45" s="51"/>
      <c r="G45" s="250" t="str">
        <f t="shared" si="17"/>
        <v/>
      </c>
      <c r="H45" s="17"/>
      <c r="I45" s="52"/>
      <c r="J45" s="60" t="str">
        <f t="shared" si="18"/>
        <v>need data</v>
      </c>
      <c r="K45" s="21">
        <f t="shared" si="1"/>
        <v>0</v>
      </c>
      <c r="L45" s="21" t="str">
        <f t="shared" si="25"/>
        <v>no data</v>
      </c>
      <c r="M45" s="21" t="str">
        <f t="shared" si="26"/>
        <v>no data</v>
      </c>
      <c r="N45" s="61" t="str">
        <f t="shared" si="32"/>
        <v>need data</v>
      </c>
      <c r="O45" s="60">
        <f t="shared" si="3"/>
        <v>0</v>
      </c>
      <c r="P45" s="21" t="str">
        <f t="shared" si="4"/>
        <v>no data</v>
      </c>
      <c r="Q45" s="21" t="str">
        <f t="shared" si="5"/>
        <v>no data</v>
      </c>
      <c r="R45" s="61" t="str">
        <f t="shared" si="19"/>
        <v>need data</v>
      </c>
      <c r="S45" s="153"/>
      <c r="T45" s="154"/>
      <c r="U45" s="154"/>
      <c r="V45" s="141"/>
      <c r="W45" s="142"/>
      <c r="Y45" s="5" t="e">
        <f t="shared" si="20"/>
        <v>#VALUE!</v>
      </c>
      <c r="Z45" s="5" t="str">
        <f t="shared" si="21"/>
        <v>no data</v>
      </c>
      <c r="AA45" s="5" t="str">
        <f t="shared" si="22"/>
        <v>no data</v>
      </c>
      <c r="AB45" s="5" t="e">
        <f t="shared" si="23"/>
        <v>#VALUE!</v>
      </c>
      <c r="AC45" s="5" t="str">
        <f t="shared" si="24"/>
        <v>no data</v>
      </c>
      <c r="AD45" s="5" t="str">
        <f t="shared" si="24"/>
        <v>no data</v>
      </c>
      <c r="AE45" s="2">
        <f t="shared" si="6"/>
        <v>240</v>
      </c>
      <c r="AF45" s="1" t="str">
        <f t="shared" si="27"/>
        <v>need data</v>
      </c>
      <c r="AG45" s="1" t="str">
        <f t="shared" si="28"/>
        <v>need data</v>
      </c>
      <c r="AH45" s="1" t="str">
        <f t="shared" si="34"/>
        <v>need data</v>
      </c>
      <c r="AI45" s="1">
        <f t="shared" si="7"/>
        <v>0</v>
      </c>
      <c r="AJ45" s="1">
        <f t="shared" si="30"/>
        <v>0</v>
      </c>
      <c r="AK45" s="1">
        <f t="shared" si="8"/>
        <v>0</v>
      </c>
      <c r="AL45" s="1">
        <f t="shared" si="9"/>
        <v>0</v>
      </c>
      <c r="AM45" s="1">
        <f t="shared" si="31"/>
        <v>0</v>
      </c>
      <c r="AN45" s="1">
        <f t="shared" si="10"/>
        <v>0</v>
      </c>
      <c r="AO45">
        <f t="shared" si="11"/>
        <v>0</v>
      </c>
      <c r="AP45" t="e">
        <f t="shared" si="12"/>
        <v>#DIV/0!</v>
      </c>
      <c r="AQ45" s="4">
        <f t="shared" si="13"/>
        <v>0</v>
      </c>
      <c r="AR45" s="3">
        <f t="shared" si="14"/>
        <v>0</v>
      </c>
      <c r="AS45" s="7">
        <f t="shared" si="15"/>
        <v>0</v>
      </c>
    </row>
    <row r="46" spans="1:45" x14ac:dyDescent="0.2">
      <c r="A46">
        <v>29</v>
      </c>
      <c r="B46" s="242">
        <f t="shared" si="0"/>
        <v>40784</v>
      </c>
      <c r="C46" s="245"/>
      <c r="D46" s="237"/>
      <c r="E46" s="259" t="str">
        <f t="shared" si="16"/>
        <v/>
      </c>
      <c r="F46" s="51"/>
      <c r="G46" s="250" t="str">
        <f t="shared" si="17"/>
        <v/>
      </c>
      <c r="H46" s="17"/>
      <c r="I46" s="52"/>
      <c r="J46" s="60" t="str">
        <f t="shared" si="18"/>
        <v>need data</v>
      </c>
      <c r="K46" s="21">
        <f t="shared" si="1"/>
        <v>0</v>
      </c>
      <c r="L46" s="21" t="str">
        <f t="shared" si="25"/>
        <v>no data</v>
      </c>
      <c r="M46" s="21" t="str">
        <f t="shared" si="26"/>
        <v>no data</v>
      </c>
      <c r="N46" s="61" t="str">
        <f t="shared" si="32"/>
        <v>need data</v>
      </c>
      <c r="O46" s="60">
        <f t="shared" si="3"/>
        <v>0</v>
      </c>
      <c r="P46" s="21" t="str">
        <f t="shared" si="4"/>
        <v>no data</v>
      </c>
      <c r="Q46" s="21" t="str">
        <f t="shared" si="5"/>
        <v>no data</v>
      </c>
      <c r="R46" s="61" t="str">
        <f t="shared" si="19"/>
        <v>need data</v>
      </c>
      <c r="S46" s="153"/>
      <c r="T46" s="154"/>
      <c r="U46" s="154"/>
      <c r="V46" s="141"/>
      <c r="W46" s="142"/>
      <c r="Y46" s="5" t="e">
        <f t="shared" si="20"/>
        <v>#VALUE!</v>
      </c>
      <c r="Z46" s="5" t="str">
        <f t="shared" si="21"/>
        <v>no data</v>
      </c>
      <c r="AA46" s="5" t="str">
        <f t="shared" si="22"/>
        <v>no data</v>
      </c>
      <c r="AB46" s="5" t="e">
        <f t="shared" si="23"/>
        <v>#VALUE!</v>
      </c>
      <c r="AC46" s="5" t="str">
        <f t="shared" si="24"/>
        <v>no data</v>
      </c>
      <c r="AD46" s="5" t="str">
        <f t="shared" si="24"/>
        <v>no data</v>
      </c>
      <c r="AE46" s="2">
        <f t="shared" si="6"/>
        <v>241</v>
      </c>
      <c r="AF46" s="1" t="str">
        <f t="shared" si="27"/>
        <v>need data</v>
      </c>
      <c r="AG46" s="1" t="str">
        <f t="shared" si="28"/>
        <v>need data</v>
      </c>
      <c r="AH46" s="1" t="str">
        <f t="shared" si="34"/>
        <v>need data</v>
      </c>
      <c r="AI46" s="1">
        <f t="shared" si="7"/>
        <v>0</v>
      </c>
      <c r="AJ46" s="1">
        <f t="shared" si="30"/>
        <v>0</v>
      </c>
      <c r="AK46" s="1">
        <f t="shared" si="8"/>
        <v>0</v>
      </c>
      <c r="AL46" s="1">
        <f t="shared" si="9"/>
        <v>0</v>
      </c>
      <c r="AM46" s="1">
        <f t="shared" si="31"/>
        <v>0</v>
      </c>
      <c r="AN46" s="1">
        <f t="shared" si="10"/>
        <v>0</v>
      </c>
      <c r="AO46">
        <f t="shared" si="11"/>
        <v>0</v>
      </c>
      <c r="AP46" t="e">
        <f t="shared" si="12"/>
        <v>#DIV/0!</v>
      </c>
      <c r="AQ46" s="4">
        <f t="shared" si="13"/>
        <v>0</v>
      </c>
      <c r="AR46" s="3">
        <f t="shared" si="14"/>
        <v>0</v>
      </c>
      <c r="AS46" s="7">
        <f t="shared" si="15"/>
        <v>0</v>
      </c>
    </row>
    <row r="47" spans="1:45" x14ac:dyDescent="0.2">
      <c r="A47">
        <v>30</v>
      </c>
      <c r="B47" s="242">
        <f t="shared" si="0"/>
        <v>40785</v>
      </c>
      <c r="C47" s="245"/>
      <c r="D47" s="237"/>
      <c r="E47" s="259" t="str">
        <f t="shared" si="16"/>
        <v/>
      </c>
      <c r="F47" s="51"/>
      <c r="G47" s="250" t="str">
        <f t="shared" si="17"/>
        <v/>
      </c>
      <c r="H47" s="17"/>
      <c r="I47" s="52"/>
      <c r="J47" s="60" t="str">
        <f t="shared" si="18"/>
        <v>need data</v>
      </c>
      <c r="K47" s="21">
        <f t="shared" si="1"/>
        <v>0</v>
      </c>
      <c r="L47" s="21" t="str">
        <f t="shared" si="25"/>
        <v>no data</v>
      </c>
      <c r="M47" s="21" t="str">
        <f t="shared" si="26"/>
        <v>no data</v>
      </c>
      <c r="N47" s="61" t="str">
        <f t="shared" si="32"/>
        <v>need data</v>
      </c>
      <c r="O47" s="60">
        <f t="shared" si="3"/>
        <v>0</v>
      </c>
      <c r="P47" s="21" t="str">
        <f t="shared" si="4"/>
        <v>no data</v>
      </c>
      <c r="Q47" s="21" t="str">
        <f t="shared" si="5"/>
        <v>no data</v>
      </c>
      <c r="R47" s="61" t="str">
        <f t="shared" si="19"/>
        <v>need data</v>
      </c>
      <c r="S47" s="153"/>
      <c r="T47" s="154"/>
      <c r="U47" s="154"/>
      <c r="V47" s="141"/>
      <c r="W47" s="142"/>
      <c r="Y47" s="5" t="e">
        <f t="shared" si="20"/>
        <v>#VALUE!</v>
      </c>
      <c r="Z47" s="5" t="str">
        <f t="shared" si="21"/>
        <v>no data</v>
      </c>
      <c r="AA47" s="5" t="str">
        <f t="shared" si="22"/>
        <v>no data</v>
      </c>
      <c r="AB47" s="5" t="e">
        <f t="shared" si="23"/>
        <v>#VALUE!</v>
      </c>
      <c r="AC47" s="5" t="str">
        <f t="shared" si="24"/>
        <v>no data</v>
      </c>
      <c r="AD47" s="5" t="str">
        <f t="shared" si="24"/>
        <v>no data</v>
      </c>
      <c r="AE47" s="2">
        <f t="shared" si="6"/>
        <v>242</v>
      </c>
      <c r="AF47" s="1" t="str">
        <f t="shared" si="27"/>
        <v>need data</v>
      </c>
      <c r="AG47" s="1" t="str">
        <f t="shared" si="28"/>
        <v>need data</v>
      </c>
      <c r="AH47" s="1" t="str">
        <f t="shared" si="34"/>
        <v>need data</v>
      </c>
      <c r="AI47" s="1">
        <f t="shared" si="7"/>
        <v>0</v>
      </c>
      <c r="AJ47" s="1">
        <f t="shared" si="30"/>
        <v>0</v>
      </c>
      <c r="AK47" s="1">
        <f t="shared" si="8"/>
        <v>0</v>
      </c>
      <c r="AL47" s="1">
        <f t="shared" si="9"/>
        <v>0</v>
      </c>
      <c r="AM47" s="1">
        <f t="shared" si="31"/>
        <v>0</v>
      </c>
      <c r="AN47" s="1">
        <f t="shared" si="10"/>
        <v>0</v>
      </c>
      <c r="AO47">
        <f t="shared" si="11"/>
        <v>0</v>
      </c>
      <c r="AP47" t="e">
        <f t="shared" si="12"/>
        <v>#DIV/0!</v>
      </c>
      <c r="AQ47" s="4">
        <f t="shared" si="13"/>
        <v>0</v>
      </c>
      <c r="AR47" s="3">
        <f t="shared" si="14"/>
        <v>0</v>
      </c>
      <c r="AS47" s="7">
        <f t="shared" si="15"/>
        <v>0</v>
      </c>
    </row>
    <row r="48" spans="1:45" ht="13.5" thickBot="1" x14ac:dyDescent="0.25">
      <c r="A48">
        <v>31</v>
      </c>
      <c r="B48" s="243">
        <f t="shared" si="0"/>
        <v>40786</v>
      </c>
      <c r="C48" s="246"/>
      <c r="D48" s="238"/>
      <c r="E48" s="260" t="str">
        <f t="shared" si="16"/>
        <v/>
      </c>
      <c r="F48" s="53"/>
      <c r="G48" s="251" t="str">
        <f t="shared" si="17"/>
        <v/>
      </c>
      <c r="H48" s="54"/>
      <c r="I48" s="55"/>
      <c r="J48" s="106" t="str">
        <f t="shared" si="18"/>
        <v>need data</v>
      </c>
      <c r="K48" s="62">
        <f t="shared" si="1"/>
        <v>0</v>
      </c>
      <c r="L48" s="62" t="str">
        <f t="shared" si="25"/>
        <v>no data</v>
      </c>
      <c r="M48" s="62" t="str">
        <f t="shared" si="26"/>
        <v>no data</v>
      </c>
      <c r="N48" s="63" t="str">
        <f t="shared" si="32"/>
        <v>need data</v>
      </c>
      <c r="O48" s="106">
        <f t="shared" si="3"/>
        <v>0</v>
      </c>
      <c r="P48" s="62" t="str">
        <f t="shared" si="4"/>
        <v>no data</v>
      </c>
      <c r="Q48" s="62" t="str">
        <f t="shared" si="5"/>
        <v>no data</v>
      </c>
      <c r="R48" s="63" t="str">
        <f t="shared" si="19"/>
        <v>need data</v>
      </c>
      <c r="S48" s="155"/>
      <c r="T48" s="143"/>
      <c r="U48" s="143"/>
      <c r="V48" s="144"/>
      <c r="W48" s="145"/>
      <c r="Y48" s="5" t="e">
        <f t="shared" si="20"/>
        <v>#VALUE!</v>
      </c>
      <c r="Z48" s="5" t="str">
        <f t="shared" si="21"/>
        <v>no data</v>
      </c>
      <c r="AA48" s="5" t="str">
        <f t="shared" si="22"/>
        <v>no data</v>
      </c>
      <c r="AB48" s="5" t="e">
        <f t="shared" si="23"/>
        <v>#VALUE!</v>
      </c>
      <c r="AC48" s="5" t="str">
        <f t="shared" si="24"/>
        <v>no data</v>
      </c>
      <c r="AD48" s="5" t="str">
        <f t="shared" si="24"/>
        <v>no data</v>
      </c>
      <c r="AE48" s="2">
        <f>VALUE(TEXT((B48-DATEVALUE("1/1/"&amp;TEXT(B48,"yy"))+1),"000"))</f>
        <v>243</v>
      </c>
      <c r="AF48" s="1" t="str">
        <f t="shared" ref="AF48" si="35">IF(COUNT(C42:C48)&lt;&gt;7,"need data",AVERAGE(C42:C48))</f>
        <v>need data</v>
      </c>
      <c r="AG48" s="1" t="str">
        <f t="shared" ref="AG48" si="36">IF(COUNT(D42:D48)&lt;&gt;7,"need data",AVERAGE(D42:D48))</f>
        <v>need data</v>
      </c>
      <c r="AH48" s="1" t="str">
        <f t="shared" ref="AH48" si="37">IF(COUNT(F42:F48)&lt;&gt;7,"need data",AVERAGE(F42:F48))</f>
        <v>need data</v>
      </c>
      <c r="AI48" s="1">
        <f t="shared" si="7"/>
        <v>0</v>
      </c>
      <c r="AJ48" s="1">
        <f t="shared" si="30"/>
        <v>0</v>
      </c>
      <c r="AK48" s="1">
        <f t="shared" si="8"/>
        <v>0</v>
      </c>
      <c r="AL48" s="1">
        <f t="shared" si="9"/>
        <v>0</v>
      </c>
      <c r="AM48" s="1">
        <f t="shared" si="31"/>
        <v>0</v>
      </c>
      <c r="AN48" s="1">
        <f t="shared" si="10"/>
        <v>0</v>
      </c>
      <c r="AO48">
        <f>IF(OR(AM48&lt;=AN48,AND(AM48&gt;AN48,AJ48&gt;=AN48)),0,(1-(AJ48/AN48)))</f>
        <v>0</v>
      </c>
      <c r="AP48" t="e">
        <f>1-AK48/AN48</f>
        <v>#DIV/0!</v>
      </c>
      <c r="AQ48" s="4">
        <f t="shared" si="13"/>
        <v>0</v>
      </c>
      <c r="AR48" s="3">
        <f t="shared" si="14"/>
        <v>0</v>
      </c>
      <c r="AS48" s="7">
        <f t="shared" si="15"/>
        <v>0</v>
      </c>
    </row>
  </sheetData>
  <sheetProtection password="DF36" sheet="1" objects="1" scenarios="1" formatCells="0" formatColumns="0" formatRows="0"/>
  <mergeCells count="13">
    <mergeCell ref="AB16:AD16"/>
    <mergeCell ref="L10:L11"/>
    <mergeCell ref="O16:Q16"/>
    <mergeCell ref="O15:Q15"/>
    <mergeCell ref="E4:K4"/>
    <mergeCell ref="E10:F11"/>
    <mergeCell ref="K16:M16"/>
    <mergeCell ref="C5:K5"/>
    <mergeCell ref="E6:F6"/>
    <mergeCell ref="G6:H6"/>
    <mergeCell ref="X6:Y6"/>
    <mergeCell ref="C15:E15"/>
    <mergeCell ref="F15:I15"/>
  </mergeCells>
  <phoneticPr fontId="2" type="noConversion"/>
  <conditionalFormatting sqref="J18:R48">
    <cfRule type="cellIs" dxfId="2" priority="1" stopIfTrue="1" operator="equal">
      <formula>""</formula>
    </cfRule>
  </conditionalFormatting>
  <pageMargins left="0.5" right="0.4" top="0.23" bottom="0.57999999999999996" header="0.23" footer="0.5"/>
  <pageSetup scale="65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3:AS48"/>
  <sheetViews>
    <sheetView topLeftCell="B1" workbookViewId="0">
      <selection activeCell="H18" sqref="H18:I25"/>
    </sheetView>
  </sheetViews>
  <sheetFormatPr defaultRowHeight="12.75" x14ac:dyDescent="0.2"/>
  <cols>
    <col min="1" max="1" width="5" hidden="1" customWidth="1"/>
    <col min="2" max="2" width="10.7109375" customWidth="1"/>
    <col min="3" max="3" width="8.42578125" customWidth="1"/>
    <col min="4" max="4" width="10.85546875" customWidth="1"/>
    <col min="5" max="5" width="9.7109375" bestFit="1" customWidth="1"/>
    <col min="6" max="6" width="10.140625" customWidth="1"/>
    <col min="7" max="7" width="10.42578125" customWidth="1"/>
    <col min="8" max="8" width="11" bestFit="1" customWidth="1"/>
    <col min="9" max="9" width="8.5703125" customWidth="1"/>
    <col min="10" max="10" width="11" bestFit="1" customWidth="1"/>
    <col min="11" max="11" width="7.42578125" bestFit="1" customWidth="1"/>
    <col min="12" max="12" width="11.42578125" bestFit="1" customWidth="1"/>
    <col min="13" max="13" width="8.42578125" bestFit="1" customWidth="1"/>
    <col min="14" max="14" width="10.42578125" bestFit="1" customWidth="1"/>
    <col min="15" max="17" width="7.42578125" bestFit="1" customWidth="1"/>
    <col min="18" max="18" width="10.42578125" bestFit="1" customWidth="1"/>
    <col min="21" max="21" width="11" bestFit="1" customWidth="1"/>
    <col min="22" max="30" width="11" customWidth="1"/>
    <col min="31" max="35" width="9.140625" customWidth="1"/>
    <col min="36" max="37" width="10.5703125" customWidth="1"/>
    <col min="38" max="39" width="7.85546875" customWidth="1"/>
    <col min="40" max="40" width="9.140625" customWidth="1"/>
    <col min="41" max="41" width="10.5703125" customWidth="1"/>
    <col min="42" max="43" width="9.140625" customWidth="1"/>
  </cols>
  <sheetData>
    <row r="3" spans="2:41" ht="13.5" thickBot="1" x14ac:dyDescent="0.25"/>
    <row r="4" spans="2:41" ht="16.5" thickBot="1" x14ac:dyDescent="0.3">
      <c r="C4" s="80"/>
      <c r="D4" s="81" t="s">
        <v>37</v>
      </c>
      <c r="E4" s="306" t="str">
        <f>April!E4</f>
        <v>Enter Name Here</v>
      </c>
      <c r="F4" s="306"/>
      <c r="G4" s="306"/>
      <c r="H4" s="306"/>
      <c r="I4" s="306"/>
      <c r="J4" s="306"/>
      <c r="K4" s="307"/>
    </row>
    <row r="5" spans="2:41" ht="13.5" thickBot="1" x14ac:dyDescent="0.25">
      <c r="C5" s="312" t="s">
        <v>32</v>
      </c>
      <c r="D5" s="313"/>
      <c r="E5" s="313"/>
      <c r="F5" s="313"/>
      <c r="G5" s="313"/>
      <c r="H5" s="313"/>
      <c r="I5" s="313"/>
      <c r="J5" s="313"/>
      <c r="K5" s="314"/>
    </row>
    <row r="6" spans="2:41" ht="13.5" thickBot="1" x14ac:dyDescent="0.25">
      <c r="C6" s="82"/>
      <c r="D6" s="83"/>
      <c r="E6" s="296" t="s">
        <v>24</v>
      </c>
      <c r="F6" s="297"/>
      <c r="G6" s="298" t="s">
        <v>25</v>
      </c>
      <c r="H6" s="297"/>
      <c r="I6" s="83"/>
      <c r="J6" s="83"/>
      <c r="K6" s="83"/>
      <c r="L6" s="84" t="s">
        <v>29</v>
      </c>
      <c r="M6" s="85" t="s">
        <v>31</v>
      </c>
      <c r="N6" s="162" t="s">
        <v>65</v>
      </c>
      <c r="X6" s="299" t="s">
        <v>84</v>
      </c>
      <c r="Y6" s="300"/>
    </row>
    <row r="7" spans="2:41" ht="15" thickBot="1" x14ac:dyDescent="0.3">
      <c r="C7" s="86"/>
      <c r="D7" s="87"/>
      <c r="E7" s="189" t="s">
        <v>85</v>
      </c>
      <c r="F7" s="190" t="s">
        <v>86</v>
      </c>
      <c r="G7" s="189" t="s">
        <v>85</v>
      </c>
      <c r="H7" s="190" t="s">
        <v>86</v>
      </c>
      <c r="I7" s="88" t="s">
        <v>2</v>
      </c>
      <c r="J7" s="88" t="s">
        <v>3</v>
      </c>
      <c r="K7" s="89" t="s">
        <v>4</v>
      </c>
      <c r="L7" s="90" t="s">
        <v>33</v>
      </c>
      <c r="M7" s="91" t="s">
        <v>26</v>
      </c>
      <c r="N7" s="163" t="s">
        <v>66</v>
      </c>
      <c r="X7" s="186" t="s">
        <v>83</v>
      </c>
      <c r="Y7" s="186" t="s">
        <v>23</v>
      </c>
    </row>
    <row r="8" spans="2:41" x14ac:dyDescent="0.2">
      <c r="C8" s="92"/>
      <c r="D8" s="93" t="s">
        <v>22</v>
      </c>
      <c r="E8" s="192">
        <f>April!E8</f>
        <v>5</v>
      </c>
      <c r="F8" s="193">
        <f>April!F8</f>
        <v>16</v>
      </c>
      <c r="G8" s="194">
        <f>April!G8</f>
        <v>10</v>
      </c>
      <c r="H8" s="193">
        <f>April!H8</f>
        <v>14</v>
      </c>
      <c r="I8" s="201">
        <f>April!I8</f>
        <v>0</v>
      </c>
      <c r="J8" s="94">
        <f>April!J8</f>
        <v>0</v>
      </c>
      <c r="K8" s="202">
        <f>April!K8</f>
        <v>0</v>
      </c>
      <c r="L8" s="188">
        <f>April!L8</f>
        <v>0</v>
      </c>
      <c r="M8" s="95">
        <f>April!M8</f>
        <v>0</v>
      </c>
      <c r="N8" s="164">
        <f>April!N8</f>
        <v>0</v>
      </c>
      <c r="S8" s="2"/>
      <c r="T8" s="2"/>
      <c r="U8" s="2"/>
      <c r="V8" s="2"/>
      <c r="W8" s="2"/>
      <c r="X8" s="187">
        <f>X9-DATEVALUE("1/1/"&amp;$B16)+1</f>
        <v>136</v>
      </c>
      <c r="Y8" s="187">
        <f>Y9-DATEVALUE("1/1/"&amp;B16)+1</f>
        <v>287</v>
      </c>
      <c r="Z8" s="15"/>
      <c r="AA8" s="15"/>
      <c r="AB8" s="15"/>
      <c r="AC8" s="2"/>
      <c r="AE8" s="122"/>
      <c r="AF8" s="172" t="s">
        <v>76</v>
      </c>
      <c r="AG8" s="172" t="s">
        <v>77</v>
      </c>
      <c r="AH8" s="172" t="s">
        <v>78</v>
      </c>
    </row>
    <row r="9" spans="2:41" ht="13.5" thickBot="1" x14ac:dyDescent="0.25">
      <c r="C9" s="96"/>
      <c r="D9" s="97" t="s">
        <v>23</v>
      </c>
      <c r="E9" s="98"/>
      <c r="F9" s="195"/>
      <c r="G9" s="196"/>
      <c r="H9" s="195"/>
      <c r="I9" s="46">
        <f>April!I9</f>
        <v>0</v>
      </c>
      <c r="J9" s="99">
        <f>April!J9</f>
        <v>0</v>
      </c>
      <c r="K9" s="203">
        <f>April!K9</f>
        <v>0</v>
      </c>
      <c r="L9" s="191">
        <f>April!L9</f>
        <v>0</v>
      </c>
      <c r="M9" s="100">
        <f>April!M9</f>
        <v>0</v>
      </c>
      <c r="N9" s="165">
        <f>April!N9</f>
        <v>0</v>
      </c>
      <c r="S9" s="2"/>
      <c r="T9" s="2"/>
      <c r="U9" s="2"/>
      <c r="V9" s="2"/>
      <c r="W9" s="2"/>
      <c r="X9" s="185">
        <f>DATE($B16,E8,F8)</f>
        <v>40679</v>
      </c>
      <c r="Y9" s="185">
        <f>DATE($B16,G8,H8)</f>
        <v>40830</v>
      </c>
      <c r="Z9" s="15"/>
      <c r="AA9" s="15"/>
      <c r="AB9" s="15"/>
      <c r="AC9" s="2"/>
      <c r="AE9" s="122"/>
      <c r="AF9" s="122" t="str">
        <f>IF(August!C43="","",August!C43)</f>
        <v/>
      </c>
      <c r="AG9" s="122" t="str">
        <f>IF(August!D43="","",August!D43)</f>
        <v/>
      </c>
      <c r="AH9" s="122" t="str">
        <f>IF(August!F43="","",August!F43)</f>
        <v/>
      </c>
    </row>
    <row r="10" spans="2:41" ht="14.25" x14ac:dyDescent="0.25">
      <c r="C10" s="19" t="s">
        <v>20</v>
      </c>
      <c r="D10" s="35" t="s">
        <v>21</v>
      </c>
      <c r="E10" s="308" t="s">
        <v>46</v>
      </c>
      <c r="F10" s="309"/>
      <c r="G10" s="42" t="s">
        <v>47</v>
      </c>
      <c r="H10" s="44">
        <f>April!H10</f>
        <v>0</v>
      </c>
      <c r="I10" s="45">
        <f>April!I10</f>
        <v>0</v>
      </c>
      <c r="J10" s="39"/>
      <c r="K10" s="26"/>
      <c r="L10" s="304"/>
      <c r="AE10" s="122"/>
      <c r="AF10" s="122" t="str">
        <f>IF(August!C44="","",August!C44)</f>
        <v/>
      </c>
      <c r="AG10" s="122" t="str">
        <f>IF(August!D44="","",August!D44)</f>
        <v/>
      </c>
      <c r="AH10" s="122" t="str">
        <f>IF(August!F44="","",August!F44)</f>
        <v/>
      </c>
    </row>
    <row r="11" spans="2:41" ht="13.5" thickBot="1" x14ac:dyDescent="0.25">
      <c r="C11" s="20">
        <f>April!C11</f>
        <v>0</v>
      </c>
      <c r="D11" s="36">
        <f>April!D11</f>
        <v>0</v>
      </c>
      <c r="E11" s="310"/>
      <c r="F11" s="311"/>
      <c r="G11" s="43" t="s">
        <v>48</v>
      </c>
      <c r="H11" s="46">
        <f>April!H11</f>
        <v>0</v>
      </c>
      <c r="I11" s="47">
        <f>April!I11</f>
        <v>0</v>
      </c>
      <c r="J11" s="101"/>
      <c r="K11" s="27"/>
      <c r="L11" s="305"/>
      <c r="AE11" s="172" t="s">
        <v>79</v>
      </c>
      <c r="AF11" s="122" t="str">
        <f>IF(August!C45="","",August!C45)</f>
        <v/>
      </c>
      <c r="AG11" s="122" t="str">
        <f>IF(August!D45="","",August!D45)</f>
        <v/>
      </c>
      <c r="AH11" s="122" t="str">
        <f>IF(August!F45="","",August!F45)</f>
        <v/>
      </c>
    </row>
    <row r="12" spans="2:41" ht="13.5" thickBot="1" x14ac:dyDescent="0.25">
      <c r="L12" s="166" t="str">
        <f>April!L12</f>
        <v>Version 1.1</v>
      </c>
      <c r="AE12" s="172" t="s">
        <v>80</v>
      </c>
      <c r="AF12" s="122" t="str">
        <f>IF(August!C46="","",August!C46)</f>
        <v/>
      </c>
      <c r="AG12" s="122" t="str">
        <f>IF(August!D46="","",August!D46)</f>
        <v/>
      </c>
      <c r="AH12" s="122" t="str">
        <f>IF(August!F46="","",August!F46)</f>
        <v/>
      </c>
    </row>
    <row r="13" spans="2:41" x14ac:dyDescent="0.2">
      <c r="AE13" s="122"/>
      <c r="AF13" s="122" t="str">
        <f>IF(August!C47="","",August!C47)</f>
        <v/>
      </c>
      <c r="AG13" s="122" t="str">
        <f>IF(August!D47="","",August!D47)</f>
        <v/>
      </c>
      <c r="AH13" s="122" t="str">
        <f>IF(August!F47="","",August!F47)</f>
        <v/>
      </c>
    </row>
    <row r="14" spans="2:41" ht="13.5" thickBot="1" x14ac:dyDescent="0.25">
      <c r="B14" s="37">
        <f>IF(B15="april",4,IF(B15="may",5,IF(B15="june",6,IF(B15="july",7,IF(B15="august",8,IF(B15="september",9,10))))))</f>
        <v>9</v>
      </c>
      <c r="H14" s="13"/>
      <c r="I14" s="30"/>
      <c r="J14" s="30"/>
      <c r="K14" s="30"/>
      <c r="AE14" s="122"/>
      <c r="AF14" s="122" t="str">
        <f>IF(August!C48="","",August!C48)</f>
        <v/>
      </c>
      <c r="AG14" s="122" t="str">
        <f>IF(August!D48="","",August!D48)</f>
        <v/>
      </c>
      <c r="AH14" s="122" t="str">
        <f>IF(August!F48="","",August!F48)</f>
        <v/>
      </c>
    </row>
    <row r="15" spans="2:41" ht="13.5" thickBot="1" x14ac:dyDescent="0.25">
      <c r="B15" s="239" t="s">
        <v>44</v>
      </c>
      <c r="C15" s="287" t="s">
        <v>15</v>
      </c>
      <c r="D15" s="288"/>
      <c r="E15" s="289"/>
      <c r="F15" s="287" t="s">
        <v>16</v>
      </c>
      <c r="G15" s="288"/>
      <c r="H15" s="288"/>
      <c r="I15" s="289"/>
      <c r="J15" s="211"/>
      <c r="K15" s="211"/>
      <c r="L15" s="212"/>
      <c r="M15" s="209"/>
      <c r="N15" s="209"/>
      <c r="O15" s="293" t="s">
        <v>39</v>
      </c>
      <c r="P15" s="294"/>
      <c r="Q15" s="295"/>
      <c r="R15" s="213"/>
      <c r="S15" s="209"/>
    </row>
    <row r="16" spans="2:41" ht="13.5" thickBot="1" x14ac:dyDescent="0.25">
      <c r="B16" s="271">
        <f>April!B16</f>
        <v>2011</v>
      </c>
      <c r="C16" s="214" t="s">
        <v>17</v>
      </c>
      <c r="D16" s="218" t="s">
        <v>19</v>
      </c>
      <c r="E16" s="215" t="s">
        <v>93</v>
      </c>
      <c r="F16" s="216" t="s">
        <v>17</v>
      </c>
      <c r="G16" s="217" t="s">
        <v>94</v>
      </c>
      <c r="H16" s="218" t="s">
        <v>18</v>
      </c>
      <c r="I16" s="215" t="s">
        <v>19</v>
      </c>
      <c r="J16" s="219"/>
      <c r="K16" s="287" t="s">
        <v>39</v>
      </c>
      <c r="L16" s="288"/>
      <c r="M16" s="289"/>
      <c r="N16" s="263"/>
      <c r="O16" s="276" t="s">
        <v>68</v>
      </c>
      <c r="P16" s="277"/>
      <c r="Q16" s="278"/>
      <c r="R16" s="213"/>
      <c r="S16" s="213"/>
      <c r="T16" s="14"/>
      <c r="U16" s="14"/>
      <c r="Y16" t="s">
        <v>34</v>
      </c>
      <c r="AB16" s="275" t="s">
        <v>70</v>
      </c>
      <c r="AC16" s="275"/>
      <c r="AD16" s="275"/>
      <c r="AI16" s="6"/>
      <c r="AJ16" s="6"/>
      <c r="AO16" s="6"/>
    </row>
    <row r="17" spans="1:45" ht="16.5" thickBot="1" x14ac:dyDescent="0.35">
      <c r="B17" s="239" t="s">
        <v>0</v>
      </c>
      <c r="C17" s="226" t="s">
        <v>27</v>
      </c>
      <c r="D17" s="230" t="s">
        <v>38</v>
      </c>
      <c r="E17" s="227" t="s">
        <v>38</v>
      </c>
      <c r="F17" s="228" t="s">
        <v>28</v>
      </c>
      <c r="G17" s="229" t="s">
        <v>28</v>
      </c>
      <c r="H17" s="230" t="s">
        <v>90</v>
      </c>
      <c r="I17" s="231" t="s">
        <v>91</v>
      </c>
      <c r="J17" s="232" t="s">
        <v>1</v>
      </c>
      <c r="K17" s="261" t="s">
        <v>31</v>
      </c>
      <c r="L17" s="261" t="s">
        <v>29</v>
      </c>
      <c r="M17" s="261" t="s">
        <v>30</v>
      </c>
      <c r="N17" s="262" t="s">
        <v>69</v>
      </c>
      <c r="O17" s="256" t="s">
        <v>31</v>
      </c>
      <c r="P17" s="254" t="s">
        <v>29</v>
      </c>
      <c r="Q17" s="254" t="s">
        <v>30</v>
      </c>
      <c r="R17" s="257" t="s">
        <v>69</v>
      </c>
      <c r="S17" s="235" t="s">
        <v>36</v>
      </c>
      <c r="T17" s="28"/>
      <c r="U17" s="28"/>
      <c r="V17" s="28"/>
      <c r="W17" s="29"/>
      <c r="Y17" t="s">
        <v>31</v>
      </c>
      <c r="Z17" t="s">
        <v>29</v>
      </c>
      <c r="AA17" t="s">
        <v>30</v>
      </c>
      <c r="AB17" t="s">
        <v>31</v>
      </c>
      <c r="AC17" t="s">
        <v>29</v>
      </c>
      <c r="AD17" t="s">
        <v>30</v>
      </c>
      <c r="AE17" t="s">
        <v>8</v>
      </c>
      <c r="AF17" t="s">
        <v>10</v>
      </c>
      <c r="AG17" t="s">
        <v>11</v>
      </c>
      <c r="AH17" t="s">
        <v>12</v>
      </c>
      <c r="AI17" t="s">
        <v>6</v>
      </c>
      <c r="AJ17" t="s">
        <v>49</v>
      </c>
      <c r="AK17" t="s">
        <v>14</v>
      </c>
      <c r="AL17" t="s">
        <v>7</v>
      </c>
      <c r="AM17" t="s">
        <v>50</v>
      </c>
      <c r="AN17" t="s">
        <v>2</v>
      </c>
      <c r="AO17" t="s">
        <v>5</v>
      </c>
      <c r="AP17" t="s">
        <v>13</v>
      </c>
      <c r="AQ17" t="s">
        <v>3</v>
      </c>
      <c r="AR17" t="s">
        <v>4</v>
      </c>
      <c r="AS17" t="s">
        <v>9</v>
      </c>
    </row>
    <row r="18" spans="1:45" x14ac:dyDescent="0.2">
      <c r="A18">
        <v>1</v>
      </c>
      <c r="B18" s="241">
        <f t="shared" ref="B18:B47" si="0">DATE(B$16,B$14,A18)</f>
        <v>40787</v>
      </c>
      <c r="C18" s="244"/>
      <c r="D18" s="236"/>
      <c r="E18" s="258" t="str">
        <f>IF(AG18="need data","",AG18)</f>
        <v/>
      </c>
      <c r="F18" s="48"/>
      <c r="G18" s="249" t="str">
        <f>IF(AH18="need data","",AH18)</f>
        <v/>
      </c>
      <c r="H18" s="49"/>
      <c r="I18" s="50"/>
      <c r="J18" s="105" t="str">
        <f>IF(K18="","",IF(OR(AF18="need data",AG18="need data"),"need data",IF(AF18*2.447*(AG18-AN18)*1.547&lt;0,0,AF18*2.447*(AG18-AN18)*1.547)))</f>
        <v>need data</v>
      </c>
      <c r="K18" s="69">
        <f t="shared" ref="K18:K47" si="1">IF(OR(AND($AE18&gt;=X$8,$AE18&lt;X$8+6),AND($AE18&gt;Y$8,$AE18&lt;Y$8+7)),"",IF(AND($AE18&gt;=X$8,$AE18&lt;=Y$8),$M$8,$M$9))</f>
        <v>0</v>
      </c>
      <c r="L18" s="69" t="str">
        <f>IF(K18="","",IF(COUNT(August!F43:F48,September!F18)&lt;&gt;7,"no data",($AQ18*$AH18+$AR18-$AP18)*$D$11*2.447*($C$11-$AN18)))</f>
        <v>no data</v>
      </c>
      <c r="M18" s="69" t="str">
        <f>IF(K18="","",IF(OR(COUNT(August!F$42:F$47,September!F18)&lt;&gt;7,COUNT(August!H42:H47,September!H18)&lt;&gt;7,COUNT(August!I42:I47,September!I18)&lt;&gt;7),"no data",($AQ18*$AH18+$AR18-$AO18)*$D$11*2.447*($C$11-$AN18)))</f>
        <v>no data</v>
      </c>
      <c r="N18" s="70" t="str">
        <f t="shared" ref="N18:N24" si="2">IF(K18="","",IF(J18="need data","need data",IF(AA18&lt;&gt;"no data",AA18,IF(Z18&lt;&gt;"no data",Z18,Y18))))</f>
        <v>need data</v>
      </c>
      <c r="O18" s="105">
        <f t="shared" ref="O18:O47" si="3">IF($K18="","",IF($K18=$M$9,K18*$N$9,K18*$N$8))</f>
        <v>0</v>
      </c>
      <c r="P18" s="69" t="str">
        <f t="shared" ref="P18:P47" si="4">IF($K18="","",IF(L18="no data","no data",IF($K18=$M$9,L18*$N$9,L18*$N$8)))</f>
        <v>no data</v>
      </c>
      <c r="Q18" s="69" t="str">
        <f t="shared" ref="Q18:Q47" si="5">IF($K18="","",IF(M18="no data","no data",IF($K18=$M$9,M18*$N$9,M18*$N$8)))</f>
        <v>no data</v>
      </c>
      <c r="R18" s="70" t="str">
        <f>IF(O18="","",IF(J18="need data","need data",IF(AD18&lt;&gt;"no data",AD18,IF(AC18&lt;&gt;"no data",AC18,AB18))))</f>
        <v>need data</v>
      </c>
      <c r="S18" s="151"/>
      <c r="T18" s="152"/>
      <c r="U18" s="152"/>
      <c r="V18" s="138"/>
      <c r="W18" s="139"/>
      <c r="Y18" s="5" t="e">
        <f>IF(J18=""," ",IF(RoundEven($J18-K18,0)&gt;0,$J18-K18," "))</f>
        <v>#VALUE!</v>
      </c>
      <c r="Z18" s="5" t="str">
        <f>IF(L18="no data","no data",IF(L18=""," ",IF(RoundEven($J18-L18,0)&gt;0,$J18-L18," ")))</f>
        <v>no data</v>
      </c>
      <c r="AA18" s="5" t="str">
        <f>IF(M18="no data","no data",IF(M18=""," ",IF(RoundEven($J18-M18,0)&gt;0,$J18-M18," ")))</f>
        <v>no data</v>
      </c>
      <c r="AB18" s="5" t="e">
        <f>IF($J18=""," ",IF(RoundEven($J18-O18,0)&gt;0,$J18-O18," "))</f>
        <v>#VALUE!</v>
      </c>
      <c r="AC18" s="5" t="str">
        <f>IF(P18="no data","no data",IF(P18=""," ",IF(RoundEven($J18-P18,0)&gt;0,$J18-P18," ")))</f>
        <v>no data</v>
      </c>
      <c r="AD18" s="5" t="str">
        <f>IF(Q18="no data","no data",IF(Q18=""," ",IF(RoundEven($J18-Q18,0)&gt;0,$J18-Q18," ")))</f>
        <v>no data</v>
      </c>
      <c r="AE18" s="2">
        <f t="shared" ref="AE18:AE47" si="6">VALUE(TEXT((B18-DATEVALUE("1/1/"&amp;TEXT(B18,"yy"))+1),"000"))</f>
        <v>244</v>
      </c>
      <c r="AF18" s="1" t="str">
        <f>IF(COUNT(AF9:AF14,C18)&lt;&gt;7,"need data",AVERAGE(AF9:AF14,C18))</f>
        <v>need data</v>
      </c>
      <c r="AG18" s="1" t="str">
        <f>IF(COUNT(AG9:AG14,D18)&lt;&gt;7,"need data",AVERAGE(AG9:AG14,D18))</f>
        <v>need data</v>
      </c>
      <c r="AH18" s="1" t="str">
        <f>IF(COUNT(AH9:AH14,F18)&lt;&gt;7,"need data",AVERAGE(AH9:AH14,F18))</f>
        <v>need data</v>
      </c>
      <c r="AI18" s="1">
        <f t="shared" ref="AI18:AI47" si="7">H$11*H18+I$11</f>
        <v>0</v>
      </c>
      <c r="AJ18" s="1">
        <f>AVERAGE(August!AI43:AI48,September!AI18)</f>
        <v>0</v>
      </c>
      <c r="AK18" s="1">
        <f t="shared" ref="AK18:AK47" si="8">IF(AND($AE18&gt;=X$8,$AE18&lt;=Y$8),$L$8,$L$9)</f>
        <v>0</v>
      </c>
      <c r="AL18" s="1">
        <f t="shared" ref="AL18:AL47" si="9">H$10*I18+I$10</f>
        <v>0</v>
      </c>
      <c r="AM18" s="1">
        <f>AVERAGE(August!AL43:AL48,September!AL18)</f>
        <v>0</v>
      </c>
      <c r="AN18" s="1">
        <f t="shared" ref="AN18:AN47" si="10">IF(AND($AE18&gt;=$X$8,$AE18&lt;=$Y$8),$I$8,$I$9)</f>
        <v>0</v>
      </c>
      <c r="AO18">
        <f t="shared" ref="AO18:AO47" si="11">IF(OR(AM18&lt;=AN18,AND(AM18&gt;AN18,AJ18&gt;=AN18)),0,(1-(AJ18/AN18)))</f>
        <v>0</v>
      </c>
      <c r="AP18" t="e">
        <f t="shared" ref="AP18:AP47" si="12">1-AK18/AN18</f>
        <v>#DIV/0!</v>
      </c>
      <c r="AQ18" s="4">
        <f t="shared" ref="AQ18:AQ47" si="13">IF($AN18=13,J$9,J$8)</f>
        <v>0</v>
      </c>
      <c r="AR18" s="3">
        <f t="shared" ref="AR18:AR47" si="14">IF($AN18=13,K$9,K$8)</f>
        <v>0</v>
      </c>
      <c r="AS18" s="7">
        <f t="shared" ref="AS18:AS47" si="15">(AQ18*F18+AR18-AO18)</f>
        <v>0</v>
      </c>
    </row>
    <row r="19" spans="1:45" x14ac:dyDescent="0.2">
      <c r="A19">
        <v>2</v>
      </c>
      <c r="B19" s="242">
        <f t="shared" si="0"/>
        <v>40788</v>
      </c>
      <c r="C19" s="245"/>
      <c r="D19" s="237"/>
      <c r="E19" s="259" t="str">
        <f t="shared" ref="E19:E47" si="16">IF(AG19="need data","",AG19)</f>
        <v/>
      </c>
      <c r="F19" s="51"/>
      <c r="G19" s="250" t="str">
        <f t="shared" ref="G19:G47" si="17">IF(AH19="need data","",AH19)</f>
        <v/>
      </c>
      <c r="H19" s="17"/>
      <c r="I19" s="52"/>
      <c r="J19" s="60" t="str">
        <f t="shared" ref="J19:J47" si="18">IF(K19="","",IF(OR(AF19="need data",AG19="need data"),"need data",IF(AF19*2.447*(AG19-AN19)*1.547&lt;0,0,AF19*2.447*(AG19-AN19)*1.547)))</f>
        <v>need data</v>
      </c>
      <c r="K19" s="21">
        <f t="shared" si="1"/>
        <v>0</v>
      </c>
      <c r="L19" s="21" t="str">
        <f>IF(K19="","",IF(COUNT(August!F44:F48,September!F18:F19)&lt;&gt;7,"no data",($AQ19*$AH19+$AR19-$AP19)*$D$11*2.447*($C$11-$AN19)))</f>
        <v>no data</v>
      </c>
      <c r="M19" s="21" t="str">
        <f>IF(K19="","",IF(OR(COUNT(August!F$43:F$47,September!F18:F19)&lt;&gt;7,COUNT(August!H$43:H$47,September!H18:H19)&lt;&gt;7,COUNT(August!I$43:I$47,September!I18:I19)&lt;&gt;7),"no data",($AQ19*$AH19+$AR19-$AO19)*$D$11*2.447*($C$11-$AN19)))</f>
        <v>no data</v>
      </c>
      <c r="N19" s="61" t="str">
        <f t="shared" si="2"/>
        <v>need data</v>
      </c>
      <c r="O19" s="60">
        <f t="shared" si="3"/>
        <v>0</v>
      </c>
      <c r="P19" s="21" t="str">
        <f t="shared" si="4"/>
        <v>no data</v>
      </c>
      <c r="Q19" s="21" t="str">
        <f t="shared" si="5"/>
        <v>no data</v>
      </c>
      <c r="R19" s="61" t="str">
        <f t="shared" ref="R19:R47" si="19">IF(O19="","",IF(J19="need data","need data",IF(AD19&lt;&gt;"no data",AD19,IF(AC19&lt;&gt;"no data",AC19,AB19))))</f>
        <v>need data</v>
      </c>
      <c r="S19" s="153"/>
      <c r="T19" s="154"/>
      <c r="U19" s="154"/>
      <c r="V19" s="141"/>
      <c r="W19" s="142"/>
      <c r="Y19" s="5" t="e">
        <f t="shared" ref="Y19:Y47" si="20">IF(J19=""," ",IF(RoundEven($J19-K19,0)&gt;0,$J19-K19," "))</f>
        <v>#VALUE!</v>
      </c>
      <c r="Z19" s="5" t="str">
        <f t="shared" ref="Z19:Z47" si="21">IF(L19="no data","no data",IF(L19=""," ",IF(RoundEven($J19-L19,0)&gt;0,$J19-L19," ")))</f>
        <v>no data</v>
      </c>
      <c r="AA19" s="5" t="str">
        <f t="shared" ref="AA19:AA47" si="22">IF(M19="no data","no data",IF(M19=""," ",IF(RoundEven($J19-M19,0)&gt;0,$J19-M19," ")))</f>
        <v>no data</v>
      </c>
      <c r="AB19" s="5" t="e">
        <f>IF($J19=""," ",IF(RoundEven($J19-O19,0)&gt;0,$J19-O19," "))</f>
        <v>#VALUE!</v>
      </c>
      <c r="AC19" s="5" t="str">
        <f>IF(P19="no data","no data",IF(P19=""," ",IF(RoundEven($J19-P19,0)&gt;0,$J19-P19," ")))</f>
        <v>no data</v>
      </c>
      <c r="AD19" s="5" t="str">
        <f>IF(Q19="no data","no data",IF(Q19=""," ",IF(RoundEven($J19-Q19,0)&gt;0,$J19-Q19," ")))</f>
        <v>no data</v>
      </c>
      <c r="AE19" s="2">
        <f t="shared" si="6"/>
        <v>245</v>
      </c>
      <c r="AF19" s="1" t="str">
        <f>IF(COUNT(AF10:AF14,C18:C19)&lt;&gt;7,"need data",AVERAGE(AF10:AF14,C18:C19))</f>
        <v>need data</v>
      </c>
      <c r="AG19" s="1" t="str">
        <f>IF(COUNT(AG10:AG14,D18:D19)&lt;&gt;7,"need data",AVERAGE(AG10:AG14,D18:D19))</f>
        <v>need data</v>
      </c>
      <c r="AH19" s="1" t="str">
        <f>IF(COUNT(AH10:AH14,F18:F19)&lt;&gt;7,"need data",AVERAGE(AH10:AH14,F18:F19))</f>
        <v>need data</v>
      </c>
      <c r="AI19" s="1">
        <f t="shared" si="7"/>
        <v>0</v>
      </c>
      <c r="AJ19" s="1">
        <f>AVERAGE(August!AI44:AI48,September!AI18:AI19)</f>
        <v>0</v>
      </c>
      <c r="AK19" s="1">
        <f t="shared" si="8"/>
        <v>0</v>
      </c>
      <c r="AL19" s="1">
        <f t="shared" si="9"/>
        <v>0</v>
      </c>
      <c r="AM19" s="1">
        <f>AVERAGE(August!AL44:AL48,September!AL18:AL19)</f>
        <v>0</v>
      </c>
      <c r="AN19" s="1">
        <f t="shared" si="10"/>
        <v>0</v>
      </c>
      <c r="AO19">
        <f t="shared" si="11"/>
        <v>0</v>
      </c>
      <c r="AP19" t="e">
        <f t="shared" si="12"/>
        <v>#DIV/0!</v>
      </c>
      <c r="AQ19" s="4">
        <f t="shared" si="13"/>
        <v>0</v>
      </c>
      <c r="AR19" s="3">
        <f t="shared" si="14"/>
        <v>0</v>
      </c>
      <c r="AS19" s="7">
        <f t="shared" si="15"/>
        <v>0</v>
      </c>
    </row>
    <row r="20" spans="1:45" x14ac:dyDescent="0.2">
      <c r="A20">
        <v>3</v>
      </c>
      <c r="B20" s="242">
        <f t="shared" si="0"/>
        <v>40789</v>
      </c>
      <c r="C20" s="245"/>
      <c r="D20" s="237"/>
      <c r="E20" s="259" t="str">
        <f t="shared" si="16"/>
        <v/>
      </c>
      <c r="F20" s="51"/>
      <c r="G20" s="250" t="str">
        <f t="shared" si="17"/>
        <v/>
      </c>
      <c r="H20" s="17"/>
      <c r="I20" s="52"/>
      <c r="J20" s="60" t="str">
        <f t="shared" si="18"/>
        <v>need data</v>
      </c>
      <c r="K20" s="21">
        <f t="shared" si="1"/>
        <v>0</v>
      </c>
      <c r="L20" s="21" t="str">
        <f>IF(K20="","",IF(COUNT(August!F45:F48,September!F18:F20)&lt;&gt;7,"no data",($AQ20*$AH20+$AR20-$AP20)*$D$11*2.447*($C$11-$AN20)))</f>
        <v>no data</v>
      </c>
      <c r="M20" s="21" t="str">
        <f>IF(K20="","",IF(OR(COUNT(August!F44:F47,September!F18:F20)&lt;&gt;7,COUNT(August!H44:H47,September!H18:H20)&lt;&gt;7,COUNT(August!I44:I47,September!I18:I20)&lt;&gt;7),"no data",($AQ20*$AH20+$AR20-$AO20)*$D$11*2.447*($C$11-$AN20)))</f>
        <v>no data</v>
      </c>
      <c r="N20" s="61" t="str">
        <f t="shared" si="2"/>
        <v>need data</v>
      </c>
      <c r="O20" s="60">
        <f t="shared" si="3"/>
        <v>0</v>
      </c>
      <c r="P20" s="21" t="str">
        <f t="shared" si="4"/>
        <v>no data</v>
      </c>
      <c r="Q20" s="21" t="str">
        <f t="shared" si="5"/>
        <v>no data</v>
      </c>
      <c r="R20" s="61" t="str">
        <f t="shared" si="19"/>
        <v>need data</v>
      </c>
      <c r="S20" s="153"/>
      <c r="T20" s="154"/>
      <c r="U20" s="154"/>
      <c r="V20" s="141"/>
      <c r="W20" s="142"/>
      <c r="Y20" s="5" t="e">
        <f t="shared" si="20"/>
        <v>#VALUE!</v>
      </c>
      <c r="Z20" s="5" t="str">
        <f t="shared" si="21"/>
        <v>no data</v>
      </c>
      <c r="AA20" s="5" t="str">
        <f t="shared" si="22"/>
        <v>no data</v>
      </c>
      <c r="AB20" s="5" t="e">
        <f>IF($J20=""," ",IF(RoundEven($J20-O20,0)&gt;0,$J20-O20," "))</f>
        <v>#VALUE!</v>
      </c>
      <c r="AC20" s="5" t="str">
        <f>IF(P20="no data","no data",IF(P20=""," ",IF(RoundEven($J20-P20,0)&gt;0,$J20-P20," ")))</f>
        <v>no data</v>
      </c>
      <c r="AD20" s="5" t="str">
        <f>IF(Q20="no data","no data",IF(Q20=""," ",IF(RoundEven($J20-Q20,0)&gt;0,$J20-Q20," ")))</f>
        <v>no data</v>
      </c>
      <c r="AE20" s="2">
        <f t="shared" si="6"/>
        <v>246</v>
      </c>
      <c r="AF20" s="1" t="str">
        <f>IF(COUNT(AF11:AF14,C18:C20)&lt;&gt;7,"need data",AVERAGE(AF11:AF14,C18:C20))</f>
        <v>need data</v>
      </c>
      <c r="AG20" s="1" t="str">
        <f>IF(COUNT(AG11:AG14,D18:D20)&lt;&gt;7,"need data",AVERAGE(AG11:AG14,D18:D20))</f>
        <v>need data</v>
      </c>
      <c r="AH20" s="1" t="str">
        <f>IF(COUNT(AH11:AH14,F18:F20)&lt;&gt;7,"need data",AVERAGE(AH11:AH14,F18:F20))</f>
        <v>need data</v>
      </c>
      <c r="AI20" s="1">
        <f t="shared" si="7"/>
        <v>0</v>
      </c>
      <c r="AJ20" s="1">
        <f>AVERAGE(August!AI45:AI48,September!AI18:AI20)</f>
        <v>0</v>
      </c>
      <c r="AK20" s="1">
        <f t="shared" si="8"/>
        <v>0</v>
      </c>
      <c r="AL20" s="1">
        <f t="shared" si="9"/>
        <v>0</v>
      </c>
      <c r="AM20" s="1">
        <f>AVERAGE(August!AL45:AL48,September!AL18:AL20)</f>
        <v>0</v>
      </c>
      <c r="AN20" s="1">
        <f t="shared" si="10"/>
        <v>0</v>
      </c>
      <c r="AO20">
        <f t="shared" si="11"/>
        <v>0</v>
      </c>
      <c r="AP20" t="e">
        <f t="shared" si="12"/>
        <v>#DIV/0!</v>
      </c>
      <c r="AQ20" s="4">
        <f t="shared" si="13"/>
        <v>0</v>
      </c>
      <c r="AR20" s="3">
        <f t="shared" si="14"/>
        <v>0</v>
      </c>
      <c r="AS20" s="7">
        <f t="shared" si="15"/>
        <v>0</v>
      </c>
    </row>
    <row r="21" spans="1:45" x14ac:dyDescent="0.2">
      <c r="A21">
        <v>4</v>
      </c>
      <c r="B21" s="242">
        <f t="shared" si="0"/>
        <v>40790</v>
      </c>
      <c r="C21" s="245"/>
      <c r="D21" s="237"/>
      <c r="E21" s="259" t="str">
        <f t="shared" si="16"/>
        <v/>
      </c>
      <c r="F21" s="51"/>
      <c r="G21" s="250" t="str">
        <f t="shared" si="17"/>
        <v/>
      </c>
      <c r="H21" s="17"/>
      <c r="I21" s="52"/>
      <c r="J21" s="60" t="str">
        <f t="shared" si="18"/>
        <v>need data</v>
      </c>
      <c r="K21" s="21">
        <f t="shared" si="1"/>
        <v>0</v>
      </c>
      <c r="L21" s="21" t="str">
        <f>IF(K21="","",IF(COUNT(August!F46:F48,September!F18:F21)&lt;&gt;7,"no data",($AQ21*$AH21+$AR21-$AP21)*$D$11*2.447*($C$11-$AN21)))</f>
        <v>no data</v>
      </c>
      <c r="M21" s="21" t="str">
        <f>IF(K21="","",IF(OR(COUNT(August!F45:F47,September!F18:F21)&lt;&gt;7,COUNT(August!H45:H47,September!H18:H21)&lt;&gt;7,COUNT(August!I45:I47,September!I18:I21)&lt;&gt;7),"no data",($AQ21*$AH21+$AR21-$AO21)*$D$11*2.447*($C$11-$AN21)))</f>
        <v>no data</v>
      </c>
      <c r="N21" s="61" t="str">
        <f t="shared" si="2"/>
        <v>need data</v>
      </c>
      <c r="O21" s="60">
        <f t="shared" si="3"/>
        <v>0</v>
      </c>
      <c r="P21" s="21" t="str">
        <f t="shared" si="4"/>
        <v>no data</v>
      </c>
      <c r="Q21" s="21" t="str">
        <f t="shared" si="5"/>
        <v>no data</v>
      </c>
      <c r="R21" s="61" t="str">
        <f t="shared" si="19"/>
        <v>need data</v>
      </c>
      <c r="S21" s="153"/>
      <c r="T21" s="154"/>
      <c r="U21" s="154"/>
      <c r="V21" s="141"/>
      <c r="W21" s="142"/>
      <c r="Y21" s="5" t="e">
        <f t="shared" si="20"/>
        <v>#VALUE!</v>
      </c>
      <c r="Z21" s="5" t="str">
        <f t="shared" si="21"/>
        <v>no data</v>
      </c>
      <c r="AA21" s="5" t="str">
        <f t="shared" si="22"/>
        <v>no data</v>
      </c>
      <c r="AB21" s="5" t="e">
        <f>IF($J21=""," ",IF(RoundEven($J21-O21,0)&gt;0,$J21-O21," "))</f>
        <v>#VALUE!</v>
      </c>
      <c r="AC21" s="5" t="str">
        <f>IF(P21="no data","no data",IF(P21=""," ",IF(RoundEven($J21-P21,0)&gt;0,$J21-P21," ")))</f>
        <v>no data</v>
      </c>
      <c r="AD21" s="5" t="str">
        <f>IF(Q21="no data","no data",IF(Q21=""," ",IF(RoundEven($J21-Q21,0)&gt;0,$J21-Q21," ")))</f>
        <v>no data</v>
      </c>
      <c r="AE21" s="2">
        <f t="shared" si="6"/>
        <v>247</v>
      </c>
      <c r="AF21" s="1" t="str">
        <f>IF(COUNT(AF12:AF14,C18:C21)&lt;&gt;7,"need data",AVERAGE(AF12:AF14,C18:C21))</f>
        <v>need data</v>
      </c>
      <c r="AG21" s="1" t="str">
        <f>IF(COUNT(AG12:AG14,D18:D21)&lt;&gt;7,"need data",AVERAGE(AG12:AG14,D18:D21))</f>
        <v>need data</v>
      </c>
      <c r="AH21" s="1" t="str">
        <f>IF(COUNT(AH12:AH14,F18:F21)&lt;&gt;7,"need data",AVERAGE(AH12:AH14,F18:F21))</f>
        <v>need data</v>
      </c>
      <c r="AI21" s="1">
        <f t="shared" si="7"/>
        <v>0</v>
      </c>
      <c r="AJ21" s="1">
        <f>AVERAGE(August!AI46:AI48,September!AI18:AI21)</f>
        <v>0</v>
      </c>
      <c r="AK21" s="1">
        <f t="shared" si="8"/>
        <v>0</v>
      </c>
      <c r="AL21" s="1">
        <f t="shared" si="9"/>
        <v>0</v>
      </c>
      <c r="AM21" s="1">
        <f>AVERAGE(August!AL46:AL48,September!AL18:AL21)</f>
        <v>0</v>
      </c>
      <c r="AN21" s="1">
        <f t="shared" si="10"/>
        <v>0</v>
      </c>
      <c r="AO21">
        <f t="shared" si="11"/>
        <v>0</v>
      </c>
      <c r="AP21" t="e">
        <f t="shared" si="12"/>
        <v>#DIV/0!</v>
      </c>
      <c r="AQ21" s="4">
        <f t="shared" si="13"/>
        <v>0</v>
      </c>
      <c r="AR21" s="3">
        <f t="shared" si="14"/>
        <v>0</v>
      </c>
      <c r="AS21" s="7">
        <f t="shared" si="15"/>
        <v>0</v>
      </c>
    </row>
    <row r="22" spans="1:45" x14ac:dyDescent="0.2">
      <c r="A22">
        <v>5</v>
      </c>
      <c r="B22" s="242">
        <f t="shared" si="0"/>
        <v>40791</v>
      </c>
      <c r="C22" s="245"/>
      <c r="D22" s="237"/>
      <c r="E22" s="259" t="str">
        <f t="shared" si="16"/>
        <v/>
      </c>
      <c r="F22" s="51"/>
      <c r="G22" s="250" t="str">
        <f t="shared" si="17"/>
        <v/>
      </c>
      <c r="H22" s="17"/>
      <c r="I22" s="52"/>
      <c r="J22" s="60" t="str">
        <f t="shared" si="18"/>
        <v>need data</v>
      </c>
      <c r="K22" s="21">
        <f t="shared" si="1"/>
        <v>0</v>
      </c>
      <c r="L22" s="21" t="str">
        <f>IF(K22="","",IF(COUNT(August!F47:F48,September!F18:F22)&lt;&gt;7,"no data",($AQ22*$AH22+$AR22-$AP22)*$D$11*2.447*($C$11-$AN22)))</f>
        <v>no data</v>
      </c>
      <c r="M22" s="21" t="str">
        <f>IF(K22="","",IF(OR(COUNT(August!F46:F47,September!F18:F22)&lt;&gt;7,COUNT(August!H46:H47,September!H18:H22)&lt;&gt;7,COUNT(August!I46:I47,September!I18:I22)&lt;&gt;7),"no data",($AQ22*$AH22+$AR22-$AO22)*$D$11*2.447*($C$11-$AN22)))</f>
        <v>no data</v>
      </c>
      <c r="N22" s="61" t="str">
        <f t="shared" si="2"/>
        <v>need data</v>
      </c>
      <c r="O22" s="60">
        <f t="shared" si="3"/>
        <v>0</v>
      </c>
      <c r="P22" s="21" t="str">
        <f t="shared" si="4"/>
        <v>no data</v>
      </c>
      <c r="Q22" s="21" t="str">
        <f t="shared" si="5"/>
        <v>no data</v>
      </c>
      <c r="R22" s="61" t="str">
        <f t="shared" si="19"/>
        <v>need data</v>
      </c>
      <c r="S22" s="153"/>
      <c r="T22" s="154"/>
      <c r="U22" s="154"/>
      <c r="V22" s="141"/>
      <c r="W22" s="142"/>
      <c r="Y22" s="5" t="e">
        <f t="shared" si="20"/>
        <v>#VALUE!</v>
      </c>
      <c r="Z22" s="5" t="str">
        <f t="shared" si="21"/>
        <v>no data</v>
      </c>
      <c r="AA22" s="5" t="str">
        <f t="shared" si="22"/>
        <v>no data</v>
      </c>
      <c r="AB22" s="5" t="e">
        <f>IF($J22=""," ",IF(RoundEven($J22-O22,0)&gt;0,$J22-O22," "))</f>
        <v>#VALUE!</v>
      </c>
      <c r="AC22" s="5" t="str">
        <f>IF(P22="no data","no data",IF(P22=""," ",IF(RoundEven($J22-P22,0)&gt;0,$J22-P22," ")))</f>
        <v>no data</v>
      </c>
      <c r="AD22" s="5" t="str">
        <f>IF(Q22="no data","no data",IF(Q22=""," ",IF(RoundEven($J22-Q22,0)&gt;0,$J22-Q22," ")))</f>
        <v>no data</v>
      </c>
      <c r="AE22" s="2">
        <f t="shared" si="6"/>
        <v>248</v>
      </c>
      <c r="AF22" s="1" t="str">
        <f>IF(COUNT(AF13:AF14,C18:C22)&lt;&gt;7,"need data",AVERAGE(AF13:AF14,C18:C22))</f>
        <v>need data</v>
      </c>
      <c r="AG22" s="1" t="str">
        <f>IF(COUNT(AG13:AG14,D18:D22)&lt;&gt;7,"need data",AVERAGE(AG13:AG14,D18:D22))</f>
        <v>need data</v>
      </c>
      <c r="AH22" s="1" t="str">
        <f>IF(COUNT(AH13:AH14,F18:F22)&lt;&gt;7,"need data",AVERAGE(AH13:AH14,F18:F22))</f>
        <v>need data</v>
      </c>
      <c r="AI22" s="1">
        <f t="shared" si="7"/>
        <v>0</v>
      </c>
      <c r="AJ22" s="1">
        <f>AVERAGE(August!AI47:AI48,September!AI18:AI22)</f>
        <v>0</v>
      </c>
      <c r="AK22" s="1">
        <f t="shared" si="8"/>
        <v>0</v>
      </c>
      <c r="AL22" s="1">
        <f t="shared" si="9"/>
        <v>0</v>
      </c>
      <c r="AM22" s="1">
        <f>AVERAGE(August!AL47:AL48,September!AL18:AL22)</f>
        <v>0</v>
      </c>
      <c r="AN22" s="1">
        <f t="shared" si="10"/>
        <v>0</v>
      </c>
      <c r="AO22">
        <f t="shared" si="11"/>
        <v>0</v>
      </c>
      <c r="AP22" t="e">
        <f t="shared" si="12"/>
        <v>#DIV/0!</v>
      </c>
      <c r="AQ22" s="4">
        <f t="shared" si="13"/>
        <v>0</v>
      </c>
      <c r="AR22" s="3">
        <f t="shared" si="14"/>
        <v>0</v>
      </c>
      <c r="AS22" s="7">
        <f t="shared" si="15"/>
        <v>0</v>
      </c>
    </row>
    <row r="23" spans="1:45" x14ac:dyDescent="0.2">
      <c r="A23">
        <v>6</v>
      </c>
      <c r="B23" s="242">
        <f t="shared" si="0"/>
        <v>40792</v>
      </c>
      <c r="C23" s="245"/>
      <c r="D23" s="237"/>
      <c r="E23" s="259" t="str">
        <f t="shared" si="16"/>
        <v/>
      </c>
      <c r="F23" s="51"/>
      <c r="G23" s="250" t="str">
        <f t="shared" si="17"/>
        <v/>
      </c>
      <c r="H23" s="17"/>
      <c r="I23" s="52"/>
      <c r="J23" s="60" t="str">
        <f t="shared" si="18"/>
        <v>need data</v>
      </c>
      <c r="K23" s="21">
        <f t="shared" si="1"/>
        <v>0</v>
      </c>
      <c r="L23" s="21" t="str">
        <f>IF(K23="","",IF(COUNT(August!F48:F48,September!F18:F23)&lt;&gt;7,"no data",($AQ23*$AH23+$AR23-$AP23)*$D$11*2.447*($C$11-$AN23)))</f>
        <v>no data</v>
      </c>
      <c r="M23" s="21" t="str">
        <f>IF(K23="","",IF(OR(COUNT(August!F47:F47,September!F18:F23)&lt;&gt;7,COUNT(August!H47:H47,September!H18:H23)&lt;&gt;7,COUNT(August!I47:I47,September!I18:I23)&lt;&gt;7),"no data",($AQ23*$AH23+$AR23-$AO23)*$D$11*2.447*($C$11-$AN23)))</f>
        <v>no data</v>
      </c>
      <c r="N23" s="61" t="str">
        <f t="shared" si="2"/>
        <v>need data</v>
      </c>
      <c r="O23" s="60">
        <f t="shared" si="3"/>
        <v>0</v>
      </c>
      <c r="P23" s="21" t="str">
        <f t="shared" si="4"/>
        <v>no data</v>
      </c>
      <c r="Q23" s="21" t="str">
        <f t="shared" si="5"/>
        <v>no data</v>
      </c>
      <c r="R23" s="61" t="str">
        <f t="shared" si="19"/>
        <v>need data</v>
      </c>
      <c r="S23" s="153"/>
      <c r="T23" s="154"/>
      <c r="U23" s="154"/>
      <c r="V23" s="141"/>
      <c r="W23" s="142"/>
      <c r="Y23" s="5" t="e">
        <f t="shared" si="20"/>
        <v>#VALUE!</v>
      </c>
      <c r="Z23" s="5" t="str">
        <f t="shared" si="21"/>
        <v>no data</v>
      </c>
      <c r="AA23" s="5" t="str">
        <f t="shared" si="22"/>
        <v>no data</v>
      </c>
      <c r="AB23" s="5" t="e">
        <f>IF($J23=""," ",IF(RoundEven($J23-O23,0)&gt;0,$J23-O23," "))</f>
        <v>#VALUE!</v>
      </c>
      <c r="AC23" s="5" t="str">
        <f>IF(P23="no data","no data",IF(P23=""," ",IF(RoundEven($J23-P23,0)&gt;0,$J23-P23," ")))</f>
        <v>no data</v>
      </c>
      <c r="AD23" s="5" t="str">
        <f>IF(Q23="no data","no data",IF(Q23=""," ",IF(RoundEven($J23-Q23,0)&gt;0,$J23-Q23," ")))</f>
        <v>no data</v>
      </c>
      <c r="AE23" s="2">
        <f t="shared" si="6"/>
        <v>249</v>
      </c>
      <c r="AF23" s="1" t="str">
        <f>IF(COUNT(AF14,C18:C23)&lt;&gt;7,"need data",AVERAGE(AF14,C18:C23))</f>
        <v>need data</v>
      </c>
      <c r="AG23" s="1" t="str">
        <f>IF(COUNT(AG14,D18:D23)&lt;&gt;7,"need data",AVERAGE(AG14,D18:D23))</f>
        <v>need data</v>
      </c>
      <c r="AH23" s="1" t="str">
        <f>IF(COUNT(AH14,F18:F23)&lt;&gt;7,"need data",AVERAGE(AH14,F18:F23))</f>
        <v>need data</v>
      </c>
      <c r="AI23" s="1">
        <f t="shared" si="7"/>
        <v>0</v>
      </c>
      <c r="AJ23" s="1">
        <f>AVERAGE(August!AI48:AI48,September!AI18:AI23)</f>
        <v>0</v>
      </c>
      <c r="AK23" s="1">
        <f t="shared" si="8"/>
        <v>0</v>
      </c>
      <c r="AL23" s="1">
        <f t="shared" si="9"/>
        <v>0</v>
      </c>
      <c r="AM23" s="1">
        <f>AVERAGE(August!AL48:AL48,September!AL18:AL23)</f>
        <v>0</v>
      </c>
      <c r="AN23" s="1">
        <f t="shared" si="10"/>
        <v>0</v>
      </c>
      <c r="AO23">
        <f t="shared" si="11"/>
        <v>0</v>
      </c>
      <c r="AP23" t="e">
        <f t="shared" si="12"/>
        <v>#DIV/0!</v>
      </c>
      <c r="AQ23" s="4">
        <f t="shared" si="13"/>
        <v>0</v>
      </c>
      <c r="AR23" s="3">
        <f t="shared" si="14"/>
        <v>0</v>
      </c>
      <c r="AS23" s="7">
        <f t="shared" si="15"/>
        <v>0</v>
      </c>
    </row>
    <row r="24" spans="1:45" x14ac:dyDescent="0.2">
      <c r="A24">
        <v>7</v>
      </c>
      <c r="B24" s="242">
        <f t="shared" si="0"/>
        <v>40793</v>
      </c>
      <c r="C24" s="245"/>
      <c r="D24" s="237"/>
      <c r="E24" s="259" t="str">
        <f t="shared" si="16"/>
        <v/>
      </c>
      <c r="F24" s="51"/>
      <c r="G24" s="250" t="str">
        <f t="shared" si="17"/>
        <v/>
      </c>
      <c r="H24" s="17"/>
      <c r="I24" s="52"/>
      <c r="J24" s="60" t="str">
        <f t="shared" si="18"/>
        <v>need data</v>
      </c>
      <c r="K24" s="21">
        <f t="shared" si="1"/>
        <v>0</v>
      </c>
      <c r="L24" s="21" t="str">
        <f t="shared" ref="L24:L47" si="23">IF(K24="","",IF(COUNT(F18:F24)&lt;&gt;7,"no data",($AQ24*$AH24+$AR24-$AP24)*$D$11*2.447*($C$11-$AN24)))</f>
        <v>no data</v>
      </c>
      <c r="M24" s="21" t="str">
        <f t="shared" ref="M24:M47" si="24">IF(K24="","",IF(OR(COUNT(F18:F24)&lt;&gt;7,COUNT(H18:H24)&lt;&gt;7,COUNT(I18:I24)&lt;&gt;7),"no data",($AQ24*$AH24+$AR24-$AO24)*$D$11*2.447*($C$11-$AN24)))</f>
        <v>no data</v>
      </c>
      <c r="N24" s="61" t="str">
        <f t="shared" si="2"/>
        <v>need data</v>
      </c>
      <c r="O24" s="60">
        <f t="shared" si="3"/>
        <v>0</v>
      </c>
      <c r="P24" s="21" t="str">
        <f t="shared" si="4"/>
        <v>no data</v>
      </c>
      <c r="Q24" s="21" t="str">
        <f t="shared" si="5"/>
        <v>no data</v>
      </c>
      <c r="R24" s="61" t="str">
        <f t="shared" si="19"/>
        <v>need data</v>
      </c>
      <c r="S24" s="153"/>
      <c r="T24" s="154"/>
      <c r="U24" s="154"/>
      <c r="V24" s="141"/>
      <c r="W24" s="142"/>
      <c r="Y24" s="5" t="e">
        <f t="shared" si="20"/>
        <v>#VALUE!</v>
      </c>
      <c r="Z24" s="5" t="str">
        <f t="shared" si="21"/>
        <v>no data</v>
      </c>
      <c r="AA24" s="5" t="str">
        <f t="shared" si="22"/>
        <v>no data</v>
      </c>
      <c r="AB24" s="5" t="e">
        <f>IF($J24=""," ",IF(RoundEven($J24-O24,0)&gt;0,$J24-O24," "))</f>
        <v>#VALUE!</v>
      </c>
      <c r="AC24" s="5" t="str">
        <f>IF(P24="no data","no data",IF(P24=""," ",IF(RoundEven($J24-P24,0)&gt;0,$J24-P24," ")))</f>
        <v>no data</v>
      </c>
      <c r="AD24" s="5" t="str">
        <f>IF(Q24="no data","no data",IF(Q24=""," ",IF(RoundEven($J24-Q24,0)&gt;0,$J24-Q24," ")))</f>
        <v>no data</v>
      </c>
      <c r="AE24" s="2">
        <f t="shared" si="6"/>
        <v>250</v>
      </c>
      <c r="AF24" s="1" t="str">
        <f t="shared" ref="AF24:AF47" si="25">IF(COUNT(C18:C24)&lt;&gt;7,"need data",AVERAGE(C18:C24))</f>
        <v>need data</v>
      </c>
      <c r="AG24" s="1" t="str">
        <f t="shared" ref="AG24:AG47" si="26">IF(COUNT(D18:D24)&lt;&gt;7,"need data",AVERAGE(D18:D24))</f>
        <v>need data</v>
      </c>
      <c r="AH24" s="1" t="str">
        <f t="shared" ref="AH24:AH39" si="27">IF(COUNT(F18:F24)&lt;&gt;7,"need data",AVERAGE(F18:F24))</f>
        <v>need data</v>
      </c>
      <c r="AI24" s="1">
        <f t="shared" si="7"/>
        <v>0</v>
      </c>
      <c r="AJ24" s="1">
        <f t="shared" ref="AJ24:AJ47" si="28">AVERAGE(AI18:AI24)</f>
        <v>0</v>
      </c>
      <c r="AK24" s="1">
        <f t="shared" si="8"/>
        <v>0</v>
      </c>
      <c r="AL24" s="1">
        <f t="shared" si="9"/>
        <v>0</v>
      </c>
      <c r="AM24" s="1">
        <f t="shared" ref="AM24:AM47" si="29">AVERAGE(AL18:AL24)</f>
        <v>0</v>
      </c>
      <c r="AN24" s="1">
        <f t="shared" si="10"/>
        <v>0</v>
      </c>
      <c r="AO24">
        <f t="shared" si="11"/>
        <v>0</v>
      </c>
      <c r="AP24" t="e">
        <f t="shared" si="12"/>
        <v>#DIV/0!</v>
      </c>
      <c r="AQ24" s="4">
        <f t="shared" si="13"/>
        <v>0</v>
      </c>
      <c r="AR24" s="3">
        <f t="shared" si="14"/>
        <v>0</v>
      </c>
      <c r="AS24" s="7">
        <f t="shared" si="15"/>
        <v>0</v>
      </c>
    </row>
    <row r="25" spans="1:45" x14ac:dyDescent="0.2">
      <c r="A25">
        <v>8</v>
      </c>
      <c r="B25" s="242">
        <f t="shared" si="0"/>
        <v>40794</v>
      </c>
      <c r="C25" s="245"/>
      <c r="D25" s="237"/>
      <c r="E25" s="259" t="str">
        <f t="shared" si="16"/>
        <v/>
      </c>
      <c r="F25" s="51"/>
      <c r="G25" s="250" t="str">
        <f t="shared" si="17"/>
        <v/>
      </c>
      <c r="H25" s="17"/>
      <c r="I25" s="52"/>
      <c r="J25" s="60" t="str">
        <f t="shared" si="18"/>
        <v>need data</v>
      </c>
      <c r="K25" s="21">
        <f t="shared" si="1"/>
        <v>0</v>
      </c>
      <c r="L25" s="21" t="str">
        <f t="shared" si="23"/>
        <v>no data</v>
      </c>
      <c r="M25" s="21" t="str">
        <f t="shared" si="24"/>
        <v>no data</v>
      </c>
      <c r="N25" s="61" t="str">
        <f>IF(K25="","",IF(J25="need data","need data",IF(AA25&lt;&gt;"no data",AA25,IF(Z25&lt;&gt;"no data",Z25,Y25))))</f>
        <v>need data</v>
      </c>
      <c r="O25" s="60">
        <f t="shared" si="3"/>
        <v>0</v>
      </c>
      <c r="P25" s="21" t="str">
        <f t="shared" si="4"/>
        <v>no data</v>
      </c>
      <c r="Q25" s="21" t="str">
        <f t="shared" si="5"/>
        <v>no data</v>
      </c>
      <c r="R25" s="61" t="str">
        <f t="shared" si="19"/>
        <v>need data</v>
      </c>
      <c r="S25" s="153"/>
      <c r="T25" s="154"/>
      <c r="U25" s="154"/>
      <c r="V25" s="141"/>
      <c r="W25" s="142"/>
      <c r="Y25" s="5" t="e">
        <f t="shared" si="20"/>
        <v>#VALUE!</v>
      </c>
      <c r="Z25" s="5" t="str">
        <f t="shared" si="21"/>
        <v>no data</v>
      </c>
      <c r="AA25" s="5" t="str">
        <f t="shared" si="22"/>
        <v>no data</v>
      </c>
      <c r="AB25" s="5" t="e">
        <f>IF($J25=""," ",IF(RoundEven($J25-O25,0)&gt;0,$J25-O25," "))</f>
        <v>#VALUE!</v>
      </c>
      <c r="AC25" s="5" t="str">
        <f>IF(P25="no data","no data",IF(P25=""," ",IF(RoundEven($J25-P25,0)&gt;0,$J25-P25," ")))</f>
        <v>no data</v>
      </c>
      <c r="AD25" s="5" t="str">
        <f>IF(Q25="no data","no data",IF(Q25=""," ",IF(RoundEven($J25-Q25,0)&gt;0,$J25-Q25," ")))</f>
        <v>no data</v>
      </c>
      <c r="AE25" s="2">
        <f t="shared" si="6"/>
        <v>251</v>
      </c>
      <c r="AF25" s="1" t="str">
        <f t="shared" si="25"/>
        <v>need data</v>
      </c>
      <c r="AG25" s="1" t="str">
        <f t="shared" si="26"/>
        <v>need data</v>
      </c>
      <c r="AH25" s="1" t="str">
        <f t="shared" si="27"/>
        <v>need data</v>
      </c>
      <c r="AI25" s="1">
        <f t="shared" si="7"/>
        <v>0</v>
      </c>
      <c r="AJ25" s="1">
        <f t="shared" si="28"/>
        <v>0</v>
      </c>
      <c r="AK25" s="1">
        <f t="shared" si="8"/>
        <v>0</v>
      </c>
      <c r="AL25" s="1">
        <f t="shared" si="9"/>
        <v>0</v>
      </c>
      <c r="AM25" s="1">
        <f t="shared" si="29"/>
        <v>0</v>
      </c>
      <c r="AN25" s="1">
        <f t="shared" si="10"/>
        <v>0</v>
      </c>
      <c r="AO25">
        <f t="shared" si="11"/>
        <v>0</v>
      </c>
      <c r="AP25" t="e">
        <f t="shared" si="12"/>
        <v>#DIV/0!</v>
      </c>
      <c r="AQ25" s="4">
        <f t="shared" si="13"/>
        <v>0</v>
      </c>
      <c r="AR25" s="3">
        <f t="shared" si="14"/>
        <v>0</v>
      </c>
      <c r="AS25" s="7">
        <f t="shared" si="15"/>
        <v>0</v>
      </c>
    </row>
    <row r="26" spans="1:45" x14ac:dyDescent="0.2">
      <c r="A26">
        <v>9</v>
      </c>
      <c r="B26" s="242">
        <f t="shared" si="0"/>
        <v>40795</v>
      </c>
      <c r="C26" s="245"/>
      <c r="D26" s="237"/>
      <c r="E26" s="259" t="str">
        <f t="shared" si="16"/>
        <v/>
      </c>
      <c r="F26" s="51"/>
      <c r="G26" s="250" t="str">
        <f t="shared" si="17"/>
        <v/>
      </c>
      <c r="H26" s="17"/>
      <c r="I26" s="52"/>
      <c r="J26" s="60" t="str">
        <f t="shared" si="18"/>
        <v>need data</v>
      </c>
      <c r="K26" s="21">
        <f t="shared" si="1"/>
        <v>0</v>
      </c>
      <c r="L26" s="21" t="str">
        <f t="shared" si="23"/>
        <v>no data</v>
      </c>
      <c r="M26" s="21" t="str">
        <f t="shared" si="24"/>
        <v>no data</v>
      </c>
      <c r="N26" s="61" t="str">
        <f t="shared" ref="N26:N47" si="30">IF(K26="","",IF(J26="need data","need data",IF(AA26&lt;&gt;"no data",AA26,IF(Z26&lt;&gt;"no data",Z26,Y26))))</f>
        <v>need data</v>
      </c>
      <c r="O26" s="60">
        <f t="shared" si="3"/>
        <v>0</v>
      </c>
      <c r="P26" s="21" t="str">
        <f t="shared" si="4"/>
        <v>no data</v>
      </c>
      <c r="Q26" s="21" t="str">
        <f t="shared" si="5"/>
        <v>no data</v>
      </c>
      <c r="R26" s="61" t="str">
        <f t="shared" si="19"/>
        <v>need data</v>
      </c>
      <c r="S26" s="153"/>
      <c r="T26" s="154"/>
      <c r="U26" s="154"/>
      <c r="V26" s="141"/>
      <c r="W26" s="142"/>
      <c r="Y26" s="5" t="e">
        <f t="shared" si="20"/>
        <v>#VALUE!</v>
      </c>
      <c r="Z26" s="5" t="str">
        <f t="shared" si="21"/>
        <v>no data</v>
      </c>
      <c r="AA26" s="5" t="str">
        <f t="shared" si="22"/>
        <v>no data</v>
      </c>
      <c r="AB26" s="5" t="e">
        <f>IF($J26=""," ",IF(RoundEven($J26-O26,0)&gt;0,$J26-O26," "))</f>
        <v>#VALUE!</v>
      </c>
      <c r="AC26" s="5" t="str">
        <f>IF(P26="no data","no data",IF(P26=""," ",IF(RoundEven($J26-P26,0)&gt;0,$J26-P26," ")))</f>
        <v>no data</v>
      </c>
      <c r="AD26" s="5" t="str">
        <f>IF(Q26="no data","no data",IF(Q26=""," ",IF(RoundEven($J26-Q26,0)&gt;0,$J26-Q26," ")))</f>
        <v>no data</v>
      </c>
      <c r="AE26" s="2">
        <f t="shared" si="6"/>
        <v>252</v>
      </c>
      <c r="AF26" s="1" t="str">
        <f t="shared" si="25"/>
        <v>need data</v>
      </c>
      <c r="AG26" s="1" t="str">
        <f t="shared" si="26"/>
        <v>need data</v>
      </c>
      <c r="AH26" s="1" t="str">
        <f t="shared" si="27"/>
        <v>need data</v>
      </c>
      <c r="AI26" s="1">
        <f t="shared" si="7"/>
        <v>0</v>
      </c>
      <c r="AJ26" s="1">
        <f t="shared" si="28"/>
        <v>0</v>
      </c>
      <c r="AK26" s="1">
        <f t="shared" si="8"/>
        <v>0</v>
      </c>
      <c r="AL26" s="1">
        <f t="shared" si="9"/>
        <v>0</v>
      </c>
      <c r="AM26" s="1">
        <f t="shared" si="29"/>
        <v>0</v>
      </c>
      <c r="AN26" s="1">
        <f t="shared" si="10"/>
        <v>0</v>
      </c>
      <c r="AO26">
        <f t="shared" si="11"/>
        <v>0</v>
      </c>
      <c r="AP26" t="e">
        <f t="shared" si="12"/>
        <v>#DIV/0!</v>
      </c>
      <c r="AQ26" s="4">
        <f t="shared" si="13"/>
        <v>0</v>
      </c>
      <c r="AR26" s="3">
        <f t="shared" si="14"/>
        <v>0</v>
      </c>
      <c r="AS26" s="7">
        <f t="shared" si="15"/>
        <v>0</v>
      </c>
    </row>
    <row r="27" spans="1:45" x14ac:dyDescent="0.2">
      <c r="A27">
        <v>10</v>
      </c>
      <c r="B27" s="242">
        <f t="shared" si="0"/>
        <v>40796</v>
      </c>
      <c r="C27" s="245"/>
      <c r="D27" s="237"/>
      <c r="E27" s="259" t="str">
        <f t="shared" si="16"/>
        <v/>
      </c>
      <c r="F27" s="51"/>
      <c r="G27" s="250" t="str">
        <f t="shared" si="17"/>
        <v/>
      </c>
      <c r="H27" s="17"/>
      <c r="I27" s="52"/>
      <c r="J27" s="60" t="str">
        <f t="shared" si="18"/>
        <v>need data</v>
      </c>
      <c r="K27" s="21">
        <f t="shared" si="1"/>
        <v>0</v>
      </c>
      <c r="L27" s="21" t="str">
        <f t="shared" si="23"/>
        <v>no data</v>
      </c>
      <c r="M27" s="21" t="str">
        <f t="shared" si="24"/>
        <v>no data</v>
      </c>
      <c r="N27" s="61" t="str">
        <f t="shared" si="30"/>
        <v>need data</v>
      </c>
      <c r="O27" s="60">
        <f t="shared" si="3"/>
        <v>0</v>
      </c>
      <c r="P27" s="21" t="str">
        <f t="shared" si="4"/>
        <v>no data</v>
      </c>
      <c r="Q27" s="21" t="str">
        <f t="shared" si="5"/>
        <v>no data</v>
      </c>
      <c r="R27" s="61" t="str">
        <f t="shared" si="19"/>
        <v>need data</v>
      </c>
      <c r="S27" s="153"/>
      <c r="T27" s="154"/>
      <c r="U27" s="154"/>
      <c r="V27" s="141"/>
      <c r="W27" s="142"/>
      <c r="Y27" s="5" t="e">
        <f t="shared" si="20"/>
        <v>#VALUE!</v>
      </c>
      <c r="Z27" s="5" t="str">
        <f t="shared" si="21"/>
        <v>no data</v>
      </c>
      <c r="AA27" s="5" t="str">
        <f t="shared" si="22"/>
        <v>no data</v>
      </c>
      <c r="AB27" s="5" t="e">
        <f>IF($J27=""," ",IF(RoundEven($J27-O27,0)&gt;0,$J27-O27," "))</f>
        <v>#VALUE!</v>
      </c>
      <c r="AC27" s="5" t="str">
        <f>IF(P27="no data","no data",IF(P27=""," ",IF(RoundEven($J27-P27,0)&gt;0,$J27-P27," ")))</f>
        <v>no data</v>
      </c>
      <c r="AD27" s="5" t="str">
        <f>IF(Q27="no data","no data",IF(Q27=""," ",IF(RoundEven($J27-Q27,0)&gt;0,$J27-Q27," ")))</f>
        <v>no data</v>
      </c>
      <c r="AE27" s="2">
        <f t="shared" si="6"/>
        <v>253</v>
      </c>
      <c r="AF27" s="1" t="str">
        <f t="shared" si="25"/>
        <v>need data</v>
      </c>
      <c r="AG27" s="1" t="str">
        <f t="shared" si="26"/>
        <v>need data</v>
      </c>
      <c r="AH27" s="1" t="str">
        <f t="shared" si="27"/>
        <v>need data</v>
      </c>
      <c r="AI27" s="1">
        <f t="shared" si="7"/>
        <v>0</v>
      </c>
      <c r="AJ27" s="1">
        <f t="shared" si="28"/>
        <v>0</v>
      </c>
      <c r="AK27" s="1">
        <f t="shared" si="8"/>
        <v>0</v>
      </c>
      <c r="AL27" s="1">
        <f t="shared" si="9"/>
        <v>0</v>
      </c>
      <c r="AM27" s="1">
        <f t="shared" si="29"/>
        <v>0</v>
      </c>
      <c r="AN27" s="1">
        <f t="shared" si="10"/>
        <v>0</v>
      </c>
      <c r="AO27">
        <f t="shared" si="11"/>
        <v>0</v>
      </c>
      <c r="AP27" t="e">
        <f t="shared" si="12"/>
        <v>#DIV/0!</v>
      </c>
      <c r="AQ27" s="4">
        <f t="shared" si="13"/>
        <v>0</v>
      </c>
      <c r="AR27" s="3">
        <f t="shared" si="14"/>
        <v>0</v>
      </c>
      <c r="AS27" s="7">
        <f t="shared" si="15"/>
        <v>0</v>
      </c>
    </row>
    <row r="28" spans="1:45" x14ac:dyDescent="0.2">
      <c r="A28">
        <v>11</v>
      </c>
      <c r="B28" s="242">
        <f t="shared" si="0"/>
        <v>40797</v>
      </c>
      <c r="C28" s="245"/>
      <c r="D28" s="237"/>
      <c r="E28" s="259" t="str">
        <f t="shared" si="16"/>
        <v/>
      </c>
      <c r="F28" s="51"/>
      <c r="G28" s="250" t="str">
        <f t="shared" si="17"/>
        <v/>
      </c>
      <c r="H28" s="17"/>
      <c r="I28" s="52"/>
      <c r="J28" s="60" t="str">
        <f t="shared" si="18"/>
        <v>need data</v>
      </c>
      <c r="K28" s="21">
        <f t="shared" si="1"/>
        <v>0</v>
      </c>
      <c r="L28" s="21" t="str">
        <f t="shared" si="23"/>
        <v>no data</v>
      </c>
      <c r="M28" s="21" t="str">
        <f t="shared" si="24"/>
        <v>no data</v>
      </c>
      <c r="N28" s="61" t="str">
        <f t="shared" si="30"/>
        <v>need data</v>
      </c>
      <c r="O28" s="60">
        <f t="shared" si="3"/>
        <v>0</v>
      </c>
      <c r="P28" s="21" t="str">
        <f t="shared" si="4"/>
        <v>no data</v>
      </c>
      <c r="Q28" s="21" t="str">
        <f t="shared" si="5"/>
        <v>no data</v>
      </c>
      <c r="R28" s="61" t="str">
        <f t="shared" si="19"/>
        <v>need data</v>
      </c>
      <c r="S28" s="153"/>
      <c r="T28" s="154"/>
      <c r="U28" s="154"/>
      <c r="V28" s="141"/>
      <c r="W28" s="142"/>
      <c r="Y28" s="5" t="e">
        <f t="shared" si="20"/>
        <v>#VALUE!</v>
      </c>
      <c r="Z28" s="5" t="str">
        <f t="shared" si="21"/>
        <v>no data</v>
      </c>
      <c r="AA28" s="5" t="str">
        <f t="shared" si="22"/>
        <v>no data</v>
      </c>
      <c r="AB28" s="5" t="e">
        <f>IF($J28=""," ",IF(RoundEven($J28-O28,0)&gt;0,$J28-O28," "))</f>
        <v>#VALUE!</v>
      </c>
      <c r="AC28" s="5" t="str">
        <f>IF(P28="no data","no data",IF(P28=""," ",IF(RoundEven($J28-P28,0)&gt;0,$J28-P28," ")))</f>
        <v>no data</v>
      </c>
      <c r="AD28" s="5" t="str">
        <f>IF(Q28="no data","no data",IF(Q28=""," ",IF(RoundEven($J28-Q28,0)&gt;0,$J28-Q28," ")))</f>
        <v>no data</v>
      </c>
      <c r="AE28" s="2">
        <f t="shared" si="6"/>
        <v>254</v>
      </c>
      <c r="AF28" s="1" t="str">
        <f t="shared" si="25"/>
        <v>need data</v>
      </c>
      <c r="AG28" s="1" t="str">
        <f t="shared" si="26"/>
        <v>need data</v>
      </c>
      <c r="AH28" s="1" t="str">
        <f t="shared" si="27"/>
        <v>need data</v>
      </c>
      <c r="AI28" s="1">
        <f t="shared" si="7"/>
        <v>0</v>
      </c>
      <c r="AJ28" s="1">
        <f t="shared" si="28"/>
        <v>0</v>
      </c>
      <c r="AK28" s="1">
        <f t="shared" si="8"/>
        <v>0</v>
      </c>
      <c r="AL28" s="1">
        <f t="shared" si="9"/>
        <v>0</v>
      </c>
      <c r="AM28" s="1">
        <f t="shared" si="29"/>
        <v>0</v>
      </c>
      <c r="AN28" s="1">
        <f t="shared" si="10"/>
        <v>0</v>
      </c>
      <c r="AO28">
        <f t="shared" si="11"/>
        <v>0</v>
      </c>
      <c r="AP28" t="e">
        <f t="shared" si="12"/>
        <v>#DIV/0!</v>
      </c>
      <c r="AQ28" s="4">
        <f t="shared" si="13"/>
        <v>0</v>
      </c>
      <c r="AR28" s="3">
        <f t="shared" si="14"/>
        <v>0</v>
      </c>
      <c r="AS28" s="7">
        <f t="shared" si="15"/>
        <v>0</v>
      </c>
    </row>
    <row r="29" spans="1:45" x14ac:dyDescent="0.2">
      <c r="A29">
        <v>12</v>
      </c>
      <c r="B29" s="242">
        <f t="shared" si="0"/>
        <v>40798</v>
      </c>
      <c r="C29" s="245"/>
      <c r="D29" s="237"/>
      <c r="E29" s="259" t="str">
        <f t="shared" si="16"/>
        <v/>
      </c>
      <c r="F29" s="51"/>
      <c r="G29" s="250" t="str">
        <f t="shared" si="17"/>
        <v/>
      </c>
      <c r="H29" s="17"/>
      <c r="I29" s="52"/>
      <c r="J29" s="60" t="str">
        <f t="shared" si="18"/>
        <v>need data</v>
      </c>
      <c r="K29" s="21">
        <f t="shared" si="1"/>
        <v>0</v>
      </c>
      <c r="L29" s="21" t="str">
        <f t="shared" si="23"/>
        <v>no data</v>
      </c>
      <c r="M29" s="21" t="str">
        <f t="shared" si="24"/>
        <v>no data</v>
      </c>
      <c r="N29" s="61" t="str">
        <f t="shared" si="30"/>
        <v>need data</v>
      </c>
      <c r="O29" s="60">
        <f t="shared" si="3"/>
        <v>0</v>
      </c>
      <c r="P29" s="21" t="str">
        <f t="shared" si="4"/>
        <v>no data</v>
      </c>
      <c r="Q29" s="21" t="str">
        <f t="shared" si="5"/>
        <v>no data</v>
      </c>
      <c r="R29" s="61" t="str">
        <f t="shared" si="19"/>
        <v>need data</v>
      </c>
      <c r="S29" s="153"/>
      <c r="T29" s="154"/>
      <c r="U29" s="154"/>
      <c r="V29" s="141"/>
      <c r="W29" s="142"/>
      <c r="Y29" s="5" t="e">
        <f t="shared" si="20"/>
        <v>#VALUE!</v>
      </c>
      <c r="Z29" s="5" t="str">
        <f t="shared" si="21"/>
        <v>no data</v>
      </c>
      <c r="AA29" s="5" t="str">
        <f t="shared" si="22"/>
        <v>no data</v>
      </c>
      <c r="AB29" s="5" t="e">
        <f>IF($J29=""," ",IF(RoundEven($J29-O29,0)&gt;0,$J29-O29," "))</f>
        <v>#VALUE!</v>
      </c>
      <c r="AC29" s="5" t="str">
        <f>IF(P29="no data","no data",IF(P29=""," ",IF(RoundEven($J29-P29,0)&gt;0,$J29-P29," ")))</f>
        <v>no data</v>
      </c>
      <c r="AD29" s="5" t="str">
        <f>IF(Q29="no data","no data",IF(Q29=""," ",IF(RoundEven($J29-Q29,0)&gt;0,$J29-Q29," ")))</f>
        <v>no data</v>
      </c>
      <c r="AE29" s="2">
        <f t="shared" si="6"/>
        <v>255</v>
      </c>
      <c r="AF29" s="1" t="str">
        <f t="shared" si="25"/>
        <v>need data</v>
      </c>
      <c r="AG29" s="1" t="str">
        <f t="shared" si="26"/>
        <v>need data</v>
      </c>
      <c r="AH29" s="1" t="str">
        <f t="shared" si="27"/>
        <v>need data</v>
      </c>
      <c r="AI29" s="1">
        <f t="shared" si="7"/>
        <v>0</v>
      </c>
      <c r="AJ29" s="1">
        <f t="shared" si="28"/>
        <v>0</v>
      </c>
      <c r="AK29" s="1">
        <f t="shared" si="8"/>
        <v>0</v>
      </c>
      <c r="AL29" s="1">
        <f t="shared" si="9"/>
        <v>0</v>
      </c>
      <c r="AM29" s="1">
        <f t="shared" si="29"/>
        <v>0</v>
      </c>
      <c r="AN29" s="1">
        <f t="shared" si="10"/>
        <v>0</v>
      </c>
      <c r="AO29">
        <f t="shared" si="11"/>
        <v>0</v>
      </c>
      <c r="AP29" t="e">
        <f t="shared" si="12"/>
        <v>#DIV/0!</v>
      </c>
      <c r="AQ29" s="4">
        <f t="shared" si="13"/>
        <v>0</v>
      </c>
      <c r="AR29" s="3">
        <f t="shared" si="14"/>
        <v>0</v>
      </c>
      <c r="AS29" s="7">
        <f t="shared" si="15"/>
        <v>0</v>
      </c>
    </row>
    <row r="30" spans="1:45" x14ac:dyDescent="0.2">
      <c r="A30">
        <v>13</v>
      </c>
      <c r="B30" s="242">
        <f t="shared" si="0"/>
        <v>40799</v>
      </c>
      <c r="C30" s="245"/>
      <c r="D30" s="237"/>
      <c r="E30" s="259" t="str">
        <f t="shared" si="16"/>
        <v/>
      </c>
      <c r="F30" s="51"/>
      <c r="G30" s="250" t="str">
        <f t="shared" si="17"/>
        <v/>
      </c>
      <c r="H30" s="17"/>
      <c r="I30" s="52"/>
      <c r="J30" s="60" t="str">
        <f t="shared" si="18"/>
        <v>need data</v>
      </c>
      <c r="K30" s="21">
        <f t="shared" si="1"/>
        <v>0</v>
      </c>
      <c r="L30" s="21" t="str">
        <f t="shared" si="23"/>
        <v>no data</v>
      </c>
      <c r="M30" s="21" t="str">
        <f t="shared" si="24"/>
        <v>no data</v>
      </c>
      <c r="N30" s="61" t="str">
        <f t="shared" si="30"/>
        <v>need data</v>
      </c>
      <c r="O30" s="60">
        <f t="shared" si="3"/>
        <v>0</v>
      </c>
      <c r="P30" s="21" t="str">
        <f t="shared" si="4"/>
        <v>no data</v>
      </c>
      <c r="Q30" s="21" t="str">
        <f t="shared" si="5"/>
        <v>no data</v>
      </c>
      <c r="R30" s="61" t="str">
        <f t="shared" si="19"/>
        <v>need data</v>
      </c>
      <c r="S30" s="153"/>
      <c r="T30" s="154"/>
      <c r="U30" s="154"/>
      <c r="V30" s="141"/>
      <c r="W30" s="142"/>
      <c r="Y30" s="5" t="e">
        <f t="shared" si="20"/>
        <v>#VALUE!</v>
      </c>
      <c r="Z30" s="5" t="str">
        <f t="shared" si="21"/>
        <v>no data</v>
      </c>
      <c r="AA30" s="5" t="str">
        <f t="shared" si="22"/>
        <v>no data</v>
      </c>
      <c r="AB30" s="5" t="e">
        <f>IF($J30=""," ",IF(RoundEven($J30-O30,0)&gt;0,$J30-O30," "))</f>
        <v>#VALUE!</v>
      </c>
      <c r="AC30" s="5" t="str">
        <f>IF(P30="no data","no data",IF(P30=""," ",IF(RoundEven($J30-P30,0)&gt;0,$J30-P30," ")))</f>
        <v>no data</v>
      </c>
      <c r="AD30" s="5" t="str">
        <f>IF(Q30="no data","no data",IF(Q30=""," ",IF(RoundEven($J30-Q30,0)&gt;0,$J30-Q30," ")))</f>
        <v>no data</v>
      </c>
      <c r="AE30" s="2">
        <f t="shared" si="6"/>
        <v>256</v>
      </c>
      <c r="AF30" s="1" t="str">
        <f t="shared" si="25"/>
        <v>need data</v>
      </c>
      <c r="AG30" s="1" t="str">
        <f t="shared" si="26"/>
        <v>need data</v>
      </c>
      <c r="AH30" s="1" t="str">
        <f t="shared" si="27"/>
        <v>need data</v>
      </c>
      <c r="AI30" s="1">
        <f t="shared" si="7"/>
        <v>0</v>
      </c>
      <c r="AJ30" s="1">
        <f t="shared" si="28"/>
        <v>0</v>
      </c>
      <c r="AK30" s="1">
        <f t="shared" si="8"/>
        <v>0</v>
      </c>
      <c r="AL30" s="1">
        <f t="shared" si="9"/>
        <v>0</v>
      </c>
      <c r="AM30" s="1">
        <f t="shared" si="29"/>
        <v>0</v>
      </c>
      <c r="AN30" s="1">
        <f t="shared" si="10"/>
        <v>0</v>
      </c>
      <c r="AO30">
        <f t="shared" si="11"/>
        <v>0</v>
      </c>
      <c r="AP30" t="e">
        <f t="shared" si="12"/>
        <v>#DIV/0!</v>
      </c>
      <c r="AQ30" s="4">
        <f t="shared" si="13"/>
        <v>0</v>
      </c>
      <c r="AR30" s="3">
        <f t="shared" si="14"/>
        <v>0</v>
      </c>
      <c r="AS30" s="7">
        <f t="shared" si="15"/>
        <v>0</v>
      </c>
    </row>
    <row r="31" spans="1:45" x14ac:dyDescent="0.2">
      <c r="A31">
        <v>14</v>
      </c>
      <c r="B31" s="242">
        <f t="shared" si="0"/>
        <v>40800</v>
      </c>
      <c r="C31" s="245"/>
      <c r="D31" s="237"/>
      <c r="E31" s="259" t="str">
        <f t="shared" si="16"/>
        <v/>
      </c>
      <c r="F31" s="51"/>
      <c r="G31" s="250" t="str">
        <f t="shared" si="17"/>
        <v/>
      </c>
      <c r="H31" s="17"/>
      <c r="I31" s="52"/>
      <c r="J31" s="60" t="str">
        <f t="shared" si="18"/>
        <v>need data</v>
      </c>
      <c r="K31" s="21">
        <f t="shared" si="1"/>
        <v>0</v>
      </c>
      <c r="L31" s="21" t="str">
        <f t="shared" si="23"/>
        <v>no data</v>
      </c>
      <c r="M31" s="21" t="str">
        <f t="shared" si="24"/>
        <v>no data</v>
      </c>
      <c r="N31" s="61" t="str">
        <f t="shared" si="30"/>
        <v>need data</v>
      </c>
      <c r="O31" s="60">
        <f t="shared" si="3"/>
        <v>0</v>
      </c>
      <c r="P31" s="21" t="str">
        <f t="shared" si="4"/>
        <v>no data</v>
      </c>
      <c r="Q31" s="21" t="str">
        <f t="shared" si="5"/>
        <v>no data</v>
      </c>
      <c r="R31" s="61" t="str">
        <f t="shared" si="19"/>
        <v>need data</v>
      </c>
      <c r="S31" s="153"/>
      <c r="T31" s="154"/>
      <c r="U31" s="154"/>
      <c r="V31" s="141"/>
      <c r="W31" s="142"/>
      <c r="Y31" s="5" t="e">
        <f t="shared" si="20"/>
        <v>#VALUE!</v>
      </c>
      <c r="Z31" s="5" t="str">
        <f t="shared" si="21"/>
        <v>no data</v>
      </c>
      <c r="AA31" s="5" t="str">
        <f t="shared" si="22"/>
        <v>no data</v>
      </c>
      <c r="AB31" s="5" t="e">
        <f>IF($J31=""," ",IF(RoundEven($J31-O31,0)&gt;0,$J31-O31," "))</f>
        <v>#VALUE!</v>
      </c>
      <c r="AC31" s="5" t="str">
        <f>IF(P31="no data","no data",IF(P31=""," ",IF(RoundEven($J31-P31,0)&gt;0,$J31-P31," ")))</f>
        <v>no data</v>
      </c>
      <c r="AD31" s="5" t="str">
        <f>IF(Q31="no data","no data",IF(Q31=""," ",IF(RoundEven($J31-Q31,0)&gt;0,$J31-Q31," ")))</f>
        <v>no data</v>
      </c>
      <c r="AE31" s="2">
        <f t="shared" si="6"/>
        <v>257</v>
      </c>
      <c r="AF31" s="1" t="str">
        <f t="shared" si="25"/>
        <v>need data</v>
      </c>
      <c r="AG31" s="1" t="str">
        <f t="shared" si="26"/>
        <v>need data</v>
      </c>
      <c r="AH31" s="1" t="str">
        <f t="shared" si="27"/>
        <v>need data</v>
      </c>
      <c r="AI31" s="1">
        <f t="shared" si="7"/>
        <v>0</v>
      </c>
      <c r="AJ31" s="1">
        <f t="shared" si="28"/>
        <v>0</v>
      </c>
      <c r="AK31" s="1">
        <f t="shared" si="8"/>
        <v>0</v>
      </c>
      <c r="AL31" s="1">
        <f t="shared" si="9"/>
        <v>0</v>
      </c>
      <c r="AM31" s="1">
        <f t="shared" si="29"/>
        <v>0</v>
      </c>
      <c r="AN31" s="1">
        <f t="shared" si="10"/>
        <v>0</v>
      </c>
      <c r="AO31">
        <f t="shared" si="11"/>
        <v>0</v>
      </c>
      <c r="AP31" t="e">
        <f t="shared" si="12"/>
        <v>#DIV/0!</v>
      </c>
      <c r="AQ31" s="4">
        <f t="shared" si="13"/>
        <v>0</v>
      </c>
      <c r="AR31" s="3">
        <f t="shared" si="14"/>
        <v>0</v>
      </c>
      <c r="AS31" s="7">
        <f t="shared" si="15"/>
        <v>0</v>
      </c>
    </row>
    <row r="32" spans="1:45" x14ac:dyDescent="0.2">
      <c r="A32">
        <v>15</v>
      </c>
      <c r="B32" s="242">
        <f t="shared" si="0"/>
        <v>40801</v>
      </c>
      <c r="C32" s="245"/>
      <c r="D32" s="237"/>
      <c r="E32" s="259" t="str">
        <f t="shared" si="16"/>
        <v/>
      </c>
      <c r="F32" s="51"/>
      <c r="G32" s="250" t="str">
        <f t="shared" si="17"/>
        <v/>
      </c>
      <c r="H32" s="17"/>
      <c r="I32" s="52"/>
      <c r="J32" s="60" t="str">
        <f t="shared" si="18"/>
        <v>need data</v>
      </c>
      <c r="K32" s="21">
        <f t="shared" si="1"/>
        <v>0</v>
      </c>
      <c r="L32" s="21" t="str">
        <f t="shared" si="23"/>
        <v>no data</v>
      </c>
      <c r="M32" s="21" t="str">
        <f t="shared" si="24"/>
        <v>no data</v>
      </c>
      <c r="N32" s="61" t="str">
        <f t="shared" si="30"/>
        <v>need data</v>
      </c>
      <c r="O32" s="60">
        <f t="shared" si="3"/>
        <v>0</v>
      </c>
      <c r="P32" s="21" t="str">
        <f t="shared" si="4"/>
        <v>no data</v>
      </c>
      <c r="Q32" s="21" t="str">
        <f t="shared" si="5"/>
        <v>no data</v>
      </c>
      <c r="R32" s="61" t="str">
        <f t="shared" si="19"/>
        <v>need data</v>
      </c>
      <c r="S32" s="153"/>
      <c r="T32" s="154"/>
      <c r="U32" s="154"/>
      <c r="V32" s="141"/>
      <c r="W32" s="142"/>
      <c r="Y32" s="5" t="e">
        <f t="shared" si="20"/>
        <v>#VALUE!</v>
      </c>
      <c r="Z32" s="5" t="str">
        <f t="shared" si="21"/>
        <v>no data</v>
      </c>
      <c r="AA32" s="5" t="str">
        <f t="shared" si="22"/>
        <v>no data</v>
      </c>
      <c r="AB32" s="5" t="e">
        <f>IF($J32=""," ",IF(RoundEven($J32-O32,0)&gt;0,$J32-O32," "))</f>
        <v>#VALUE!</v>
      </c>
      <c r="AC32" s="5" t="str">
        <f>IF(P32="no data","no data",IF(P32=""," ",IF(RoundEven($J32-P32,0)&gt;0,$J32-P32," ")))</f>
        <v>no data</v>
      </c>
      <c r="AD32" s="5" t="str">
        <f>IF(Q32="no data","no data",IF(Q32=""," ",IF(RoundEven($J32-Q32,0)&gt;0,$J32-Q32," ")))</f>
        <v>no data</v>
      </c>
      <c r="AE32" s="2">
        <f t="shared" si="6"/>
        <v>258</v>
      </c>
      <c r="AF32" s="1" t="str">
        <f t="shared" si="25"/>
        <v>need data</v>
      </c>
      <c r="AG32" s="1" t="str">
        <f t="shared" si="26"/>
        <v>need data</v>
      </c>
      <c r="AH32" s="1" t="str">
        <f t="shared" si="27"/>
        <v>need data</v>
      </c>
      <c r="AI32" s="1">
        <f t="shared" si="7"/>
        <v>0</v>
      </c>
      <c r="AJ32" s="1">
        <f t="shared" si="28"/>
        <v>0</v>
      </c>
      <c r="AK32" s="1">
        <f t="shared" si="8"/>
        <v>0</v>
      </c>
      <c r="AL32" s="1">
        <f t="shared" si="9"/>
        <v>0</v>
      </c>
      <c r="AM32" s="1">
        <f t="shared" si="29"/>
        <v>0</v>
      </c>
      <c r="AN32" s="1">
        <f t="shared" si="10"/>
        <v>0</v>
      </c>
      <c r="AO32">
        <f t="shared" si="11"/>
        <v>0</v>
      </c>
      <c r="AP32" t="e">
        <f t="shared" si="12"/>
        <v>#DIV/0!</v>
      </c>
      <c r="AQ32" s="4">
        <f t="shared" si="13"/>
        <v>0</v>
      </c>
      <c r="AR32" s="3">
        <f t="shared" si="14"/>
        <v>0</v>
      </c>
      <c r="AS32" s="7">
        <f t="shared" si="15"/>
        <v>0</v>
      </c>
    </row>
    <row r="33" spans="1:45" x14ac:dyDescent="0.2">
      <c r="A33">
        <v>16</v>
      </c>
      <c r="B33" s="242">
        <f t="shared" si="0"/>
        <v>40802</v>
      </c>
      <c r="C33" s="245"/>
      <c r="D33" s="237"/>
      <c r="E33" s="259" t="str">
        <f t="shared" si="16"/>
        <v/>
      </c>
      <c r="F33" s="51"/>
      <c r="G33" s="250" t="str">
        <f t="shared" si="17"/>
        <v/>
      </c>
      <c r="H33" s="17"/>
      <c r="I33" s="52"/>
      <c r="J33" s="60" t="str">
        <f t="shared" si="18"/>
        <v>need data</v>
      </c>
      <c r="K33" s="21">
        <f t="shared" si="1"/>
        <v>0</v>
      </c>
      <c r="L33" s="21" t="str">
        <f t="shared" si="23"/>
        <v>no data</v>
      </c>
      <c r="M33" s="21" t="str">
        <f t="shared" si="24"/>
        <v>no data</v>
      </c>
      <c r="N33" s="61" t="str">
        <f t="shared" si="30"/>
        <v>need data</v>
      </c>
      <c r="O33" s="60">
        <f t="shared" si="3"/>
        <v>0</v>
      </c>
      <c r="P33" s="21" t="str">
        <f t="shared" si="4"/>
        <v>no data</v>
      </c>
      <c r="Q33" s="21" t="str">
        <f t="shared" si="5"/>
        <v>no data</v>
      </c>
      <c r="R33" s="61" t="str">
        <f t="shared" si="19"/>
        <v>need data</v>
      </c>
      <c r="S33" s="153"/>
      <c r="T33" s="154"/>
      <c r="U33" s="154"/>
      <c r="V33" s="141"/>
      <c r="W33" s="142"/>
      <c r="Y33" s="5" t="e">
        <f t="shared" si="20"/>
        <v>#VALUE!</v>
      </c>
      <c r="Z33" s="5" t="str">
        <f t="shared" si="21"/>
        <v>no data</v>
      </c>
      <c r="AA33" s="5" t="str">
        <f t="shared" si="22"/>
        <v>no data</v>
      </c>
      <c r="AB33" s="5" t="e">
        <f>IF($J33=""," ",IF(RoundEven($J33-O33,0)&gt;0,$J33-O33," "))</f>
        <v>#VALUE!</v>
      </c>
      <c r="AC33" s="5" t="str">
        <f>IF(P33="no data","no data",IF(P33=""," ",IF(RoundEven($J33-P33,0)&gt;0,$J33-P33," ")))</f>
        <v>no data</v>
      </c>
      <c r="AD33" s="5" t="str">
        <f>IF(Q33="no data","no data",IF(Q33=""," ",IF(RoundEven($J33-Q33,0)&gt;0,$J33-Q33," ")))</f>
        <v>no data</v>
      </c>
      <c r="AE33" s="2">
        <f t="shared" si="6"/>
        <v>259</v>
      </c>
      <c r="AF33" s="1" t="str">
        <f t="shared" si="25"/>
        <v>need data</v>
      </c>
      <c r="AG33" s="1" t="str">
        <f t="shared" si="26"/>
        <v>need data</v>
      </c>
      <c r="AH33" s="1" t="str">
        <f t="shared" si="27"/>
        <v>need data</v>
      </c>
      <c r="AI33" s="1">
        <f t="shared" si="7"/>
        <v>0</v>
      </c>
      <c r="AJ33" s="1">
        <f t="shared" si="28"/>
        <v>0</v>
      </c>
      <c r="AK33" s="1">
        <f t="shared" si="8"/>
        <v>0</v>
      </c>
      <c r="AL33" s="1">
        <f t="shared" si="9"/>
        <v>0</v>
      </c>
      <c r="AM33" s="1">
        <f t="shared" si="29"/>
        <v>0</v>
      </c>
      <c r="AN33" s="1">
        <f t="shared" si="10"/>
        <v>0</v>
      </c>
      <c r="AO33">
        <f t="shared" si="11"/>
        <v>0</v>
      </c>
      <c r="AP33" t="e">
        <f t="shared" si="12"/>
        <v>#DIV/0!</v>
      </c>
      <c r="AQ33" s="4">
        <f t="shared" si="13"/>
        <v>0</v>
      </c>
      <c r="AR33" s="3">
        <f t="shared" si="14"/>
        <v>0</v>
      </c>
      <c r="AS33" s="7">
        <f t="shared" si="15"/>
        <v>0</v>
      </c>
    </row>
    <row r="34" spans="1:45" x14ac:dyDescent="0.2">
      <c r="A34">
        <v>17</v>
      </c>
      <c r="B34" s="242">
        <f t="shared" si="0"/>
        <v>40803</v>
      </c>
      <c r="C34" s="245"/>
      <c r="D34" s="237"/>
      <c r="E34" s="259" t="str">
        <f t="shared" si="16"/>
        <v/>
      </c>
      <c r="F34" s="51"/>
      <c r="G34" s="250" t="str">
        <f t="shared" si="17"/>
        <v/>
      </c>
      <c r="H34" s="17"/>
      <c r="I34" s="52"/>
      <c r="J34" s="60" t="str">
        <f t="shared" si="18"/>
        <v>need data</v>
      </c>
      <c r="K34" s="21">
        <f t="shared" si="1"/>
        <v>0</v>
      </c>
      <c r="L34" s="21" t="str">
        <f t="shared" si="23"/>
        <v>no data</v>
      </c>
      <c r="M34" s="21" t="str">
        <f t="shared" si="24"/>
        <v>no data</v>
      </c>
      <c r="N34" s="61" t="str">
        <f t="shared" si="30"/>
        <v>need data</v>
      </c>
      <c r="O34" s="60">
        <f t="shared" si="3"/>
        <v>0</v>
      </c>
      <c r="P34" s="21" t="str">
        <f t="shared" si="4"/>
        <v>no data</v>
      </c>
      <c r="Q34" s="21" t="str">
        <f t="shared" si="5"/>
        <v>no data</v>
      </c>
      <c r="R34" s="61" t="str">
        <f t="shared" si="19"/>
        <v>need data</v>
      </c>
      <c r="S34" s="153"/>
      <c r="T34" s="154"/>
      <c r="U34" s="154"/>
      <c r="V34" s="141"/>
      <c r="W34" s="142"/>
      <c r="Y34" s="5" t="e">
        <f t="shared" si="20"/>
        <v>#VALUE!</v>
      </c>
      <c r="Z34" s="5" t="str">
        <f t="shared" si="21"/>
        <v>no data</v>
      </c>
      <c r="AA34" s="5" t="str">
        <f t="shared" si="22"/>
        <v>no data</v>
      </c>
      <c r="AB34" s="5" t="e">
        <f>IF($J34=""," ",IF(RoundEven($J34-O34,0)&gt;0,$J34-O34," "))</f>
        <v>#VALUE!</v>
      </c>
      <c r="AC34" s="5" t="str">
        <f>IF(P34="no data","no data",IF(P34=""," ",IF(RoundEven($J34-P34,0)&gt;0,$J34-P34," ")))</f>
        <v>no data</v>
      </c>
      <c r="AD34" s="5" t="str">
        <f>IF(Q34="no data","no data",IF(Q34=""," ",IF(RoundEven($J34-Q34,0)&gt;0,$J34-Q34," ")))</f>
        <v>no data</v>
      </c>
      <c r="AE34" s="2">
        <f t="shared" si="6"/>
        <v>260</v>
      </c>
      <c r="AF34" s="1" t="str">
        <f t="shared" si="25"/>
        <v>need data</v>
      </c>
      <c r="AG34" s="1" t="str">
        <f t="shared" si="26"/>
        <v>need data</v>
      </c>
      <c r="AH34" s="1" t="str">
        <f t="shared" si="27"/>
        <v>need data</v>
      </c>
      <c r="AI34" s="1">
        <f t="shared" si="7"/>
        <v>0</v>
      </c>
      <c r="AJ34" s="1">
        <f t="shared" si="28"/>
        <v>0</v>
      </c>
      <c r="AK34" s="1">
        <f t="shared" si="8"/>
        <v>0</v>
      </c>
      <c r="AL34" s="1">
        <f t="shared" si="9"/>
        <v>0</v>
      </c>
      <c r="AM34" s="1">
        <f t="shared" si="29"/>
        <v>0</v>
      </c>
      <c r="AN34" s="1">
        <f t="shared" si="10"/>
        <v>0</v>
      </c>
      <c r="AO34">
        <f t="shared" si="11"/>
        <v>0</v>
      </c>
      <c r="AP34" t="e">
        <f t="shared" si="12"/>
        <v>#DIV/0!</v>
      </c>
      <c r="AQ34" s="4">
        <f t="shared" si="13"/>
        <v>0</v>
      </c>
      <c r="AR34" s="3">
        <f t="shared" si="14"/>
        <v>0</v>
      </c>
      <c r="AS34" s="7">
        <f t="shared" si="15"/>
        <v>0</v>
      </c>
    </row>
    <row r="35" spans="1:45" x14ac:dyDescent="0.2">
      <c r="A35">
        <v>18</v>
      </c>
      <c r="B35" s="242">
        <f t="shared" si="0"/>
        <v>40804</v>
      </c>
      <c r="C35" s="245"/>
      <c r="D35" s="237"/>
      <c r="E35" s="259" t="str">
        <f t="shared" si="16"/>
        <v/>
      </c>
      <c r="F35" s="51"/>
      <c r="G35" s="250" t="str">
        <f t="shared" si="17"/>
        <v/>
      </c>
      <c r="H35" s="17"/>
      <c r="I35" s="52"/>
      <c r="J35" s="60" t="str">
        <f t="shared" si="18"/>
        <v>need data</v>
      </c>
      <c r="K35" s="21">
        <f t="shared" si="1"/>
        <v>0</v>
      </c>
      <c r="L35" s="21" t="str">
        <f t="shared" si="23"/>
        <v>no data</v>
      </c>
      <c r="M35" s="21" t="str">
        <f t="shared" si="24"/>
        <v>no data</v>
      </c>
      <c r="N35" s="61" t="str">
        <f t="shared" si="30"/>
        <v>need data</v>
      </c>
      <c r="O35" s="60">
        <f t="shared" si="3"/>
        <v>0</v>
      </c>
      <c r="P35" s="21" t="str">
        <f t="shared" si="4"/>
        <v>no data</v>
      </c>
      <c r="Q35" s="21" t="str">
        <f t="shared" si="5"/>
        <v>no data</v>
      </c>
      <c r="R35" s="61" t="str">
        <f t="shared" si="19"/>
        <v>need data</v>
      </c>
      <c r="S35" s="153"/>
      <c r="T35" s="154"/>
      <c r="U35" s="154"/>
      <c r="V35" s="141"/>
      <c r="W35" s="142"/>
      <c r="Y35" s="5" t="e">
        <f t="shared" si="20"/>
        <v>#VALUE!</v>
      </c>
      <c r="Z35" s="5" t="str">
        <f t="shared" si="21"/>
        <v>no data</v>
      </c>
      <c r="AA35" s="5" t="str">
        <f t="shared" si="22"/>
        <v>no data</v>
      </c>
      <c r="AB35" s="5" t="e">
        <f>IF($J35=""," ",IF(RoundEven($J35-O35,0)&gt;0,$J35-O35," "))</f>
        <v>#VALUE!</v>
      </c>
      <c r="AC35" s="5" t="str">
        <f>IF(P35="no data","no data",IF(P35=""," ",IF(RoundEven($J35-P35,0)&gt;0,$J35-P35," ")))</f>
        <v>no data</v>
      </c>
      <c r="AD35" s="5" t="str">
        <f>IF(Q35="no data","no data",IF(Q35=""," ",IF(RoundEven($J35-Q35,0)&gt;0,$J35-Q35," ")))</f>
        <v>no data</v>
      </c>
      <c r="AE35" s="2">
        <f t="shared" si="6"/>
        <v>261</v>
      </c>
      <c r="AF35" s="1" t="str">
        <f t="shared" si="25"/>
        <v>need data</v>
      </c>
      <c r="AG35" s="1" t="str">
        <f t="shared" si="26"/>
        <v>need data</v>
      </c>
      <c r="AH35" s="1" t="str">
        <f t="shared" si="27"/>
        <v>need data</v>
      </c>
      <c r="AI35" s="1">
        <f t="shared" si="7"/>
        <v>0</v>
      </c>
      <c r="AJ35" s="1">
        <f t="shared" si="28"/>
        <v>0</v>
      </c>
      <c r="AK35" s="1">
        <f t="shared" si="8"/>
        <v>0</v>
      </c>
      <c r="AL35" s="1">
        <f t="shared" si="9"/>
        <v>0</v>
      </c>
      <c r="AM35" s="1">
        <f t="shared" si="29"/>
        <v>0</v>
      </c>
      <c r="AN35" s="1">
        <f t="shared" si="10"/>
        <v>0</v>
      </c>
      <c r="AO35">
        <f t="shared" si="11"/>
        <v>0</v>
      </c>
      <c r="AP35" t="e">
        <f t="shared" si="12"/>
        <v>#DIV/0!</v>
      </c>
      <c r="AQ35" s="4">
        <f t="shared" si="13"/>
        <v>0</v>
      </c>
      <c r="AR35" s="3">
        <f t="shared" si="14"/>
        <v>0</v>
      </c>
      <c r="AS35" s="7">
        <f t="shared" si="15"/>
        <v>0</v>
      </c>
    </row>
    <row r="36" spans="1:45" x14ac:dyDescent="0.2">
      <c r="A36">
        <v>19</v>
      </c>
      <c r="B36" s="242">
        <f t="shared" si="0"/>
        <v>40805</v>
      </c>
      <c r="C36" s="245"/>
      <c r="D36" s="237"/>
      <c r="E36" s="259" t="str">
        <f t="shared" si="16"/>
        <v/>
      </c>
      <c r="F36" s="51"/>
      <c r="G36" s="250" t="str">
        <f t="shared" si="17"/>
        <v/>
      </c>
      <c r="H36" s="17"/>
      <c r="I36" s="52"/>
      <c r="J36" s="60" t="str">
        <f t="shared" si="18"/>
        <v>need data</v>
      </c>
      <c r="K36" s="21">
        <f t="shared" si="1"/>
        <v>0</v>
      </c>
      <c r="L36" s="21" t="str">
        <f t="shared" si="23"/>
        <v>no data</v>
      </c>
      <c r="M36" s="21" t="str">
        <f t="shared" si="24"/>
        <v>no data</v>
      </c>
      <c r="N36" s="61" t="str">
        <f t="shared" si="30"/>
        <v>need data</v>
      </c>
      <c r="O36" s="60">
        <f t="shared" si="3"/>
        <v>0</v>
      </c>
      <c r="P36" s="21" t="str">
        <f t="shared" si="4"/>
        <v>no data</v>
      </c>
      <c r="Q36" s="21" t="str">
        <f t="shared" si="5"/>
        <v>no data</v>
      </c>
      <c r="R36" s="61" t="str">
        <f t="shared" si="19"/>
        <v>need data</v>
      </c>
      <c r="S36" s="153"/>
      <c r="T36" s="154"/>
      <c r="U36" s="154"/>
      <c r="V36" s="141"/>
      <c r="W36" s="142"/>
      <c r="Y36" s="5" t="e">
        <f t="shared" si="20"/>
        <v>#VALUE!</v>
      </c>
      <c r="Z36" s="5" t="str">
        <f t="shared" si="21"/>
        <v>no data</v>
      </c>
      <c r="AA36" s="5" t="str">
        <f t="shared" si="22"/>
        <v>no data</v>
      </c>
      <c r="AB36" s="5" t="e">
        <f>IF($J36=""," ",IF(RoundEven($J36-O36,0)&gt;0,$J36-O36," "))</f>
        <v>#VALUE!</v>
      </c>
      <c r="AC36" s="5" t="str">
        <f>IF(P36="no data","no data",IF(P36=""," ",IF(RoundEven($J36-P36,0)&gt;0,$J36-P36," ")))</f>
        <v>no data</v>
      </c>
      <c r="AD36" s="5" t="str">
        <f>IF(Q36="no data","no data",IF(Q36=""," ",IF(RoundEven($J36-Q36,0)&gt;0,$J36-Q36," ")))</f>
        <v>no data</v>
      </c>
      <c r="AE36" s="2">
        <f t="shared" si="6"/>
        <v>262</v>
      </c>
      <c r="AF36" s="1" t="str">
        <f t="shared" si="25"/>
        <v>need data</v>
      </c>
      <c r="AG36" s="1" t="str">
        <f t="shared" si="26"/>
        <v>need data</v>
      </c>
      <c r="AH36" s="1" t="str">
        <f t="shared" si="27"/>
        <v>need data</v>
      </c>
      <c r="AI36" s="1">
        <f t="shared" si="7"/>
        <v>0</v>
      </c>
      <c r="AJ36" s="1">
        <f t="shared" si="28"/>
        <v>0</v>
      </c>
      <c r="AK36" s="1">
        <f t="shared" si="8"/>
        <v>0</v>
      </c>
      <c r="AL36" s="1">
        <f t="shared" si="9"/>
        <v>0</v>
      </c>
      <c r="AM36" s="1">
        <f t="shared" si="29"/>
        <v>0</v>
      </c>
      <c r="AN36" s="1">
        <f t="shared" si="10"/>
        <v>0</v>
      </c>
      <c r="AO36">
        <f t="shared" si="11"/>
        <v>0</v>
      </c>
      <c r="AP36" t="e">
        <f t="shared" si="12"/>
        <v>#DIV/0!</v>
      </c>
      <c r="AQ36" s="4">
        <f t="shared" si="13"/>
        <v>0</v>
      </c>
      <c r="AR36" s="3">
        <f t="shared" si="14"/>
        <v>0</v>
      </c>
      <c r="AS36" s="7">
        <f t="shared" si="15"/>
        <v>0</v>
      </c>
    </row>
    <row r="37" spans="1:45" x14ac:dyDescent="0.2">
      <c r="A37">
        <v>20</v>
      </c>
      <c r="B37" s="242">
        <f t="shared" si="0"/>
        <v>40806</v>
      </c>
      <c r="C37" s="245"/>
      <c r="D37" s="237"/>
      <c r="E37" s="259" t="str">
        <f t="shared" si="16"/>
        <v/>
      </c>
      <c r="F37" s="51"/>
      <c r="G37" s="250" t="str">
        <f t="shared" si="17"/>
        <v/>
      </c>
      <c r="H37" s="17"/>
      <c r="I37" s="52"/>
      <c r="J37" s="60" t="str">
        <f t="shared" si="18"/>
        <v>need data</v>
      </c>
      <c r="K37" s="21">
        <f t="shared" si="1"/>
        <v>0</v>
      </c>
      <c r="L37" s="21" t="str">
        <f t="shared" si="23"/>
        <v>no data</v>
      </c>
      <c r="M37" s="21" t="str">
        <f t="shared" si="24"/>
        <v>no data</v>
      </c>
      <c r="N37" s="61" t="str">
        <f t="shared" si="30"/>
        <v>need data</v>
      </c>
      <c r="O37" s="60">
        <f t="shared" si="3"/>
        <v>0</v>
      </c>
      <c r="P37" s="21" t="str">
        <f t="shared" si="4"/>
        <v>no data</v>
      </c>
      <c r="Q37" s="21" t="str">
        <f t="shared" si="5"/>
        <v>no data</v>
      </c>
      <c r="R37" s="61" t="str">
        <f t="shared" si="19"/>
        <v>need data</v>
      </c>
      <c r="S37" s="153"/>
      <c r="T37" s="154"/>
      <c r="U37" s="154"/>
      <c r="V37" s="141"/>
      <c r="W37" s="142"/>
      <c r="Y37" s="5" t="e">
        <f t="shared" si="20"/>
        <v>#VALUE!</v>
      </c>
      <c r="Z37" s="5" t="str">
        <f t="shared" si="21"/>
        <v>no data</v>
      </c>
      <c r="AA37" s="5" t="str">
        <f t="shared" si="22"/>
        <v>no data</v>
      </c>
      <c r="AB37" s="5" t="e">
        <f>IF($J37=""," ",IF(RoundEven($J37-O37,0)&gt;0,$J37-O37," "))</f>
        <v>#VALUE!</v>
      </c>
      <c r="AC37" s="5" t="str">
        <f>IF(P37="no data","no data",IF(P37=""," ",IF(RoundEven($J37-P37,0)&gt;0,$J37-P37," ")))</f>
        <v>no data</v>
      </c>
      <c r="AD37" s="5" t="str">
        <f>IF(Q37="no data","no data",IF(Q37=""," ",IF(RoundEven($J37-Q37,0)&gt;0,$J37-Q37," ")))</f>
        <v>no data</v>
      </c>
      <c r="AE37" s="2">
        <f t="shared" si="6"/>
        <v>263</v>
      </c>
      <c r="AF37" s="1" t="str">
        <f t="shared" si="25"/>
        <v>need data</v>
      </c>
      <c r="AG37" s="1" t="str">
        <f t="shared" si="26"/>
        <v>need data</v>
      </c>
      <c r="AH37" s="1" t="str">
        <f t="shared" si="27"/>
        <v>need data</v>
      </c>
      <c r="AI37" s="1">
        <f t="shared" si="7"/>
        <v>0</v>
      </c>
      <c r="AJ37" s="1">
        <f t="shared" si="28"/>
        <v>0</v>
      </c>
      <c r="AK37" s="1">
        <f t="shared" si="8"/>
        <v>0</v>
      </c>
      <c r="AL37" s="1">
        <f t="shared" si="9"/>
        <v>0</v>
      </c>
      <c r="AM37" s="1">
        <f t="shared" si="29"/>
        <v>0</v>
      </c>
      <c r="AN37" s="1">
        <f t="shared" si="10"/>
        <v>0</v>
      </c>
      <c r="AO37">
        <f t="shared" si="11"/>
        <v>0</v>
      </c>
      <c r="AP37" t="e">
        <f t="shared" si="12"/>
        <v>#DIV/0!</v>
      </c>
      <c r="AQ37" s="4">
        <f t="shared" si="13"/>
        <v>0</v>
      </c>
      <c r="AR37" s="3">
        <f t="shared" si="14"/>
        <v>0</v>
      </c>
      <c r="AS37" s="7">
        <f t="shared" si="15"/>
        <v>0</v>
      </c>
    </row>
    <row r="38" spans="1:45" x14ac:dyDescent="0.2">
      <c r="A38">
        <v>21</v>
      </c>
      <c r="B38" s="242">
        <f t="shared" si="0"/>
        <v>40807</v>
      </c>
      <c r="C38" s="245"/>
      <c r="D38" s="237"/>
      <c r="E38" s="259" t="str">
        <f t="shared" si="16"/>
        <v/>
      </c>
      <c r="F38" s="51"/>
      <c r="G38" s="250" t="str">
        <f t="shared" si="17"/>
        <v/>
      </c>
      <c r="H38" s="17"/>
      <c r="I38" s="52"/>
      <c r="J38" s="60" t="str">
        <f t="shared" si="18"/>
        <v>need data</v>
      </c>
      <c r="K38" s="21">
        <f t="shared" si="1"/>
        <v>0</v>
      </c>
      <c r="L38" s="21" t="str">
        <f t="shared" si="23"/>
        <v>no data</v>
      </c>
      <c r="M38" s="21" t="str">
        <f t="shared" si="24"/>
        <v>no data</v>
      </c>
      <c r="N38" s="61" t="str">
        <f t="shared" si="30"/>
        <v>need data</v>
      </c>
      <c r="O38" s="60">
        <f t="shared" si="3"/>
        <v>0</v>
      </c>
      <c r="P38" s="21" t="str">
        <f t="shared" si="4"/>
        <v>no data</v>
      </c>
      <c r="Q38" s="21" t="str">
        <f t="shared" si="5"/>
        <v>no data</v>
      </c>
      <c r="R38" s="61" t="str">
        <f t="shared" si="19"/>
        <v>need data</v>
      </c>
      <c r="S38" s="153"/>
      <c r="T38" s="154"/>
      <c r="U38" s="154"/>
      <c r="V38" s="141"/>
      <c r="W38" s="142"/>
      <c r="Y38" s="5" t="e">
        <f t="shared" si="20"/>
        <v>#VALUE!</v>
      </c>
      <c r="Z38" s="5" t="str">
        <f t="shared" si="21"/>
        <v>no data</v>
      </c>
      <c r="AA38" s="5" t="str">
        <f t="shared" si="22"/>
        <v>no data</v>
      </c>
      <c r="AB38" s="5" t="e">
        <f>IF($J38=""," ",IF(RoundEven($J38-O38,0)&gt;0,$J38-O38," "))</f>
        <v>#VALUE!</v>
      </c>
      <c r="AC38" s="5" t="str">
        <f>IF(P38="no data","no data",IF(P38=""," ",IF(RoundEven($J38-P38,0)&gt;0,$J38-P38," ")))</f>
        <v>no data</v>
      </c>
      <c r="AD38" s="5" t="str">
        <f>IF(Q38="no data","no data",IF(Q38=""," ",IF(RoundEven($J38-Q38,0)&gt;0,$J38-Q38," ")))</f>
        <v>no data</v>
      </c>
      <c r="AE38" s="2">
        <f t="shared" si="6"/>
        <v>264</v>
      </c>
      <c r="AF38" s="1" t="str">
        <f t="shared" si="25"/>
        <v>need data</v>
      </c>
      <c r="AG38" s="1" t="str">
        <f t="shared" si="26"/>
        <v>need data</v>
      </c>
      <c r="AH38" s="1" t="str">
        <f t="shared" si="27"/>
        <v>need data</v>
      </c>
      <c r="AI38" s="1">
        <f t="shared" si="7"/>
        <v>0</v>
      </c>
      <c r="AJ38" s="1">
        <f t="shared" si="28"/>
        <v>0</v>
      </c>
      <c r="AK38" s="1">
        <f t="shared" si="8"/>
        <v>0</v>
      </c>
      <c r="AL38" s="1">
        <f t="shared" si="9"/>
        <v>0</v>
      </c>
      <c r="AM38" s="1">
        <f t="shared" si="29"/>
        <v>0</v>
      </c>
      <c r="AN38" s="1">
        <f t="shared" si="10"/>
        <v>0</v>
      </c>
      <c r="AO38">
        <f t="shared" si="11"/>
        <v>0</v>
      </c>
      <c r="AP38" t="e">
        <f t="shared" si="12"/>
        <v>#DIV/0!</v>
      </c>
      <c r="AQ38" s="4">
        <f t="shared" si="13"/>
        <v>0</v>
      </c>
      <c r="AR38" s="3">
        <f t="shared" si="14"/>
        <v>0</v>
      </c>
      <c r="AS38" s="7">
        <f t="shared" si="15"/>
        <v>0</v>
      </c>
    </row>
    <row r="39" spans="1:45" x14ac:dyDescent="0.2">
      <c r="A39">
        <v>22</v>
      </c>
      <c r="B39" s="242">
        <f t="shared" si="0"/>
        <v>40808</v>
      </c>
      <c r="C39" s="245"/>
      <c r="D39" s="237"/>
      <c r="E39" s="259" t="str">
        <f t="shared" si="16"/>
        <v/>
      </c>
      <c r="F39" s="51"/>
      <c r="G39" s="250" t="str">
        <f t="shared" si="17"/>
        <v/>
      </c>
      <c r="H39" s="17"/>
      <c r="I39" s="52"/>
      <c r="J39" s="60" t="str">
        <f t="shared" si="18"/>
        <v>need data</v>
      </c>
      <c r="K39" s="21">
        <f t="shared" si="1"/>
        <v>0</v>
      </c>
      <c r="L39" s="21" t="str">
        <f t="shared" si="23"/>
        <v>no data</v>
      </c>
      <c r="M39" s="21" t="str">
        <f t="shared" si="24"/>
        <v>no data</v>
      </c>
      <c r="N39" s="61" t="str">
        <f t="shared" si="30"/>
        <v>need data</v>
      </c>
      <c r="O39" s="60">
        <f t="shared" si="3"/>
        <v>0</v>
      </c>
      <c r="P39" s="21" t="str">
        <f t="shared" si="4"/>
        <v>no data</v>
      </c>
      <c r="Q39" s="21" t="str">
        <f t="shared" si="5"/>
        <v>no data</v>
      </c>
      <c r="R39" s="61" t="str">
        <f t="shared" si="19"/>
        <v>need data</v>
      </c>
      <c r="S39" s="153"/>
      <c r="T39" s="154"/>
      <c r="U39" s="154"/>
      <c r="V39" s="141"/>
      <c r="W39" s="142"/>
      <c r="Y39" s="5" t="e">
        <f t="shared" si="20"/>
        <v>#VALUE!</v>
      </c>
      <c r="Z39" s="5" t="str">
        <f t="shared" si="21"/>
        <v>no data</v>
      </c>
      <c r="AA39" s="5" t="str">
        <f t="shared" si="22"/>
        <v>no data</v>
      </c>
      <c r="AB39" s="5" t="e">
        <f>IF($J39=""," ",IF(RoundEven($J39-O39,0)&gt;0,$J39-O39," "))</f>
        <v>#VALUE!</v>
      </c>
      <c r="AC39" s="5" t="str">
        <f>IF(P39="no data","no data",IF(P39=""," ",IF(RoundEven($J39-P39,0)&gt;0,$J39-P39," ")))</f>
        <v>no data</v>
      </c>
      <c r="AD39" s="5" t="str">
        <f>IF(Q39="no data","no data",IF(Q39=""," ",IF(RoundEven($J39-Q39,0)&gt;0,$J39-Q39," ")))</f>
        <v>no data</v>
      </c>
      <c r="AE39" s="2">
        <f t="shared" si="6"/>
        <v>265</v>
      </c>
      <c r="AF39" s="1" t="str">
        <f t="shared" si="25"/>
        <v>need data</v>
      </c>
      <c r="AG39" s="1" t="str">
        <f t="shared" si="26"/>
        <v>need data</v>
      </c>
      <c r="AH39" s="1" t="str">
        <f t="shared" si="27"/>
        <v>need data</v>
      </c>
      <c r="AI39" s="1">
        <f t="shared" si="7"/>
        <v>0</v>
      </c>
      <c r="AJ39" s="1">
        <f t="shared" si="28"/>
        <v>0</v>
      </c>
      <c r="AK39" s="1">
        <f t="shared" si="8"/>
        <v>0</v>
      </c>
      <c r="AL39" s="1">
        <f t="shared" si="9"/>
        <v>0</v>
      </c>
      <c r="AM39" s="1">
        <f t="shared" si="29"/>
        <v>0</v>
      </c>
      <c r="AN39" s="1">
        <f t="shared" si="10"/>
        <v>0</v>
      </c>
      <c r="AO39">
        <f t="shared" si="11"/>
        <v>0</v>
      </c>
      <c r="AP39" t="e">
        <f t="shared" si="12"/>
        <v>#DIV/0!</v>
      </c>
      <c r="AQ39" s="4">
        <f t="shared" si="13"/>
        <v>0</v>
      </c>
      <c r="AR39" s="3">
        <f t="shared" si="14"/>
        <v>0</v>
      </c>
      <c r="AS39" s="7">
        <f t="shared" si="15"/>
        <v>0</v>
      </c>
    </row>
    <row r="40" spans="1:45" x14ac:dyDescent="0.2">
      <c r="A40">
        <v>23</v>
      </c>
      <c r="B40" s="242">
        <f t="shared" si="0"/>
        <v>40809</v>
      </c>
      <c r="C40" s="245"/>
      <c r="D40" s="237"/>
      <c r="E40" s="259" t="str">
        <f t="shared" si="16"/>
        <v/>
      </c>
      <c r="F40" s="51"/>
      <c r="G40" s="250" t="str">
        <f t="shared" si="17"/>
        <v/>
      </c>
      <c r="H40" s="17"/>
      <c r="I40" s="52"/>
      <c r="J40" s="60" t="str">
        <f t="shared" si="18"/>
        <v>need data</v>
      </c>
      <c r="K40" s="21">
        <f t="shared" si="1"/>
        <v>0</v>
      </c>
      <c r="L40" s="21" t="str">
        <f t="shared" si="23"/>
        <v>no data</v>
      </c>
      <c r="M40" s="21" t="str">
        <f t="shared" si="24"/>
        <v>no data</v>
      </c>
      <c r="N40" s="61" t="str">
        <f t="shared" si="30"/>
        <v>need data</v>
      </c>
      <c r="O40" s="60">
        <f t="shared" si="3"/>
        <v>0</v>
      </c>
      <c r="P40" s="21" t="str">
        <f t="shared" si="4"/>
        <v>no data</v>
      </c>
      <c r="Q40" s="21" t="str">
        <f t="shared" si="5"/>
        <v>no data</v>
      </c>
      <c r="R40" s="61" t="str">
        <f t="shared" si="19"/>
        <v>need data</v>
      </c>
      <c r="S40" s="153"/>
      <c r="T40" s="154"/>
      <c r="U40" s="154"/>
      <c r="V40" s="141"/>
      <c r="W40" s="142"/>
      <c r="Y40" s="5" t="e">
        <f t="shared" si="20"/>
        <v>#VALUE!</v>
      </c>
      <c r="Z40" s="5" t="str">
        <f t="shared" si="21"/>
        <v>no data</v>
      </c>
      <c r="AA40" s="5" t="str">
        <f t="shared" si="22"/>
        <v>no data</v>
      </c>
      <c r="AB40" s="5" t="e">
        <f>IF($J40=""," ",IF(RoundEven($J40-O40,0)&gt;0,$J40-O40," "))</f>
        <v>#VALUE!</v>
      </c>
      <c r="AC40" s="5" t="str">
        <f>IF(P40="no data","no data",IF(P40=""," ",IF(RoundEven($J40-P40,0)&gt;0,$J40-P40," ")))</f>
        <v>no data</v>
      </c>
      <c r="AD40" s="5" t="str">
        <f>IF(Q40="no data","no data",IF(Q40=""," ",IF(RoundEven($J40-Q40,0)&gt;0,$J40-Q40," ")))</f>
        <v>no data</v>
      </c>
      <c r="AE40" s="2">
        <f t="shared" si="6"/>
        <v>266</v>
      </c>
      <c r="AF40" s="1" t="str">
        <f t="shared" si="25"/>
        <v>need data</v>
      </c>
      <c r="AG40" s="1" t="str">
        <f t="shared" si="26"/>
        <v>need data</v>
      </c>
      <c r="AH40" s="1" t="str">
        <f t="shared" ref="AH40" si="31">IF(COUNT(F34:F40)&lt;&gt;7,"need data",AVERAGE(F34:F40))</f>
        <v>need data</v>
      </c>
      <c r="AI40" s="1">
        <f t="shared" si="7"/>
        <v>0</v>
      </c>
      <c r="AJ40" s="1">
        <f t="shared" si="28"/>
        <v>0</v>
      </c>
      <c r="AK40" s="1">
        <f t="shared" si="8"/>
        <v>0</v>
      </c>
      <c r="AL40" s="1">
        <f t="shared" si="9"/>
        <v>0</v>
      </c>
      <c r="AM40" s="1">
        <f t="shared" si="29"/>
        <v>0</v>
      </c>
      <c r="AN40" s="1">
        <f t="shared" si="10"/>
        <v>0</v>
      </c>
      <c r="AO40">
        <f t="shared" si="11"/>
        <v>0</v>
      </c>
      <c r="AP40" t="e">
        <f t="shared" si="12"/>
        <v>#DIV/0!</v>
      </c>
      <c r="AQ40" s="4">
        <f t="shared" si="13"/>
        <v>0</v>
      </c>
      <c r="AR40" s="3">
        <f t="shared" si="14"/>
        <v>0</v>
      </c>
      <c r="AS40" s="7">
        <f t="shared" si="15"/>
        <v>0</v>
      </c>
    </row>
    <row r="41" spans="1:45" x14ac:dyDescent="0.2">
      <c r="A41">
        <v>24</v>
      </c>
      <c r="B41" s="242">
        <f t="shared" si="0"/>
        <v>40810</v>
      </c>
      <c r="C41" s="245"/>
      <c r="D41" s="237"/>
      <c r="E41" s="259" t="str">
        <f t="shared" si="16"/>
        <v/>
      </c>
      <c r="F41" s="51"/>
      <c r="G41" s="250" t="str">
        <f t="shared" si="17"/>
        <v/>
      </c>
      <c r="H41" s="17"/>
      <c r="I41" s="52"/>
      <c r="J41" s="60" t="str">
        <f t="shared" si="18"/>
        <v>need data</v>
      </c>
      <c r="K41" s="21">
        <f t="shared" si="1"/>
        <v>0</v>
      </c>
      <c r="L41" s="21" t="str">
        <f t="shared" si="23"/>
        <v>no data</v>
      </c>
      <c r="M41" s="21" t="str">
        <f t="shared" si="24"/>
        <v>no data</v>
      </c>
      <c r="N41" s="61" t="str">
        <f>IF(K41="","",IF(J41="need data","need data",IF(AA41&lt;&gt;"no data",AA41,IF(Z41&lt;&gt;"no data",Z41,Y41))))</f>
        <v>need data</v>
      </c>
      <c r="O41" s="60">
        <f t="shared" si="3"/>
        <v>0</v>
      </c>
      <c r="P41" s="21" t="str">
        <f t="shared" si="4"/>
        <v>no data</v>
      </c>
      <c r="Q41" s="21" t="str">
        <f t="shared" si="5"/>
        <v>no data</v>
      </c>
      <c r="R41" s="61" t="str">
        <f t="shared" si="19"/>
        <v>need data</v>
      </c>
      <c r="S41" s="153"/>
      <c r="T41" s="154"/>
      <c r="U41" s="154"/>
      <c r="V41" s="141"/>
      <c r="W41" s="142"/>
      <c r="Y41" s="5" t="e">
        <f t="shared" si="20"/>
        <v>#VALUE!</v>
      </c>
      <c r="Z41" s="5" t="str">
        <f t="shared" si="21"/>
        <v>no data</v>
      </c>
      <c r="AA41" s="5" t="str">
        <f t="shared" si="22"/>
        <v>no data</v>
      </c>
      <c r="AB41" s="5" t="e">
        <f>IF($J41=""," ",IF(RoundEven($J41-O41,0)&gt;0,$J41-O41," "))</f>
        <v>#VALUE!</v>
      </c>
      <c r="AC41" s="5" t="str">
        <f>IF(P41="no data","no data",IF(P41=""," ",IF(RoundEven($J41-P41,0)&gt;0,$J41-P41," ")))</f>
        <v>no data</v>
      </c>
      <c r="AD41" s="5" t="str">
        <f>IF(Q41="no data","no data",IF(Q41=""," ",IF(RoundEven($J41-Q41,0)&gt;0,$J41-Q41," ")))</f>
        <v>no data</v>
      </c>
      <c r="AE41" s="2">
        <f t="shared" si="6"/>
        <v>267</v>
      </c>
      <c r="AF41" s="1" t="str">
        <f t="shared" si="25"/>
        <v>need data</v>
      </c>
      <c r="AG41" s="1" t="str">
        <f t="shared" si="26"/>
        <v>need data</v>
      </c>
      <c r="AH41" s="1" t="str">
        <f t="shared" ref="AH41:AH47" si="32">IF(COUNT(F35:F41)&lt;&gt;7,"need data",AVERAGE(F35:F41))</f>
        <v>need data</v>
      </c>
      <c r="AI41" s="1">
        <f t="shared" si="7"/>
        <v>0</v>
      </c>
      <c r="AJ41" s="1">
        <f t="shared" si="28"/>
        <v>0</v>
      </c>
      <c r="AK41" s="1">
        <f t="shared" si="8"/>
        <v>0</v>
      </c>
      <c r="AL41" s="1">
        <f t="shared" si="9"/>
        <v>0</v>
      </c>
      <c r="AM41" s="1">
        <f t="shared" si="29"/>
        <v>0</v>
      </c>
      <c r="AN41" s="1">
        <f t="shared" si="10"/>
        <v>0</v>
      </c>
      <c r="AO41">
        <f t="shared" si="11"/>
        <v>0</v>
      </c>
      <c r="AP41" t="e">
        <f t="shared" si="12"/>
        <v>#DIV/0!</v>
      </c>
      <c r="AQ41" s="4">
        <f t="shared" si="13"/>
        <v>0</v>
      </c>
      <c r="AR41" s="3">
        <f t="shared" si="14"/>
        <v>0</v>
      </c>
      <c r="AS41" s="7">
        <f t="shared" si="15"/>
        <v>0</v>
      </c>
    </row>
    <row r="42" spans="1:45" x14ac:dyDescent="0.2">
      <c r="A42">
        <v>25</v>
      </c>
      <c r="B42" s="242">
        <f t="shared" si="0"/>
        <v>40811</v>
      </c>
      <c r="C42" s="245"/>
      <c r="D42" s="237"/>
      <c r="E42" s="259" t="str">
        <f t="shared" si="16"/>
        <v/>
      </c>
      <c r="F42" s="51"/>
      <c r="G42" s="250" t="str">
        <f t="shared" si="17"/>
        <v/>
      </c>
      <c r="H42" s="17"/>
      <c r="I42" s="52"/>
      <c r="J42" s="60" t="str">
        <f t="shared" si="18"/>
        <v>need data</v>
      </c>
      <c r="K42" s="21">
        <f t="shared" si="1"/>
        <v>0</v>
      </c>
      <c r="L42" s="21" t="str">
        <f t="shared" si="23"/>
        <v>no data</v>
      </c>
      <c r="M42" s="21" t="str">
        <f t="shared" si="24"/>
        <v>no data</v>
      </c>
      <c r="N42" s="61" t="str">
        <f t="shared" si="30"/>
        <v>need data</v>
      </c>
      <c r="O42" s="60">
        <f t="shared" si="3"/>
        <v>0</v>
      </c>
      <c r="P42" s="21" t="str">
        <f t="shared" si="4"/>
        <v>no data</v>
      </c>
      <c r="Q42" s="21" t="str">
        <f t="shared" si="5"/>
        <v>no data</v>
      </c>
      <c r="R42" s="61" t="str">
        <f t="shared" si="19"/>
        <v>need data</v>
      </c>
      <c r="S42" s="153"/>
      <c r="T42" s="154"/>
      <c r="U42" s="154"/>
      <c r="V42" s="141"/>
      <c r="W42" s="142"/>
      <c r="Y42" s="5" t="e">
        <f t="shared" si="20"/>
        <v>#VALUE!</v>
      </c>
      <c r="Z42" s="5" t="str">
        <f t="shared" si="21"/>
        <v>no data</v>
      </c>
      <c r="AA42" s="5" t="str">
        <f t="shared" si="22"/>
        <v>no data</v>
      </c>
      <c r="AB42" s="5" t="e">
        <f>IF($J42=""," ",IF(RoundEven($J42-O42,0)&gt;0,$J42-O42," "))</f>
        <v>#VALUE!</v>
      </c>
      <c r="AC42" s="5" t="str">
        <f>IF(P42="no data","no data",IF(P42=""," ",IF(RoundEven($J42-P42,0)&gt;0,$J42-P42," ")))</f>
        <v>no data</v>
      </c>
      <c r="AD42" s="5" t="str">
        <f>IF(Q42="no data","no data",IF(Q42=""," ",IF(RoundEven($J42-Q42,0)&gt;0,$J42-Q42," ")))</f>
        <v>no data</v>
      </c>
      <c r="AE42" s="2">
        <f t="shared" si="6"/>
        <v>268</v>
      </c>
      <c r="AF42" s="1" t="str">
        <f t="shared" si="25"/>
        <v>need data</v>
      </c>
      <c r="AG42" s="1" t="str">
        <f t="shared" si="26"/>
        <v>need data</v>
      </c>
      <c r="AH42" s="1" t="str">
        <f t="shared" si="32"/>
        <v>need data</v>
      </c>
      <c r="AI42" s="1">
        <f t="shared" si="7"/>
        <v>0</v>
      </c>
      <c r="AJ42" s="1">
        <f t="shared" si="28"/>
        <v>0</v>
      </c>
      <c r="AK42" s="1">
        <f t="shared" si="8"/>
        <v>0</v>
      </c>
      <c r="AL42" s="1">
        <f t="shared" si="9"/>
        <v>0</v>
      </c>
      <c r="AM42" s="1">
        <f t="shared" si="29"/>
        <v>0</v>
      </c>
      <c r="AN42" s="1">
        <f t="shared" si="10"/>
        <v>0</v>
      </c>
      <c r="AO42">
        <f t="shared" si="11"/>
        <v>0</v>
      </c>
      <c r="AP42" t="e">
        <f t="shared" si="12"/>
        <v>#DIV/0!</v>
      </c>
      <c r="AQ42" s="4">
        <f t="shared" si="13"/>
        <v>0</v>
      </c>
      <c r="AR42" s="3">
        <f t="shared" si="14"/>
        <v>0</v>
      </c>
      <c r="AS42" s="7">
        <f t="shared" si="15"/>
        <v>0</v>
      </c>
    </row>
    <row r="43" spans="1:45" x14ac:dyDescent="0.2">
      <c r="A43">
        <v>26</v>
      </c>
      <c r="B43" s="242">
        <f t="shared" si="0"/>
        <v>40812</v>
      </c>
      <c r="C43" s="245"/>
      <c r="D43" s="237"/>
      <c r="E43" s="259" t="str">
        <f t="shared" si="16"/>
        <v/>
      </c>
      <c r="F43" s="51"/>
      <c r="G43" s="250" t="str">
        <f t="shared" si="17"/>
        <v/>
      </c>
      <c r="H43" s="17"/>
      <c r="I43" s="52"/>
      <c r="J43" s="60" t="str">
        <f t="shared" si="18"/>
        <v>need data</v>
      </c>
      <c r="K43" s="21">
        <f t="shared" si="1"/>
        <v>0</v>
      </c>
      <c r="L43" s="21" t="str">
        <f t="shared" si="23"/>
        <v>no data</v>
      </c>
      <c r="M43" s="21" t="str">
        <f t="shared" si="24"/>
        <v>no data</v>
      </c>
      <c r="N43" s="61" t="str">
        <f t="shared" si="30"/>
        <v>need data</v>
      </c>
      <c r="O43" s="60">
        <f t="shared" si="3"/>
        <v>0</v>
      </c>
      <c r="P43" s="21" t="str">
        <f t="shared" si="4"/>
        <v>no data</v>
      </c>
      <c r="Q43" s="21" t="str">
        <f t="shared" si="5"/>
        <v>no data</v>
      </c>
      <c r="R43" s="61" t="str">
        <f t="shared" si="19"/>
        <v>need data</v>
      </c>
      <c r="S43" s="153"/>
      <c r="T43" s="154"/>
      <c r="U43" s="154"/>
      <c r="V43" s="141"/>
      <c r="W43" s="142"/>
      <c r="Y43" s="5" t="e">
        <f t="shared" si="20"/>
        <v>#VALUE!</v>
      </c>
      <c r="Z43" s="5" t="str">
        <f t="shared" si="21"/>
        <v>no data</v>
      </c>
      <c r="AA43" s="5" t="str">
        <f t="shared" si="22"/>
        <v>no data</v>
      </c>
      <c r="AB43" s="5" t="e">
        <f>IF($J43=""," ",IF(RoundEven($J43-O43,0)&gt;0,$J43-O43," "))</f>
        <v>#VALUE!</v>
      </c>
      <c r="AC43" s="5" t="str">
        <f>IF(P43="no data","no data",IF(P43=""," ",IF(RoundEven($J43-P43,0)&gt;0,$J43-P43," ")))</f>
        <v>no data</v>
      </c>
      <c r="AD43" s="5" t="str">
        <f>IF(Q43="no data","no data",IF(Q43=""," ",IF(RoundEven($J43-Q43,0)&gt;0,$J43-Q43," ")))</f>
        <v>no data</v>
      </c>
      <c r="AE43" s="2">
        <f t="shared" si="6"/>
        <v>269</v>
      </c>
      <c r="AF43" s="1" t="str">
        <f t="shared" si="25"/>
        <v>need data</v>
      </c>
      <c r="AG43" s="1" t="str">
        <f t="shared" si="26"/>
        <v>need data</v>
      </c>
      <c r="AH43" s="1" t="str">
        <f t="shared" si="32"/>
        <v>need data</v>
      </c>
      <c r="AI43" s="1">
        <f t="shared" si="7"/>
        <v>0</v>
      </c>
      <c r="AJ43" s="1">
        <f t="shared" si="28"/>
        <v>0</v>
      </c>
      <c r="AK43" s="1">
        <f t="shared" si="8"/>
        <v>0</v>
      </c>
      <c r="AL43" s="1">
        <f t="shared" si="9"/>
        <v>0</v>
      </c>
      <c r="AM43" s="1">
        <f t="shared" si="29"/>
        <v>0</v>
      </c>
      <c r="AN43" s="1">
        <f t="shared" si="10"/>
        <v>0</v>
      </c>
      <c r="AO43">
        <f t="shared" si="11"/>
        <v>0</v>
      </c>
      <c r="AP43" t="e">
        <f t="shared" si="12"/>
        <v>#DIV/0!</v>
      </c>
      <c r="AQ43" s="4">
        <f t="shared" si="13"/>
        <v>0</v>
      </c>
      <c r="AR43" s="3">
        <f t="shared" si="14"/>
        <v>0</v>
      </c>
      <c r="AS43" s="7">
        <f t="shared" si="15"/>
        <v>0</v>
      </c>
    </row>
    <row r="44" spans="1:45" x14ac:dyDescent="0.2">
      <c r="A44">
        <v>27</v>
      </c>
      <c r="B44" s="242">
        <f t="shared" si="0"/>
        <v>40813</v>
      </c>
      <c r="C44" s="245"/>
      <c r="D44" s="237"/>
      <c r="E44" s="259" t="str">
        <f t="shared" si="16"/>
        <v/>
      </c>
      <c r="F44" s="51"/>
      <c r="G44" s="250" t="str">
        <f t="shared" si="17"/>
        <v/>
      </c>
      <c r="H44" s="17"/>
      <c r="I44" s="52"/>
      <c r="J44" s="60" t="str">
        <f t="shared" si="18"/>
        <v>need data</v>
      </c>
      <c r="K44" s="21">
        <f t="shared" si="1"/>
        <v>0</v>
      </c>
      <c r="L44" s="21" t="str">
        <f t="shared" si="23"/>
        <v>no data</v>
      </c>
      <c r="M44" s="21" t="str">
        <f t="shared" si="24"/>
        <v>no data</v>
      </c>
      <c r="N44" s="61" t="str">
        <f t="shared" si="30"/>
        <v>need data</v>
      </c>
      <c r="O44" s="60">
        <f t="shared" si="3"/>
        <v>0</v>
      </c>
      <c r="P44" s="21" t="str">
        <f t="shared" si="4"/>
        <v>no data</v>
      </c>
      <c r="Q44" s="21" t="str">
        <f t="shared" si="5"/>
        <v>no data</v>
      </c>
      <c r="R44" s="61" t="str">
        <f t="shared" si="19"/>
        <v>need data</v>
      </c>
      <c r="S44" s="153"/>
      <c r="T44" s="154"/>
      <c r="U44" s="154"/>
      <c r="V44" s="141"/>
      <c r="W44" s="142"/>
      <c r="Y44" s="5" t="e">
        <f t="shared" si="20"/>
        <v>#VALUE!</v>
      </c>
      <c r="Z44" s="5" t="str">
        <f t="shared" si="21"/>
        <v>no data</v>
      </c>
      <c r="AA44" s="5" t="str">
        <f t="shared" si="22"/>
        <v>no data</v>
      </c>
      <c r="AB44" s="5" t="e">
        <f>IF($J44=""," ",IF(RoundEven($J44-O44,0)&gt;0,$J44-O44," "))</f>
        <v>#VALUE!</v>
      </c>
      <c r="AC44" s="5" t="str">
        <f>IF(P44="no data","no data",IF(P44=""," ",IF(RoundEven($J44-P44,0)&gt;0,$J44-P44," ")))</f>
        <v>no data</v>
      </c>
      <c r="AD44" s="5" t="str">
        <f>IF(Q44="no data","no data",IF(Q44=""," ",IF(RoundEven($J44-Q44,0)&gt;0,$J44-Q44," ")))</f>
        <v>no data</v>
      </c>
      <c r="AE44" s="2">
        <f t="shared" si="6"/>
        <v>270</v>
      </c>
      <c r="AF44" s="1" t="str">
        <f t="shared" si="25"/>
        <v>need data</v>
      </c>
      <c r="AG44" s="1" t="str">
        <f t="shared" si="26"/>
        <v>need data</v>
      </c>
      <c r="AH44" s="1" t="str">
        <f t="shared" si="32"/>
        <v>need data</v>
      </c>
      <c r="AI44" s="1">
        <f t="shared" si="7"/>
        <v>0</v>
      </c>
      <c r="AJ44" s="1">
        <f t="shared" si="28"/>
        <v>0</v>
      </c>
      <c r="AK44" s="1">
        <f t="shared" si="8"/>
        <v>0</v>
      </c>
      <c r="AL44" s="1">
        <f t="shared" si="9"/>
        <v>0</v>
      </c>
      <c r="AM44" s="1">
        <f t="shared" si="29"/>
        <v>0</v>
      </c>
      <c r="AN44" s="1">
        <f t="shared" si="10"/>
        <v>0</v>
      </c>
      <c r="AO44">
        <f t="shared" si="11"/>
        <v>0</v>
      </c>
      <c r="AP44" t="e">
        <f t="shared" si="12"/>
        <v>#DIV/0!</v>
      </c>
      <c r="AQ44" s="4">
        <f t="shared" si="13"/>
        <v>0</v>
      </c>
      <c r="AR44" s="3">
        <f t="shared" si="14"/>
        <v>0</v>
      </c>
      <c r="AS44" s="7">
        <f t="shared" si="15"/>
        <v>0</v>
      </c>
    </row>
    <row r="45" spans="1:45" x14ac:dyDescent="0.2">
      <c r="A45">
        <v>28</v>
      </c>
      <c r="B45" s="242">
        <f t="shared" si="0"/>
        <v>40814</v>
      </c>
      <c r="C45" s="245"/>
      <c r="D45" s="237"/>
      <c r="E45" s="259" t="str">
        <f t="shared" si="16"/>
        <v/>
      </c>
      <c r="F45" s="51"/>
      <c r="G45" s="250" t="str">
        <f t="shared" si="17"/>
        <v/>
      </c>
      <c r="H45" s="17"/>
      <c r="I45" s="52"/>
      <c r="J45" s="60" t="str">
        <f t="shared" si="18"/>
        <v>need data</v>
      </c>
      <c r="K45" s="21">
        <f t="shared" si="1"/>
        <v>0</v>
      </c>
      <c r="L45" s="21" t="str">
        <f t="shared" si="23"/>
        <v>no data</v>
      </c>
      <c r="M45" s="21" t="str">
        <f t="shared" si="24"/>
        <v>no data</v>
      </c>
      <c r="N45" s="61" t="str">
        <f t="shared" si="30"/>
        <v>need data</v>
      </c>
      <c r="O45" s="60">
        <f t="shared" si="3"/>
        <v>0</v>
      </c>
      <c r="P45" s="21" t="str">
        <f t="shared" si="4"/>
        <v>no data</v>
      </c>
      <c r="Q45" s="21" t="str">
        <f t="shared" si="5"/>
        <v>no data</v>
      </c>
      <c r="R45" s="61" t="str">
        <f t="shared" si="19"/>
        <v>need data</v>
      </c>
      <c r="S45" s="153"/>
      <c r="T45" s="154"/>
      <c r="U45" s="154"/>
      <c r="V45" s="141"/>
      <c r="W45" s="142"/>
      <c r="Y45" s="5" t="e">
        <f t="shared" si="20"/>
        <v>#VALUE!</v>
      </c>
      <c r="Z45" s="5" t="str">
        <f t="shared" si="21"/>
        <v>no data</v>
      </c>
      <c r="AA45" s="5" t="str">
        <f t="shared" si="22"/>
        <v>no data</v>
      </c>
      <c r="AB45" s="5" t="e">
        <f>IF($J45=""," ",IF(RoundEven($J45-O45,0)&gt;0,$J45-O45," "))</f>
        <v>#VALUE!</v>
      </c>
      <c r="AC45" s="5" t="str">
        <f>IF(P45="no data","no data",IF(P45=""," ",IF(RoundEven($J45-P45,0)&gt;0,$J45-P45," ")))</f>
        <v>no data</v>
      </c>
      <c r="AD45" s="5" t="str">
        <f>IF(Q45="no data","no data",IF(Q45=""," ",IF(RoundEven($J45-Q45,0)&gt;0,$J45-Q45," ")))</f>
        <v>no data</v>
      </c>
      <c r="AE45" s="2">
        <f t="shared" si="6"/>
        <v>271</v>
      </c>
      <c r="AF45" s="1" t="str">
        <f t="shared" si="25"/>
        <v>need data</v>
      </c>
      <c r="AG45" s="1" t="str">
        <f t="shared" si="26"/>
        <v>need data</v>
      </c>
      <c r="AH45" s="1" t="str">
        <f t="shared" si="32"/>
        <v>need data</v>
      </c>
      <c r="AI45" s="1">
        <f t="shared" si="7"/>
        <v>0</v>
      </c>
      <c r="AJ45" s="1">
        <f t="shared" si="28"/>
        <v>0</v>
      </c>
      <c r="AK45" s="1">
        <f t="shared" si="8"/>
        <v>0</v>
      </c>
      <c r="AL45" s="1">
        <f t="shared" si="9"/>
        <v>0</v>
      </c>
      <c r="AM45" s="1">
        <f t="shared" si="29"/>
        <v>0</v>
      </c>
      <c r="AN45" s="1">
        <f t="shared" si="10"/>
        <v>0</v>
      </c>
      <c r="AO45">
        <f t="shared" si="11"/>
        <v>0</v>
      </c>
      <c r="AP45" t="e">
        <f t="shared" si="12"/>
        <v>#DIV/0!</v>
      </c>
      <c r="AQ45" s="4">
        <f t="shared" si="13"/>
        <v>0</v>
      </c>
      <c r="AR45" s="3">
        <f t="shared" si="14"/>
        <v>0</v>
      </c>
      <c r="AS45" s="7">
        <f t="shared" si="15"/>
        <v>0</v>
      </c>
    </row>
    <row r="46" spans="1:45" x14ac:dyDescent="0.2">
      <c r="A46">
        <v>29</v>
      </c>
      <c r="B46" s="242">
        <f t="shared" si="0"/>
        <v>40815</v>
      </c>
      <c r="C46" s="245"/>
      <c r="D46" s="237"/>
      <c r="E46" s="259" t="str">
        <f t="shared" si="16"/>
        <v/>
      </c>
      <c r="F46" s="51"/>
      <c r="G46" s="250" t="str">
        <f t="shared" si="17"/>
        <v/>
      </c>
      <c r="H46" s="17"/>
      <c r="I46" s="52"/>
      <c r="J46" s="60" t="str">
        <f t="shared" si="18"/>
        <v>need data</v>
      </c>
      <c r="K46" s="21">
        <f t="shared" si="1"/>
        <v>0</v>
      </c>
      <c r="L46" s="21" t="str">
        <f t="shared" si="23"/>
        <v>no data</v>
      </c>
      <c r="M46" s="21" t="str">
        <f t="shared" si="24"/>
        <v>no data</v>
      </c>
      <c r="N46" s="61" t="str">
        <f t="shared" si="30"/>
        <v>need data</v>
      </c>
      <c r="O46" s="60">
        <f t="shared" si="3"/>
        <v>0</v>
      </c>
      <c r="P46" s="21" t="str">
        <f t="shared" si="4"/>
        <v>no data</v>
      </c>
      <c r="Q46" s="21" t="str">
        <f t="shared" si="5"/>
        <v>no data</v>
      </c>
      <c r="R46" s="61" t="str">
        <f t="shared" si="19"/>
        <v>need data</v>
      </c>
      <c r="S46" s="153"/>
      <c r="T46" s="154"/>
      <c r="U46" s="154"/>
      <c r="V46" s="141"/>
      <c r="W46" s="142"/>
      <c r="Y46" s="5" t="e">
        <f t="shared" si="20"/>
        <v>#VALUE!</v>
      </c>
      <c r="Z46" s="5" t="str">
        <f t="shared" si="21"/>
        <v>no data</v>
      </c>
      <c r="AA46" s="5" t="str">
        <f t="shared" si="22"/>
        <v>no data</v>
      </c>
      <c r="AB46" s="5" t="e">
        <f>IF($J46=""," ",IF(RoundEven($J46-O46,0)&gt;0,$J46-O46," "))</f>
        <v>#VALUE!</v>
      </c>
      <c r="AC46" s="5" t="str">
        <f>IF(P46="no data","no data",IF(P46=""," ",IF(RoundEven($J46-P46,0)&gt;0,$J46-P46," ")))</f>
        <v>no data</v>
      </c>
      <c r="AD46" s="5" t="str">
        <f>IF(Q46="no data","no data",IF(Q46=""," ",IF(RoundEven($J46-Q46,0)&gt;0,$J46-Q46," ")))</f>
        <v>no data</v>
      </c>
      <c r="AE46" s="2">
        <f t="shared" si="6"/>
        <v>272</v>
      </c>
      <c r="AF46" s="1" t="str">
        <f t="shared" si="25"/>
        <v>need data</v>
      </c>
      <c r="AG46" s="1" t="str">
        <f t="shared" si="26"/>
        <v>need data</v>
      </c>
      <c r="AH46" s="1" t="str">
        <f t="shared" si="32"/>
        <v>need data</v>
      </c>
      <c r="AI46" s="1">
        <f t="shared" si="7"/>
        <v>0</v>
      </c>
      <c r="AJ46" s="1">
        <f t="shared" si="28"/>
        <v>0</v>
      </c>
      <c r="AK46" s="1">
        <f t="shared" si="8"/>
        <v>0</v>
      </c>
      <c r="AL46" s="1">
        <f t="shared" si="9"/>
        <v>0</v>
      </c>
      <c r="AM46" s="1">
        <f t="shared" si="29"/>
        <v>0</v>
      </c>
      <c r="AN46" s="1">
        <f t="shared" si="10"/>
        <v>0</v>
      </c>
      <c r="AO46">
        <f t="shared" si="11"/>
        <v>0</v>
      </c>
      <c r="AP46" t="e">
        <f t="shared" si="12"/>
        <v>#DIV/0!</v>
      </c>
      <c r="AQ46" s="4">
        <f t="shared" si="13"/>
        <v>0</v>
      </c>
      <c r="AR46" s="3">
        <f t="shared" si="14"/>
        <v>0</v>
      </c>
      <c r="AS46" s="7">
        <f t="shared" si="15"/>
        <v>0</v>
      </c>
    </row>
    <row r="47" spans="1:45" ht="13.5" thickBot="1" x14ac:dyDescent="0.25">
      <c r="A47">
        <v>30</v>
      </c>
      <c r="B47" s="243">
        <f t="shared" si="0"/>
        <v>40816</v>
      </c>
      <c r="C47" s="246"/>
      <c r="D47" s="266"/>
      <c r="E47" s="260" t="str">
        <f t="shared" si="16"/>
        <v/>
      </c>
      <c r="F47" s="150"/>
      <c r="G47" s="251" t="str">
        <f t="shared" si="17"/>
        <v/>
      </c>
      <c r="H47" s="54"/>
      <c r="I47" s="55"/>
      <c r="J47" s="106" t="str">
        <f t="shared" si="18"/>
        <v>need data</v>
      </c>
      <c r="K47" s="62">
        <f t="shared" si="1"/>
        <v>0</v>
      </c>
      <c r="L47" s="62" t="str">
        <f t="shared" si="23"/>
        <v>no data</v>
      </c>
      <c r="M47" s="62" t="str">
        <f t="shared" si="24"/>
        <v>no data</v>
      </c>
      <c r="N47" s="63" t="str">
        <f t="shared" si="30"/>
        <v>need data</v>
      </c>
      <c r="O47" s="106">
        <f t="shared" si="3"/>
        <v>0</v>
      </c>
      <c r="P47" s="62" t="str">
        <f t="shared" si="4"/>
        <v>no data</v>
      </c>
      <c r="Q47" s="62" t="str">
        <f t="shared" si="5"/>
        <v>no data</v>
      </c>
      <c r="R47" s="63" t="str">
        <f t="shared" si="19"/>
        <v>need data</v>
      </c>
      <c r="S47" s="155"/>
      <c r="T47" s="156"/>
      <c r="U47" s="156"/>
      <c r="V47" s="144"/>
      <c r="W47" s="145"/>
      <c r="Y47" s="5" t="e">
        <f t="shared" si="20"/>
        <v>#VALUE!</v>
      </c>
      <c r="Z47" s="5" t="str">
        <f t="shared" si="21"/>
        <v>no data</v>
      </c>
      <c r="AA47" s="5" t="str">
        <f t="shared" si="22"/>
        <v>no data</v>
      </c>
      <c r="AB47" s="5" t="e">
        <f>IF($J47=""," ",IF(RoundEven($J47-O47,0)&gt;0,$J47-O47," "))</f>
        <v>#VALUE!</v>
      </c>
      <c r="AC47" s="5" t="str">
        <f>IF(P47="no data","no data",IF(P47=""," ",IF(RoundEven($J47-P47,0)&gt;0,$J47-P47," ")))</f>
        <v>no data</v>
      </c>
      <c r="AD47" s="5" t="str">
        <f>IF(Q47="no data","no data",IF(Q47=""," ",IF(RoundEven($J47-Q47,0)&gt;0,$J47-Q47," ")))</f>
        <v>no data</v>
      </c>
      <c r="AE47" s="2">
        <f t="shared" si="6"/>
        <v>273</v>
      </c>
      <c r="AF47" s="1" t="str">
        <f t="shared" si="25"/>
        <v>need data</v>
      </c>
      <c r="AG47" s="1" t="str">
        <f t="shared" si="26"/>
        <v>need data</v>
      </c>
      <c r="AH47" s="1" t="str">
        <f t="shared" si="32"/>
        <v>need data</v>
      </c>
      <c r="AI47" s="1">
        <f t="shared" si="7"/>
        <v>0</v>
      </c>
      <c r="AJ47" s="1">
        <f t="shared" si="28"/>
        <v>0</v>
      </c>
      <c r="AK47" s="1">
        <f t="shared" si="8"/>
        <v>0</v>
      </c>
      <c r="AL47" s="1">
        <f t="shared" si="9"/>
        <v>0</v>
      </c>
      <c r="AM47" s="1">
        <f t="shared" si="29"/>
        <v>0</v>
      </c>
      <c r="AN47" s="1">
        <f t="shared" si="10"/>
        <v>0</v>
      </c>
      <c r="AO47">
        <f t="shared" si="11"/>
        <v>0</v>
      </c>
      <c r="AP47" t="e">
        <f t="shared" si="12"/>
        <v>#DIV/0!</v>
      </c>
      <c r="AQ47" s="4">
        <f t="shared" si="13"/>
        <v>0</v>
      </c>
      <c r="AR47" s="3">
        <f t="shared" si="14"/>
        <v>0</v>
      </c>
      <c r="AS47" s="7">
        <f t="shared" si="15"/>
        <v>0</v>
      </c>
    </row>
    <row r="48" spans="1:45" x14ac:dyDescent="0.2">
      <c r="Z48" s="5" t="str">
        <f t="shared" ref="Z48" si="33">IF($H48=""," ",IF(RoundEven($H48-M48,0)&gt;0,$H48-M48," "))</f>
        <v xml:space="preserve"> </v>
      </c>
      <c r="AA48" s="5" t="str">
        <f t="shared" ref="AA48:AB48" si="34">IF(N48="no data","no data",IF(N48=""," ",IF(RoundEven($H48-N48,0)&gt;0,$H48-N48," ")))</f>
        <v xml:space="preserve"> </v>
      </c>
      <c r="AB48" s="5" t="str">
        <f t="shared" si="34"/>
        <v xml:space="preserve"> </v>
      </c>
      <c r="AD48" s="1"/>
      <c r="AE48" s="1"/>
      <c r="AF48" s="1"/>
    </row>
  </sheetData>
  <sheetProtection password="DF36" sheet="1" objects="1" scenarios="1" formatCells="0" formatColumns="0" formatRows="0"/>
  <mergeCells count="13">
    <mergeCell ref="O15:Q15"/>
    <mergeCell ref="O16:Q16"/>
    <mergeCell ref="L10:L11"/>
    <mergeCell ref="AB16:AD16"/>
    <mergeCell ref="E4:K4"/>
    <mergeCell ref="E10:F11"/>
    <mergeCell ref="K16:M16"/>
    <mergeCell ref="C5:K5"/>
    <mergeCell ref="E6:F6"/>
    <mergeCell ref="G6:H6"/>
    <mergeCell ref="X6:Y6"/>
    <mergeCell ref="C15:E15"/>
    <mergeCell ref="F15:I15"/>
  </mergeCells>
  <phoneticPr fontId="2" type="noConversion"/>
  <conditionalFormatting sqref="J18:R47">
    <cfRule type="cellIs" dxfId="1" priority="1" stopIfTrue="1" operator="equal">
      <formula>""</formula>
    </cfRule>
  </conditionalFormatting>
  <pageMargins left="0.5" right="0.4" top="0.23" bottom="0.57999999999999996" header="0.23" footer="0.5"/>
  <pageSetup scale="69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3:AS48"/>
  <sheetViews>
    <sheetView topLeftCell="B1" workbookViewId="0">
      <selection activeCell="H18" sqref="H18:I25"/>
    </sheetView>
  </sheetViews>
  <sheetFormatPr defaultRowHeight="12.75" x14ac:dyDescent="0.2"/>
  <cols>
    <col min="1" max="1" width="3.85546875" hidden="1" customWidth="1"/>
    <col min="2" max="2" width="10.5703125" customWidth="1"/>
    <col min="3" max="3" width="8.140625" customWidth="1"/>
    <col min="4" max="4" width="10.85546875" customWidth="1"/>
    <col min="5" max="5" width="9.7109375" bestFit="1" customWidth="1"/>
    <col min="6" max="6" width="10.140625" customWidth="1"/>
    <col min="7" max="7" width="10.42578125" customWidth="1"/>
    <col min="8" max="8" width="11" bestFit="1" customWidth="1"/>
    <col min="9" max="11" width="8.5703125" customWidth="1"/>
    <col min="12" max="12" width="12.140625" bestFit="1" customWidth="1"/>
    <col min="13" max="13" width="8.85546875" customWidth="1"/>
    <col min="14" max="14" width="9.7109375" customWidth="1"/>
    <col min="15" max="15" width="13.42578125" customWidth="1"/>
    <col min="16" max="16" width="12.140625" bestFit="1" customWidth="1"/>
    <col min="17" max="17" width="11" customWidth="1"/>
    <col min="21" max="21" width="11" bestFit="1" customWidth="1"/>
    <col min="22" max="30" width="11" customWidth="1"/>
    <col min="31" max="35" width="9.140625" customWidth="1"/>
    <col min="36" max="37" width="10.5703125" customWidth="1"/>
    <col min="38" max="39" width="7.85546875" customWidth="1"/>
    <col min="40" max="40" width="9.140625" customWidth="1"/>
    <col min="41" max="41" width="10.5703125" customWidth="1"/>
    <col min="42" max="43" width="9.140625" customWidth="1"/>
  </cols>
  <sheetData>
    <row r="3" spans="2:41" ht="13.5" thickBot="1" x14ac:dyDescent="0.25"/>
    <row r="4" spans="2:41" ht="16.5" thickBot="1" x14ac:dyDescent="0.3">
      <c r="C4" s="80"/>
      <c r="D4" s="81" t="s">
        <v>37</v>
      </c>
      <c r="E4" s="306" t="str">
        <f>April!E4</f>
        <v>Enter Name Here</v>
      </c>
      <c r="F4" s="306"/>
      <c r="G4" s="306"/>
      <c r="H4" s="306"/>
      <c r="I4" s="306"/>
      <c r="J4" s="306"/>
      <c r="K4" s="307"/>
    </row>
    <row r="5" spans="2:41" ht="13.5" thickBot="1" x14ac:dyDescent="0.25">
      <c r="C5" s="312" t="s">
        <v>32</v>
      </c>
      <c r="D5" s="313"/>
      <c r="E5" s="313"/>
      <c r="F5" s="313"/>
      <c r="G5" s="313"/>
      <c r="H5" s="313"/>
      <c r="I5" s="313"/>
      <c r="J5" s="313"/>
      <c r="K5" s="314"/>
      <c r="AH5" s="167"/>
    </row>
    <row r="6" spans="2:41" ht="13.5" thickBot="1" x14ac:dyDescent="0.25">
      <c r="C6" s="82"/>
      <c r="D6" s="83"/>
      <c r="E6" s="296" t="s">
        <v>24</v>
      </c>
      <c r="F6" s="297"/>
      <c r="G6" s="298" t="s">
        <v>25</v>
      </c>
      <c r="H6" s="297"/>
      <c r="I6" s="83"/>
      <c r="J6" s="83"/>
      <c r="K6" s="83"/>
      <c r="L6" s="84" t="s">
        <v>29</v>
      </c>
      <c r="M6" s="85" t="s">
        <v>31</v>
      </c>
      <c r="N6" s="162" t="s">
        <v>65</v>
      </c>
      <c r="X6" s="299" t="s">
        <v>84</v>
      </c>
      <c r="Y6" s="300"/>
      <c r="AH6" s="167"/>
    </row>
    <row r="7" spans="2:41" ht="15" thickBot="1" x14ac:dyDescent="0.3">
      <c r="C7" s="86"/>
      <c r="D7" s="87"/>
      <c r="E7" s="189" t="s">
        <v>85</v>
      </c>
      <c r="F7" s="190" t="s">
        <v>86</v>
      </c>
      <c r="G7" s="189" t="s">
        <v>85</v>
      </c>
      <c r="H7" s="190" t="s">
        <v>86</v>
      </c>
      <c r="I7" s="88" t="s">
        <v>2</v>
      </c>
      <c r="J7" s="88" t="s">
        <v>3</v>
      </c>
      <c r="K7" s="89" t="s">
        <v>4</v>
      </c>
      <c r="L7" s="90" t="s">
        <v>33</v>
      </c>
      <c r="M7" s="91" t="s">
        <v>26</v>
      </c>
      <c r="N7" s="163" t="s">
        <v>66</v>
      </c>
      <c r="X7" s="186" t="s">
        <v>83</v>
      </c>
      <c r="Y7" s="186" t="s">
        <v>23</v>
      </c>
      <c r="AH7" s="167"/>
    </row>
    <row r="8" spans="2:41" x14ac:dyDescent="0.2">
      <c r="C8" s="92"/>
      <c r="D8" s="93" t="s">
        <v>22</v>
      </c>
      <c r="E8" s="192">
        <f>April!E8</f>
        <v>5</v>
      </c>
      <c r="F8" s="193">
        <f>April!F8</f>
        <v>16</v>
      </c>
      <c r="G8" s="194">
        <f>April!G8</f>
        <v>10</v>
      </c>
      <c r="H8" s="193">
        <f>April!H8</f>
        <v>14</v>
      </c>
      <c r="I8" s="201">
        <f>April!I8</f>
        <v>0</v>
      </c>
      <c r="J8" s="94">
        <f>April!J8</f>
        <v>0</v>
      </c>
      <c r="K8" s="202">
        <f>April!K8</f>
        <v>0</v>
      </c>
      <c r="L8" s="188">
        <f>April!L8</f>
        <v>0</v>
      </c>
      <c r="M8" s="95">
        <f>April!M8</f>
        <v>0</v>
      </c>
      <c r="N8" s="164">
        <f>April!N8</f>
        <v>0</v>
      </c>
      <c r="S8" s="2"/>
      <c r="T8" s="2"/>
      <c r="U8" s="2"/>
      <c r="V8" s="2"/>
      <c r="W8" s="2"/>
      <c r="X8" s="187">
        <f>X9-DATEVALUE("1/1/"&amp;$B16)+1</f>
        <v>136</v>
      </c>
      <c r="Y8" s="187">
        <f>Y9-DATEVALUE("1/1/"&amp;B16)+1</f>
        <v>287</v>
      </c>
      <c r="Z8" s="15"/>
      <c r="AA8" s="15"/>
      <c r="AB8" s="15"/>
      <c r="AC8" s="2"/>
      <c r="AE8" s="122"/>
      <c r="AF8" s="172" t="s">
        <v>76</v>
      </c>
      <c r="AG8" s="172" t="s">
        <v>77</v>
      </c>
      <c r="AH8" s="172" t="s">
        <v>78</v>
      </c>
    </row>
    <row r="9" spans="2:41" ht="13.5" thickBot="1" x14ac:dyDescent="0.25">
      <c r="C9" s="96"/>
      <c r="D9" s="97" t="s">
        <v>23</v>
      </c>
      <c r="E9" s="98"/>
      <c r="F9" s="195"/>
      <c r="G9" s="196"/>
      <c r="H9" s="195"/>
      <c r="I9" s="46">
        <f>April!I9</f>
        <v>0</v>
      </c>
      <c r="J9" s="99">
        <f>April!J9</f>
        <v>0</v>
      </c>
      <c r="K9" s="203">
        <f>April!K9</f>
        <v>0</v>
      </c>
      <c r="L9" s="191">
        <f>April!L9</f>
        <v>0</v>
      </c>
      <c r="M9" s="100">
        <f>April!M9</f>
        <v>0</v>
      </c>
      <c r="N9" s="165">
        <f>April!N9</f>
        <v>0</v>
      </c>
      <c r="S9" s="2"/>
      <c r="T9" s="2"/>
      <c r="U9" s="2"/>
      <c r="V9" s="2"/>
      <c r="W9" s="2"/>
      <c r="X9" s="185">
        <f>DATE($B16,E8,F8)</f>
        <v>40679</v>
      </c>
      <c r="Y9" s="185">
        <f>DATE($B16,G8,H8)</f>
        <v>40830</v>
      </c>
      <c r="Z9" s="15"/>
      <c r="AA9" s="15"/>
      <c r="AB9" s="15"/>
      <c r="AC9" s="2"/>
      <c r="AE9" s="122"/>
      <c r="AF9" s="122" t="str">
        <f>IF(September!C42="","",September!C42)</f>
        <v/>
      </c>
      <c r="AG9" s="122" t="str">
        <f>IF(September!D42="","",September!D42)</f>
        <v/>
      </c>
      <c r="AH9" s="122" t="str">
        <f>IF(September!F42="","",September!F42)</f>
        <v/>
      </c>
    </row>
    <row r="10" spans="2:41" ht="14.25" x14ac:dyDescent="0.25">
      <c r="C10" s="19" t="s">
        <v>20</v>
      </c>
      <c r="D10" s="35" t="s">
        <v>21</v>
      </c>
      <c r="E10" s="308" t="s">
        <v>46</v>
      </c>
      <c r="F10" s="309"/>
      <c r="G10" s="42" t="s">
        <v>47</v>
      </c>
      <c r="H10" s="44">
        <f>April!H10</f>
        <v>0</v>
      </c>
      <c r="I10" s="45">
        <f>April!I10</f>
        <v>0</v>
      </c>
      <c r="J10" s="39"/>
      <c r="K10" s="26"/>
      <c r="L10" s="304"/>
      <c r="AE10" s="122"/>
      <c r="AF10" s="122" t="str">
        <f>IF(September!C43="","",September!C43)</f>
        <v/>
      </c>
      <c r="AG10" s="122" t="str">
        <f>IF(September!D43="","",September!D43)</f>
        <v/>
      </c>
      <c r="AH10" s="122" t="str">
        <f>IF(September!F43="","",September!F43)</f>
        <v/>
      </c>
    </row>
    <row r="11" spans="2:41" ht="13.5" thickBot="1" x14ac:dyDescent="0.25">
      <c r="C11" s="20">
        <f>April!C11</f>
        <v>0</v>
      </c>
      <c r="D11" s="36">
        <f>April!D11</f>
        <v>0</v>
      </c>
      <c r="E11" s="310"/>
      <c r="F11" s="311"/>
      <c r="G11" s="43" t="s">
        <v>48</v>
      </c>
      <c r="H11" s="46">
        <f>April!H11</f>
        <v>0</v>
      </c>
      <c r="I11" s="47">
        <f>April!I11</f>
        <v>0</v>
      </c>
      <c r="J11" s="101"/>
      <c r="K11" s="27"/>
      <c r="L11" s="305"/>
      <c r="AE11" s="172" t="s">
        <v>79</v>
      </c>
      <c r="AF11" s="122" t="str">
        <f>IF(September!C44="","",September!C44)</f>
        <v/>
      </c>
      <c r="AG11" s="122" t="str">
        <f>IF(September!D44="","",September!D44)</f>
        <v/>
      </c>
      <c r="AH11" s="122" t="str">
        <f>IF(September!F44="","",September!F44)</f>
        <v/>
      </c>
    </row>
    <row r="12" spans="2:41" ht="13.5" thickBot="1" x14ac:dyDescent="0.25">
      <c r="L12" s="166" t="str">
        <f>April!L12</f>
        <v>Version 1.1</v>
      </c>
      <c r="AE12" s="172" t="s">
        <v>75</v>
      </c>
      <c r="AF12" s="122" t="str">
        <f>IF(September!C45="","",September!C45)</f>
        <v/>
      </c>
      <c r="AG12" s="122" t="str">
        <f>IF(September!D45="","",September!D45)</f>
        <v/>
      </c>
      <c r="AH12" s="122" t="str">
        <f>IF(September!F45="","",September!F45)</f>
        <v/>
      </c>
    </row>
    <row r="13" spans="2:41" x14ac:dyDescent="0.2">
      <c r="AE13" s="122"/>
      <c r="AF13" s="122" t="str">
        <f>IF(September!C46="","",September!C46)</f>
        <v/>
      </c>
      <c r="AG13" s="122" t="str">
        <f>IF(September!D46="","",September!D46)</f>
        <v/>
      </c>
      <c r="AH13" s="122" t="str">
        <f>IF(September!F46="","",September!F46)</f>
        <v/>
      </c>
    </row>
    <row r="14" spans="2:41" ht="13.5" thickBot="1" x14ac:dyDescent="0.25">
      <c r="B14" s="37">
        <f>IF(B15="april",4,IF(B15="may",5,IF(B15="june",6,IF(B15="july",7,IF(B15="august",8,IF(B15="september",9,10))))))</f>
        <v>10</v>
      </c>
      <c r="H14" s="13"/>
      <c r="I14" s="30"/>
      <c r="J14" s="30"/>
      <c r="K14" s="30"/>
      <c r="AE14" s="122"/>
      <c r="AF14" s="122" t="str">
        <f>IF(September!C47="","",September!C47)</f>
        <v/>
      </c>
      <c r="AG14" s="122" t="str">
        <f>IF(September!D47="","",September!D47)</f>
        <v/>
      </c>
      <c r="AH14" s="122" t="str">
        <f>IF(September!F47="","",September!F47)</f>
        <v/>
      </c>
    </row>
    <row r="15" spans="2:41" ht="13.5" thickBot="1" x14ac:dyDescent="0.25">
      <c r="B15" s="210" t="s">
        <v>45</v>
      </c>
      <c r="C15" s="287" t="s">
        <v>15</v>
      </c>
      <c r="D15" s="288"/>
      <c r="E15" s="289"/>
      <c r="F15" s="287" t="s">
        <v>16</v>
      </c>
      <c r="G15" s="288"/>
      <c r="H15" s="288"/>
      <c r="I15" s="289"/>
      <c r="J15" s="13"/>
      <c r="K15" s="31"/>
      <c r="L15" s="32"/>
      <c r="O15" s="315" t="s">
        <v>39</v>
      </c>
      <c r="P15" s="316"/>
      <c r="Q15" s="317"/>
      <c r="R15" s="14"/>
    </row>
    <row r="16" spans="2:41" ht="13.5" thickBot="1" x14ac:dyDescent="0.25">
      <c r="B16" s="247">
        <f>April!B16</f>
        <v>2011</v>
      </c>
      <c r="C16" s="214" t="s">
        <v>17</v>
      </c>
      <c r="D16" s="218" t="s">
        <v>19</v>
      </c>
      <c r="E16" s="215" t="s">
        <v>93</v>
      </c>
      <c r="F16" s="216" t="s">
        <v>17</v>
      </c>
      <c r="G16" s="217" t="s">
        <v>94</v>
      </c>
      <c r="H16" s="218" t="s">
        <v>18</v>
      </c>
      <c r="I16" s="215" t="s">
        <v>19</v>
      </c>
      <c r="J16" s="15"/>
      <c r="K16" s="321" t="s">
        <v>39</v>
      </c>
      <c r="L16" s="322"/>
      <c r="M16" s="323"/>
      <c r="N16" s="149"/>
      <c r="O16" s="318" t="s">
        <v>68</v>
      </c>
      <c r="P16" s="319"/>
      <c r="Q16" s="320"/>
      <c r="R16" s="14"/>
      <c r="S16" s="14"/>
      <c r="T16" s="14"/>
      <c r="U16" s="14"/>
      <c r="Y16" t="s">
        <v>34</v>
      </c>
      <c r="AB16" s="275" t="s">
        <v>70</v>
      </c>
      <c r="AC16" s="275"/>
      <c r="AD16" s="275"/>
      <c r="AI16" s="6"/>
      <c r="AJ16" s="6"/>
      <c r="AO16" s="6"/>
    </row>
    <row r="17" spans="1:45" ht="16.5" thickBot="1" x14ac:dyDescent="0.35">
      <c r="B17" s="210" t="s">
        <v>0</v>
      </c>
      <c r="C17" s="226" t="s">
        <v>27</v>
      </c>
      <c r="D17" s="230" t="s">
        <v>38</v>
      </c>
      <c r="E17" s="227" t="s">
        <v>38</v>
      </c>
      <c r="F17" s="228" t="s">
        <v>28</v>
      </c>
      <c r="G17" s="229" t="s">
        <v>28</v>
      </c>
      <c r="H17" s="230" t="s">
        <v>90</v>
      </c>
      <c r="I17" s="231" t="s">
        <v>91</v>
      </c>
      <c r="J17" s="66" t="s">
        <v>1</v>
      </c>
      <c r="K17" s="67" t="s">
        <v>31</v>
      </c>
      <c r="L17" s="67" t="s">
        <v>29</v>
      </c>
      <c r="M17" s="67" t="s">
        <v>30</v>
      </c>
      <c r="N17" s="68" t="s">
        <v>69</v>
      </c>
      <c r="O17" s="132" t="s">
        <v>31</v>
      </c>
      <c r="P17" s="12" t="s">
        <v>29</v>
      </c>
      <c r="Q17" s="12" t="s">
        <v>30</v>
      </c>
      <c r="R17" s="34" t="s">
        <v>69</v>
      </c>
      <c r="S17" s="28" t="s">
        <v>36</v>
      </c>
      <c r="T17" s="28"/>
      <c r="U17" s="28"/>
      <c r="V17" s="28"/>
      <c r="W17" s="29"/>
      <c r="Y17" t="s">
        <v>31</v>
      </c>
      <c r="Z17" t="s">
        <v>29</v>
      </c>
      <c r="AA17" t="s">
        <v>30</v>
      </c>
      <c r="AB17" t="s">
        <v>31</v>
      </c>
      <c r="AC17" t="s">
        <v>29</v>
      </c>
      <c r="AD17" t="s">
        <v>30</v>
      </c>
      <c r="AE17" t="s">
        <v>8</v>
      </c>
      <c r="AF17" t="s">
        <v>10</v>
      </c>
      <c r="AG17" t="s">
        <v>11</v>
      </c>
      <c r="AH17" t="s">
        <v>12</v>
      </c>
      <c r="AI17" t="s">
        <v>6</v>
      </c>
      <c r="AJ17" t="s">
        <v>49</v>
      </c>
      <c r="AK17" t="s">
        <v>14</v>
      </c>
      <c r="AL17" t="s">
        <v>7</v>
      </c>
      <c r="AM17" t="s">
        <v>50</v>
      </c>
      <c r="AN17" t="s">
        <v>2</v>
      </c>
      <c r="AO17" t="s">
        <v>5</v>
      </c>
      <c r="AP17" t="s">
        <v>13</v>
      </c>
      <c r="AQ17" t="s">
        <v>3</v>
      </c>
      <c r="AR17" t="s">
        <v>4</v>
      </c>
      <c r="AS17" t="s">
        <v>9</v>
      </c>
    </row>
    <row r="18" spans="1:45" x14ac:dyDescent="0.2">
      <c r="A18">
        <v>1</v>
      </c>
      <c r="B18" s="117">
        <f t="shared" ref="B18:B48" si="0">DATE(B$16,B$14,A18)</f>
        <v>40817</v>
      </c>
      <c r="C18" s="244"/>
      <c r="D18" s="236"/>
      <c r="E18" s="258" t="str">
        <f>IF(AG18="need data","",AG18)</f>
        <v/>
      </c>
      <c r="F18" s="48"/>
      <c r="G18" s="249" t="str">
        <f>IF(AH18="need data","",AH18)</f>
        <v/>
      </c>
      <c r="H18" s="49"/>
      <c r="I18" s="50"/>
      <c r="J18" s="105" t="str">
        <f>IF(K18="","",IF(OR(AF18="need data",AG18="need data"),"need data",IF(AF18*2.447*(AG18-AN18)*1.547&lt;0,0,AF18*2.447*(AG18-AN18)*1.547)))</f>
        <v>need data</v>
      </c>
      <c r="K18" s="69">
        <f t="shared" ref="K18:K48" si="1">IF(OR(AND($AE18&gt;=X$8,$AE18&lt;X$8+6),AND($AE18&gt;Y$8,$AE18&lt;Y$8+7)),"",IF(AND($AE18&gt;=X$8,$AE18&lt;=Y$8),$M$8,$M$9))</f>
        <v>0</v>
      </c>
      <c r="L18" s="69" t="str">
        <f>IF(K18="","",IF(COUNT(September!F42:F47,October!F18)&lt;&gt;7,"no data",($AQ18*$AH18+$AR18-$AP18)*$D$11*2.447*($C$11-$AN18)))</f>
        <v>no data</v>
      </c>
      <c r="M18" s="69" t="str">
        <f>IF(K18="","",IF(OR(COUNT(September!F$42:F$47,October!F18)&lt;&gt;7,COUNT(September!H42:H47,October!H18)&lt;&gt;7,COUNT(September!I42:I47,October!I18)&lt;&gt;7),"no data",($AQ18*$AH18+$AR18-$AO18)*$D$11*2.447*($C$11-$AN18)))</f>
        <v>no data</v>
      </c>
      <c r="N18" s="70" t="str">
        <f t="shared" ref="N18:N24" si="2">IF(K18="","",IF(J18="need data","need data",IF(AA18&lt;&gt;"no data",AA18,IF(Z18&lt;&gt;"no data",Z18,Y18))))</f>
        <v>need data</v>
      </c>
      <c r="O18" s="105">
        <f t="shared" ref="O18:O48" si="3">IF($K18="","",IF($K18=$M$9,K18*$N$9,K18*$N$8))</f>
        <v>0</v>
      </c>
      <c r="P18" s="69" t="str">
        <f t="shared" ref="P18:P48" si="4">IF($K18="","",IF(L18="no data","no data",IF($K18=$M$9,L18*$N$9,L18*$N$8)))</f>
        <v>no data</v>
      </c>
      <c r="Q18" s="69" t="str">
        <f t="shared" ref="Q18:Q48" si="5">IF($K18="","",IF(M18="no data","no data",IF($K18=$M$9,M18*$N$9,M18*$N$8)))</f>
        <v>no data</v>
      </c>
      <c r="R18" s="70" t="str">
        <f>IF(O18="","",IF(J18="need data","need data",IF(AD18&lt;&gt;"no data",AD18,IF(AC18&lt;&gt;"no data",AC18,AB18))))</f>
        <v>need data</v>
      </c>
      <c r="S18" s="151"/>
      <c r="T18" s="152"/>
      <c r="U18" s="152"/>
      <c r="V18" s="138"/>
      <c r="W18" s="139"/>
      <c r="Y18" s="5" t="e">
        <f>IF(J18=""," ",IF(RoundEven($J18-K18,0)&gt;0,$J18-K18," "))</f>
        <v>#VALUE!</v>
      </c>
      <c r="Z18" s="5" t="str">
        <f>IF(L18="no data","no data",IF(L18=""," ",IF(RoundEven($J18-L18,0)&gt;0,$J18-L18," ")))</f>
        <v>no data</v>
      </c>
      <c r="AA18" s="5" t="str">
        <f>IF(M18="no data","no data",IF(M18=""," ",IF(RoundEven($J18-M18,0)&gt;0,$J18-M18," ")))</f>
        <v>no data</v>
      </c>
      <c r="AB18" s="5" t="e">
        <f>IF($J18=""," ",IF(RoundEven($J18-O18,0)&gt;0,$J18-O18," "))</f>
        <v>#VALUE!</v>
      </c>
      <c r="AC18" s="5" t="str">
        <f>IF(P18="no data","no data",IF(P18=""," ",IF(RoundEven($J18-P18,0)&gt;0,$J18-P18," ")))</f>
        <v>no data</v>
      </c>
      <c r="AD18" s="5" t="str">
        <f>IF(Q18="no data","no data",IF(Q18=""," ",IF(RoundEven($J18-Q18,0)&gt;0,$J18-Q18," ")))</f>
        <v>no data</v>
      </c>
      <c r="AE18" s="2">
        <f t="shared" ref="AE18:AE48" si="6">VALUE(TEXT((B18-DATEVALUE("1/1/"&amp;TEXT(B18,"yy"))+1),"000"))</f>
        <v>274</v>
      </c>
      <c r="AF18" s="1" t="str">
        <f>IF(COUNT(AF9:AF14,C18)&lt;&gt;7,"need data",AVERAGE(AF9:AF14,C18))</f>
        <v>need data</v>
      </c>
      <c r="AG18" s="1" t="str">
        <f>IF(COUNT(AG9:AG14,D18)&lt;&gt;7,"need data",AVERAGE(AG9:AG14,D18))</f>
        <v>need data</v>
      </c>
      <c r="AH18" s="1" t="str">
        <f>IF(COUNT(AH9:AH14,F18)&lt;&gt;7,"need data",AVERAGE(AH9:AH14,F18))</f>
        <v>need data</v>
      </c>
      <c r="AI18" s="1">
        <f t="shared" ref="AI18:AI48" si="7">H$11*H18+I$11</f>
        <v>0</v>
      </c>
      <c r="AJ18" s="1">
        <f>AVERAGE(September!AI42:AI47,October!AI18)</f>
        <v>0</v>
      </c>
      <c r="AK18" s="1">
        <f t="shared" ref="AK18:AK48" si="8">IF(AND($AE18&gt;=$X$8,$AE18&lt;=$Y$8),$L$8,$L$9)</f>
        <v>0</v>
      </c>
      <c r="AL18" s="1">
        <f t="shared" ref="AL18:AL48" si="9">H$10*I18+I$10</f>
        <v>0</v>
      </c>
      <c r="AM18" s="1">
        <f>AVERAGE(September!AL42:AL47,October!AL18)</f>
        <v>0</v>
      </c>
      <c r="AN18" s="1">
        <f t="shared" ref="AN18:AN48" si="10">IF(AND($AE18&gt;=$X$8,$AE18&lt;=$Y$8),$I$8,$I$9)</f>
        <v>0</v>
      </c>
      <c r="AO18">
        <f t="shared" ref="AO18:AO48" si="11">IF(OR(AM18&lt;=AN18,AND(AM18&gt;AN18,AJ18&gt;=AN18)),0,(1-(AJ18/AN18)))</f>
        <v>0</v>
      </c>
      <c r="AP18" t="e">
        <f t="shared" ref="AP18:AP48" si="12">1-AK18/AN18</f>
        <v>#DIV/0!</v>
      </c>
      <c r="AQ18" s="4">
        <f t="shared" ref="AQ18:AQ48" si="13">IF($AN18=13,J$9,J$8)</f>
        <v>0</v>
      </c>
      <c r="AR18" s="3">
        <f t="shared" ref="AR18:AR48" si="14">IF($AN18=13,K$9,K$8)</f>
        <v>0</v>
      </c>
      <c r="AS18" s="7">
        <f t="shared" ref="AS18:AS48" si="15">(AQ18*F18+AR18-AO18)</f>
        <v>0</v>
      </c>
    </row>
    <row r="19" spans="1:45" x14ac:dyDescent="0.2">
      <c r="A19">
        <v>2</v>
      </c>
      <c r="B19" s="118">
        <f t="shared" si="0"/>
        <v>40818</v>
      </c>
      <c r="C19" s="245"/>
      <c r="D19" s="237"/>
      <c r="E19" s="259" t="str">
        <f t="shared" ref="E19:E48" si="16">IF(AG19="need data","",AG19)</f>
        <v/>
      </c>
      <c r="F19" s="51"/>
      <c r="G19" s="250" t="str">
        <f t="shared" ref="G19:G48" si="17">IF(AH19="need data","",AH19)</f>
        <v/>
      </c>
      <c r="H19" s="17"/>
      <c r="I19" s="52"/>
      <c r="J19" s="60" t="str">
        <f t="shared" ref="J19:J48" si="18">IF(K19="","",IF(OR(AF19="need data",AG19="need data"),"need data",IF(AF19*2.447*(AG19-AN19)*1.547&lt;0,0,AF19*2.447*(AG19-AN19)*1.547)))</f>
        <v>need data</v>
      </c>
      <c r="K19" s="21">
        <f t="shared" si="1"/>
        <v>0</v>
      </c>
      <c r="L19" s="21" t="str">
        <f>IF(K19="","",IF(COUNT(September!F43:F47,October!F18:F19)&lt;&gt;7,"no data",($AQ19*$AH19+$AR19-$AP19)*$D$11*2.447*($C$11-$AN19)))</f>
        <v>no data</v>
      </c>
      <c r="M19" s="21" t="str">
        <f>IF(K19="","",IF(OR(COUNT(September!F$43:F$47,October!F18:F19)&lt;&gt;7,COUNT(September!H$43:H$47,October!H18:H19)&lt;&gt;7,COUNT(September!I$43:I$47,October!I18:I19)&lt;&gt;7),"no data",($AQ19*$AH19+$AR19-$AO19)*$D$11*2.447*($C$11-$AN19)))</f>
        <v>no data</v>
      </c>
      <c r="N19" s="61" t="str">
        <f t="shared" si="2"/>
        <v>need data</v>
      </c>
      <c r="O19" s="60">
        <f t="shared" si="3"/>
        <v>0</v>
      </c>
      <c r="P19" s="21" t="str">
        <f t="shared" si="4"/>
        <v>no data</v>
      </c>
      <c r="Q19" s="21" t="str">
        <f t="shared" si="5"/>
        <v>no data</v>
      </c>
      <c r="R19" s="61" t="str">
        <f t="shared" ref="R19:R48" si="19">IF(O19="","",IF(J19="need data","need data",IF(AD19&lt;&gt;"no data",AD19,IF(AC19&lt;&gt;"no data",AC19,AB19))))</f>
        <v>need data</v>
      </c>
      <c r="S19" s="153"/>
      <c r="T19" s="154"/>
      <c r="U19" s="154"/>
      <c r="V19" s="141"/>
      <c r="W19" s="142"/>
      <c r="Y19" s="5" t="e">
        <f t="shared" ref="Y19:Y48" si="20">IF(J19=""," ",IF(RoundEven($J19-K19,0)&gt;0,$J19-K19," "))</f>
        <v>#VALUE!</v>
      </c>
      <c r="Z19" s="5" t="str">
        <f t="shared" ref="Z19:Z48" si="21">IF(L19="no data","no data",IF(L19=""," ",IF(RoundEven($J19-L19,0)&gt;0,$J19-L19," ")))</f>
        <v>no data</v>
      </c>
      <c r="AA19" s="5" t="str">
        <f t="shared" ref="AA19:AA48" si="22">IF(M19="no data","no data",IF(M19=""," ",IF(RoundEven($J19-M19,0)&gt;0,$J19-M19," ")))</f>
        <v>no data</v>
      </c>
      <c r="AB19" s="5" t="e">
        <f t="shared" ref="AB19:AB48" si="23">IF($J19=""," ",IF(RoundEven($J19-O19,0)&gt;0,$J19-O19," "))</f>
        <v>#VALUE!</v>
      </c>
      <c r="AC19" s="5" t="str">
        <f t="shared" ref="AC19:AC48" si="24">IF(P19="no data","no data",IF(P19=""," ",IF(RoundEven($J19-P19,0)&gt;0,$J19-P19," ")))</f>
        <v>no data</v>
      </c>
      <c r="AD19" s="5" t="str">
        <f t="shared" ref="AD19:AD48" si="25">IF(Q19="no data","no data",IF(Q19=""," ",IF(RoundEven($J19-Q19,0)&gt;0,$J19-Q19," ")))</f>
        <v>no data</v>
      </c>
      <c r="AE19" s="2">
        <f t="shared" si="6"/>
        <v>275</v>
      </c>
      <c r="AF19" s="1" t="str">
        <f>IF(COUNT(AF10:AF14,C18:C19)&lt;&gt;7,"need data",AVERAGE(AF10:AF14,C18:C19))</f>
        <v>need data</v>
      </c>
      <c r="AG19" s="1" t="str">
        <f>IF(COUNT(AG10:AG14,D18:D19)&lt;&gt;7,"need data",AVERAGE(AG10:AG14,D18:D19))</f>
        <v>need data</v>
      </c>
      <c r="AH19" s="1" t="str">
        <f>IF(COUNT(AH10:AH14,F18:F19)&lt;&gt;7,"need data",AVERAGE(AH10:AH14,F18:F19))</f>
        <v>need data</v>
      </c>
      <c r="AI19" s="1">
        <f t="shared" si="7"/>
        <v>0</v>
      </c>
      <c r="AJ19" s="1">
        <f>AVERAGE(September!AI43:AI47,October!AI18:AI19)</f>
        <v>0</v>
      </c>
      <c r="AK19" s="1">
        <f t="shared" si="8"/>
        <v>0</v>
      </c>
      <c r="AL19" s="1">
        <f t="shared" si="9"/>
        <v>0</v>
      </c>
      <c r="AM19" s="1">
        <f>AVERAGE(September!AL43:AL47,October!AL18:AL19)</f>
        <v>0</v>
      </c>
      <c r="AN19" s="1">
        <f t="shared" si="10"/>
        <v>0</v>
      </c>
      <c r="AO19">
        <f t="shared" si="11"/>
        <v>0</v>
      </c>
      <c r="AP19" t="e">
        <f t="shared" si="12"/>
        <v>#DIV/0!</v>
      </c>
      <c r="AQ19" s="4">
        <f t="shared" si="13"/>
        <v>0</v>
      </c>
      <c r="AR19" s="3">
        <f t="shared" si="14"/>
        <v>0</v>
      </c>
      <c r="AS19" s="7">
        <f t="shared" si="15"/>
        <v>0</v>
      </c>
    </row>
    <row r="20" spans="1:45" x14ac:dyDescent="0.2">
      <c r="A20">
        <v>3</v>
      </c>
      <c r="B20" s="118">
        <f t="shared" si="0"/>
        <v>40819</v>
      </c>
      <c r="C20" s="245"/>
      <c r="D20" s="237"/>
      <c r="E20" s="259" t="str">
        <f t="shared" si="16"/>
        <v/>
      </c>
      <c r="F20" s="51"/>
      <c r="G20" s="250" t="str">
        <f t="shared" si="17"/>
        <v/>
      </c>
      <c r="H20" s="17"/>
      <c r="I20" s="52"/>
      <c r="J20" s="60" t="str">
        <f t="shared" si="18"/>
        <v>need data</v>
      </c>
      <c r="K20" s="21">
        <f t="shared" si="1"/>
        <v>0</v>
      </c>
      <c r="L20" s="21" t="str">
        <f>IF(K20="","",IF(COUNT(September!F44:F47,October!F18:F20)&lt;&gt;7,"no data",($AQ20*$AH20+$AR20-$AP20)*$D$11*2.447*($C$11-$AN20)))</f>
        <v>no data</v>
      </c>
      <c r="M20" s="21" t="str">
        <f>IF(K20="","",IF(OR(COUNT(September!F44:F47,October!F18:F20)&lt;&gt;7,COUNT(September!H44:H47,October!H18:H20)&lt;&gt;7,COUNT(September!I44:I47,October!I18:I20)&lt;&gt;7),"no data",($AQ20*$AH20+$AR20-$AO20)*$D$11*2.447*($C$11-$AN20)))</f>
        <v>no data</v>
      </c>
      <c r="N20" s="61" t="str">
        <f t="shared" si="2"/>
        <v>need data</v>
      </c>
      <c r="O20" s="60">
        <f t="shared" si="3"/>
        <v>0</v>
      </c>
      <c r="P20" s="21" t="str">
        <f t="shared" si="4"/>
        <v>no data</v>
      </c>
      <c r="Q20" s="21" t="str">
        <f t="shared" si="5"/>
        <v>no data</v>
      </c>
      <c r="R20" s="61" t="str">
        <f t="shared" si="19"/>
        <v>need data</v>
      </c>
      <c r="S20" s="153"/>
      <c r="T20" s="154"/>
      <c r="U20" s="154"/>
      <c r="V20" s="141"/>
      <c r="W20" s="142"/>
      <c r="Y20" s="5" t="e">
        <f t="shared" si="20"/>
        <v>#VALUE!</v>
      </c>
      <c r="Z20" s="5" t="str">
        <f t="shared" si="21"/>
        <v>no data</v>
      </c>
      <c r="AA20" s="5" t="str">
        <f t="shared" si="22"/>
        <v>no data</v>
      </c>
      <c r="AB20" s="5" t="e">
        <f t="shared" si="23"/>
        <v>#VALUE!</v>
      </c>
      <c r="AC20" s="5" t="str">
        <f t="shared" si="24"/>
        <v>no data</v>
      </c>
      <c r="AD20" s="5" t="str">
        <f t="shared" si="25"/>
        <v>no data</v>
      </c>
      <c r="AE20" s="2">
        <f t="shared" si="6"/>
        <v>276</v>
      </c>
      <c r="AF20" s="1" t="str">
        <f>IF(COUNT(AF11:AF14,C18:C20)&lt;&gt;7,"need data",AVERAGE(AF11:AF14,C18:C20))</f>
        <v>need data</v>
      </c>
      <c r="AG20" s="1" t="str">
        <f>IF(COUNT(AG11:AG14,D18:D20)&lt;&gt;7,"need data",AVERAGE(AG11:AG14,D18:D20))</f>
        <v>need data</v>
      </c>
      <c r="AH20" s="1" t="str">
        <f>IF(COUNT(AH11:AH14,F18:F20)&lt;&gt;7,"need data",AVERAGE(AH11:AH14,F18:F20))</f>
        <v>need data</v>
      </c>
      <c r="AI20" s="1">
        <f t="shared" si="7"/>
        <v>0</v>
      </c>
      <c r="AJ20" s="1">
        <f>AVERAGE(September!AI44:AI47,October!AI18:AI20)</f>
        <v>0</v>
      </c>
      <c r="AK20" s="1">
        <f t="shared" si="8"/>
        <v>0</v>
      </c>
      <c r="AL20" s="1">
        <f t="shared" si="9"/>
        <v>0</v>
      </c>
      <c r="AM20" s="1">
        <f>AVERAGE(September!AL44:AL47,October!AL18:AL20)</f>
        <v>0</v>
      </c>
      <c r="AN20" s="1">
        <f t="shared" si="10"/>
        <v>0</v>
      </c>
      <c r="AO20">
        <f t="shared" si="11"/>
        <v>0</v>
      </c>
      <c r="AP20" t="e">
        <f t="shared" si="12"/>
        <v>#DIV/0!</v>
      </c>
      <c r="AQ20" s="4">
        <f t="shared" si="13"/>
        <v>0</v>
      </c>
      <c r="AR20" s="3">
        <f t="shared" si="14"/>
        <v>0</v>
      </c>
      <c r="AS20" s="7">
        <f t="shared" si="15"/>
        <v>0</v>
      </c>
    </row>
    <row r="21" spans="1:45" x14ac:dyDescent="0.2">
      <c r="A21">
        <v>4</v>
      </c>
      <c r="B21" s="118">
        <f t="shared" si="0"/>
        <v>40820</v>
      </c>
      <c r="C21" s="245"/>
      <c r="D21" s="237"/>
      <c r="E21" s="259" t="str">
        <f t="shared" si="16"/>
        <v/>
      </c>
      <c r="F21" s="51"/>
      <c r="G21" s="250" t="str">
        <f t="shared" si="17"/>
        <v/>
      </c>
      <c r="H21" s="17"/>
      <c r="I21" s="52"/>
      <c r="J21" s="60" t="str">
        <f t="shared" si="18"/>
        <v>need data</v>
      </c>
      <c r="K21" s="21">
        <f t="shared" si="1"/>
        <v>0</v>
      </c>
      <c r="L21" s="21" t="str">
        <f>IF(K21="","",IF(COUNT(September!F45:F47,October!F18:F21)&lt;&gt;7,"no data",($AQ21*$AH21+$AR21-$AP21)*$D$11*2.447*($C$11-$AN21)))</f>
        <v>no data</v>
      </c>
      <c r="M21" s="21" t="str">
        <f>IF(K21="","",IF(OR(COUNT(September!F45:F47,October!F18:F21)&lt;&gt;7,COUNT(September!H45:H47,October!H18:H21)&lt;&gt;7,COUNT(September!I45:I47,October!I18:I21)&lt;&gt;7),"no data",($AQ21*$AH21+$AR21-$AO21)*$D$11*2.447*($C$11-$AN21)))</f>
        <v>no data</v>
      </c>
      <c r="N21" s="61" t="str">
        <f t="shared" si="2"/>
        <v>need data</v>
      </c>
      <c r="O21" s="60">
        <f t="shared" si="3"/>
        <v>0</v>
      </c>
      <c r="P21" s="21" t="str">
        <f t="shared" si="4"/>
        <v>no data</v>
      </c>
      <c r="Q21" s="21" t="str">
        <f t="shared" si="5"/>
        <v>no data</v>
      </c>
      <c r="R21" s="61" t="str">
        <f t="shared" si="19"/>
        <v>need data</v>
      </c>
      <c r="S21" s="153"/>
      <c r="T21" s="154"/>
      <c r="U21" s="154"/>
      <c r="V21" s="141"/>
      <c r="W21" s="142"/>
      <c r="Y21" s="5" t="e">
        <f t="shared" si="20"/>
        <v>#VALUE!</v>
      </c>
      <c r="Z21" s="5" t="str">
        <f t="shared" si="21"/>
        <v>no data</v>
      </c>
      <c r="AA21" s="5" t="str">
        <f t="shared" si="22"/>
        <v>no data</v>
      </c>
      <c r="AB21" s="5" t="e">
        <f t="shared" si="23"/>
        <v>#VALUE!</v>
      </c>
      <c r="AC21" s="5" t="str">
        <f t="shared" si="24"/>
        <v>no data</v>
      </c>
      <c r="AD21" s="5" t="str">
        <f t="shared" si="25"/>
        <v>no data</v>
      </c>
      <c r="AE21" s="2">
        <f t="shared" si="6"/>
        <v>277</v>
      </c>
      <c r="AF21" s="1" t="str">
        <f>IF(COUNT(AF12:AF14,C18:C21)&lt;&gt;7,"need data",AVERAGE(AF12:AF14,C18:C21))</f>
        <v>need data</v>
      </c>
      <c r="AG21" s="1" t="str">
        <f>IF(COUNT(AG12:AG14,D18:D21)&lt;&gt;7,"need data",AVERAGE(AG12:AG14,D18:D21))</f>
        <v>need data</v>
      </c>
      <c r="AH21" s="1" t="str">
        <f>IF(COUNT(AH12:AH14,F18:F21)&lt;&gt;7,"need data",AVERAGE(AH12:AH14,F18:F21))</f>
        <v>need data</v>
      </c>
      <c r="AI21" s="1">
        <f t="shared" si="7"/>
        <v>0</v>
      </c>
      <c r="AJ21" s="1">
        <f>AVERAGE(September!AI45:AI47,October!AI18:AI21)</f>
        <v>0</v>
      </c>
      <c r="AK21" s="1">
        <f t="shared" si="8"/>
        <v>0</v>
      </c>
      <c r="AL21" s="1">
        <f t="shared" si="9"/>
        <v>0</v>
      </c>
      <c r="AM21" s="1">
        <f>AVERAGE(September!AL45:AL47,October!AL18:AL21)</f>
        <v>0</v>
      </c>
      <c r="AN21" s="1">
        <f t="shared" si="10"/>
        <v>0</v>
      </c>
      <c r="AO21">
        <f t="shared" si="11"/>
        <v>0</v>
      </c>
      <c r="AP21" t="e">
        <f t="shared" si="12"/>
        <v>#DIV/0!</v>
      </c>
      <c r="AQ21" s="4">
        <f t="shared" si="13"/>
        <v>0</v>
      </c>
      <c r="AR21" s="3">
        <f t="shared" si="14"/>
        <v>0</v>
      </c>
      <c r="AS21" s="7">
        <f t="shared" si="15"/>
        <v>0</v>
      </c>
    </row>
    <row r="22" spans="1:45" x14ac:dyDescent="0.2">
      <c r="A22">
        <v>5</v>
      </c>
      <c r="B22" s="118">
        <f t="shared" si="0"/>
        <v>40821</v>
      </c>
      <c r="C22" s="245"/>
      <c r="D22" s="237"/>
      <c r="E22" s="259" t="str">
        <f t="shared" si="16"/>
        <v/>
      </c>
      <c r="F22" s="51"/>
      <c r="G22" s="250" t="str">
        <f t="shared" si="17"/>
        <v/>
      </c>
      <c r="H22" s="17"/>
      <c r="I22" s="52"/>
      <c r="J22" s="60" t="str">
        <f t="shared" si="18"/>
        <v>need data</v>
      </c>
      <c r="K22" s="21">
        <f t="shared" si="1"/>
        <v>0</v>
      </c>
      <c r="L22" s="21" t="str">
        <f>IF(K22="","",IF(COUNT(September!F46:F47,October!F18:F22)&lt;&gt;7,"no data",($AQ22*$AH22+$AR22-$AP22)*$D$11*2.447*($C$11-$AN22)))</f>
        <v>no data</v>
      </c>
      <c r="M22" s="21" t="str">
        <f>IF(K22="","",IF(OR(COUNT(September!F46:F47,October!F18:F22)&lt;&gt;7,COUNT(September!H46:H47,October!H18:H22)&lt;&gt;7,COUNT(September!I46:I47,October!I18:I22)&lt;&gt;7),"no data",($AQ22*$AH22+$AR22-$AO22)*$D$11*2.447*($C$11-$AN22)))</f>
        <v>no data</v>
      </c>
      <c r="N22" s="61" t="str">
        <f t="shared" si="2"/>
        <v>need data</v>
      </c>
      <c r="O22" s="60">
        <f t="shared" si="3"/>
        <v>0</v>
      </c>
      <c r="P22" s="21" t="str">
        <f t="shared" si="4"/>
        <v>no data</v>
      </c>
      <c r="Q22" s="21" t="str">
        <f t="shared" si="5"/>
        <v>no data</v>
      </c>
      <c r="R22" s="61" t="str">
        <f t="shared" si="19"/>
        <v>need data</v>
      </c>
      <c r="S22" s="153"/>
      <c r="T22" s="154"/>
      <c r="U22" s="154"/>
      <c r="V22" s="141"/>
      <c r="W22" s="142"/>
      <c r="Y22" s="5" t="e">
        <f t="shared" si="20"/>
        <v>#VALUE!</v>
      </c>
      <c r="Z22" s="5" t="str">
        <f t="shared" si="21"/>
        <v>no data</v>
      </c>
      <c r="AA22" s="5" t="str">
        <f t="shared" si="22"/>
        <v>no data</v>
      </c>
      <c r="AB22" s="5" t="e">
        <f t="shared" si="23"/>
        <v>#VALUE!</v>
      </c>
      <c r="AC22" s="5" t="str">
        <f t="shared" si="24"/>
        <v>no data</v>
      </c>
      <c r="AD22" s="5" t="str">
        <f t="shared" si="25"/>
        <v>no data</v>
      </c>
      <c r="AE22" s="2">
        <f t="shared" si="6"/>
        <v>278</v>
      </c>
      <c r="AF22" s="1" t="str">
        <f>IF(COUNT(AF13:AF14,C18:C22)&lt;&gt;7,"need data",AVERAGE(AF13:AF14,C18:C22))</f>
        <v>need data</v>
      </c>
      <c r="AG22" s="1" t="str">
        <f>IF(COUNT(AG13:AG14,D18:D22)&lt;&gt;7,"need data",AVERAGE(AG13:AG14,D18:D22))</f>
        <v>need data</v>
      </c>
      <c r="AH22" s="1" t="str">
        <f>IF(COUNT(AH13:AH14,F18:F22)&lt;&gt;7,"need data",AVERAGE(AH13:AH14,F18:F22))</f>
        <v>need data</v>
      </c>
      <c r="AI22" s="1">
        <f t="shared" si="7"/>
        <v>0</v>
      </c>
      <c r="AJ22" s="1">
        <f>AVERAGE(September!AI46:AI47,October!AI18:AI22)</f>
        <v>0</v>
      </c>
      <c r="AK22" s="1">
        <f t="shared" si="8"/>
        <v>0</v>
      </c>
      <c r="AL22" s="1">
        <f t="shared" si="9"/>
        <v>0</v>
      </c>
      <c r="AM22" s="1">
        <f>AVERAGE(September!AL46:AL47,October!AL18:AL22)</f>
        <v>0</v>
      </c>
      <c r="AN22" s="1">
        <f t="shared" si="10"/>
        <v>0</v>
      </c>
      <c r="AO22">
        <f t="shared" si="11"/>
        <v>0</v>
      </c>
      <c r="AP22" t="e">
        <f t="shared" si="12"/>
        <v>#DIV/0!</v>
      </c>
      <c r="AQ22" s="4">
        <f t="shared" si="13"/>
        <v>0</v>
      </c>
      <c r="AR22" s="3">
        <f t="shared" si="14"/>
        <v>0</v>
      </c>
      <c r="AS22" s="7">
        <f t="shared" si="15"/>
        <v>0</v>
      </c>
    </row>
    <row r="23" spans="1:45" x14ac:dyDescent="0.2">
      <c r="A23">
        <v>6</v>
      </c>
      <c r="B23" s="118">
        <f t="shared" si="0"/>
        <v>40822</v>
      </c>
      <c r="C23" s="245"/>
      <c r="D23" s="237"/>
      <c r="E23" s="259" t="str">
        <f t="shared" si="16"/>
        <v/>
      </c>
      <c r="F23" s="51"/>
      <c r="G23" s="250" t="str">
        <f t="shared" si="17"/>
        <v/>
      </c>
      <c r="H23" s="17"/>
      <c r="I23" s="52"/>
      <c r="J23" s="60" t="str">
        <f t="shared" si="18"/>
        <v>need data</v>
      </c>
      <c r="K23" s="21">
        <f t="shared" si="1"/>
        <v>0</v>
      </c>
      <c r="L23" s="21" t="str">
        <f>IF(K23="","",IF(COUNT(September!F47:F47,October!F18:F23)&lt;&gt;7,"no data",($AQ23*$AH23+$AR23-$AP23)*$D$11*2.447*($C$11-$AN23)))</f>
        <v>no data</v>
      </c>
      <c r="M23" s="21" t="str">
        <f>IF(K23="","",IF(OR(COUNT(September!F47:F47,October!F18:F23)&lt;&gt;7,COUNT(September!H47:H47,October!H18:H23)&lt;&gt;7,COUNT(September!I47:I47,October!I18:I23)&lt;&gt;7),"no data",($AQ23*$AH23+$AR23-$AO23)*$D$11*2.447*($C$11-$AN23)))</f>
        <v>no data</v>
      </c>
      <c r="N23" s="61" t="str">
        <f t="shared" si="2"/>
        <v>need data</v>
      </c>
      <c r="O23" s="60">
        <f t="shared" si="3"/>
        <v>0</v>
      </c>
      <c r="P23" s="21" t="str">
        <f t="shared" si="4"/>
        <v>no data</v>
      </c>
      <c r="Q23" s="21" t="str">
        <f t="shared" si="5"/>
        <v>no data</v>
      </c>
      <c r="R23" s="61" t="str">
        <f t="shared" si="19"/>
        <v>need data</v>
      </c>
      <c r="S23" s="153"/>
      <c r="T23" s="154"/>
      <c r="U23" s="154"/>
      <c r="V23" s="141"/>
      <c r="W23" s="142"/>
      <c r="Y23" s="5" t="e">
        <f t="shared" si="20"/>
        <v>#VALUE!</v>
      </c>
      <c r="Z23" s="5" t="str">
        <f t="shared" si="21"/>
        <v>no data</v>
      </c>
      <c r="AA23" s="5" t="str">
        <f t="shared" si="22"/>
        <v>no data</v>
      </c>
      <c r="AB23" s="5" t="e">
        <f t="shared" si="23"/>
        <v>#VALUE!</v>
      </c>
      <c r="AC23" s="5" t="str">
        <f t="shared" si="24"/>
        <v>no data</v>
      </c>
      <c r="AD23" s="5" t="str">
        <f t="shared" si="25"/>
        <v>no data</v>
      </c>
      <c r="AE23" s="2">
        <f t="shared" si="6"/>
        <v>279</v>
      </c>
      <c r="AF23" s="1" t="str">
        <f>IF(COUNT(AF14,C18:C23)&lt;&gt;7,"need data",AVERAGE(AF14,C18:C23))</f>
        <v>need data</v>
      </c>
      <c r="AG23" s="1" t="str">
        <f>IF(COUNT(AG14,D18:D23)&lt;&gt;7,"need data",AVERAGE(AG14,D18:D23))</f>
        <v>need data</v>
      </c>
      <c r="AH23" s="1" t="str">
        <f>IF(COUNT(AH14,F18:F23)&lt;&gt;7,"need data",AVERAGE(AH14,F18:F23))</f>
        <v>need data</v>
      </c>
      <c r="AI23" s="1">
        <f t="shared" si="7"/>
        <v>0</v>
      </c>
      <c r="AJ23" s="1">
        <f>AVERAGE(September!AI47:AI47,October!AI18:AI23)</f>
        <v>0</v>
      </c>
      <c r="AK23" s="1">
        <f t="shared" si="8"/>
        <v>0</v>
      </c>
      <c r="AL23" s="1">
        <f t="shared" si="9"/>
        <v>0</v>
      </c>
      <c r="AM23" s="1">
        <f>AVERAGE(September!AL47:AL47,October!AL18:AL23)</f>
        <v>0</v>
      </c>
      <c r="AN23" s="1">
        <f t="shared" si="10"/>
        <v>0</v>
      </c>
      <c r="AO23">
        <f t="shared" si="11"/>
        <v>0</v>
      </c>
      <c r="AP23" t="e">
        <f t="shared" si="12"/>
        <v>#DIV/0!</v>
      </c>
      <c r="AQ23" s="4">
        <f t="shared" si="13"/>
        <v>0</v>
      </c>
      <c r="AR23" s="3">
        <f t="shared" si="14"/>
        <v>0</v>
      </c>
      <c r="AS23" s="7">
        <f t="shared" si="15"/>
        <v>0</v>
      </c>
    </row>
    <row r="24" spans="1:45" x14ac:dyDescent="0.2">
      <c r="A24">
        <v>7</v>
      </c>
      <c r="B24" s="118">
        <f t="shared" si="0"/>
        <v>40823</v>
      </c>
      <c r="C24" s="245"/>
      <c r="D24" s="237"/>
      <c r="E24" s="259" t="str">
        <f t="shared" si="16"/>
        <v/>
      </c>
      <c r="F24" s="51"/>
      <c r="G24" s="250" t="str">
        <f t="shared" si="17"/>
        <v/>
      </c>
      <c r="H24" s="17"/>
      <c r="I24" s="52"/>
      <c r="J24" s="60" t="str">
        <f t="shared" si="18"/>
        <v>need data</v>
      </c>
      <c r="K24" s="21">
        <f t="shared" si="1"/>
        <v>0</v>
      </c>
      <c r="L24" s="21" t="str">
        <f t="shared" ref="L24:L48" si="26">IF(K24="","",IF(COUNT(F18:F24)&lt;&gt;7,"no data",($AQ24*$AH24+$AR24-$AP24)*$D$11*2.447*($C$11-$AN24)))</f>
        <v>no data</v>
      </c>
      <c r="M24" s="21" t="str">
        <f t="shared" ref="M24:M48" si="27">IF(K24="","",IF(OR(COUNT(F18:F24)&lt;&gt;7,COUNT(H18:H24)&lt;&gt;7,COUNT(I18:I24)&lt;&gt;7),"no data",($AQ24*$AH24+$AR24-$AO24)*$D$11*2.447*($C$11-$AN24)))</f>
        <v>no data</v>
      </c>
      <c r="N24" s="61" t="str">
        <f t="shared" si="2"/>
        <v>need data</v>
      </c>
      <c r="O24" s="60">
        <f t="shared" si="3"/>
        <v>0</v>
      </c>
      <c r="P24" s="21" t="str">
        <f t="shared" si="4"/>
        <v>no data</v>
      </c>
      <c r="Q24" s="21" t="str">
        <f t="shared" si="5"/>
        <v>no data</v>
      </c>
      <c r="R24" s="61" t="str">
        <f t="shared" si="19"/>
        <v>need data</v>
      </c>
      <c r="S24" s="153"/>
      <c r="T24" s="154"/>
      <c r="U24" s="154"/>
      <c r="V24" s="141"/>
      <c r="W24" s="142"/>
      <c r="Y24" s="5" t="e">
        <f t="shared" si="20"/>
        <v>#VALUE!</v>
      </c>
      <c r="Z24" s="5" t="str">
        <f t="shared" si="21"/>
        <v>no data</v>
      </c>
      <c r="AA24" s="5" t="str">
        <f t="shared" si="22"/>
        <v>no data</v>
      </c>
      <c r="AB24" s="5" t="e">
        <f t="shared" si="23"/>
        <v>#VALUE!</v>
      </c>
      <c r="AC24" s="5" t="str">
        <f t="shared" si="24"/>
        <v>no data</v>
      </c>
      <c r="AD24" s="5" t="str">
        <f t="shared" si="25"/>
        <v>no data</v>
      </c>
      <c r="AE24" s="2">
        <f t="shared" si="6"/>
        <v>280</v>
      </c>
      <c r="AF24" s="1" t="str">
        <f>IF(COUNT(C18:C24)&lt;&gt;7,"need data",AVERAGE(C18:C24))</f>
        <v>need data</v>
      </c>
      <c r="AG24" s="1" t="str">
        <f>IF(COUNT(D18:D24)&lt;&gt;7,"need data",AVERAGE(D18:D24))</f>
        <v>need data</v>
      </c>
      <c r="AH24" s="1" t="str">
        <f t="shared" ref="AH24:AH39" si="28">IF(COUNT(F18:F24)&lt;&gt;7,"need data",AVERAGE(F18:F24))</f>
        <v>need data</v>
      </c>
      <c r="AI24" s="1">
        <f t="shared" si="7"/>
        <v>0</v>
      </c>
      <c r="AJ24" s="1">
        <f t="shared" ref="AJ24:AJ48" si="29">AVERAGE(AI18:AI24)</f>
        <v>0</v>
      </c>
      <c r="AK24" s="1">
        <f t="shared" si="8"/>
        <v>0</v>
      </c>
      <c r="AL24" s="1">
        <f t="shared" si="9"/>
        <v>0</v>
      </c>
      <c r="AM24" s="1">
        <f t="shared" ref="AM24:AM48" si="30">AVERAGE(AL18:AL24)</f>
        <v>0</v>
      </c>
      <c r="AN24" s="1">
        <f t="shared" si="10"/>
        <v>0</v>
      </c>
      <c r="AO24">
        <f t="shared" si="11"/>
        <v>0</v>
      </c>
      <c r="AP24" t="e">
        <f t="shared" si="12"/>
        <v>#DIV/0!</v>
      </c>
      <c r="AQ24" s="4">
        <f t="shared" si="13"/>
        <v>0</v>
      </c>
      <c r="AR24" s="3">
        <f t="shared" si="14"/>
        <v>0</v>
      </c>
      <c r="AS24" s="7">
        <f t="shared" si="15"/>
        <v>0</v>
      </c>
    </row>
    <row r="25" spans="1:45" x14ac:dyDescent="0.2">
      <c r="A25">
        <v>8</v>
      </c>
      <c r="B25" s="118">
        <f t="shared" si="0"/>
        <v>40824</v>
      </c>
      <c r="C25" s="245"/>
      <c r="D25" s="237"/>
      <c r="E25" s="259" t="str">
        <f t="shared" si="16"/>
        <v/>
      </c>
      <c r="F25" s="51"/>
      <c r="G25" s="250" t="str">
        <f t="shared" si="17"/>
        <v/>
      </c>
      <c r="H25" s="17"/>
      <c r="I25" s="52"/>
      <c r="J25" s="60" t="str">
        <f t="shared" si="18"/>
        <v>need data</v>
      </c>
      <c r="K25" s="21">
        <f t="shared" si="1"/>
        <v>0</v>
      </c>
      <c r="L25" s="21" t="str">
        <f t="shared" si="26"/>
        <v>no data</v>
      </c>
      <c r="M25" s="21" t="str">
        <f t="shared" si="27"/>
        <v>no data</v>
      </c>
      <c r="N25" s="61" t="str">
        <f>IF(K25="","",IF(J25="need data","need data",IF(AA25&lt;&gt;"no data",AA25,IF(Z25&lt;&gt;"no data",Z25,Y25))))</f>
        <v>need data</v>
      </c>
      <c r="O25" s="60">
        <f t="shared" si="3"/>
        <v>0</v>
      </c>
      <c r="P25" s="21" t="str">
        <f t="shared" si="4"/>
        <v>no data</v>
      </c>
      <c r="Q25" s="21" t="str">
        <f t="shared" si="5"/>
        <v>no data</v>
      </c>
      <c r="R25" s="61" t="str">
        <f t="shared" si="19"/>
        <v>need data</v>
      </c>
      <c r="S25" s="153"/>
      <c r="T25" s="154"/>
      <c r="U25" s="154"/>
      <c r="V25" s="141"/>
      <c r="W25" s="142"/>
      <c r="Y25" s="5" t="e">
        <f t="shared" si="20"/>
        <v>#VALUE!</v>
      </c>
      <c r="Z25" s="5" t="str">
        <f t="shared" si="21"/>
        <v>no data</v>
      </c>
      <c r="AA25" s="5" t="str">
        <f t="shared" si="22"/>
        <v>no data</v>
      </c>
      <c r="AB25" s="5" t="e">
        <f t="shared" si="23"/>
        <v>#VALUE!</v>
      </c>
      <c r="AC25" s="5" t="str">
        <f t="shared" si="24"/>
        <v>no data</v>
      </c>
      <c r="AD25" s="5" t="str">
        <f t="shared" si="25"/>
        <v>no data</v>
      </c>
      <c r="AE25" s="2">
        <f t="shared" si="6"/>
        <v>281</v>
      </c>
      <c r="AF25" s="1" t="str">
        <f t="shared" ref="AF25:AF48" si="31">IF(COUNT(C19:C25)&lt;&gt;7,"need data",AVERAGE(C19:C25))</f>
        <v>need data</v>
      </c>
      <c r="AG25" s="1" t="str">
        <f t="shared" ref="AG25:AG39" si="32">IF(COUNT(D19:D25)&lt;&gt;7,"need data",AVERAGE(D19:D25))</f>
        <v>need data</v>
      </c>
      <c r="AH25" s="1" t="str">
        <f t="shared" si="28"/>
        <v>need data</v>
      </c>
      <c r="AI25" s="1">
        <f t="shared" si="7"/>
        <v>0</v>
      </c>
      <c r="AJ25" s="1">
        <f t="shared" si="29"/>
        <v>0</v>
      </c>
      <c r="AK25" s="1">
        <f t="shared" si="8"/>
        <v>0</v>
      </c>
      <c r="AL25" s="1">
        <f t="shared" si="9"/>
        <v>0</v>
      </c>
      <c r="AM25" s="1">
        <f t="shared" si="30"/>
        <v>0</v>
      </c>
      <c r="AN25" s="1">
        <f t="shared" si="10"/>
        <v>0</v>
      </c>
      <c r="AO25">
        <f t="shared" si="11"/>
        <v>0</v>
      </c>
      <c r="AP25" t="e">
        <f t="shared" si="12"/>
        <v>#DIV/0!</v>
      </c>
      <c r="AQ25" s="4">
        <f t="shared" si="13"/>
        <v>0</v>
      </c>
      <c r="AR25" s="3">
        <f t="shared" si="14"/>
        <v>0</v>
      </c>
      <c r="AS25" s="7">
        <f t="shared" si="15"/>
        <v>0</v>
      </c>
    </row>
    <row r="26" spans="1:45" x14ac:dyDescent="0.2">
      <c r="A26">
        <v>9</v>
      </c>
      <c r="B26" s="118">
        <f t="shared" si="0"/>
        <v>40825</v>
      </c>
      <c r="C26" s="245"/>
      <c r="D26" s="237"/>
      <c r="E26" s="259" t="str">
        <f t="shared" si="16"/>
        <v/>
      </c>
      <c r="F26" s="51"/>
      <c r="G26" s="250" t="str">
        <f t="shared" si="17"/>
        <v/>
      </c>
      <c r="H26" s="17"/>
      <c r="I26" s="52"/>
      <c r="J26" s="60" t="str">
        <f t="shared" si="18"/>
        <v>need data</v>
      </c>
      <c r="K26" s="21">
        <f t="shared" si="1"/>
        <v>0</v>
      </c>
      <c r="L26" s="21" t="str">
        <f t="shared" si="26"/>
        <v>no data</v>
      </c>
      <c r="M26" s="21" t="str">
        <f t="shared" si="27"/>
        <v>no data</v>
      </c>
      <c r="N26" s="61" t="str">
        <f t="shared" ref="N26:N48" si="33">IF(K26="","",IF(J26="need data","need data",IF(AA26&lt;&gt;"no data",AA26,IF(Z26&lt;&gt;"no data",Z26,Y26))))</f>
        <v>need data</v>
      </c>
      <c r="O26" s="60">
        <f t="shared" si="3"/>
        <v>0</v>
      </c>
      <c r="P26" s="21" t="str">
        <f t="shared" si="4"/>
        <v>no data</v>
      </c>
      <c r="Q26" s="21" t="str">
        <f t="shared" si="5"/>
        <v>no data</v>
      </c>
      <c r="R26" s="61" t="str">
        <f t="shared" si="19"/>
        <v>need data</v>
      </c>
      <c r="S26" s="153"/>
      <c r="T26" s="154"/>
      <c r="U26" s="154"/>
      <c r="V26" s="141"/>
      <c r="W26" s="142"/>
      <c r="Y26" s="5" t="e">
        <f t="shared" si="20"/>
        <v>#VALUE!</v>
      </c>
      <c r="Z26" s="5" t="str">
        <f t="shared" si="21"/>
        <v>no data</v>
      </c>
      <c r="AA26" s="5" t="str">
        <f t="shared" si="22"/>
        <v>no data</v>
      </c>
      <c r="AB26" s="5" t="e">
        <f t="shared" si="23"/>
        <v>#VALUE!</v>
      </c>
      <c r="AC26" s="5" t="str">
        <f t="shared" si="24"/>
        <v>no data</v>
      </c>
      <c r="AD26" s="5" t="str">
        <f t="shared" si="25"/>
        <v>no data</v>
      </c>
      <c r="AE26" s="2">
        <f t="shared" si="6"/>
        <v>282</v>
      </c>
      <c r="AF26" s="1" t="str">
        <f t="shared" si="31"/>
        <v>need data</v>
      </c>
      <c r="AG26" s="1" t="str">
        <f t="shared" si="32"/>
        <v>need data</v>
      </c>
      <c r="AH26" s="1" t="str">
        <f t="shared" si="28"/>
        <v>need data</v>
      </c>
      <c r="AI26" s="1">
        <f t="shared" si="7"/>
        <v>0</v>
      </c>
      <c r="AJ26" s="1">
        <f t="shared" si="29"/>
        <v>0</v>
      </c>
      <c r="AK26" s="1">
        <f t="shared" si="8"/>
        <v>0</v>
      </c>
      <c r="AL26" s="1">
        <f t="shared" si="9"/>
        <v>0</v>
      </c>
      <c r="AM26" s="1">
        <f t="shared" si="30"/>
        <v>0</v>
      </c>
      <c r="AN26" s="1">
        <f t="shared" si="10"/>
        <v>0</v>
      </c>
      <c r="AO26">
        <f t="shared" si="11"/>
        <v>0</v>
      </c>
      <c r="AP26" t="e">
        <f t="shared" si="12"/>
        <v>#DIV/0!</v>
      </c>
      <c r="AQ26" s="4">
        <f t="shared" si="13"/>
        <v>0</v>
      </c>
      <c r="AR26" s="3">
        <f t="shared" si="14"/>
        <v>0</v>
      </c>
      <c r="AS26" s="7">
        <f t="shared" si="15"/>
        <v>0</v>
      </c>
    </row>
    <row r="27" spans="1:45" x14ac:dyDescent="0.2">
      <c r="A27">
        <v>10</v>
      </c>
      <c r="B27" s="118">
        <f t="shared" si="0"/>
        <v>40826</v>
      </c>
      <c r="C27" s="245"/>
      <c r="D27" s="237"/>
      <c r="E27" s="259" t="str">
        <f t="shared" si="16"/>
        <v/>
      </c>
      <c r="F27" s="51"/>
      <c r="G27" s="250" t="str">
        <f t="shared" si="17"/>
        <v/>
      </c>
      <c r="H27" s="17"/>
      <c r="I27" s="52"/>
      <c r="J27" s="60" t="str">
        <f t="shared" si="18"/>
        <v>need data</v>
      </c>
      <c r="K27" s="21">
        <f t="shared" si="1"/>
        <v>0</v>
      </c>
      <c r="L27" s="21" t="str">
        <f t="shared" si="26"/>
        <v>no data</v>
      </c>
      <c r="M27" s="21" t="str">
        <f t="shared" si="27"/>
        <v>no data</v>
      </c>
      <c r="N27" s="61" t="str">
        <f t="shared" si="33"/>
        <v>need data</v>
      </c>
      <c r="O27" s="60">
        <f t="shared" si="3"/>
        <v>0</v>
      </c>
      <c r="P27" s="21" t="str">
        <f t="shared" si="4"/>
        <v>no data</v>
      </c>
      <c r="Q27" s="21" t="str">
        <f t="shared" si="5"/>
        <v>no data</v>
      </c>
      <c r="R27" s="61" t="str">
        <f t="shared" si="19"/>
        <v>need data</v>
      </c>
      <c r="S27" s="153"/>
      <c r="T27" s="154"/>
      <c r="U27" s="154"/>
      <c r="V27" s="141"/>
      <c r="W27" s="142"/>
      <c r="Y27" s="5" t="e">
        <f t="shared" si="20"/>
        <v>#VALUE!</v>
      </c>
      <c r="Z27" s="5" t="str">
        <f t="shared" si="21"/>
        <v>no data</v>
      </c>
      <c r="AA27" s="5" t="str">
        <f t="shared" si="22"/>
        <v>no data</v>
      </c>
      <c r="AB27" s="5" t="e">
        <f t="shared" si="23"/>
        <v>#VALUE!</v>
      </c>
      <c r="AC27" s="5" t="str">
        <f t="shared" si="24"/>
        <v>no data</v>
      </c>
      <c r="AD27" s="5" t="str">
        <f t="shared" si="25"/>
        <v>no data</v>
      </c>
      <c r="AE27" s="2">
        <f t="shared" si="6"/>
        <v>283</v>
      </c>
      <c r="AF27" s="1" t="str">
        <f t="shared" si="31"/>
        <v>need data</v>
      </c>
      <c r="AG27" s="1" t="str">
        <f t="shared" si="32"/>
        <v>need data</v>
      </c>
      <c r="AH27" s="1" t="str">
        <f t="shared" si="28"/>
        <v>need data</v>
      </c>
      <c r="AI27" s="1">
        <f t="shared" si="7"/>
        <v>0</v>
      </c>
      <c r="AJ27" s="1">
        <f t="shared" si="29"/>
        <v>0</v>
      </c>
      <c r="AK27" s="1">
        <f t="shared" si="8"/>
        <v>0</v>
      </c>
      <c r="AL27" s="1">
        <f t="shared" si="9"/>
        <v>0</v>
      </c>
      <c r="AM27" s="1">
        <f t="shared" si="30"/>
        <v>0</v>
      </c>
      <c r="AN27" s="1">
        <f t="shared" si="10"/>
        <v>0</v>
      </c>
      <c r="AO27">
        <f t="shared" si="11"/>
        <v>0</v>
      </c>
      <c r="AP27" t="e">
        <f t="shared" si="12"/>
        <v>#DIV/0!</v>
      </c>
      <c r="AQ27" s="4">
        <f t="shared" si="13"/>
        <v>0</v>
      </c>
      <c r="AR27" s="3">
        <f t="shared" si="14"/>
        <v>0</v>
      </c>
      <c r="AS27" s="7">
        <f t="shared" si="15"/>
        <v>0</v>
      </c>
    </row>
    <row r="28" spans="1:45" x14ac:dyDescent="0.2">
      <c r="A28">
        <v>11</v>
      </c>
      <c r="B28" s="118">
        <f t="shared" si="0"/>
        <v>40827</v>
      </c>
      <c r="C28" s="245"/>
      <c r="D28" s="237"/>
      <c r="E28" s="259" t="str">
        <f t="shared" si="16"/>
        <v/>
      </c>
      <c r="F28" s="51"/>
      <c r="G28" s="250" t="str">
        <f t="shared" si="17"/>
        <v/>
      </c>
      <c r="H28" s="17"/>
      <c r="I28" s="52"/>
      <c r="J28" s="60" t="str">
        <f t="shared" si="18"/>
        <v>need data</v>
      </c>
      <c r="K28" s="21">
        <f t="shared" si="1"/>
        <v>0</v>
      </c>
      <c r="L28" s="21" t="str">
        <f t="shared" si="26"/>
        <v>no data</v>
      </c>
      <c r="M28" s="21" t="str">
        <f t="shared" si="27"/>
        <v>no data</v>
      </c>
      <c r="N28" s="61" t="str">
        <f t="shared" si="33"/>
        <v>need data</v>
      </c>
      <c r="O28" s="60">
        <f t="shared" si="3"/>
        <v>0</v>
      </c>
      <c r="P28" s="21" t="str">
        <f t="shared" si="4"/>
        <v>no data</v>
      </c>
      <c r="Q28" s="21" t="str">
        <f t="shared" si="5"/>
        <v>no data</v>
      </c>
      <c r="R28" s="61" t="str">
        <f t="shared" si="19"/>
        <v>need data</v>
      </c>
      <c r="S28" s="153"/>
      <c r="T28" s="154"/>
      <c r="U28" s="154"/>
      <c r="V28" s="141"/>
      <c r="W28" s="142"/>
      <c r="Y28" s="5" t="e">
        <f t="shared" si="20"/>
        <v>#VALUE!</v>
      </c>
      <c r="Z28" s="5" t="str">
        <f t="shared" si="21"/>
        <v>no data</v>
      </c>
      <c r="AA28" s="5" t="str">
        <f t="shared" si="22"/>
        <v>no data</v>
      </c>
      <c r="AB28" s="5" t="e">
        <f t="shared" si="23"/>
        <v>#VALUE!</v>
      </c>
      <c r="AC28" s="5" t="str">
        <f t="shared" si="24"/>
        <v>no data</v>
      </c>
      <c r="AD28" s="5" t="str">
        <f t="shared" si="25"/>
        <v>no data</v>
      </c>
      <c r="AE28" s="2">
        <f t="shared" si="6"/>
        <v>284</v>
      </c>
      <c r="AF28" s="1" t="str">
        <f t="shared" si="31"/>
        <v>need data</v>
      </c>
      <c r="AG28" s="1" t="str">
        <f t="shared" si="32"/>
        <v>need data</v>
      </c>
      <c r="AH28" s="1" t="str">
        <f t="shared" si="28"/>
        <v>need data</v>
      </c>
      <c r="AI28" s="1">
        <f t="shared" si="7"/>
        <v>0</v>
      </c>
      <c r="AJ28" s="1">
        <f t="shared" si="29"/>
        <v>0</v>
      </c>
      <c r="AK28" s="1">
        <f t="shared" si="8"/>
        <v>0</v>
      </c>
      <c r="AL28" s="1">
        <f t="shared" si="9"/>
        <v>0</v>
      </c>
      <c r="AM28" s="1">
        <f t="shared" si="30"/>
        <v>0</v>
      </c>
      <c r="AN28" s="1">
        <f t="shared" si="10"/>
        <v>0</v>
      </c>
      <c r="AO28">
        <f t="shared" si="11"/>
        <v>0</v>
      </c>
      <c r="AP28" t="e">
        <f t="shared" si="12"/>
        <v>#DIV/0!</v>
      </c>
      <c r="AQ28" s="4">
        <f t="shared" si="13"/>
        <v>0</v>
      </c>
      <c r="AR28" s="3">
        <f t="shared" si="14"/>
        <v>0</v>
      </c>
      <c r="AS28" s="7">
        <f t="shared" si="15"/>
        <v>0</v>
      </c>
    </row>
    <row r="29" spans="1:45" x14ac:dyDescent="0.2">
      <c r="A29">
        <v>12</v>
      </c>
      <c r="B29" s="118">
        <f t="shared" si="0"/>
        <v>40828</v>
      </c>
      <c r="C29" s="245"/>
      <c r="D29" s="237"/>
      <c r="E29" s="259" t="str">
        <f t="shared" si="16"/>
        <v/>
      </c>
      <c r="F29" s="51"/>
      <c r="G29" s="250" t="str">
        <f t="shared" si="17"/>
        <v/>
      </c>
      <c r="H29" s="17"/>
      <c r="I29" s="52"/>
      <c r="J29" s="60" t="str">
        <f t="shared" si="18"/>
        <v>need data</v>
      </c>
      <c r="K29" s="21">
        <f t="shared" si="1"/>
        <v>0</v>
      </c>
      <c r="L29" s="21" t="str">
        <f t="shared" si="26"/>
        <v>no data</v>
      </c>
      <c r="M29" s="21" t="str">
        <f t="shared" si="27"/>
        <v>no data</v>
      </c>
      <c r="N29" s="61" t="str">
        <f t="shared" si="33"/>
        <v>need data</v>
      </c>
      <c r="O29" s="60">
        <f t="shared" si="3"/>
        <v>0</v>
      </c>
      <c r="P29" s="21" t="str">
        <f t="shared" si="4"/>
        <v>no data</v>
      </c>
      <c r="Q29" s="21" t="str">
        <f t="shared" si="5"/>
        <v>no data</v>
      </c>
      <c r="R29" s="61" t="str">
        <f t="shared" si="19"/>
        <v>need data</v>
      </c>
      <c r="S29" s="153"/>
      <c r="T29" s="154"/>
      <c r="U29" s="154"/>
      <c r="V29" s="141"/>
      <c r="W29" s="142"/>
      <c r="Y29" s="5" t="e">
        <f t="shared" si="20"/>
        <v>#VALUE!</v>
      </c>
      <c r="Z29" s="5" t="str">
        <f t="shared" si="21"/>
        <v>no data</v>
      </c>
      <c r="AA29" s="5" t="str">
        <f t="shared" si="22"/>
        <v>no data</v>
      </c>
      <c r="AB29" s="5" t="e">
        <f t="shared" si="23"/>
        <v>#VALUE!</v>
      </c>
      <c r="AC29" s="5" t="str">
        <f t="shared" si="24"/>
        <v>no data</v>
      </c>
      <c r="AD29" s="5" t="str">
        <f t="shared" si="25"/>
        <v>no data</v>
      </c>
      <c r="AE29" s="2">
        <f t="shared" si="6"/>
        <v>285</v>
      </c>
      <c r="AF29" s="1" t="str">
        <f t="shared" si="31"/>
        <v>need data</v>
      </c>
      <c r="AG29" s="1" t="str">
        <f t="shared" si="32"/>
        <v>need data</v>
      </c>
      <c r="AH29" s="1" t="str">
        <f t="shared" si="28"/>
        <v>need data</v>
      </c>
      <c r="AI29" s="1">
        <f t="shared" si="7"/>
        <v>0</v>
      </c>
      <c r="AJ29" s="1">
        <f t="shared" si="29"/>
        <v>0</v>
      </c>
      <c r="AK29" s="1">
        <f t="shared" si="8"/>
        <v>0</v>
      </c>
      <c r="AL29" s="1">
        <f t="shared" si="9"/>
        <v>0</v>
      </c>
      <c r="AM29" s="1">
        <f t="shared" si="30"/>
        <v>0</v>
      </c>
      <c r="AN29" s="1">
        <f t="shared" si="10"/>
        <v>0</v>
      </c>
      <c r="AO29">
        <f t="shared" si="11"/>
        <v>0</v>
      </c>
      <c r="AP29" t="e">
        <f t="shared" si="12"/>
        <v>#DIV/0!</v>
      </c>
      <c r="AQ29" s="4">
        <f t="shared" si="13"/>
        <v>0</v>
      </c>
      <c r="AR29" s="3">
        <f t="shared" si="14"/>
        <v>0</v>
      </c>
      <c r="AS29" s="7">
        <f t="shared" si="15"/>
        <v>0</v>
      </c>
    </row>
    <row r="30" spans="1:45" x14ac:dyDescent="0.2">
      <c r="A30">
        <v>13</v>
      </c>
      <c r="B30" s="118">
        <f t="shared" si="0"/>
        <v>40829</v>
      </c>
      <c r="C30" s="245"/>
      <c r="D30" s="237"/>
      <c r="E30" s="259" t="str">
        <f t="shared" si="16"/>
        <v/>
      </c>
      <c r="F30" s="51"/>
      <c r="G30" s="250" t="str">
        <f t="shared" si="17"/>
        <v/>
      </c>
      <c r="H30" s="17"/>
      <c r="I30" s="52"/>
      <c r="J30" s="60" t="str">
        <f t="shared" si="18"/>
        <v>need data</v>
      </c>
      <c r="K30" s="21">
        <f t="shared" si="1"/>
        <v>0</v>
      </c>
      <c r="L30" s="21" t="str">
        <f t="shared" si="26"/>
        <v>no data</v>
      </c>
      <c r="M30" s="21" t="str">
        <f t="shared" si="27"/>
        <v>no data</v>
      </c>
      <c r="N30" s="61" t="str">
        <f t="shared" si="33"/>
        <v>need data</v>
      </c>
      <c r="O30" s="60">
        <f t="shared" si="3"/>
        <v>0</v>
      </c>
      <c r="P30" s="21" t="str">
        <f t="shared" si="4"/>
        <v>no data</v>
      </c>
      <c r="Q30" s="21" t="str">
        <f t="shared" si="5"/>
        <v>no data</v>
      </c>
      <c r="R30" s="61" t="str">
        <f t="shared" si="19"/>
        <v>need data</v>
      </c>
      <c r="S30" s="153"/>
      <c r="T30" s="154"/>
      <c r="U30" s="154"/>
      <c r="V30" s="141"/>
      <c r="W30" s="142"/>
      <c r="Y30" s="5" t="e">
        <f t="shared" si="20"/>
        <v>#VALUE!</v>
      </c>
      <c r="Z30" s="5" t="str">
        <f t="shared" si="21"/>
        <v>no data</v>
      </c>
      <c r="AA30" s="5" t="str">
        <f t="shared" si="22"/>
        <v>no data</v>
      </c>
      <c r="AB30" s="5" t="e">
        <f t="shared" si="23"/>
        <v>#VALUE!</v>
      </c>
      <c r="AC30" s="5" t="str">
        <f t="shared" si="24"/>
        <v>no data</v>
      </c>
      <c r="AD30" s="5" t="str">
        <f t="shared" si="25"/>
        <v>no data</v>
      </c>
      <c r="AE30" s="2">
        <f t="shared" si="6"/>
        <v>286</v>
      </c>
      <c r="AF30" s="1" t="str">
        <f t="shared" si="31"/>
        <v>need data</v>
      </c>
      <c r="AG30" s="1" t="str">
        <f t="shared" si="32"/>
        <v>need data</v>
      </c>
      <c r="AH30" s="1" t="str">
        <f t="shared" si="28"/>
        <v>need data</v>
      </c>
      <c r="AI30" s="1">
        <f t="shared" si="7"/>
        <v>0</v>
      </c>
      <c r="AJ30" s="1">
        <f t="shared" si="29"/>
        <v>0</v>
      </c>
      <c r="AK30" s="1">
        <f t="shared" si="8"/>
        <v>0</v>
      </c>
      <c r="AL30" s="1">
        <f t="shared" si="9"/>
        <v>0</v>
      </c>
      <c r="AM30" s="1">
        <f t="shared" si="30"/>
        <v>0</v>
      </c>
      <c r="AN30" s="1">
        <f t="shared" si="10"/>
        <v>0</v>
      </c>
      <c r="AO30">
        <f t="shared" si="11"/>
        <v>0</v>
      </c>
      <c r="AP30" t="e">
        <f t="shared" si="12"/>
        <v>#DIV/0!</v>
      </c>
      <c r="AQ30" s="4">
        <f t="shared" si="13"/>
        <v>0</v>
      </c>
      <c r="AR30" s="3">
        <f t="shared" si="14"/>
        <v>0</v>
      </c>
      <c r="AS30" s="7">
        <f t="shared" si="15"/>
        <v>0</v>
      </c>
    </row>
    <row r="31" spans="1:45" x14ac:dyDescent="0.2">
      <c r="A31">
        <v>14</v>
      </c>
      <c r="B31" s="118">
        <f t="shared" si="0"/>
        <v>40830</v>
      </c>
      <c r="C31" s="245"/>
      <c r="D31" s="237"/>
      <c r="E31" s="259" t="str">
        <f t="shared" si="16"/>
        <v/>
      </c>
      <c r="F31" s="51"/>
      <c r="G31" s="250" t="str">
        <f t="shared" si="17"/>
        <v/>
      </c>
      <c r="H31" s="17"/>
      <c r="I31" s="52"/>
      <c r="J31" s="60" t="str">
        <f t="shared" si="18"/>
        <v>need data</v>
      </c>
      <c r="K31" s="21">
        <f t="shared" si="1"/>
        <v>0</v>
      </c>
      <c r="L31" s="21" t="str">
        <f t="shared" si="26"/>
        <v>no data</v>
      </c>
      <c r="M31" s="21" t="str">
        <f t="shared" si="27"/>
        <v>no data</v>
      </c>
      <c r="N31" s="61" t="str">
        <f t="shared" si="33"/>
        <v>need data</v>
      </c>
      <c r="O31" s="60">
        <f t="shared" si="3"/>
        <v>0</v>
      </c>
      <c r="P31" s="21" t="str">
        <f t="shared" si="4"/>
        <v>no data</v>
      </c>
      <c r="Q31" s="21" t="str">
        <f t="shared" si="5"/>
        <v>no data</v>
      </c>
      <c r="R31" s="61" t="str">
        <f t="shared" si="19"/>
        <v>need data</v>
      </c>
      <c r="S31" s="153"/>
      <c r="T31" s="154"/>
      <c r="U31" s="154"/>
      <c r="V31" s="141"/>
      <c r="W31" s="142"/>
      <c r="Y31" s="5" t="e">
        <f t="shared" si="20"/>
        <v>#VALUE!</v>
      </c>
      <c r="Z31" s="5" t="str">
        <f t="shared" si="21"/>
        <v>no data</v>
      </c>
      <c r="AA31" s="5" t="str">
        <f t="shared" si="22"/>
        <v>no data</v>
      </c>
      <c r="AB31" s="5" t="e">
        <f t="shared" si="23"/>
        <v>#VALUE!</v>
      </c>
      <c r="AC31" s="5" t="str">
        <f t="shared" si="24"/>
        <v>no data</v>
      </c>
      <c r="AD31" s="5" t="str">
        <f t="shared" si="25"/>
        <v>no data</v>
      </c>
      <c r="AE31" s="2">
        <f t="shared" si="6"/>
        <v>287</v>
      </c>
      <c r="AF31" s="1" t="str">
        <f t="shared" si="31"/>
        <v>need data</v>
      </c>
      <c r="AG31" s="1" t="str">
        <f t="shared" si="32"/>
        <v>need data</v>
      </c>
      <c r="AH31" s="1" t="str">
        <f t="shared" si="28"/>
        <v>need data</v>
      </c>
      <c r="AI31" s="1">
        <f t="shared" si="7"/>
        <v>0</v>
      </c>
      <c r="AJ31" s="1">
        <f t="shared" si="29"/>
        <v>0</v>
      </c>
      <c r="AK31" s="1">
        <f t="shared" si="8"/>
        <v>0</v>
      </c>
      <c r="AL31" s="1">
        <f t="shared" si="9"/>
        <v>0</v>
      </c>
      <c r="AM31" s="1">
        <f t="shared" si="30"/>
        <v>0</v>
      </c>
      <c r="AN31" s="1">
        <f t="shared" si="10"/>
        <v>0</v>
      </c>
      <c r="AO31">
        <f t="shared" si="11"/>
        <v>0</v>
      </c>
      <c r="AP31" t="e">
        <f t="shared" si="12"/>
        <v>#DIV/0!</v>
      </c>
      <c r="AQ31" s="4">
        <f t="shared" si="13"/>
        <v>0</v>
      </c>
      <c r="AR31" s="3">
        <f t="shared" si="14"/>
        <v>0</v>
      </c>
      <c r="AS31" s="7">
        <f t="shared" si="15"/>
        <v>0</v>
      </c>
    </row>
    <row r="32" spans="1:45" x14ac:dyDescent="0.2">
      <c r="A32">
        <v>15</v>
      </c>
      <c r="B32" s="118">
        <f t="shared" si="0"/>
        <v>40831</v>
      </c>
      <c r="C32" s="245"/>
      <c r="D32" s="237"/>
      <c r="E32" s="259" t="str">
        <f t="shared" si="16"/>
        <v/>
      </c>
      <c r="F32" s="51"/>
      <c r="G32" s="250" t="str">
        <f t="shared" si="17"/>
        <v/>
      </c>
      <c r="H32" s="17"/>
      <c r="I32" s="52"/>
      <c r="J32" s="60" t="str">
        <f t="shared" si="18"/>
        <v/>
      </c>
      <c r="K32" s="21" t="str">
        <f t="shared" si="1"/>
        <v/>
      </c>
      <c r="L32" s="21" t="str">
        <f t="shared" si="26"/>
        <v/>
      </c>
      <c r="M32" s="21" t="str">
        <f t="shared" si="27"/>
        <v/>
      </c>
      <c r="N32" s="61" t="str">
        <f t="shared" si="33"/>
        <v/>
      </c>
      <c r="O32" s="60" t="str">
        <f t="shared" si="3"/>
        <v/>
      </c>
      <c r="P32" s="21" t="str">
        <f t="shared" si="4"/>
        <v/>
      </c>
      <c r="Q32" s="21" t="str">
        <f t="shared" si="5"/>
        <v/>
      </c>
      <c r="R32" s="61" t="str">
        <f t="shared" si="19"/>
        <v/>
      </c>
      <c r="S32" s="153"/>
      <c r="T32" s="154"/>
      <c r="U32" s="154"/>
      <c r="V32" s="141"/>
      <c r="W32" s="142"/>
      <c r="Y32" s="5" t="str">
        <f t="shared" si="20"/>
        <v xml:space="preserve"> </v>
      </c>
      <c r="Z32" s="5" t="str">
        <f t="shared" si="21"/>
        <v xml:space="preserve"> </v>
      </c>
      <c r="AA32" s="5" t="str">
        <f t="shared" si="22"/>
        <v xml:space="preserve"> </v>
      </c>
      <c r="AB32" s="5" t="str">
        <f t="shared" si="23"/>
        <v xml:space="preserve"> </v>
      </c>
      <c r="AC32" s="5" t="str">
        <f t="shared" si="24"/>
        <v xml:space="preserve"> </v>
      </c>
      <c r="AD32" s="5" t="str">
        <f t="shared" si="25"/>
        <v xml:space="preserve"> </v>
      </c>
      <c r="AE32" s="2">
        <f t="shared" si="6"/>
        <v>288</v>
      </c>
      <c r="AF32" s="1" t="str">
        <f t="shared" si="31"/>
        <v>need data</v>
      </c>
      <c r="AG32" s="1" t="str">
        <f t="shared" si="32"/>
        <v>need data</v>
      </c>
      <c r="AH32" s="1" t="str">
        <f t="shared" si="28"/>
        <v>need data</v>
      </c>
      <c r="AI32" s="1">
        <f t="shared" si="7"/>
        <v>0</v>
      </c>
      <c r="AJ32" s="1">
        <f t="shared" si="29"/>
        <v>0</v>
      </c>
      <c r="AK32" s="1">
        <f t="shared" si="8"/>
        <v>0</v>
      </c>
      <c r="AL32" s="1">
        <f t="shared" si="9"/>
        <v>0</v>
      </c>
      <c r="AM32" s="1">
        <f t="shared" si="30"/>
        <v>0</v>
      </c>
      <c r="AN32" s="1">
        <f t="shared" si="10"/>
        <v>0</v>
      </c>
      <c r="AO32">
        <f t="shared" si="11"/>
        <v>0</v>
      </c>
      <c r="AP32" t="e">
        <f t="shared" si="12"/>
        <v>#DIV/0!</v>
      </c>
      <c r="AQ32" s="4">
        <f t="shared" si="13"/>
        <v>0</v>
      </c>
      <c r="AR32" s="3">
        <f t="shared" si="14"/>
        <v>0</v>
      </c>
      <c r="AS32" s="7">
        <f t="shared" si="15"/>
        <v>0</v>
      </c>
    </row>
    <row r="33" spans="1:45" x14ac:dyDescent="0.2">
      <c r="A33">
        <v>16</v>
      </c>
      <c r="B33" s="118">
        <f t="shared" si="0"/>
        <v>40832</v>
      </c>
      <c r="C33" s="245"/>
      <c r="D33" s="237"/>
      <c r="E33" s="259" t="str">
        <f t="shared" si="16"/>
        <v/>
      </c>
      <c r="F33" s="51"/>
      <c r="G33" s="250" t="str">
        <f t="shared" si="17"/>
        <v/>
      </c>
      <c r="H33" s="17"/>
      <c r="I33" s="52"/>
      <c r="J33" s="60" t="str">
        <f t="shared" si="18"/>
        <v/>
      </c>
      <c r="K33" s="21" t="str">
        <f t="shared" si="1"/>
        <v/>
      </c>
      <c r="L33" s="21" t="str">
        <f t="shared" si="26"/>
        <v/>
      </c>
      <c r="M33" s="21" t="str">
        <f t="shared" si="27"/>
        <v/>
      </c>
      <c r="N33" s="61" t="str">
        <f t="shared" si="33"/>
        <v/>
      </c>
      <c r="O33" s="60" t="str">
        <f t="shared" si="3"/>
        <v/>
      </c>
      <c r="P33" s="21" t="str">
        <f t="shared" si="4"/>
        <v/>
      </c>
      <c r="Q33" s="21" t="str">
        <f t="shared" si="5"/>
        <v/>
      </c>
      <c r="R33" s="61" t="str">
        <f t="shared" si="19"/>
        <v/>
      </c>
      <c r="S33" s="153"/>
      <c r="T33" s="154"/>
      <c r="U33" s="154"/>
      <c r="V33" s="141"/>
      <c r="W33" s="142"/>
      <c r="Y33" s="5" t="str">
        <f t="shared" si="20"/>
        <v xml:space="preserve"> </v>
      </c>
      <c r="Z33" s="5" t="str">
        <f t="shared" si="21"/>
        <v xml:space="preserve"> </v>
      </c>
      <c r="AA33" s="5" t="str">
        <f t="shared" si="22"/>
        <v xml:space="preserve"> </v>
      </c>
      <c r="AB33" s="5" t="str">
        <f t="shared" si="23"/>
        <v xml:space="preserve"> </v>
      </c>
      <c r="AC33" s="5" t="str">
        <f t="shared" si="24"/>
        <v xml:space="preserve"> </v>
      </c>
      <c r="AD33" s="5" t="str">
        <f t="shared" si="25"/>
        <v xml:space="preserve"> </v>
      </c>
      <c r="AE33" s="2">
        <f t="shared" si="6"/>
        <v>289</v>
      </c>
      <c r="AF33" s="1" t="str">
        <f t="shared" si="31"/>
        <v>need data</v>
      </c>
      <c r="AG33" s="1" t="str">
        <f t="shared" si="32"/>
        <v>need data</v>
      </c>
      <c r="AH33" s="1" t="str">
        <f t="shared" si="28"/>
        <v>need data</v>
      </c>
      <c r="AI33" s="1">
        <f t="shared" si="7"/>
        <v>0</v>
      </c>
      <c r="AJ33" s="1">
        <f t="shared" si="29"/>
        <v>0</v>
      </c>
      <c r="AK33" s="1">
        <f t="shared" si="8"/>
        <v>0</v>
      </c>
      <c r="AL33" s="1">
        <f t="shared" si="9"/>
        <v>0</v>
      </c>
      <c r="AM33" s="1">
        <f t="shared" si="30"/>
        <v>0</v>
      </c>
      <c r="AN33" s="1">
        <f t="shared" si="10"/>
        <v>0</v>
      </c>
      <c r="AO33">
        <f t="shared" si="11"/>
        <v>0</v>
      </c>
      <c r="AP33" t="e">
        <f t="shared" si="12"/>
        <v>#DIV/0!</v>
      </c>
      <c r="AQ33" s="4">
        <f t="shared" si="13"/>
        <v>0</v>
      </c>
      <c r="AR33" s="3">
        <f t="shared" si="14"/>
        <v>0</v>
      </c>
      <c r="AS33" s="7">
        <f t="shared" si="15"/>
        <v>0</v>
      </c>
    </row>
    <row r="34" spans="1:45" x14ac:dyDescent="0.2">
      <c r="A34">
        <v>17</v>
      </c>
      <c r="B34" s="118">
        <f t="shared" si="0"/>
        <v>40833</v>
      </c>
      <c r="C34" s="245"/>
      <c r="D34" s="237"/>
      <c r="E34" s="259" t="str">
        <f t="shared" si="16"/>
        <v/>
      </c>
      <c r="F34" s="51"/>
      <c r="G34" s="250" t="str">
        <f t="shared" si="17"/>
        <v/>
      </c>
      <c r="H34" s="17"/>
      <c r="I34" s="52"/>
      <c r="J34" s="60" t="str">
        <f t="shared" si="18"/>
        <v/>
      </c>
      <c r="K34" s="21" t="str">
        <f t="shared" si="1"/>
        <v/>
      </c>
      <c r="L34" s="21" t="str">
        <f t="shared" si="26"/>
        <v/>
      </c>
      <c r="M34" s="21" t="str">
        <f t="shared" si="27"/>
        <v/>
      </c>
      <c r="N34" s="61" t="str">
        <f t="shared" si="33"/>
        <v/>
      </c>
      <c r="O34" s="60" t="str">
        <f t="shared" si="3"/>
        <v/>
      </c>
      <c r="P34" s="21" t="str">
        <f t="shared" si="4"/>
        <v/>
      </c>
      <c r="Q34" s="21" t="str">
        <f t="shared" si="5"/>
        <v/>
      </c>
      <c r="R34" s="61" t="str">
        <f t="shared" si="19"/>
        <v/>
      </c>
      <c r="S34" s="153"/>
      <c r="T34" s="154"/>
      <c r="U34" s="154"/>
      <c r="V34" s="141"/>
      <c r="W34" s="142"/>
      <c r="Y34" s="5" t="str">
        <f t="shared" si="20"/>
        <v xml:space="preserve"> </v>
      </c>
      <c r="Z34" s="5" t="str">
        <f t="shared" si="21"/>
        <v xml:space="preserve"> </v>
      </c>
      <c r="AA34" s="5" t="str">
        <f t="shared" si="22"/>
        <v xml:space="preserve"> </v>
      </c>
      <c r="AB34" s="5" t="str">
        <f t="shared" si="23"/>
        <v xml:space="preserve"> </v>
      </c>
      <c r="AC34" s="5" t="str">
        <f t="shared" si="24"/>
        <v xml:space="preserve"> </v>
      </c>
      <c r="AD34" s="5" t="str">
        <f t="shared" si="25"/>
        <v xml:space="preserve"> </v>
      </c>
      <c r="AE34" s="2">
        <f t="shared" si="6"/>
        <v>290</v>
      </c>
      <c r="AF34" s="1" t="str">
        <f t="shared" si="31"/>
        <v>need data</v>
      </c>
      <c r="AG34" s="1" t="str">
        <f t="shared" si="32"/>
        <v>need data</v>
      </c>
      <c r="AH34" s="1" t="str">
        <f t="shared" si="28"/>
        <v>need data</v>
      </c>
      <c r="AI34" s="1">
        <f t="shared" si="7"/>
        <v>0</v>
      </c>
      <c r="AJ34" s="1">
        <f t="shared" si="29"/>
        <v>0</v>
      </c>
      <c r="AK34" s="1">
        <f t="shared" si="8"/>
        <v>0</v>
      </c>
      <c r="AL34" s="1">
        <f t="shared" si="9"/>
        <v>0</v>
      </c>
      <c r="AM34" s="1">
        <f t="shared" si="30"/>
        <v>0</v>
      </c>
      <c r="AN34" s="1">
        <f t="shared" si="10"/>
        <v>0</v>
      </c>
      <c r="AO34">
        <f t="shared" si="11"/>
        <v>0</v>
      </c>
      <c r="AP34" t="e">
        <f t="shared" si="12"/>
        <v>#DIV/0!</v>
      </c>
      <c r="AQ34" s="4">
        <f t="shared" si="13"/>
        <v>0</v>
      </c>
      <c r="AR34" s="3">
        <f t="shared" si="14"/>
        <v>0</v>
      </c>
      <c r="AS34" s="7">
        <f t="shared" si="15"/>
        <v>0</v>
      </c>
    </row>
    <row r="35" spans="1:45" x14ac:dyDescent="0.2">
      <c r="A35">
        <v>18</v>
      </c>
      <c r="B35" s="118">
        <f t="shared" si="0"/>
        <v>40834</v>
      </c>
      <c r="C35" s="245"/>
      <c r="D35" s="237"/>
      <c r="E35" s="259" t="str">
        <f t="shared" si="16"/>
        <v/>
      </c>
      <c r="F35" s="51"/>
      <c r="G35" s="250" t="str">
        <f t="shared" si="17"/>
        <v/>
      </c>
      <c r="H35" s="17"/>
      <c r="I35" s="52"/>
      <c r="J35" s="60" t="str">
        <f t="shared" si="18"/>
        <v/>
      </c>
      <c r="K35" s="21" t="str">
        <f t="shared" si="1"/>
        <v/>
      </c>
      <c r="L35" s="21" t="str">
        <f t="shared" si="26"/>
        <v/>
      </c>
      <c r="M35" s="21" t="str">
        <f t="shared" si="27"/>
        <v/>
      </c>
      <c r="N35" s="61" t="str">
        <f t="shared" si="33"/>
        <v/>
      </c>
      <c r="O35" s="60" t="str">
        <f t="shared" si="3"/>
        <v/>
      </c>
      <c r="P35" s="21" t="str">
        <f t="shared" si="4"/>
        <v/>
      </c>
      <c r="Q35" s="21" t="str">
        <f t="shared" si="5"/>
        <v/>
      </c>
      <c r="R35" s="61" t="str">
        <f t="shared" si="19"/>
        <v/>
      </c>
      <c r="S35" s="153"/>
      <c r="T35" s="154"/>
      <c r="U35" s="154"/>
      <c r="V35" s="141"/>
      <c r="W35" s="142"/>
      <c r="Y35" s="5" t="str">
        <f t="shared" si="20"/>
        <v xml:space="preserve"> </v>
      </c>
      <c r="Z35" s="5" t="str">
        <f t="shared" si="21"/>
        <v xml:space="preserve"> </v>
      </c>
      <c r="AA35" s="5" t="str">
        <f t="shared" si="22"/>
        <v xml:space="preserve"> </v>
      </c>
      <c r="AB35" s="5" t="str">
        <f t="shared" si="23"/>
        <v xml:space="preserve"> </v>
      </c>
      <c r="AC35" s="5" t="str">
        <f t="shared" si="24"/>
        <v xml:space="preserve"> </v>
      </c>
      <c r="AD35" s="5" t="str">
        <f t="shared" si="25"/>
        <v xml:space="preserve"> </v>
      </c>
      <c r="AE35" s="2">
        <f t="shared" si="6"/>
        <v>291</v>
      </c>
      <c r="AF35" s="1" t="str">
        <f t="shared" si="31"/>
        <v>need data</v>
      </c>
      <c r="AG35" s="1" t="str">
        <f t="shared" si="32"/>
        <v>need data</v>
      </c>
      <c r="AH35" s="1" t="str">
        <f t="shared" si="28"/>
        <v>need data</v>
      </c>
      <c r="AI35" s="1">
        <f t="shared" si="7"/>
        <v>0</v>
      </c>
      <c r="AJ35" s="1">
        <f t="shared" si="29"/>
        <v>0</v>
      </c>
      <c r="AK35" s="1">
        <f t="shared" si="8"/>
        <v>0</v>
      </c>
      <c r="AL35" s="1">
        <f t="shared" si="9"/>
        <v>0</v>
      </c>
      <c r="AM35" s="1">
        <f t="shared" si="30"/>
        <v>0</v>
      </c>
      <c r="AN35" s="1">
        <f t="shared" si="10"/>
        <v>0</v>
      </c>
      <c r="AO35">
        <f t="shared" si="11"/>
        <v>0</v>
      </c>
      <c r="AP35" t="e">
        <f t="shared" si="12"/>
        <v>#DIV/0!</v>
      </c>
      <c r="AQ35" s="4">
        <f t="shared" si="13"/>
        <v>0</v>
      </c>
      <c r="AR35" s="3">
        <f t="shared" si="14"/>
        <v>0</v>
      </c>
      <c r="AS35" s="7">
        <f t="shared" si="15"/>
        <v>0</v>
      </c>
    </row>
    <row r="36" spans="1:45" x14ac:dyDescent="0.2">
      <c r="A36">
        <v>19</v>
      </c>
      <c r="B36" s="118">
        <f t="shared" si="0"/>
        <v>40835</v>
      </c>
      <c r="C36" s="245"/>
      <c r="D36" s="237"/>
      <c r="E36" s="259" t="str">
        <f t="shared" si="16"/>
        <v/>
      </c>
      <c r="F36" s="51"/>
      <c r="G36" s="250" t="str">
        <f t="shared" si="17"/>
        <v/>
      </c>
      <c r="H36" s="17"/>
      <c r="I36" s="52"/>
      <c r="J36" s="60" t="str">
        <f t="shared" si="18"/>
        <v/>
      </c>
      <c r="K36" s="21" t="str">
        <f t="shared" si="1"/>
        <v/>
      </c>
      <c r="L36" s="21" t="str">
        <f t="shared" si="26"/>
        <v/>
      </c>
      <c r="M36" s="21" t="str">
        <f t="shared" si="27"/>
        <v/>
      </c>
      <c r="N36" s="61" t="str">
        <f t="shared" si="33"/>
        <v/>
      </c>
      <c r="O36" s="60" t="str">
        <f t="shared" si="3"/>
        <v/>
      </c>
      <c r="P36" s="21" t="str">
        <f t="shared" si="4"/>
        <v/>
      </c>
      <c r="Q36" s="21" t="str">
        <f t="shared" si="5"/>
        <v/>
      </c>
      <c r="R36" s="61" t="str">
        <f t="shared" si="19"/>
        <v/>
      </c>
      <c r="S36" s="153"/>
      <c r="T36" s="154"/>
      <c r="U36" s="154"/>
      <c r="V36" s="141"/>
      <c r="W36" s="142"/>
      <c r="Y36" s="5" t="str">
        <f t="shared" si="20"/>
        <v xml:space="preserve"> </v>
      </c>
      <c r="Z36" s="5" t="str">
        <f t="shared" si="21"/>
        <v xml:space="preserve"> </v>
      </c>
      <c r="AA36" s="5" t="str">
        <f t="shared" si="22"/>
        <v xml:space="preserve"> </v>
      </c>
      <c r="AB36" s="5" t="str">
        <f t="shared" si="23"/>
        <v xml:space="preserve"> </v>
      </c>
      <c r="AC36" s="5" t="str">
        <f t="shared" si="24"/>
        <v xml:space="preserve"> </v>
      </c>
      <c r="AD36" s="5" t="str">
        <f t="shared" si="25"/>
        <v xml:space="preserve"> </v>
      </c>
      <c r="AE36" s="2">
        <f t="shared" si="6"/>
        <v>292</v>
      </c>
      <c r="AF36" s="1" t="str">
        <f t="shared" si="31"/>
        <v>need data</v>
      </c>
      <c r="AG36" s="1" t="str">
        <f t="shared" si="32"/>
        <v>need data</v>
      </c>
      <c r="AH36" s="1" t="str">
        <f t="shared" si="28"/>
        <v>need data</v>
      </c>
      <c r="AI36" s="1">
        <f t="shared" si="7"/>
        <v>0</v>
      </c>
      <c r="AJ36" s="1">
        <f t="shared" si="29"/>
        <v>0</v>
      </c>
      <c r="AK36" s="1">
        <f t="shared" si="8"/>
        <v>0</v>
      </c>
      <c r="AL36" s="1">
        <f t="shared" si="9"/>
        <v>0</v>
      </c>
      <c r="AM36" s="1">
        <f t="shared" si="30"/>
        <v>0</v>
      </c>
      <c r="AN36" s="1">
        <f t="shared" si="10"/>
        <v>0</v>
      </c>
      <c r="AO36">
        <f t="shared" si="11"/>
        <v>0</v>
      </c>
      <c r="AP36" t="e">
        <f t="shared" si="12"/>
        <v>#DIV/0!</v>
      </c>
      <c r="AQ36" s="4">
        <f t="shared" si="13"/>
        <v>0</v>
      </c>
      <c r="AR36" s="3">
        <f t="shared" si="14"/>
        <v>0</v>
      </c>
      <c r="AS36" s="7">
        <f t="shared" si="15"/>
        <v>0</v>
      </c>
    </row>
    <row r="37" spans="1:45" x14ac:dyDescent="0.2">
      <c r="A37">
        <v>20</v>
      </c>
      <c r="B37" s="118">
        <f t="shared" si="0"/>
        <v>40836</v>
      </c>
      <c r="C37" s="245"/>
      <c r="D37" s="237"/>
      <c r="E37" s="259" t="str">
        <f t="shared" si="16"/>
        <v/>
      </c>
      <c r="F37" s="51"/>
      <c r="G37" s="250" t="str">
        <f t="shared" si="17"/>
        <v/>
      </c>
      <c r="H37" s="17"/>
      <c r="I37" s="52"/>
      <c r="J37" s="60" t="str">
        <f t="shared" si="18"/>
        <v/>
      </c>
      <c r="K37" s="21" t="str">
        <f t="shared" si="1"/>
        <v/>
      </c>
      <c r="L37" s="21" t="str">
        <f t="shared" si="26"/>
        <v/>
      </c>
      <c r="M37" s="21" t="str">
        <f t="shared" si="27"/>
        <v/>
      </c>
      <c r="N37" s="61" t="str">
        <f t="shared" si="33"/>
        <v/>
      </c>
      <c r="O37" s="60" t="str">
        <f t="shared" si="3"/>
        <v/>
      </c>
      <c r="P37" s="21" t="str">
        <f t="shared" si="4"/>
        <v/>
      </c>
      <c r="Q37" s="21" t="str">
        <f t="shared" si="5"/>
        <v/>
      </c>
      <c r="R37" s="61" t="str">
        <f t="shared" si="19"/>
        <v/>
      </c>
      <c r="S37" s="153"/>
      <c r="T37" s="154"/>
      <c r="U37" s="154"/>
      <c r="V37" s="141"/>
      <c r="W37" s="142"/>
      <c r="Y37" s="5" t="str">
        <f t="shared" si="20"/>
        <v xml:space="preserve"> </v>
      </c>
      <c r="Z37" s="5" t="str">
        <f t="shared" si="21"/>
        <v xml:space="preserve"> </v>
      </c>
      <c r="AA37" s="5" t="str">
        <f t="shared" si="22"/>
        <v xml:space="preserve"> </v>
      </c>
      <c r="AB37" s="5" t="str">
        <f t="shared" si="23"/>
        <v xml:space="preserve"> </v>
      </c>
      <c r="AC37" s="5" t="str">
        <f t="shared" si="24"/>
        <v xml:space="preserve"> </v>
      </c>
      <c r="AD37" s="5" t="str">
        <f t="shared" si="25"/>
        <v xml:space="preserve"> </v>
      </c>
      <c r="AE37" s="2">
        <f t="shared" si="6"/>
        <v>293</v>
      </c>
      <c r="AF37" s="1" t="str">
        <f t="shared" si="31"/>
        <v>need data</v>
      </c>
      <c r="AG37" s="1" t="str">
        <f t="shared" si="32"/>
        <v>need data</v>
      </c>
      <c r="AH37" s="1" t="str">
        <f t="shared" si="28"/>
        <v>need data</v>
      </c>
      <c r="AI37" s="1">
        <f t="shared" si="7"/>
        <v>0</v>
      </c>
      <c r="AJ37" s="1">
        <f t="shared" si="29"/>
        <v>0</v>
      </c>
      <c r="AK37" s="1">
        <f t="shared" si="8"/>
        <v>0</v>
      </c>
      <c r="AL37" s="1">
        <f t="shared" si="9"/>
        <v>0</v>
      </c>
      <c r="AM37" s="1">
        <f t="shared" si="30"/>
        <v>0</v>
      </c>
      <c r="AN37" s="1">
        <f t="shared" si="10"/>
        <v>0</v>
      </c>
      <c r="AO37">
        <f t="shared" si="11"/>
        <v>0</v>
      </c>
      <c r="AP37" t="e">
        <f t="shared" si="12"/>
        <v>#DIV/0!</v>
      </c>
      <c r="AQ37" s="4">
        <f t="shared" si="13"/>
        <v>0</v>
      </c>
      <c r="AR37" s="3">
        <f t="shared" si="14"/>
        <v>0</v>
      </c>
      <c r="AS37" s="7">
        <f t="shared" si="15"/>
        <v>0</v>
      </c>
    </row>
    <row r="38" spans="1:45" x14ac:dyDescent="0.2">
      <c r="A38">
        <v>21</v>
      </c>
      <c r="B38" s="118">
        <f t="shared" si="0"/>
        <v>40837</v>
      </c>
      <c r="C38" s="245"/>
      <c r="D38" s="237"/>
      <c r="E38" s="259" t="str">
        <f t="shared" si="16"/>
        <v/>
      </c>
      <c r="F38" s="51"/>
      <c r="G38" s="250" t="str">
        <f t="shared" si="17"/>
        <v/>
      </c>
      <c r="H38" s="17"/>
      <c r="I38" s="52"/>
      <c r="J38" s="60" t="str">
        <f t="shared" si="18"/>
        <v>need data</v>
      </c>
      <c r="K38" s="21">
        <f t="shared" si="1"/>
        <v>0</v>
      </c>
      <c r="L38" s="21" t="str">
        <f t="shared" si="26"/>
        <v>no data</v>
      </c>
      <c r="M38" s="21" t="str">
        <f t="shared" si="27"/>
        <v>no data</v>
      </c>
      <c r="N38" s="61" t="str">
        <f t="shared" si="33"/>
        <v>need data</v>
      </c>
      <c r="O38" s="60">
        <f t="shared" si="3"/>
        <v>0</v>
      </c>
      <c r="P38" s="21" t="str">
        <f t="shared" si="4"/>
        <v>no data</v>
      </c>
      <c r="Q38" s="21" t="str">
        <f t="shared" si="5"/>
        <v>no data</v>
      </c>
      <c r="R38" s="61" t="str">
        <f t="shared" si="19"/>
        <v>need data</v>
      </c>
      <c r="S38" s="153"/>
      <c r="T38" s="154"/>
      <c r="U38" s="154"/>
      <c r="V38" s="141"/>
      <c r="W38" s="142"/>
      <c r="Y38" s="5" t="e">
        <f t="shared" si="20"/>
        <v>#VALUE!</v>
      </c>
      <c r="Z38" s="5" t="str">
        <f t="shared" si="21"/>
        <v>no data</v>
      </c>
      <c r="AA38" s="5" t="str">
        <f t="shared" si="22"/>
        <v>no data</v>
      </c>
      <c r="AB38" s="5" t="e">
        <f t="shared" si="23"/>
        <v>#VALUE!</v>
      </c>
      <c r="AC38" s="5" t="str">
        <f t="shared" si="24"/>
        <v>no data</v>
      </c>
      <c r="AD38" s="5" t="str">
        <f t="shared" si="25"/>
        <v>no data</v>
      </c>
      <c r="AE38" s="2">
        <f t="shared" si="6"/>
        <v>294</v>
      </c>
      <c r="AF38" s="1" t="str">
        <f t="shared" si="31"/>
        <v>need data</v>
      </c>
      <c r="AG38" s="1" t="str">
        <f t="shared" si="32"/>
        <v>need data</v>
      </c>
      <c r="AH38" s="1" t="str">
        <f t="shared" si="28"/>
        <v>need data</v>
      </c>
      <c r="AI38" s="1">
        <f t="shared" si="7"/>
        <v>0</v>
      </c>
      <c r="AJ38" s="1">
        <f t="shared" si="29"/>
        <v>0</v>
      </c>
      <c r="AK38" s="1">
        <f t="shared" si="8"/>
        <v>0</v>
      </c>
      <c r="AL38" s="1">
        <f t="shared" si="9"/>
        <v>0</v>
      </c>
      <c r="AM38" s="1">
        <f t="shared" si="30"/>
        <v>0</v>
      </c>
      <c r="AN38" s="1">
        <f t="shared" si="10"/>
        <v>0</v>
      </c>
      <c r="AO38">
        <f t="shared" si="11"/>
        <v>0</v>
      </c>
      <c r="AP38" t="e">
        <f t="shared" si="12"/>
        <v>#DIV/0!</v>
      </c>
      <c r="AQ38" s="4">
        <f t="shared" si="13"/>
        <v>0</v>
      </c>
      <c r="AR38" s="3">
        <f t="shared" si="14"/>
        <v>0</v>
      </c>
      <c r="AS38" s="7">
        <f t="shared" si="15"/>
        <v>0</v>
      </c>
    </row>
    <row r="39" spans="1:45" x14ac:dyDescent="0.2">
      <c r="A39">
        <v>22</v>
      </c>
      <c r="B39" s="118">
        <f t="shared" si="0"/>
        <v>40838</v>
      </c>
      <c r="C39" s="245"/>
      <c r="D39" s="237"/>
      <c r="E39" s="259" t="str">
        <f t="shared" si="16"/>
        <v/>
      </c>
      <c r="F39" s="51"/>
      <c r="G39" s="250" t="str">
        <f t="shared" si="17"/>
        <v/>
      </c>
      <c r="H39" s="17"/>
      <c r="I39" s="52"/>
      <c r="J39" s="60" t="str">
        <f t="shared" si="18"/>
        <v>need data</v>
      </c>
      <c r="K39" s="21">
        <f t="shared" si="1"/>
        <v>0</v>
      </c>
      <c r="L39" s="21" t="str">
        <f t="shared" si="26"/>
        <v>no data</v>
      </c>
      <c r="M39" s="21" t="str">
        <f t="shared" si="27"/>
        <v>no data</v>
      </c>
      <c r="N39" s="61" t="str">
        <f t="shared" si="33"/>
        <v>need data</v>
      </c>
      <c r="O39" s="60">
        <f t="shared" si="3"/>
        <v>0</v>
      </c>
      <c r="P39" s="21" t="str">
        <f t="shared" si="4"/>
        <v>no data</v>
      </c>
      <c r="Q39" s="21" t="str">
        <f t="shared" si="5"/>
        <v>no data</v>
      </c>
      <c r="R39" s="61" t="str">
        <f t="shared" si="19"/>
        <v>need data</v>
      </c>
      <c r="S39" s="153"/>
      <c r="T39" s="154"/>
      <c r="U39" s="154"/>
      <c r="V39" s="141"/>
      <c r="W39" s="142"/>
      <c r="Y39" s="5" t="e">
        <f t="shared" si="20"/>
        <v>#VALUE!</v>
      </c>
      <c r="Z39" s="5" t="str">
        <f t="shared" si="21"/>
        <v>no data</v>
      </c>
      <c r="AA39" s="5" t="str">
        <f t="shared" si="22"/>
        <v>no data</v>
      </c>
      <c r="AB39" s="5" t="e">
        <f t="shared" si="23"/>
        <v>#VALUE!</v>
      </c>
      <c r="AC39" s="5" t="str">
        <f t="shared" si="24"/>
        <v>no data</v>
      </c>
      <c r="AD39" s="5" t="str">
        <f t="shared" si="25"/>
        <v>no data</v>
      </c>
      <c r="AE39" s="2">
        <f t="shared" si="6"/>
        <v>295</v>
      </c>
      <c r="AF39" s="1" t="str">
        <f t="shared" si="31"/>
        <v>need data</v>
      </c>
      <c r="AG39" s="1" t="str">
        <f t="shared" si="32"/>
        <v>need data</v>
      </c>
      <c r="AH39" s="1" t="str">
        <f t="shared" si="28"/>
        <v>need data</v>
      </c>
      <c r="AI39" s="1">
        <f t="shared" si="7"/>
        <v>0</v>
      </c>
      <c r="AJ39" s="1">
        <f t="shared" si="29"/>
        <v>0</v>
      </c>
      <c r="AK39" s="1">
        <f t="shared" si="8"/>
        <v>0</v>
      </c>
      <c r="AL39" s="1">
        <f t="shared" si="9"/>
        <v>0</v>
      </c>
      <c r="AM39" s="1">
        <f t="shared" si="30"/>
        <v>0</v>
      </c>
      <c r="AN39" s="1">
        <f t="shared" si="10"/>
        <v>0</v>
      </c>
      <c r="AO39">
        <f t="shared" si="11"/>
        <v>0</v>
      </c>
      <c r="AP39" t="e">
        <f t="shared" si="12"/>
        <v>#DIV/0!</v>
      </c>
      <c r="AQ39" s="4">
        <f t="shared" si="13"/>
        <v>0</v>
      </c>
      <c r="AR39" s="3">
        <f t="shared" si="14"/>
        <v>0</v>
      </c>
      <c r="AS39" s="7">
        <f t="shared" si="15"/>
        <v>0</v>
      </c>
    </row>
    <row r="40" spans="1:45" x14ac:dyDescent="0.2">
      <c r="A40">
        <v>23</v>
      </c>
      <c r="B40" s="118">
        <f t="shared" si="0"/>
        <v>40839</v>
      </c>
      <c r="C40" s="245"/>
      <c r="D40" s="237"/>
      <c r="E40" s="259" t="str">
        <f t="shared" si="16"/>
        <v/>
      </c>
      <c r="F40" s="51"/>
      <c r="G40" s="250" t="str">
        <f t="shared" si="17"/>
        <v/>
      </c>
      <c r="H40" s="17"/>
      <c r="I40" s="52"/>
      <c r="J40" s="60" t="str">
        <f t="shared" si="18"/>
        <v>need data</v>
      </c>
      <c r="K40" s="21">
        <f t="shared" si="1"/>
        <v>0</v>
      </c>
      <c r="L40" s="21" t="str">
        <f t="shared" si="26"/>
        <v>no data</v>
      </c>
      <c r="M40" s="21" t="str">
        <f t="shared" si="27"/>
        <v>no data</v>
      </c>
      <c r="N40" s="61" t="str">
        <f t="shared" si="33"/>
        <v>need data</v>
      </c>
      <c r="O40" s="60">
        <f t="shared" si="3"/>
        <v>0</v>
      </c>
      <c r="P40" s="21" t="str">
        <f t="shared" si="4"/>
        <v>no data</v>
      </c>
      <c r="Q40" s="21" t="str">
        <f t="shared" si="5"/>
        <v>no data</v>
      </c>
      <c r="R40" s="61" t="str">
        <f t="shared" si="19"/>
        <v>need data</v>
      </c>
      <c r="S40" s="153"/>
      <c r="T40" s="154"/>
      <c r="U40" s="154"/>
      <c r="V40" s="141"/>
      <c r="W40" s="142"/>
      <c r="Y40" s="5" t="e">
        <f t="shared" si="20"/>
        <v>#VALUE!</v>
      </c>
      <c r="Z40" s="5" t="str">
        <f t="shared" si="21"/>
        <v>no data</v>
      </c>
      <c r="AA40" s="5" t="str">
        <f t="shared" si="22"/>
        <v>no data</v>
      </c>
      <c r="AB40" s="5" t="e">
        <f t="shared" si="23"/>
        <v>#VALUE!</v>
      </c>
      <c r="AC40" s="5" t="str">
        <f t="shared" si="24"/>
        <v>no data</v>
      </c>
      <c r="AD40" s="5" t="str">
        <f t="shared" si="25"/>
        <v>no data</v>
      </c>
      <c r="AE40" s="2">
        <f t="shared" si="6"/>
        <v>296</v>
      </c>
      <c r="AF40" s="1" t="str">
        <f t="shared" si="31"/>
        <v>need data</v>
      </c>
      <c r="AG40" s="1" t="str">
        <f t="shared" ref="AG40:AG48" si="34">IF(COUNT(D34:D40)&lt;&gt;7,"need data",AVERAGE(D34:D40))</f>
        <v>need data</v>
      </c>
      <c r="AH40" s="1" t="str">
        <f t="shared" ref="AH40:AH48" si="35">IF(COUNT(F34:F40)&lt;&gt;7,"need data",AVERAGE(F34:F40))</f>
        <v>need data</v>
      </c>
      <c r="AI40" s="1">
        <f t="shared" si="7"/>
        <v>0</v>
      </c>
      <c r="AJ40" s="1">
        <f t="shared" si="29"/>
        <v>0</v>
      </c>
      <c r="AK40" s="1">
        <f t="shared" si="8"/>
        <v>0</v>
      </c>
      <c r="AL40" s="1">
        <f t="shared" si="9"/>
        <v>0</v>
      </c>
      <c r="AM40" s="1">
        <f t="shared" si="30"/>
        <v>0</v>
      </c>
      <c r="AN40" s="1">
        <f t="shared" si="10"/>
        <v>0</v>
      </c>
      <c r="AO40">
        <f t="shared" si="11"/>
        <v>0</v>
      </c>
      <c r="AP40" t="e">
        <f t="shared" si="12"/>
        <v>#DIV/0!</v>
      </c>
      <c r="AQ40" s="4">
        <f t="shared" si="13"/>
        <v>0</v>
      </c>
      <c r="AR40" s="3">
        <f t="shared" si="14"/>
        <v>0</v>
      </c>
      <c r="AS40" s="7">
        <f t="shared" si="15"/>
        <v>0</v>
      </c>
    </row>
    <row r="41" spans="1:45" x14ac:dyDescent="0.2">
      <c r="A41">
        <v>24</v>
      </c>
      <c r="B41" s="118">
        <f t="shared" si="0"/>
        <v>40840</v>
      </c>
      <c r="C41" s="245"/>
      <c r="D41" s="237"/>
      <c r="E41" s="259" t="str">
        <f t="shared" si="16"/>
        <v/>
      </c>
      <c r="F41" s="51"/>
      <c r="G41" s="250" t="str">
        <f t="shared" si="17"/>
        <v/>
      </c>
      <c r="H41" s="17"/>
      <c r="I41" s="52"/>
      <c r="J41" s="60" t="str">
        <f t="shared" si="18"/>
        <v>need data</v>
      </c>
      <c r="K41" s="21">
        <f t="shared" si="1"/>
        <v>0</v>
      </c>
      <c r="L41" s="21" t="str">
        <f t="shared" si="26"/>
        <v>no data</v>
      </c>
      <c r="M41" s="21" t="str">
        <f t="shared" si="27"/>
        <v>no data</v>
      </c>
      <c r="N41" s="61" t="str">
        <f>IF(K41="","",IF(J41="need data","need data",IF(AA41&lt;&gt;"no data",AA41,IF(Z41&lt;&gt;"no data",Z41,Y41))))</f>
        <v>need data</v>
      </c>
      <c r="O41" s="60">
        <f t="shared" si="3"/>
        <v>0</v>
      </c>
      <c r="P41" s="21" t="str">
        <f t="shared" si="4"/>
        <v>no data</v>
      </c>
      <c r="Q41" s="21" t="str">
        <f t="shared" si="5"/>
        <v>no data</v>
      </c>
      <c r="R41" s="61" t="str">
        <f t="shared" si="19"/>
        <v>need data</v>
      </c>
      <c r="S41" s="153"/>
      <c r="T41" s="154"/>
      <c r="U41" s="154"/>
      <c r="V41" s="141"/>
      <c r="W41" s="142"/>
      <c r="Y41" s="5" t="e">
        <f t="shared" si="20"/>
        <v>#VALUE!</v>
      </c>
      <c r="Z41" s="5" t="str">
        <f t="shared" si="21"/>
        <v>no data</v>
      </c>
      <c r="AA41" s="5" t="str">
        <f t="shared" si="22"/>
        <v>no data</v>
      </c>
      <c r="AB41" s="5" t="e">
        <f t="shared" si="23"/>
        <v>#VALUE!</v>
      </c>
      <c r="AC41" s="5" t="str">
        <f t="shared" si="24"/>
        <v>no data</v>
      </c>
      <c r="AD41" s="5" t="str">
        <f t="shared" si="25"/>
        <v>no data</v>
      </c>
      <c r="AE41" s="2">
        <f t="shared" si="6"/>
        <v>297</v>
      </c>
      <c r="AF41" s="1" t="str">
        <f t="shared" si="31"/>
        <v>need data</v>
      </c>
      <c r="AG41" s="1" t="str">
        <f t="shared" si="34"/>
        <v>need data</v>
      </c>
      <c r="AH41" s="1" t="str">
        <f t="shared" si="35"/>
        <v>need data</v>
      </c>
      <c r="AI41" s="1">
        <f t="shared" si="7"/>
        <v>0</v>
      </c>
      <c r="AJ41" s="1">
        <f t="shared" si="29"/>
        <v>0</v>
      </c>
      <c r="AK41" s="1">
        <f t="shared" si="8"/>
        <v>0</v>
      </c>
      <c r="AL41" s="1">
        <f t="shared" si="9"/>
        <v>0</v>
      </c>
      <c r="AM41" s="1">
        <f t="shared" si="30"/>
        <v>0</v>
      </c>
      <c r="AN41" s="1">
        <f t="shared" si="10"/>
        <v>0</v>
      </c>
      <c r="AO41">
        <f t="shared" si="11"/>
        <v>0</v>
      </c>
      <c r="AP41" t="e">
        <f t="shared" si="12"/>
        <v>#DIV/0!</v>
      </c>
      <c r="AQ41" s="4">
        <f t="shared" si="13"/>
        <v>0</v>
      </c>
      <c r="AR41" s="3">
        <f t="shared" si="14"/>
        <v>0</v>
      </c>
      <c r="AS41" s="7">
        <f t="shared" si="15"/>
        <v>0</v>
      </c>
    </row>
    <row r="42" spans="1:45" x14ac:dyDescent="0.2">
      <c r="A42">
        <v>25</v>
      </c>
      <c r="B42" s="118">
        <f t="shared" si="0"/>
        <v>40841</v>
      </c>
      <c r="C42" s="245"/>
      <c r="D42" s="237"/>
      <c r="E42" s="259" t="str">
        <f t="shared" si="16"/>
        <v/>
      </c>
      <c r="F42" s="51"/>
      <c r="G42" s="250" t="str">
        <f t="shared" si="17"/>
        <v/>
      </c>
      <c r="H42" s="17"/>
      <c r="I42" s="52"/>
      <c r="J42" s="60" t="str">
        <f t="shared" si="18"/>
        <v>need data</v>
      </c>
      <c r="K42" s="21">
        <f t="shared" si="1"/>
        <v>0</v>
      </c>
      <c r="L42" s="21" t="str">
        <f t="shared" si="26"/>
        <v>no data</v>
      </c>
      <c r="M42" s="21" t="str">
        <f t="shared" si="27"/>
        <v>no data</v>
      </c>
      <c r="N42" s="61" t="str">
        <f t="shared" si="33"/>
        <v>need data</v>
      </c>
      <c r="O42" s="60">
        <f t="shared" si="3"/>
        <v>0</v>
      </c>
      <c r="P42" s="21" t="str">
        <f t="shared" si="4"/>
        <v>no data</v>
      </c>
      <c r="Q42" s="21" t="str">
        <f t="shared" si="5"/>
        <v>no data</v>
      </c>
      <c r="R42" s="61" t="str">
        <f t="shared" si="19"/>
        <v>need data</v>
      </c>
      <c r="S42" s="153"/>
      <c r="T42" s="154"/>
      <c r="U42" s="154"/>
      <c r="V42" s="141"/>
      <c r="W42" s="142"/>
      <c r="Y42" s="5" t="e">
        <f t="shared" si="20"/>
        <v>#VALUE!</v>
      </c>
      <c r="Z42" s="5" t="str">
        <f t="shared" si="21"/>
        <v>no data</v>
      </c>
      <c r="AA42" s="5" t="str">
        <f t="shared" si="22"/>
        <v>no data</v>
      </c>
      <c r="AB42" s="5" t="e">
        <f t="shared" si="23"/>
        <v>#VALUE!</v>
      </c>
      <c r="AC42" s="5" t="str">
        <f t="shared" si="24"/>
        <v>no data</v>
      </c>
      <c r="AD42" s="5" t="str">
        <f t="shared" si="25"/>
        <v>no data</v>
      </c>
      <c r="AE42" s="2">
        <f t="shared" si="6"/>
        <v>298</v>
      </c>
      <c r="AF42" s="1" t="str">
        <f t="shared" si="31"/>
        <v>need data</v>
      </c>
      <c r="AG42" s="1" t="str">
        <f t="shared" si="34"/>
        <v>need data</v>
      </c>
      <c r="AH42" s="1" t="str">
        <f t="shared" si="35"/>
        <v>need data</v>
      </c>
      <c r="AI42" s="1">
        <f t="shared" si="7"/>
        <v>0</v>
      </c>
      <c r="AJ42" s="1">
        <f t="shared" si="29"/>
        <v>0</v>
      </c>
      <c r="AK42" s="1">
        <f t="shared" si="8"/>
        <v>0</v>
      </c>
      <c r="AL42" s="1">
        <f t="shared" si="9"/>
        <v>0</v>
      </c>
      <c r="AM42" s="1">
        <f t="shared" si="30"/>
        <v>0</v>
      </c>
      <c r="AN42" s="1">
        <f t="shared" si="10"/>
        <v>0</v>
      </c>
      <c r="AO42">
        <f t="shared" si="11"/>
        <v>0</v>
      </c>
      <c r="AP42" t="e">
        <f t="shared" si="12"/>
        <v>#DIV/0!</v>
      </c>
      <c r="AQ42" s="4">
        <f t="shared" si="13"/>
        <v>0</v>
      </c>
      <c r="AR42" s="3">
        <f t="shared" si="14"/>
        <v>0</v>
      </c>
      <c r="AS42" s="7">
        <f t="shared" si="15"/>
        <v>0</v>
      </c>
    </row>
    <row r="43" spans="1:45" x14ac:dyDescent="0.2">
      <c r="A43">
        <v>26</v>
      </c>
      <c r="B43" s="118">
        <f t="shared" si="0"/>
        <v>40842</v>
      </c>
      <c r="C43" s="245"/>
      <c r="D43" s="237"/>
      <c r="E43" s="259" t="str">
        <f t="shared" si="16"/>
        <v/>
      </c>
      <c r="F43" s="51"/>
      <c r="G43" s="250" t="str">
        <f t="shared" si="17"/>
        <v/>
      </c>
      <c r="H43" s="17"/>
      <c r="I43" s="52"/>
      <c r="J43" s="60" t="str">
        <f t="shared" si="18"/>
        <v>need data</v>
      </c>
      <c r="K43" s="21">
        <f t="shared" si="1"/>
        <v>0</v>
      </c>
      <c r="L43" s="21" t="str">
        <f t="shared" si="26"/>
        <v>no data</v>
      </c>
      <c r="M43" s="21" t="str">
        <f t="shared" si="27"/>
        <v>no data</v>
      </c>
      <c r="N43" s="61" t="str">
        <f t="shared" si="33"/>
        <v>need data</v>
      </c>
      <c r="O43" s="60">
        <f t="shared" si="3"/>
        <v>0</v>
      </c>
      <c r="P43" s="21" t="str">
        <f t="shared" si="4"/>
        <v>no data</v>
      </c>
      <c r="Q43" s="21" t="str">
        <f t="shared" si="5"/>
        <v>no data</v>
      </c>
      <c r="R43" s="61" t="str">
        <f t="shared" si="19"/>
        <v>need data</v>
      </c>
      <c r="S43" s="153"/>
      <c r="T43" s="154"/>
      <c r="U43" s="154"/>
      <c r="V43" s="141"/>
      <c r="W43" s="142"/>
      <c r="Y43" s="5" t="e">
        <f t="shared" si="20"/>
        <v>#VALUE!</v>
      </c>
      <c r="Z43" s="5" t="str">
        <f t="shared" si="21"/>
        <v>no data</v>
      </c>
      <c r="AA43" s="5" t="str">
        <f t="shared" si="22"/>
        <v>no data</v>
      </c>
      <c r="AB43" s="5" t="e">
        <f t="shared" si="23"/>
        <v>#VALUE!</v>
      </c>
      <c r="AC43" s="5" t="str">
        <f t="shared" si="24"/>
        <v>no data</v>
      </c>
      <c r="AD43" s="5" t="str">
        <f t="shared" si="25"/>
        <v>no data</v>
      </c>
      <c r="AE43" s="2">
        <f t="shared" si="6"/>
        <v>299</v>
      </c>
      <c r="AF43" s="1" t="str">
        <f t="shared" si="31"/>
        <v>need data</v>
      </c>
      <c r="AG43" s="1" t="str">
        <f t="shared" si="34"/>
        <v>need data</v>
      </c>
      <c r="AH43" s="1" t="str">
        <f t="shared" si="35"/>
        <v>need data</v>
      </c>
      <c r="AI43" s="1">
        <f t="shared" si="7"/>
        <v>0</v>
      </c>
      <c r="AJ43" s="1">
        <f t="shared" si="29"/>
        <v>0</v>
      </c>
      <c r="AK43" s="1">
        <f t="shared" si="8"/>
        <v>0</v>
      </c>
      <c r="AL43" s="1">
        <f t="shared" si="9"/>
        <v>0</v>
      </c>
      <c r="AM43" s="1">
        <f t="shared" si="30"/>
        <v>0</v>
      </c>
      <c r="AN43" s="1">
        <f t="shared" si="10"/>
        <v>0</v>
      </c>
      <c r="AO43">
        <f t="shared" si="11"/>
        <v>0</v>
      </c>
      <c r="AP43" t="e">
        <f t="shared" si="12"/>
        <v>#DIV/0!</v>
      </c>
      <c r="AQ43" s="4">
        <f t="shared" si="13"/>
        <v>0</v>
      </c>
      <c r="AR43" s="3">
        <f t="shared" si="14"/>
        <v>0</v>
      </c>
      <c r="AS43" s="7">
        <f t="shared" si="15"/>
        <v>0</v>
      </c>
    </row>
    <row r="44" spans="1:45" x14ac:dyDescent="0.2">
      <c r="A44">
        <v>27</v>
      </c>
      <c r="B44" s="118">
        <f t="shared" si="0"/>
        <v>40843</v>
      </c>
      <c r="C44" s="245"/>
      <c r="D44" s="237"/>
      <c r="E44" s="259" t="str">
        <f t="shared" si="16"/>
        <v/>
      </c>
      <c r="F44" s="51"/>
      <c r="G44" s="250" t="str">
        <f t="shared" si="17"/>
        <v/>
      </c>
      <c r="H44" s="17"/>
      <c r="I44" s="52"/>
      <c r="J44" s="60" t="str">
        <f t="shared" si="18"/>
        <v>need data</v>
      </c>
      <c r="K44" s="21">
        <f t="shared" si="1"/>
        <v>0</v>
      </c>
      <c r="L44" s="21" t="str">
        <f t="shared" si="26"/>
        <v>no data</v>
      </c>
      <c r="M44" s="21" t="str">
        <f t="shared" si="27"/>
        <v>no data</v>
      </c>
      <c r="N44" s="61" t="str">
        <f t="shared" si="33"/>
        <v>need data</v>
      </c>
      <c r="O44" s="60">
        <f t="shared" si="3"/>
        <v>0</v>
      </c>
      <c r="P44" s="21" t="str">
        <f t="shared" si="4"/>
        <v>no data</v>
      </c>
      <c r="Q44" s="21" t="str">
        <f t="shared" si="5"/>
        <v>no data</v>
      </c>
      <c r="R44" s="61" t="str">
        <f t="shared" si="19"/>
        <v>need data</v>
      </c>
      <c r="S44" s="153"/>
      <c r="T44" s="154"/>
      <c r="U44" s="154"/>
      <c r="V44" s="141"/>
      <c r="W44" s="142"/>
      <c r="Y44" s="5" t="e">
        <f t="shared" si="20"/>
        <v>#VALUE!</v>
      </c>
      <c r="Z44" s="5" t="str">
        <f t="shared" si="21"/>
        <v>no data</v>
      </c>
      <c r="AA44" s="5" t="str">
        <f t="shared" si="22"/>
        <v>no data</v>
      </c>
      <c r="AB44" s="5" t="e">
        <f t="shared" si="23"/>
        <v>#VALUE!</v>
      </c>
      <c r="AC44" s="5" t="str">
        <f t="shared" si="24"/>
        <v>no data</v>
      </c>
      <c r="AD44" s="5" t="str">
        <f t="shared" si="25"/>
        <v>no data</v>
      </c>
      <c r="AE44" s="2">
        <f t="shared" si="6"/>
        <v>300</v>
      </c>
      <c r="AF44" s="1" t="str">
        <f t="shared" si="31"/>
        <v>need data</v>
      </c>
      <c r="AG44" s="1" t="str">
        <f t="shared" si="34"/>
        <v>need data</v>
      </c>
      <c r="AH44" s="1" t="str">
        <f t="shared" si="35"/>
        <v>need data</v>
      </c>
      <c r="AI44" s="1">
        <f t="shared" si="7"/>
        <v>0</v>
      </c>
      <c r="AJ44" s="1">
        <f t="shared" si="29"/>
        <v>0</v>
      </c>
      <c r="AK44" s="1">
        <f t="shared" si="8"/>
        <v>0</v>
      </c>
      <c r="AL44" s="1">
        <f t="shared" si="9"/>
        <v>0</v>
      </c>
      <c r="AM44" s="1">
        <f t="shared" si="30"/>
        <v>0</v>
      </c>
      <c r="AN44" s="1">
        <f t="shared" si="10"/>
        <v>0</v>
      </c>
      <c r="AO44">
        <f t="shared" si="11"/>
        <v>0</v>
      </c>
      <c r="AP44" t="e">
        <f t="shared" si="12"/>
        <v>#DIV/0!</v>
      </c>
      <c r="AQ44" s="4">
        <f t="shared" si="13"/>
        <v>0</v>
      </c>
      <c r="AR44" s="3">
        <f t="shared" si="14"/>
        <v>0</v>
      </c>
      <c r="AS44" s="7">
        <f t="shared" si="15"/>
        <v>0</v>
      </c>
    </row>
    <row r="45" spans="1:45" x14ac:dyDescent="0.2">
      <c r="A45">
        <v>28</v>
      </c>
      <c r="B45" s="118">
        <f t="shared" si="0"/>
        <v>40844</v>
      </c>
      <c r="C45" s="245"/>
      <c r="D45" s="237"/>
      <c r="E45" s="259" t="str">
        <f t="shared" si="16"/>
        <v/>
      </c>
      <c r="F45" s="51"/>
      <c r="G45" s="250" t="str">
        <f t="shared" si="17"/>
        <v/>
      </c>
      <c r="H45" s="17"/>
      <c r="I45" s="52"/>
      <c r="J45" s="60" t="str">
        <f t="shared" si="18"/>
        <v>need data</v>
      </c>
      <c r="K45" s="21">
        <f t="shared" si="1"/>
        <v>0</v>
      </c>
      <c r="L45" s="21" t="str">
        <f t="shared" si="26"/>
        <v>no data</v>
      </c>
      <c r="M45" s="21" t="str">
        <f t="shared" si="27"/>
        <v>no data</v>
      </c>
      <c r="N45" s="61" t="str">
        <f t="shared" si="33"/>
        <v>need data</v>
      </c>
      <c r="O45" s="60">
        <f t="shared" si="3"/>
        <v>0</v>
      </c>
      <c r="P45" s="21" t="str">
        <f t="shared" si="4"/>
        <v>no data</v>
      </c>
      <c r="Q45" s="21" t="str">
        <f t="shared" si="5"/>
        <v>no data</v>
      </c>
      <c r="R45" s="61" t="str">
        <f t="shared" si="19"/>
        <v>need data</v>
      </c>
      <c r="S45" s="153"/>
      <c r="T45" s="154"/>
      <c r="U45" s="154"/>
      <c r="V45" s="141"/>
      <c r="W45" s="142"/>
      <c r="Y45" s="5" t="e">
        <f t="shared" si="20"/>
        <v>#VALUE!</v>
      </c>
      <c r="Z45" s="5" t="str">
        <f t="shared" si="21"/>
        <v>no data</v>
      </c>
      <c r="AA45" s="5" t="str">
        <f t="shared" si="22"/>
        <v>no data</v>
      </c>
      <c r="AB45" s="5" t="e">
        <f t="shared" si="23"/>
        <v>#VALUE!</v>
      </c>
      <c r="AC45" s="5" t="str">
        <f t="shared" si="24"/>
        <v>no data</v>
      </c>
      <c r="AD45" s="5" t="str">
        <f t="shared" si="25"/>
        <v>no data</v>
      </c>
      <c r="AE45" s="2">
        <f t="shared" si="6"/>
        <v>301</v>
      </c>
      <c r="AF45" s="1" t="str">
        <f t="shared" si="31"/>
        <v>need data</v>
      </c>
      <c r="AG45" s="1" t="str">
        <f t="shared" si="34"/>
        <v>need data</v>
      </c>
      <c r="AH45" s="1" t="str">
        <f t="shared" si="35"/>
        <v>need data</v>
      </c>
      <c r="AI45" s="1">
        <f t="shared" si="7"/>
        <v>0</v>
      </c>
      <c r="AJ45" s="1">
        <f t="shared" si="29"/>
        <v>0</v>
      </c>
      <c r="AK45" s="1">
        <f t="shared" si="8"/>
        <v>0</v>
      </c>
      <c r="AL45" s="1">
        <f t="shared" si="9"/>
        <v>0</v>
      </c>
      <c r="AM45" s="1">
        <f t="shared" si="30"/>
        <v>0</v>
      </c>
      <c r="AN45" s="1">
        <f t="shared" si="10"/>
        <v>0</v>
      </c>
      <c r="AO45">
        <f t="shared" si="11"/>
        <v>0</v>
      </c>
      <c r="AP45" t="e">
        <f t="shared" si="12"/>
        <v>#DIV/0!</v>
      </c>
      <c r="AQ45" s="4">
        <f t="shared" si="13"/>
        <v>0</v>
      </c>
      <c r="AR45" s="3">
        <f t="shared" si="14"/>
        <v>0</v>
      </c>
      <c r="AS45" s="7">
        <f t="shared" si="15"/>
        <v>0</v>
      </c>
    </row>
    <row r="46" spans="1:45" x14ac:dyDescent="0.2">
      <c r="A46">
        <v>29</v>
      </c>
      <c r="B46" s="118">
        <f t="shared" si="0"/>
        <v>40845</v>
      </c>
      <c r="C46" s="245"/>
      <c r="D46" s="237"/>
      <c r="E46" s="259" t="str">
        <f t="shared" si="16"/>
        <v/>
      </c>
      <c r="F46" s="51"/>
      <c r="G46" s="250" t="str">
        <f t="shared" si="17"/>
        <v/>
      </c>
      <c r="H46" s="17"/>
      <c r="I46" s="52"/>
      <c r="J46" s="60" t="str">
        <f t="shared" si="18"/>
        <v>need data</v>
      </c>
      <c r="K46" s="21">
        <f t="shared" si="1"/>
        <v>0</v>
      </c>
      <c r="L46" s="21" t="str">
        <f t="shared" si="26"/>
        <v>no data</v>
      </c>
      <c r="M46" s="21" t="str">
        <f t="shared" si="27"/>
        <v>no data</v>
      </c>
      <c r="N46" s="61" t="str">
        <f t="shared" si="33"/>
        <v>need data</v>
      </c>
      <c r="O46" s="60">
        <f t="shared" si="3"/>
        <v>0</v>
      </c>
      <c r="P46" s="21" t="str">
        <f t="shared" si="4"/>
        <v>no data</v>
      </c>
      <c r="Q46" s="21" t="str">
        <f t="shared" si="5"/>
        <v>no data</v>
      </c>
      <c r="R46" s="61" t="str">
        <f t="shared" si="19"/>
        <v>need data</v>
      </c>
      <c r="S46" s="153"/>
      <c r="T46" s="154"/>
      <c r="U46" s="154"/>
      <c r="V46" s="141"/>
      <c r="W46" s="142"/>
      <c r="Y46" s="5" t="e">
        <f t="shared" si="20"/>
        <v>#VALUE!</v>
      </c>
      <c r="Z46" s="5" t="str">
        <f t="shared" si="21"/>
        <v>no data</v>
      </c>
      <c r="AA46" s="5" t="str">
        <f t="shared" si="22"/>
        <v>no data</v>
      </c>
      <c r="AB46" s="5" t="e">
        <f t="shared" si="23"/>
        <v>#VALUE!</v>
      </c>
      <c r="AC46" s="5" t="str">
        <f t="shared" si="24"/>
        <v>no data</v>
      </c>
      <c r="AD46" s="5" t="str">
        <f t="shared" si="25"/>
        <v>no data</v>
      </c>
      <c r="AE46" s="2">
        <f t="shared" si="6"/>
        <v>302</v>
      </c>
      <c r="AF46" s="1" t="str">
        <f t="shared" si="31"/>
        <v>need data</v>
      </c>
      <c r="AG46" s="1" t="str">
        <f t="shared" si="34"/>
        <v>need data</v>
      </c>
      <c r="AH46" s="1" t="str">
        <f t="shared" si="35"/>
        <v>need data</v>
      </c>
      <c r="AI46" s="1">
        <f t="shared" si="7"/>
        <v>0</v>
      </c>
      <c r="AJ46" s="1">
        <f t="shared" si="29"/>
        <v>0</v>
      </c>
      <c r="AK46" s="1">
        <f t="shared" si="8"/>
        <v>0</v>
      </c>
      <c r="AL46" s="1">
        <f t="shared" si="9"/>
        <v>0</v>
      </c>
      <c r="AM46" s="1">
        <f t="shared" si="30"/>
        <v>0</v>
      </c>
      <c r="AN46" s="1">
        <f t="shared" si="10"/>
        <v>0</v>
      </c>
      <c r="AO46">
        <f t="shared" si="11"/>
        <v>0</v>
      </c>
      <c r="AP46" t="e">
        <f t="shared" si="12"/>
        <v>#DIV/0!</v>
      </c>
      <c r="AQ46" s="4">
        <f t="shared" si="13"/>
        <v>0</v>
      </c>
      <c r="AR46" s="3">
        <f t="shared" si="14"/>
        <v>0</v>
      </c>
      <c r="AS46" s="7">
        <f t="shared" si="15"/>
        <v>0</v>
      </c>
    </row>
    <row r="47" spans="1:45" x14ac:dyDescent="0.2">
      <c r="A47">
        <v>30</v>
      </c>
      <c r="B47" s="118">
        <f t="shared" si="0"/>
        <v>40846</v>
      </c>
      <c r="C47" s="245"/>
      <c r="D47" s="237"/>
      <c r="E47" s="259" t="str">
        <f t="shared" si="16"/>
        <v/>
      </c>
      <c r="F47" s="51"/>
      <c r="G47" s="250" t="str">
        <f t="shared" si="17"/>
        <v/>
      </c>
      <c r="H47" s="17"/>
      <c r="I47" s="52"/>
      <c r="J47" s="60" t="str">
        <f t="shared" si="18"/>
        <v>need data</v>
      </c>
      <c r="K47" s="21">
        <f t="shared" si="1"/>
        <v>0</v>
      </c>
      <c r="L47" s="21" t="str">
        <f t="shared" si="26"/>
        <v>no data</v>
      </c>
      <c r="M47" s="21" t="str">
        <f t="shared" si="27"/>
        <v>no data</v>
      </c>
      <c r="N47" s="61" t="str">
        <f t="shared" si="33"/>
        <v>need data</v>
      </c>
      <c r="O47" s="157">
        <f t="shared" si="3"/>
        <v>0</v>
      </c>
      <c r="P47" s="158" t="str">
        <f t="shared" si="4"/>
        <v>no data</v>
      </c>
      <c r="Q47" s="158" t="str">
        <f t="shared" si="5"/>
        <v>no data</v>
      </c>
      <c r="R47" s="159" t="str">
        <f t="shared" si="19"/>
        <v>need data</v>
      </c>
      <c r="S47" s="153"/>
      <c r="T47" s="154"/>
      <c r="U47" s="154"/>
      <c r="V47" s="141"/>
      <c r="W47" s="142"/>
      <c r="Y47" s="5" t="e">
        <f t="shared" si="20"/>
        <v>#VALUE!</v>
      </c>
      <c r="Z47" s="5" t="str">
        <f t="shared" si="21"/>
        <v>no data</v>
      </c>
      <c r="AA47" s="5" t="str">
        <f t="shared" si="22"/>
        <v>no data</v>
      </c>
      <c r="AB47" s="5" t="e">
        <f t="shared" si="23"/>
        <v>#VALUE!</v>
      </c>
      <c r="AC47" s="5" t="str">
        <f t="shared" si="24"/>
        <v>no data</v>
      </c>
      <c r="AD47" s="5" t="str">
        <f t="shared" si="25"/>
        <v>no data</v>
      </c>
      <c r="AE47" s="2">
        <f t="shared" si="6"/>
        <v>303</v>
      </c>
      <c r="AF47" s="1" t="str">
        <f t="shared" si="31"/>
        <v>need data</v>
      </c>
      <c r="AG47" s="1" t="str">
        <f t="shared" si="34"/>
        <v>need data</v>
      </c>
      <c r="AH47" s="1" t="str">
        <f t="shared" si="35"/>
        <v>need data</v>
      </c>
      <c r="AI47" s="1">
        <f t="shared" si="7"/>
        <v>0</v>
      </c>
      <c r="AJ47" s="1">
        <f t="shared" si="29"/>
        <v>0</v>
      </c>
      <c r="AK47" s="1">
        <f t="shared" si="8"/>
        <v>0</v>
      </c>
      <c r="AL47" s="1">
        <f t="shared" si="9"/>
        <v>0</v>
      </c>
      <c r="AM47" s="1">
        <f t="shared" si="30"/>
        <v>0</v>
      </c>
      <c r="AN47" s="1">
        <f t="shared" si="10"/>
        <v>0</v>
      </c>
      <c r="AO47">
        <f t="shared" si="11"/>
        <v>0</v>
      </c>
      <c r="AP47" t="e">
        <f t="shared" si="12"/>
        <v>#DIV/0!</v>
      </c>
      <c r="AQ47" s="4">
        <f t="shared" si="13"/>
        <v>0</v>
      </c>
      <c r="AR47" s="3">
        <f t="shared" si="14"/>
        <v>0</v>
      </c>
      <c r="AS47" s="7">
        <f t="shared" si="15"/>
        <v>0</v>
      </c>
    </row>
    <row r="48" spans="1:45" ht="13.5" thickBot="1" x14ac:dyDescent="0.25">
      <c r="A48">
        <v>31</v>
      </c>
      <c r="B48" s="119">
        <f t="shared" si="0"/>
        <v>40847</v>
      </c>
      <c r="C48" s="246"/>
      <c r="D48" s="238"/>
      <c r="E48" s="260" t="str">
        <f t="shared" si="16"/>
        <v/>
      </c>
      <c r="F48" s="53"/>
      <c r="G48" s="251" t="str">
        <f t="shared" si="17"/>
        <v/>
      </c>
      <c r="H48" s="54"/>
      <c r="I48" s="55"/>
      <c r="J48" s="106" t="str">
        <f t="shared" si="18"/>
        <v>need data</v>
      </c>
      <c r="K48" s="62">
        <f t="shared" si="1"/>
        <v>0</v>
      </c>
      <c r="L48" s="62" t="str">
        <f t="shared" si="26"/>
        <v>no data</v>
      </c>
      <c r="M48" s="62" t="str">
        <f t="shared" si="27"/>
        <v>no data</v>
      </c>
      <c r="N48" s="63" t="str">
        <f t="shared" si="33"/>
        <v>need data</v>
      </c>
      <c r="O48" s="106">
        <f t="shared" si="3"/>
        <v>0</v>
      </c>
      <c r="P48" s="62" t="str">
        <f t="shared" si="4"/>
        <v>no data</v>
      </c>
      <c r="Q48" s="62" t="str">
        <f t="shared" si="5"/>
        <v>no data</v>
      </c>
      <c r="R48" s="63" t="str">
        <f t="shared" si="19"/>
        <v>need data</v>
      </c>
      <c r="S48" s="155"/>
      <c r="T48" s="156"/>
      <c r="U48" s="156"/>
      <c r="V48" s="144"/>
      <c r="W48" s="145"/>
      <c r="Y48" s="5" t="e">
        <f t="shared" si="20"/>
        <v>#VALUE!</v>
      </c>
      <c r="Z48" s="5" t="str">
        <f t="shared" si="21"/>
        <v>no data</v>
      </c>
      <c r="AA48" s="5" t="str">
        <f t="shared" si="22"/>
        <v>no data</v>
      </c>
      <c r="AB48" s="5" t="e">
        <f t="shared" si="23"/>
        <v>#VALUE!</v>
      </c>
      <c r="AC48" s="5" t="str">
        <f t="shared" si="24"/>
        <v>no data</v>
      </c>
      <c r="AD48" s="5" t="str">
        <f t="shared" si="25"/>
        <v>no data</v>
      </c>
      <c r="AE48" s="2">
        <f t="shared" si="6"/>
        <v>304</v>
      </c>
      <c r="AF48" s="1" t="str">
        <f t="shared" si="31"/>
        <v>need data</v>
      </c>
      <c r="AG48" s="1" t="str">
        <f t="shared" si="34"/>
        <v>need data</v>
      </c>
      <c r="AH48" s="1" t="str">
        <f t="shared" si="35"/>
        <v>need data</v>
      </c>
      <c r="AI48" s="1">
        <f t="shared" si="7"/>
        <v>0</v>
      </c>
      <c r="AJ48" s="1">
        <f t="shared" si="29"/>
        <v>0</v>
      </c>
      <c r="AK48" s="1">
        <f t="shared" si="8"/>
        <v>0</v>
      </c>
      <c r="AL48" s="1">
        <f t="shared" si="9"/>
        <v>0</v>
      </c>
      <c r="AM48" s="1">
        <f t="shared" si="30"/>
        <v>0</v>
      </c>
      <c r="AN48" s="1">
        <f t="shared" si="10"/>
        <v>0</v>
      </c>
      <c r="AO48">
        <f t="shared" si="11"/>
        <v>0</v>
      </c>
      <c r="AP48" t="e">
        <f t="shared" si="12"/>
        <v>#DIV/0!</v>
      </c>
      <c r="AQ48" s="4">
        <f t="shared" si="13"/>
        <v>0</v>
      </c>
      <c r="AR48" s="3">
        <f t="shared" si="14"/>
        <v>0</v>
      </c>
      <c r="AS48" s="7">
        <f t="shared" si="15"/>
        <v>0</v>
      </c>
    </row>
  </sheetData>
  <sheetProtection password="DF36" sheet="1" objects="1" scenarios="1" formatCells="0" formatColumns="0" formatRows="0"/>
  <mergeCells count="13">
    <mergeCell ref="AB16:AD16"/>
    <mergeCell ref="L10:L11"/>
    <mergeCell ref="O15:Q15"/>
    <mergeCell ref="O16:Q16"/>
    <mergeCell ref="E4:K4"/>
    <mergeCell ref="E10:F11"/>
    <mergeCell ref="K16:M16"/>
    <mergeCell ref="C5:K5"/>
    <mergeCell ref="E6:F6"/>
    <mergeCell ref="G6:H6"/>
    <mergeCell ref="X6:Y6"/>
    <mergeCell ref="C15:E15"/>
    <mergeCell ref="F15:I15"/>
  </mergeCells>
  <phoneticPr fontId="2" type="noConversion"/>
  <conditionalFormatting sqref="J18:R48">
    <cfRule type="cellIs" dxfId="0" priority="1" stopIfTrue="1" operator="equal">
      <formula>""</formula>
    </cfRule>
  </conditionalFormatting>
  <pageMargins left="0.5" right="0.4" top="0.23" bottom="0.57999999999999996" header="0.23" footer="0.5"/>
  <pageSetup scale="65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CC8800C0FDBD74BB7EF83F539002170" ma:contentTypeVersion="33" ma:contentTypeDescription="Create a new document." ma:contentTypeScope="" ma:versionID="28fddbb5f08fec717412a00bcc896c70">
  <xsd:schema xmlns:xsd="http://www.w3.org/2001/XMLSchema" xmlns:xs="http://www.w3.org/2001/XMLSchema" xmlns:p="http://schemas.microsoft.com/office/2006/metadata/properties" xmlns:ns1="http://schemas.microsoft.com/sharepoint/v3" xmlns:ns2="122d8a75-5caa-4c72-8be8-02ac38e9d51e" xmlns:ns3="a1a0681f-cb63-4b8d-afdc-dedbdb8d1bfa" targetNamespace="http://schemas.microsoft.com/office/2006/metadata/properties" ma:root="true" ma:fieldsID="e652297e519de1dceba2c7781ff14320" ns1:_="" ns2:_="" ns3:_="">
    <xsd:import namespace="http://schemas.microsoft.com/sharepoint/v3"/>
    <xsd:import namespace="122d8a75-5caa-4c72-8be8-02ac38e9d51e"/>
    <xsd:import namespace="a1a0681f-cb63-4b8d-afdc-dedbdb8d1bfa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Program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22d8a75-5caa-4c72-8be8-02ac38e9d51e" elementFormDefault="qualified">
    <xsd:import namespace="http://schemas.microsoft.com/office/2006/documentManagement/types"/>
    <xsd:import namespace="http://schemas.microsoft.com/office/infopath/2007/PartnerControls"/>
    <xsd:element name="Program" ma:index="10" nillable="true" ma:displayName="Program" ma:default="Select..." ma:format="Dropdown" ma:internalName="Program">
      <xsd:simpleType>
        <xsd:union memberTypes="dms:Text">
          <xsd:simpleType>
            <xsd:restriction base="dms:Choice">
              <xsd:enumeration value="Select..."/>
              <xsd:enumeration value="AQ Permits"/>
              <xsd:enumeration value="AQ Monitoring"/>
              <xsd:enumeration value="Air Toxics"/>
              <xsd:enumeration value="Air toxics emissions inventory"/>
              <xsd:enumeration value="Asbestos"/>
              <xsd:enumeration value="Burning"/>
              <xsd:enumeration value="CAO"/>
              <xsd:enumeration value="Clean Fuels"/>
              <xsd:enumeration value="Diesel"/>
              <xsd:enumeration value="Eco"/>
              <xsd:enumeration value="Gasoline"/>
              <xsd:enumeration value="GHG"/>
              <xsd:enumeration value="Heatsmart"/>
              <xsd:enumeration value="Lev/Zev/EV"/>
              <xsd:enumeration value="Odor"/>
              <xsd:enumeration value="Regional haze"/>
              <xsd:enumeration value="Wood stoves"/>
              <xsd:enumeration value="AQ Permitting"/>
            </xsd:restriction>
          </xsd:simpleType>
        </xsd:un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a0681f-cb63-4b8d-afdc-dedbdb8d1bfa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Program xmlns="122d8a75-5caa-4c72-8be8-02ac38e9d51e">WQ Permits</Program>
  </documentManagement>
</p:properties>
</file>

<file path=customXml/itemProps1.xml><?xml version="1.0" encoding="utf-8"?>
<ds:datastoreItem xmlns:ds="http://schemas.openxmlformats.org/officeDocument/2006/customXml" ds:itemID="{13F637AD-28B9-4EA9-A083-8E8E011B90ED}"/>
</file>

<file path=customXml/itemProps2.xml><?xml version="1.0" encoding="utf-8"?>
<ds:datastoreItem xmlns:ds="http://schemas.openxmlformats.org/officeDocument/2006/customXml" ds:itemID="{1A249DE4-F3D1-48CE-ACBA-6F9342AC774D}"/>
</file>

<file path=customXml/itemProps3.xml><?xml version="1.0" encoding="utf-8"?>
<ds:datastoreItem xmlns:ds="http://schemas.openxmlformats.org/officeDocument/2006/customXml" ds:itemID="{9A154B02-41C5-4183-96E5-E1B42100D3B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7</vt:i4>
      </vt:variant>
    </vt:vector>
  </HeadingPairs>
  <TitlesOfParts>
    <vt:vector size="15" baseType="lpstr">
      <vt:lpstr>Instructions</vt:lpstr>
      <vt:lpstr>April</vt:lpstr>
      <vt:lpstr>May</vt:lpstr>
      <vt:lpstr>June</vt:lpstr>
      <vt:lpstr>July</vt:lpstr>
      <vt:lpstr>August</vt:lpstr>
      <vt:lpstr>September</vt:lpstr>
      <vt:lpstr>October</vt:lpstr>
      <vt:lpstr>April!Print_Area</vt:lpstr>
      <vt:lpstr>August!Print_Area</vt:lpstr>
      <vt:lpstr>July!Print_Area</vt:lpstr>
      <vt:lpstr>June!Print_Area</vt:lpstr>
      <vt:lpstr>May!Print_Area</vt:lpstr>
      <vt:lpstr>October!Print_Area</vt:lpstr>
      <vt:lpstr>September!Print_Area</vt:lpstr>
    </vt:vector>
  </TitlesOfParts>
  <Company>Department of Environmental Quality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Willamette River Excess Thermal Load Calculator</dc:title>
  <dc:creator>Steve Schnurbusch</dc:creator>
  <cp:lastModifiedBy>BOYARSHINOVA Lia</cp:lastModifiedBy>
  <cp:lastPrinted>2011-03-01T21:08:28Z</cp:lastPrinted>
  <dcterms:created xsi:type="dcterms:W3CDTF">2006-10-20T14:47:31Z</dcterms:created>
  <dcterms:modified xsi:type="dcterms:W3CDTF">2017-08-18T18:16:33Z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0x0101009CC8800C0FDBD74BB7EF83F539002170</vt:lpwstr>
  </property>
  <property fmtid="{D5CDD505-2E9C-101B-9397-08002B2CF9AE}" pid="3" name="Category">
    <vt:lpwstr>55;#;#81;#</vt:lpwstr>
  </property>
  <property fmtid="{D5CDD505-2E9C-101B-9397-08002B2CF9AE}" pid="6" name="Permit Type">
    <vt:lpwstr>NPDES</vt:lpwstr>
  </property>
  <property fmtid="{D5CDD505-2E9C-101B-9397-08002B2CF9AE}" pid="7" name="Program0">
    <vt:lpwstr>WQ Permits</vt:lpwstr>
  </property>
</Properties>
</file>