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Q:\CleanerAirOR\Facility Files\Existing facilities\261876_Owens_Brockway\Emissions Inventory\2019 rev6\"/>
    </mc:Choice>
  </mc:AlternateContent>
  <xr:revisionPtr revIDLastSave="0" documentId="8_{F24FBC04-FC60-4D33-AC1B-FE3CBD3E8879}" xr6:coauthVersionLast="46" xr6:coauthVersionMax="46" xr10:uidLastSave="{00000000-0000-0000-0000-000000000000}"/>
  <workbookProtection workbookAlgorithmName="SHA-512" workbookHashValue="s2Iv++YDrfIEBefZteqm6rsIYN3eAm0jCWFhRZ6I/JjaSRx1h6hbBLSbE+27yp7YTEDwC+2BnyQkUrYaFm1Evw==" workbookSaltValue="tTgd9b/h1BYzXTrmQl/CjQ==" workbookSpinCount="100000" lockStructure="1"/>
  <bookViews>
    <workbookView xWindow="-36750" yWindow="3135" windowWidth="28650" windowHeight="14655" activeTab="3" xr2:uid="{64F82B45-8950-F742-8534-E8610E006194}"/>
  </bookViews>
  <sheets>
    <sheet name="Form Instructions" sheetId="16" r:id="rId1"/>
    <sheet name="1. Facility Information" sheetId="1" r:id="rId2"/>
    <sheet name="2. Emissions Units &amp; Activities" sheetId="2" r:id="rId3"/>
    <sheet name="3. Pollutant Emissions - EF" sheetId="9" r:id="rId4"/>
    <sheet name="4. Material Balance Activities" sheetId="6" r:id="rId5"/>
    <sheet name="5. Pollutant Emissions - MB" sheetId="11" r:id="rId6"/>
    <sheet name="DEQ Pollutant List" sheetId="4" r:id="rId7"/>
    <sheet name="RevHistory" sheetId="13" state="hidden" r:id="rId8"/>
  </sheets>
  <definedNames>
    <definedName name="_xlnm._FilterDatabase" localSheetId="6" hidden="1">'DEQ Pollutant List'!$B$6:$D$617</definedName>
    <definedName name="_GoBack" localSheetId="0">'Form Instructions'!#REF!</definedName>
    <definedName name="_Order1" hidden="1">255</definedName>
    <definedName name="_Order2" hidden="1">255</definedName>
    <definedName name="HAPs">'DEQ Pollutant List'!$D$617:$D$625</definedName>
    <definedName name="OLE_LINK7" localSheetId="0">'Form Instructions'!$A$1</definedName>
    <definedName name="_xlnm.Print_Area" localSheetId="0">'Form Instructions'!$A$1:$M$99</definedName>
    <definedName name="wrn.Confidential." localSheetId="0"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Redacted." localSheetId="0"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0" i="2" l="1"/>
  <c r="A29" i="2"/>
  <c r="A28" i="2"/>
  <c r="A24" i="2"/>
  <c r="A32" i="2"/>
  <c r="A31" i="2"/>
  <c r="A27" i="2"/>
  <c r="A26" i="2"/>
  <c r="A25" i="2"/>
  <c r="A22" i="2"/>
  <c r="A21" i="2"/>
  <c r="A20" i="2"/>
  <c r="A19" i="2"/>
  <c r="A18" i="2"/>
  <c r="A17" i="2"/>
  <c r="A16" i="2"/>
  <c r="A15" i="2"/>
  <c r="L32" i="2" l="1"/>
  <c r="L31" i="2"/>
  <c r="L26" i="2"/>
  <c r="L25" i="2"/>
  <c r="L24" i="2"/>
  <c r="L22" i="2"/>
  <c r="L21" i="2"/>
  <c r="L20" i="2"/>
  <c r="L19" i="2"/>
  <c r="N242" i="9" l="1"/>
  <c r="M242" i="9"/>
  <c r="K242" i="9"/>
  <c r="J242" i="9"/>
  <c r="N241" i="9"/>
  <c r="M241" i="9"/>
  <c r="K241" i="9"/>
  <c r="J241" i="9"/>
  <c r="K32" i="2"/>
  <c r="K31" i="2"/>
  <c r="C20" i="9" l="1"/>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146" i="9"/>
  <c r="C147" i="9"/>
  <c r="C148" i="9"/>
  <c r="C149" i="9"/>
  <c r="C150" i="9"/>
  <c r="C151" i="9"/>
  <c r="C152" i="9"/>
  <c r="C153" i="9"/>
  <c r="C154" i="9"/>
  <c r="C155" i="9"/>
  <c r="C156" i="9"/>
  <c r="C157" i="9"/>
  <c r="C158" i="9"/>
  <c r="C159" i="9"/>
  <c r="C160" i="9"/>
  <c r="C161" i="9"/>
  <c r="C162" i="9"/>
  <c r="C163" i="9"/>
  <c r="C164" i="9"/>
  <c r="C165" i="9"/>
  <c r="C166" i="9"/>
  <c r="C167" i="9"/>
  <c r="C168" i="9"/>
  <c r="C169" i="9"/>
  <c r="C170" i="9"/>
  <c r="C171" i="9"/>
  <c r="C172" i="9"/>
  <c r="C173" i="9"/>
  <c r="C174" i="9"/>
  <c r="C175" i="9"/>
  <c r="C176" i="9"/>
  <c r="C177" i="9"/>
  <c r="C178" i="9"/>
  <c r="C179" i="9"/>
  <c r="C180" i="9"/>
  <c r="C181" i="9"/>
  <c r="C182" i="9"/>
  <c r="C183" i="9"/>
  <c r="C184" i="9"/>
  <c r="C185" i="9"/>
  <c r="C186" i="9"/>
  <c r="C187" i="9"/>
  <c r="C188" i="9"/>
  <c r="C189" i="9"/>
  <c r="C190" i="9"/>
  <c r="C191" i="9"/>
  <c r="C192" i="9"/>
  <c r="C193" i="9"/>
  <c r="C194" i="9"/>
  <c r="C195" i="9"/>
  <c r="C196" i="9"/>
  <c r="C197" i="9"/>
  <c r="C198" i="9"/>
  <c r="C199" i="9"/>
  <c r="C200" i="9"/>
  <c r="C201" i="9"/>
  <c r="C202" i="9"/>
  <c r="C203" i="9"/>
  <c r="C204" i="9"/>
  <c r="C205" i="9"/>
  <c r="C206" i="9"/>
  <c r="C207" i="9"/>
  <c r="C208" i="9"/>
  <c r="C209" i="9"/>
  <c r="C210" i="9"/>
  <c r="C211" i="9"/>
  <c r="C212" i="9"/>
  <c r="C213" i="9"/>
  <c r="C214" i="9"/>
  <c r="C215" i="9"/>
  <c r="C216" i="9"/>
  <c r="C217" i="9"/>
  <c r="C218" i="9"/>
  <c r="C219" i="9"/>
  <c r="C220" i="9"/>
  <c r="C221" i="9"/>
  <c r="C222" i="9"/>
  <c r="C223" i="9"/>
  <c r="C224" i="9"/>
  <c r="C225" i="9"/>
  <c r="C226" i="9"/>
  <c r="C227" i="9"/>
  <c r="C228" i="9"/>
  <c r="C229" i="9"/>
  <c r="C230" i="9"/>
  <c r="C231" i="9"/>
  <c r="C232" i="9"/>
  <c r="C233" i="9"/>
  <c r="C234" i="9"/>
  <c r="C235" i="9"/>
  <c r="C236" i="9"/>
  <c r="C237" i="9"/>
  <c r="C238" i="9"/>
  <c r="C239" i="9"/>
  <c r="C240" i="9"/>
  <c r="C241" i="9"/>
  <c r="C242" i="9"/>
  <c r="C243" i="9"/>
  <c r="C244" i="9"/>
  <c r="C245" i="9"/>
  <c r="C246" i="9"/>
  <c r="C247" i="9"/>
  <c r="C248" i="9"/>
  <c r="C249" i="9"/>
  <c r="C250" i="9"/>
  <c r="C251" i="9"/>
  <c r="C252" i="9"/>
  <c r="C253" i="9"/>
  <c r="C254" i="9"/>
  <c r="C255" i="9"/>
  <c r="C256" i="9"/>
  <c r="C257" i="9"/>
  <c r="C258" i="9"/>
  <c r="C259" i="9"/>
  <c r="C260" i="9"/>
  <c r="C261" i="9"/>
  <c r="C262" i="9"/>
  <c r="C263" i="9"/>
  <c r="C264" i="9"/>
  <c r="C265" i="9"/>
  <c r="C266" i="9"/>
  <c r="C267" i="9"/>
  <c r="C268" i="9"/>
  <c r="C269" i="9"/>
  <c r="C270" i="9"/>
  <c r="C271" i="9"/>
  <c r="C272" i="9"/>
  <c r="C273" i="9"/>
  <c r="C274" i="9"/>
  <c r="C275" i="9"/>
  <c r="C276" i="9"/>
  <c r="C277" i="9"/>
  <c r="C278" i="9"/>
  <c r="C279" i="9"/>
  <c r="C280" i="9"/>
  <c r="C281" i="9"/>
  <c r="C282" i="9"/>
  <c r="C283" i="9"/>
  <c r="C284" i="9"/>
  <c r="C285" i="9"/>
  <c r="C286" i="9"/>
  <c r="C287" i="9"/>
  <c r="C288" i="9"/>
  <c r="C289" i="9"/>
  <c r="C290" i="9"/>
  <c r="C291" i="9"/>
  <c r="C292" i="9"/>
  <c r="C293" i="9"/>
  <c r="C294" i="9"/>
  <c r="C295" i="9"/>
  <c r="C296" i="9"/>
  <c r="C297" i="9"/>
  <c r="C298" i="9"/>
  <c r="C299" i="9"/>
  <c r="C300" i="9"/>
  <c r="C301" i="9"/>
  <c r="C302" i="9"/>
  <c r="C303" i="9"/>
  <c r="C304" i="9"/>
  <c r="C305" i="9"/>
  <c r="C306" i="9"/>
  <c r="C307" i="9"/>
  <c r="C308" i="9"/>
  <c r="C309" i="9"/>
  <c r="C310" i="9"/>
  <c r="C311" i="9"/>
  <c r="C312" i="9"/>
  <c r="C313" i="9"/>
  <c r="C314" i="9"/>
  <c r="C315" i="9"/>
  <c r="C316" i="9"/>
  <c r="C317" i="9"/>
  <c r="C318" i="9"/>
  <c r="C319" i="9"/>
  <c r="C320" i="9"/>
  <c r="C321" i="9"/>
  <c r="C322" i="9"/>
  <c r="C323" i="9"/>
  <c r="C324" i="9"/>
  <c r="C325" i="9"/>
  <c r="C326" i="9"/>
  <c r="C327" i="9"/>
  <c r="C328" i="9"/>
  <c r="C329" i="9"/>
  <c r="C330" i="9"/>
  <c r="C331" i="9"/>
  <c r="C332" i="9"/>
  <c r="C333" i="9"/>
  <c r="C334" i="9"/>
  <c r="C335" i="9"/>
  <c r="C336" i="9"/>
  <c r="C337" i="9"/>
  <c r="C338" i="9"/>
  <c r="C339" i="9"/>
  <c r="C340" i="9"/>
  <c r="C341" i="9"/>
  <c r="C342" i="9"/>
  <c r="C343" i="9"/>
  <c r="C344" i="9"/>
  <c r="C345" i="9"/>
  <c r="C346" i="9"/>
  <c r="C347" i="9"/>
  <c r="C348" i="9"/>
  <c r="C349" i="9"/>
  <c r="C350" i="9"/>
  <c r="C351" i="9"/>
  <c r="C352" i="9"/>
  <c r="C353" i="9"/>
  <c r="C354" i="9"/>
  <c r="C355" i="9"/>
  <c r="C356" i="9"/>
  <c r="C357" i="9"/>
  <c r="C358" i="9"/>
  <c r="C359" i="9"/>
  <c r="C360" i="9"/>
  <c r="C361" i="9"/>
  <c r="C362" i="9"/>
  <c r="C363" i="9"/>
  <c r="C364" i="9"/>
  <c r="C365" i="9"/>
  <c r="C366" i="9"/>
  <c r="C367" i="9"/>
  <c r="C368" i="9"/>
  <c r="C369" i="9"/>
  <c r="C370" i="9"/>
  <c r="C371" i="9"/>
  <c r="C372" i="9"/>
  <c r="C373" i="9"/>
  <c r="C374" i="9"/>
  <c r="C375" i="9"/>
  <c r="C376" i="9"/>
  <c r="C377" i="9"/>
  <c r="C378" i="9"/>
  <c r="C379" i="9"/>
  <c r="C380" i="9"/>
  <c r="C381" i="9"/>
  <c r="C382" i="9"/>
  <c r="C383" i="9"/>
  <c r="C384" i="9"/>
  <c r="C385" i="9"/>
  <c r="C386" i="9"/>
  <c r="C387" i="9"/>
  <c r="C388" i="9"/>
  <c r="C389" i="9"/>
  <c r="C390" i="9"/>
  <c r="C391" i="9"/>
  <c r="C392" i="9"/>
  <c r="C393" i="9"/>
  <c r="C394" i="9"/>
  <c r="C395" i="9"/>
  <c r="C396" i="9"/>
  <c r="C397" i="9"/>
  <c r="C398" i="9"/>
  <c r="C399" i="9"/>
  <c r="C400" i="9"/>
  <c r="C401" i="9"/>
  <c r="C402" i="9"/>
  <c r="C403" i="9"/>
  <c r="C404" i="9"/>
  <c r="C405" i="9"/>
  <c r="C406" i="9"/>
  <c r="C407" i="9"/>
  <c r="C408" i="9"/>
  <c r="C409" i="9"/>
  <c r="C410" i="9"/>
  <c r="C411" i="9"/>
  <c r="C412" i="9"/>
  <c r="C413" i="9"/>
  <c r="C414" i="9"/>
  <c r="C415" i="9"/>
  <c r="C416" i="9"/>
  <c r="C417" i="9"/>
  <c r="C418" i="9"/>
  <c r="C419" i="9"/>
  <c r="C420" i="9"/>
  <c r="C421" i="9"/>
  <c r="C422" i="9"/>
  <c r="C423" i="9"/>
  <c r="C424" i="9"/>
  <c r="C425" i="9"/>
  <c r="C426" i="9"/>
  <c r="C427" i="9"/>
  <c r="C428" i="9"/>
  <c r="C429" i="9"/>
  <c r="C16" i="9"/>
  <c r="C17" i="9"/>
  <c r="C18" i="9"/>
  <c r="K240" i="9" l="1"/>
  <c r="J240" i="9"/>
  <c r="G240" i="9"/>
  <c r="K54" i="9" l="1"/>
  <c r="K53" i="9"/>
  <c r="K52" i="9"/>
  <c r="K51" i="9"/>
  <c r="K50" i="9"/>
  <c r="K49" i="9"/>
  <c r="K48" i="9"/>
  <c r="K47" i="9"/>
  <c r="K46" i="9"/>
  <c r="K45" i="9"/>
  <c r="K44" i="9"/>
  <c r="K43" i="9"/>
  <c r="J54" i="9"/>
  <c r="J53" i="9"/>
  <c r="J52" i="9"/>
  <c r="J51" i="9"/>
  <c r="J50" i="9"/>
  <c r="J49" i="9"/>
  <c r="J48" i="9"/>
  <c r="J47" i="9"/>
  <c r="J46" i="9"/>
  <c r="J45" i="9"/>
  <c r="J44" i="9"/>
  <c r="J43" i="9"/>
  <c r="G54" i="9"/>
  <c r="G53" i="9"/>
  <c r="G52" i="9"/>
  <c r="G51" i="9"/>
  <c r="G50" i="9"/>
  <c r="G49" i="9"/>
  <c r="G48" i="9"/>
  <c r="G47" i="9"/>
  <c r="G46" i="9"/>
  <c r="G45" i="9"/>
  <c r="G44" i="9"/>
  <c r="G43" i="9"/>
  <c r="I28" i="11" l="1"/>
  <c r="I26" i="11"/>
  <c r="I25" i="11"/>
  <c r="J239" i="9" l="1"/>
  <c r="N237" i="9"/>
  <c r="M237" i="9"/>
  <c r="N236" i="9"/>
  <c r="M236" i="9"/>
  <c r="N235" i="9"/>
  <c r="M235" i="9"/>
  <c r="N234" i="9"/>
  <c r="M234" i="9"/>
  <c r="N233" i="9"/>
  <c r="M233" i="9"/>
  <c r="J237" i="9"/>
  <c r="J236" i="9"/>
  <c r="J235" i="9"/>
  <c r="J234" i="9"/>
  <c r="J233" i="9"/>
  <c r="N232" i="9"/>
  <c r="M232" i="9"/>
  <c r="J232" i="9"/>
  <c r="N231" i="9"/>
  <c r="M231" i="9"/>
  <c r="N230" i="9"/>
  <c r="M230" i="9"/>
  <c r="N229" i="9"/>
  <c r="M229" i="9"/>
  <c r="N228" i="9"/>
  <c r="M228" i="9"/>
  <c r="N227" i="9"/>
  <c r="M227" i="9"/>
  <c r="J231" i="9"/>
  <c r="J230" i="9"/>
  <c r="J229" i="9"/>
  <c r="J228" i="9"/>
  <c r="J227" i="9"/>
  <c r="K226" i="9"/>
  <c r="J226" i="9"/>
  <c r="N239" i="9"/>
  <c r="K26" i="2"/>
  <c r="M239" i="9" s="1"/>
  <c r="K234" i="9"/>
  <c r="K232" i="9"/>
  <c r="K235" i="9" l="1"/>
  <c r="K233" i="9"/>
  <c r="K236" i="9"/>
  <c r="K237" i="9"/>
  <c r="K229" i="9"/>
  <c r="K228" i="9"/>
  <c r="K230" i="9"/>
  <c r="K227" i="9"/>
  <c r="K231" i="9"/>
  <c r="K239" i="9"/>
  <c r="K181" i="9"/>
  <c r="J181" i="9"/>
  <c r="K41" i="9" l="1"/>
  <c r="J41" i="9"/>
  <c r="K28" i="9"/>
  <c r="J28" i="9"/>
  <c r="J27" i="9"/>
  <c r="G41" i="9"/>
  <c r="G28" i="9"/>
  <c r="G42" i="9" l="1"/>
  <c r="G40" i="9"/>
  <c r="G39" i="9"/>
  <c r="G38" i="9"/>
  <c r="G37" i="9"/>
  <c r="G36" i="9"/>
  <c r="G35" i="9"/>
  <c r="G34" i="9"/>
  <c r="G33" i="9"/>
  <c r="G32" i="9"/>
  <c r="G31" i="9"/>
  <c r="G30" i="9"/>
  <c r="G29" i="9"/>
  <c r="G27" i="9"/>
  <c r="G26" i="9"/>
  <c r="G25" i="9"/>
  <c r="G24" i="9"/>
  <c r="G23" i="9"/>
  <c r="G22" i="9"/>
  <c r="G21" i="9"/>
  <c r="G20" i="9"/>
  <c r="G19" i="9"/>
  <c r="G18" i="9"/>
  <c r="G17" i="9"/>
  <c r="G16" i="9"/>
  <c r="G222" i="9" l="1"/>
  <c r="G221" i="9"/>
  <c r="G220" i="9"/>
  <c r="G219" i="9"/>
  <c r="G218" i="9"/>
  <c r="G217" i="9"/>
  <c r="G216" i="9"/>
  <c r="G215" i="9"/>
  <c r="G214" i="9"/>
  <c r="G213" i="9"/>
  <c r="G212" i="9"/>
  <c r="G211" i="9"/>
  <c r="G210" i="9"/>
  <c r="G209" i="9"/>
  <c r="G208" i="9"/>
  <c r="G207" i="9"/>
  <c r="G206" i="9"/>
  <c r="G205" i="9"/>
  <c r="G204" i="9"/>
  <c r="G203" i="9"/>
  <c r="G202" i="9"/>
  <c r="G201" i="9"/>
  <c r="G200" i="9"/>
  <c r="G199" i="9"/>
  <c r="G198" i="9"/>
  <c r="G197" i="9"/>
  <c r="G196" i="9"/>
  <c r="G195" i="9"/>
  <c r="G194" i="9"/>
  <c r="G193" i="9"/>
  <c r="G192" i="9"/>
  <c r="G191" i="9"/>
  <c r="G190" i="9"/>
  <c r="G189" i="9"/>
  <c r="G188" i="9"/>
  <c r="G187" i="9"/>
  <c r="G186" i="9"/>
  <c r="G185" i="9"/>
  <c r="G184" i="9"/>
  <c r="G183" i="9"/>
  <c r="G182" i="9"/>
  <c r="G181" i="9"/>
  <c r="G180" i="9"/>
  <c r="G179" i="9"/>
  <c r="G178" i="9"/>
  <c r="G177" i="9"/>
  <c r="G176" i="9"/>
  <c r="G175" i="9"/>
  <c r="G174" i="9"/>
  <c r="G173" i="9"/>
  <c r="G172" i="9"/>
  <c r="G171" i="9"/>
  <c r="G170" i="9"/>
  <c r="G169" i="9"/>
  <c r="G168" i="9"/>
  <c r="G167" i="9"/>
  <c r="G166" i="9"/>
  <c r="G165" i="9"/>
  <c r="G164" i="9"/>
  <c r="G163" i="9"/>
  <c r="G162" i="9"/>
  <c r="G161" i="9"/>
  <c r="G160" i="9"/>
  <c r="G159" i="9"/>
  <c r="G158" i="9"/>
  <c r="G157" i="9"/>
  <c r="G156" i="9"/>
  <c r="G155" i="9"/>
  <c r="G154" i="9"/>
  <c r="G153" i="9"/>
  <c r="G152" i="9"/>
  <c r="G151" i="9"/>
  <c r="G150" i="9"/>
  <c r="G149" i="9"/>
  <c r="G148" i="9"/>
  <c r="G147" i="9"/>
  <c r="G146" i="9"/>
  <c r="G145" i="9"/>
  <c r="G144" i="9"/>
  <c r="G143" i="9"/>
  <c r="G142" i="9"/>
  <c r="G141" i="9"/>
  <c r="G140" i="9"/>
  <c r="G139" i="9"/>
  <c r="G138" i="9"/>
  <c r="G137" i="9"/>
  <c r="G136" i="9"/>
  <c r="G135" i="9"/>
  <c r="G134" i="9"/>
  <c r="G133" i="9"/>
  <c r="G132" i="9"/>
  <c r="G131" i="9"/>
  <c r="G130" i="9"/>
  <c r="G129" i="9"/>
  <c r="G128" i="9"/>
  <c r="G127" i="9"/>
  <c r="G126" i="9"/>
  <c r="G125" i="9"/>
  <c r="G124" i="9"/>
  <c r="G123" i="9"/>
  <c r="G122" i="9"/>
  <c r="G121" i="9"/>
  <c r="G120" i="9"/>
  <c r="G119" i="9"/>
  <c r="G118" i="9"/>
  <c r="G117" i="9"/>
  <c r="G116" i="9"/>
  <c r="G115" i="9"/>
  <c r="G114" i="9"/>
  <c r="G113" i="9"/>
  <c r="G112" i="9"/>
  <c r="G111" i="9"/>
  <c r="G110" i="9"/>
  <c r="G109" i="9"/>
  <c r="G108" i="9"/>
  <c r="G107" i="9"/>
  <c r="G106" i="9"/>
  <c r="G105" i="9"/>
  <c r="G104" i="9"/>
  <c r="G103" i="9"/>
  <c r="G102" i="9"/>
  <c r="G101" i="9"/>
  <c r="G100" i="9"/>
  <c r="G99" i="9"/>
  <c r="G98" i="9"/>
  <c r="G97" i="9"/>
  <c r="G96" i="9"/>
  <c r="G95" i="9"/>
  <c r="G94" i="9"/>
  <c r="G93" i="9"/>
  <c r="G92" i="9"/>
  <c r="G91" i="9"/>
  <c r="G90" i="9"/>
  <c r="G89" i="9"/>
  <c r="G88" i="9"/>
  <c r="G87" i="9"/>
  <c r="G86" i="9"/>
  <c r="G85" i="9"/>
  <c r="G84" i="9"/>
  <c r="G83" i="9"/>
  <c r="G82" i="9"/>
  <c r="G81" i="9"/>
  <c r="G80" i="9"/>
  <c r="G79" i="9"/>
  <c r="G78" i="9"/>
  <c r="G77" i="9"/>
  <c r="G76" i="9"/>
  <c r="G75" i="9"/>
  <c r="G74" i="9"/>
  <c r="G73" i="9"/>
  <c r="G72" i="9"/>
  <c r="G71" i="9"/>
  <c r="G70" i="9"/>
  <c r="G69" i="9"/>
  <c r="G68" i="9"/>
  <c r="G67" i="9"/>
  <c r="G66" i="9"/>
  <c r="G65" i="9"/>
  <c r="G64" i="9"/>
  <c r="G63" i="9"/>
  <c r="G62" i="9"/>
  <c r="G61" i="9"/>
  <c r="G60" i="9"/>
  <c r="G59" i="9"/>
  <c r="G58" i="9"/>
  <c r="G57" i="9"/>
  <c r="G56" i="9"/>
  <c r="G55" i="9"/>
  <c r="P16" i="6" l="1"/>
  <c r="N240" i="9" l="1"/>
  <c r="M240" i="9"/>
  <c r="K238" i="9"/>
  <c r="J238" i="9"/>
  <c r="J97" i="9"/>
  <c r="K42" i="9"/>
  <c r="J42" i="9"/>
  <c r="K40" i="9"/>
  <c r="K39" i="9"/>
  <c r="J40" i="9"/>
  <c r="J39" i="9"/>
  <c r="K38" i="9"/>
  <c r="J38" i="9"/>
  <c r="K27" i="9"/>
  <c r="K26" i="9"/>
  <c r="J26" i="9"/>
  <c r="K25" i="9"/>
  <c r="J25" i="9"/>
  <c r="I27" i="11" l="1"/>
  <c r="I24" i="11"/>
  <c r="P19" i="6"/>
  <c r="L27" i="11" s="1"/>
  <c r="P18" i="6"/>
  <c r="P17" i="6"/>
  <c r="J19" i="6"/>
  <c r="J18" i="6"/>
  <c r="J17" i="6"/>
  <c r="N19" i="6"/>
  <c r="N18" i="6"/>
  <c r="Q18" i="6" s="1"/>
  <c r="N17" i="6"/>
  <c r="Q17" i="6" s="1"/>
  <c r="H19" i="6"/>
  <c r="H18" i="6"/>
  <c r="H17" i="6"/>
  <c r="K17" i="6" s="1"/>
  <c r="I23" i="11"/>
  <c r="N16" i="6"/>
  <c r="Q16" i="6" s="1"/>
  <c r="G16" i="6"/>
  <c r="K18" i="6" l="1"/>
  <c r="J26" i="11"/>
  <c r="J25" i="11"/>
  <c r="L26" i="11"/>
  <c r="L25" i="11"/>
  <c r="K19" i="6"/>
  <c r="J28" i="11"/>
  <c r="L28" i="11"/>
  <c r="I21" i="11"/>
  <c r="L21" i="11" s="1"/>
  <c r="I19" i="11"/>
  <c r="L19" i="11" s="1"/>
  <c r="I22" i="11"/>
  <c r="L22" i="11" s="1"/>
  <c r="J16" i="6"/>
  <c r="I20" i="11"/>
  <c r="L20" i="11" s="1"/>
  <c r="H16" i="6"/>
  <c r="J27" i="11"/>
  <c r="J24" i="11"/>
  <c r="L23" i="11"/>
  <c r="Q19" i="6"/>
  <c r="M27" i="11" s="1"/>
  <c r="L24" i="11"/>
  <c r="M24" i="11"/>
  <c r="M23" i="11"/>
  <c r="J23" i="11"/>
  <c r="J225" i="9"/>
  <c r="M28" i="11" l="1"/>
  <c r="M25" i="11"/>
  <c r="M26" i="11"/>
  <c r="K16" i="6"/>
  <c r="J21" i="11"/>
  <c r="M21" i="11" s="1"/>
  <c r="J22" i="11"/>
  <c r="M22" i="11" s="1"/>
  <c r="J20" i="11"/>
  <c r="M20" i="11" s="1"/>
  <c r="J19" i="11"/>
  <c r="M19" i="11" s="1"/>
  <c r="J223" i="9"/>
  <c r="K222" i="9"/>
  <c r="J222" i="9"/>
  <c r="K221" i="9"/>
  <c r="J221" i="9"/>
  <c r="K220" i="9"/>
  <c r="J220" i="9"/>
  <c r="K219" i="9"/>
  <c r="J219" i="9"/>
  <c r="K218" i="9"/>
  <c r="J218" i="9"/>
  <c r="K217" i="9"/>
  <c r="J217" i="9"/>
  <c r="K216" i="9"/>
  <c r="J216" i="9"/>
  <c r="K215" i="9"/>
  <c r="J215" i="9"/>
  <c r="K214" i="9"/>
  <c r="J214" i="9"/>
  <c r="K213" i="9"/>
  <c r="J213" i="9"/>
  <c r="K212" i="9"/>
  <c r="J212" i="9"/>
  <c r="K211" i="9"/>
  <c r="J211" i="9"/>
  <c r="K210" i="9"/>
  <c r="J210" i="9"/>
  <c r="K209" i="9"/>
  <c r="J209" i="9"/>
  <c r="K208" i="9"/>
  <c r="J208" i="9"/>
  <c r="K207" i="9"/>
  <c r="J207" i="9"/>
  <c r="K206" i="9"/>
  <c r="J206" i="9"/>
  <c r="K205" i="9"/>
  <c r="J205" i="9"/>
  <c r="K204" i="9"/>
  <c r="J204" i="9"/>
  <c r="K203" i="9"/>
  <c r="J203" i="9"/>
  <c r="K202" i="9"/>
  <c r="J202" i="9"/>
  <c r="K201" i="9"/>
  <c r="J201" i="9"/>
  <c r="K200" i="9"/>
  <c r="J200" i="9"/>
  <c r="K199" i="9"/>
  <c r="J199" i="9"/>
  <c r="K198" i="9"/>
  <c r="J198" i="9"/>
  <c r="K197" i="9"/>
  <c r="J197" i="9"/>
  <c r="K196" i="9"/>
  <c r="J196" i="9"/>
  <c r="K195" i="9"/>
  <c r="J195" i="9"/>
  <c r="K194" i="9"/>
  <c r="J194" i="9"/>
  <c r="K193" i="9"/>
  <c r="J193" i="9"/>
  <c r="K192" i="9"/>
  <c r="J192" i="9"/>
  <c r="K191" i="9"/>
  <c r="J191" i="9"/>
  <c r="K190" i="9"/>
  <c r="J190" i="9"/>
  <c r="K189" i="9"/>
  <c r="J189" i="9"/>
  <c r="K188" i="9"/>
  <c r="J188" i="9"/>
  <c r="K187" i="9"/>
  <c r="J187" i="9"/>
  <c r="K186" i="9"/>
  <c r="J186" i="9"/>
  <c r="K185" i="9"/>
  <c r="J185" i="9"/>
  <c r="K184" i="9"/>
  <c r="J184" i="9"/>
  <c r="K183" i="9"/>
  <c r="J183" i="9"/>
  <c r="K182" i="9"/>
  <c r="J182" i="9"/>
  <c r="K180" i="9"/>
  <c r="J180" i="9"/>
  <c r="K179" i="9"/>
  <c r="J179" i="9"/>
  <c r="K178" i="9"/>
  <c r="J178" i="9"/>
  <c r="K177" i="9"/>
  <c r="J177" i="9"/>
  <c r="K176" i="9"/>
  <c r="J176" i="9"/>
  <c r="K175" i="9"/>
  <c r="J175" i="9"/>
  <c r="K174" i="9"/>
  <c r="J174" i="9"/>
  <c r="K173" i="9"/>
  <c r="J173" i="9"/>
  <c r="K172" i="9"/>
  <c r="J172" i="9"/>
  <c r="K171" i="9"/>
  <c r="J171" i="9"/>
  <c r="K170" i="9"/>
  <c r="J170" i="9"/>
  <c r="K169" i="9"/>
  <c r="J169" i="9"/>
  <c r="K168" i="9"/>
  <c r="J168" i="9"/>
  <c r="K167" i="9"/>
  <c r="J167" i="9"/>
  <c r="K166" i="9"/>
  <c r="J166" i="9"/>
  <c r="K165" i="9"/>
  <c r="J165" i="9"/>
  <c r="K164" i="9"/>
  <c r="J164" i="9"/>
  <c r="K163" i="9"/>
  <c r="J163" i="9"/>
  <c r="K162" i="9"/>
  <c r="J162" i="9"/>
  <c r="K161" i="9"/>
  <c r="J161" i="9"/>
  <c r="K160" i="9"/>
  <c r="J160" i="9"/>
  <c r="K159" i="9"/>
  <c r="J159" i="9"/>
  <c r="K158" i="9"/>
  <c r="J158" i="9"/>
  <c r="K157" i="9"/>
  <c r="J157" i="9"/>
  <c r="K156" i="9"/>
  <c r="J156" i="9"/>
  <c r="K155" i="9"/>
  <c r="J155" i="9"/>
  <c r="K154" i="9"/>
  <c r="J154" i="9"/>
  <c r="K153" i="9"/>
  <c r="J153" i="9"/>
  <c r="K152" i="9"/>
  <c r="J152" i="9"/>
  <c r="K151" i="9"/>
  <c r="J151" i="9"/>
  <c r="K150" i="9"/>
  <c r="J150" i="9"/>
  <c r="K149" i="9"/>
  <c r="J149" i="9"/>
  <c r="K148" i="9"/>
  <c r="J148" i="9"/>
  <c r="K147" i="9"/>
  <c r="J147" i="9"/>
  <c r="K146" i="9"/>
  <c r="J146" i="9"/>
  <c r="K145" i="9"/>
  <c r="J145" i="9"/>
  <c r="K144" i="9"/>
  <c r="J144" i="9"/>
  <c r="K143" i="9"/>
  <c r="J143" i="9"/>
  <c r="K142" i="9"/>
  <c r="J142" i="9"/>
  <c r="K141" i="9"/>
  <c r="J141" i="9"/>
  <c r="K140" i="9"/>
  <c r="J140" i="9"/>
  <c r="K139" i="9"/>
  <c r="J139" i="9"/>
  <c r="K138" i="9" l="1"/>
  <c r="J138" i="9"/>
  <c r="K137" i="9"/>
  <c r="J137" i="9"/>
  <c r="K136" i="9"/>
  <c r="J136" i="9"/>
  <c r="K135" i="9"/>
  <c r="J135" i="9"/>
  <c r="K134" i="9"/>
  <c r="J134" i="9"/>
  <c r="K133" i="9"/>
  <c r="J133" i="9"/>
  <c r="K132" i="9"/>
  <c r="J132" i="9"/>
  <c r="K131" i="9"/>
  <c r="J131" i="9"/>
  <c r="K130" i="9"/>
  <c r="J130" i="9"/>
  <c r="K129" i="9"/>
  <c r="J129" i="9"/>
  <c r="K128" i="9"/>
  <c r="J128" i="9"/>
  <c r="K127" i="9"/>
  <c r="J127" i="9"/>
  <c r="K126" i="9"/>
  <c r="J126" i="9"/>
  <c r="K125" i="9"/>
  <c r="J125" i="9"/>
  <c r="K124" i="9"/>
  <c r="J124" i="9"/>
  <c r="K123" i="9"/>
  <c r="J123" i="9"/>
  <c r="K122" i="9"/>
  <c r="J122" i="9"/>
  <c r="K121" i="9"/>
  <c r="J121" i="9"/>
  <c r="K120" i="9"/>
  <c r="J120" i="9"/>
  <c r="K119" i="9"/>
  <c r="J119" i="9"/>
  <c r="K118" i="9"/>
  <c r="J118" i="9"/>
  <c r="K117" i="9"/>
  <c r="J117" i="9"/>
  <c r="K116" i="9"/>
  <c r="J116" i="9"/>
  <c r="K115" i="9"/>
  <c r="J115" i="9"/>
  <c r="K114" i="9"/>
  <c r="J114" i="9"/>
  <c r="K113" i="9"/>
  <c r="J113" i="9"/>
  <c r="K112" i="9"/>
  <c r="J112" i="9"/>
  <c r="K111" i="9"/>
  <c r="J111" i="9"/>
  <c r="K110" i="9"/>
  <c r="J110" i="9"/>
  <c r="K109" i="9"/>
  <c r="J109" i="9"/>
  <c r="K108" i="9"/>
  <c r="J108" i="9"/>
  <c r="K107" i="9"/>
  <c r="J107" i="9"/>
  <c r="K106" i="9"/>
  <c r="J106" i="9"/>
  <c r="K105" i="9"/>
  <c r="J105" i="9"/>
  <c r="K104" i="9"/>
  <c r="J104" i="9"/>
  <c r="K103" i="9"/>
  <c r="J103" i="9"/>
  <c r="K102" i="9"/>
  <c r="J102" i="9"/>
  <c r="K101" i="9"/>
  <c r="J101" i="9"/>
  <c r="K100" i="9"/>
  <c r="J100" i="9"/>
  <c r="K99" i="9"/>
  <c r="J99" i="9"/>
  <c r="K98" i="9"/>
  <c r="J98" i="9"/>
  <c r="K97" i="9"/>
  <c r="K96" i="9"/>
  <c r="J96" i="9"/>
  <c r="K95" i="9"/>
  <c r="J95" i="9"/>
  <c r="K94" i="9"/>
  <c r="J94" i="9"/>
  <c r="K93" i="9"/>
  <c r="J93" i="9"/>
  <c r="K92" i="9"/>
  <c r="J92" i="9"/>
  <c r="K91" i="9"/>
  <c r="J91" i="9"/>
  <c r="K90" i="9"/>
  <c r="J90" i="9"/>
  <c r="K89" i="9"/>
  <c r="J89" i="9"/>
  <c r="K88" i="9"/>
  <c r="J88" i="9"/>
  <c r="K87" i="9"/>
  <c r="J87" i="9"/>
  <c r="K86" i="9"/>
  <c r="J86" i="9"/>
  <c r="K85" i="9"/>
  <c r="J85" i="9"/>
  <c r="K84" i="9"/>
  <c r="J84" i="9"/>
  <c r="K83" i="9"/>
  <c r="J83" i="9"/>
  <c r="K82" i="9"/>
  <c r="J82" i="9"/>
  <c r="K81" i="9"/>
  <c r="J81" i="9"/>
  <c r="K80" i="9"/>
  <c r="J80" i="9"/>
  <c r="K79" i="9"/>
  <c r="J79" i="9"/>
  <c r="K78" i="9"/>
  <c r="J78" i="9"/>
  <c r="K77" i="9"/>
  <c r="J77" i="9"/>
  <c r="K76" i="9"/>
  <c r="J76" i="9"/>
  <c r="K75" i="9"/>
  <c r="J75" i="9"/>
  <c r="K74" i="9"/>
  <c r="J74" i="9"/>
  <c r="K73" i="9"/>
  <c r="J73" i="9"/>
  <c r="K72" i="9"/>
  <c r="J72" i="9"/>
  <c r="K71" i="9"/>
  <c r="J71" i="9"/>
  <c r="K70" i="9"/>
  <c r="J70" i="9"/>
  <c r="K69" i="9"/>
  <c r="J69" i="9"/>
  <c r="K68" i="9"/>
  <c r="J68" i="9"/>
  <c r="K67" i="9"/>
  <c r="J67" i="9"/>
  <c r="K66" i="9"/>
  <c r="J66" i="9"/>
  <c r="K65" i="9"/>
  <c r="J65" i="9"/>
  <c r="K64" i="9"/>
  <c r="J64" i="9"/>
  <c r="K63" i="9"/>
  <c r="J63" i="9"/>
  <c r="K62" i="9"/>
  <c r="J62" i="9"/>
  <c r="K61" i="9"/>
  <c r="J61" i="9"/>
  <c r="K60" i="9"/>
  <c r="J60" i="9"/>
  <c r="K59" i="9"/>
  <c r="J59" i="9"/>
  <c r="K58" i="9"/>
  <c r="J58" i="9"/>
  <c r="K57" i="9"/>
  <c r="J57" i="9"/>
  <c r="K56" i="9"/>
  <c r="J56" i="9"/>
  <c r="K55" i="9"/>
  <c r="J55" i="9"/>
  <c r="K37" i="9"/>
  <c r="J37" i="9"/>
  <c r="K36" i="9"/>
  <c r="J36" i="9"/>
  <c r="K35" i="9"/>
  <c r="J35" i="9"/>
  <c r="K34" i="9"/>
  <c r="J34" i="9"/>
  <c r="K33" i="9"/>
  <c r="J33" i="9"/>
  <c r="K32" i="9"/>
  <c r="J32" i="9"/>
  <c r="K31" i="9"/>
  <c r="J31" i="9"/>
  <c r="K30" i="9"/>
  <c r="J30" i="9"/>
  <c r="K29" i="9"/>
  <c r="J29" i="9"/>
  <c r="K24" i="9"/>
  <c r="J24" i="9"/>
  <c r="K23" i="9"/>
  <c r="J23" i="9"/>
  <c r="K22" i="9"/>
  <c r="J22" i="9"/>
  <c r="K21" i="9"/>
  <c r="J21" i="9"/>
  <c r="K20" i="9"/>
  <c r="J20" i="9"/>
  <c r="K19" i="9"/>
  <c r="J19" i="9"/>
  <c r="K18" i="9"/>
  <c r="J18" i="9"/>
  <c r="K17" i="9"/>
  <c r="J17" i="9"/>
  <c r="K16" i="9"/>
  <c r="J16" i="9"/>
  <c r="J14" i="9"/>
  <c r="N238" i="9"/>
  <c r="K25" i="2"/>
  <c r="M238" i="9" s="1"/>
  <c r="K24" i="2"/>
  <c r="K22" i="2"/>
  <c r="M223" i="9" s="1"/>
  <c r="K21" i="2"/>
  <c r="K20" i="2"/>
  <c r="N136" i="9"/>
  <c r="K19" i="2"/>
  <c r="N94" i="9"/>
  <c r="K18" i="2"/>
  <c r="M95" i="9" s="1"/>
  <c r="K17" i="2"/>
  <c r="K16" i="2"/>
  <c r="K15" i="2"/>
  <c r="K225" i="9"/>
  <c r="K223" i="9"/>
  <c r="M43" i="9" l="1"/>
  <c r="M46" i="9"/>
  <c r="M52" i="9"/>
  <c r="M53" i="9"/>
  <c r="M51" i="9"/>
  <c r="M48" i="9"/>
  <c r="M49" i="9"/>
  <c r="M54" i="9"/>
  <c r="M47" i="9"/>
  <c r="M44" i="9"/>
  <c r="M45" i="9"/>
  <c r="M50" i="9"/>
  <c r="M42" i="9"/>
  <c r="M225" i="9"/>
  <c r="M226" i="9"/>
  <c r="N47" i="9"/>
  <c r="N48" i="9"/>
  <c r="N45" i="9"/>
  <c r="N50" i="9"/>
  <c r="N43" i="9"/>
  <c r="N44" i="9"/>
  <c r="N46" i="9"/>
  <c r="N53" i="9"/>
  <c r="N51" i="9"/>
  <c r="N52" i="9"/>
  <c r="N49" i="9"/>
  <c r="N54" i="9"/>
  <c r="N42" i="9"/>
  <c r="M28" i="9"/>
  <c r="M27" i="9"/>
  <c r="M26" i="9"/>
  <c r="M25" i="9"/>
  <c r="M138" i="9"/>
  <c r="M97" i="9"/>
  <c r="N180" i="9"/>
  <c r="N178" i="9"/>
  <c r="N176" i="9"/>
  <c r="N174" i="9"/>
  <c r="N172" i="9"/>
  <c r="N170" i="9"/>
  <c r="N168" i="9"/>
  <c r="N166" i="9"/>
  <c r="N164" i="9"/>
  <c r="N162" i="9"/>
  <c r="N160" i="9"/>
  <c r="N158" i="9"/>
  <c r="N156" i="9"/>
  <c r="N154" i="9"/>
  <c r="N152" i="9"/>
  <c r="N150" i="9"/>
  <c r="N148" i="9"/>
  <c r="N146" i="9"/>
  <c r="N144" i="9"/>
  <c r="N141" i="9"/>
  <c r="N179" i="9"/>
  <c r="N177" i="9"/>
  <c r="N175" i="9"/>
  <c r="N173" i="9"/>
  <c r="N171" i="9"/>
  <c r="N169" i="9"/>
  <c r="N167" i="9"/>
  <c r="N165" i="9"/>
  <c r="N163" i="9"/>
  <c r="N161" i="9"/>
  <c r="N159" i="9"/>
  <c r="N157" i="9"/>
  <c r="N155" i="9"/>
  <c r="N153" i="9"/>
  <c r="N151" i="9"/>
  <c r="N149" i="9"/>
  <c r="N147" i="9"/>
  <c r="N145" i="9"/>
  <c r="N143" i="9"/>
  <c r="N139" i="9"/>
  <c r="N142" i="9"/>
  <c r="N140" i="9"/>
  <c r="M16" i="9"/>
  <c r="M24" i="9"/>
  <c r="N55" i="9"/>
  <c r="N59" i="9"/>
  <c r="N63" i="9"/>
  <c r="N67" i="9"/>
  <c r="N71" i="9"/>
  <c r="N75" i="9"/>
  <c r="N79" i="9"/>
  <c r="N83" i="9"/>
  <c r="N87" i="9"/>
  <c r="N91" i="9"/>
  <c r="N95" i="9"/>
  <c r="N99" i="9"/>
  <c r="N102" i="9"/>
  <c r="M105" i="9"/>
  <c r="N107" i="9"/>
  <c r="N110" i="9"/>
  <c r="M113" i="9"/>
  <c r="N115" i="9"/>
  <c r="N118" i="9"/>
  <c r="M121" i="9"/>
  <c r="N123" i="9"/>
  <c r="N126" i="9"/>
  <c r="M129" i="9"/>
  <c r="N131" i="9"/>
  <c r="N134" i="9"/>
  <c r="M137" i="9"/>
  <c r="M17" i="9"/>
  <c r="M18" i="9"/>
  <c r="M19" i="9"/>
  <c r="N56" i="9"/>
  <c r="N60" i="9"/>
  <c r="N64" i="9"/>
  <c r="N68" i="9"/>
  <c r="N72" i="9"/>
  <c r="N76" i="9"/>
  <c r="N80" i="9"/>
  <c r="N84" i="9"/>
  <c r="N88" i="9"/>
  <c r="N92" i="9"/>
  <c r="N96" i="9"/>
  <c r="N97" i="9"/>
  <c r="N100" i="9"/>
  <c r="M103" i="9"/>
  <c r="N105" i="9"/>
  <c r="N108" i="9"/>
  <c r="M111" i="9"/>
  <c r="N113" i="9"/>
  <c r="N116" i="9"/>
  <c r="M119" i="9"/>
  <c r="N121" i="9"/>
  <c r="N124" i="9"/>
  <c r="M127" i="9"/>
  <c r="N129" i="9"/>
  <c r="N132" i="9"/>
  <c r="M135" i="9"/>
  <c r="N137" i="9"/>
  <c r="M181" i="9"/>
  <c r="M221" i="9"/>
  <c r="M219" i="9"/>
  <c r="M217" i="9"/>
  <c r="M215" i="9"/>
  <c r="M213" i="9"/>
  <c r="M211" i="9"/>
  <c r="M209" i="9"/>
  <c r="M207" i="9"/>
  <c r="M205" i="9"/>
  <c r="M203" i="9"/>
  <c r="M201" i="9"/>
  <c r="M199" i="9"/>
  <c r="M197" i="9"/>
  <c r="M195" i="9"/>
  <c r="M193" i="9"/>
  <c r="M191" i="9"/>
  <c r="M189" i="9"/>
  <c r="M187" i="9"/>
  <c r="M185" i="9"/>
  <c r="M183" i="9"/>
  <c r="M222" i="9"/>
  <c r="M220" i="9"/>
  <c r="M218" i="9"/>
  <c r="M216" i="9"/>
  <c r="M214" i="9"/>
  <c r="M212" i="9"/>
  <c r="M210" i="9"/>
  <c r="M208" i="9"/>
  <c r="M206" i="9"/>
  <c r="M204" i="9"/>
  <c r="M202" i="9"/>
  <c r="M200" i="9"/>
  <c r="M198" i="9"/>
  <c r="M196" i="9"/>
  <c r="M194" i="9"/>
  <c r="M192" i="9"/>
  <c r="M190" i="9"/>
  <c r="M188" i="9"/>
  <c r="M186" i="9"/>
  <c r="M184" i="9"/>
  <c r="M182" i="9"/>
  <c r="M20" i="9"/>
  <c r="N57" i="9"/>
  <c r="N61" i="9"/>
  <c r="N65" i="9"/>
  <c r="N69" i="9"/>
  <c r="N73" i="9"/>
  <c r="N77" i="9"/>
  <c r="N81" i="9"/>
  <c r="N85" i="9"/>
  <c r="N89" i="9"/>
  <c r="N93" i="9"/>
  <c r="N98" i="9"/>
  <c r="M101" i="9"/>
  <c r="N103" i="9"/>
  <c r="N106" i="9"/>
  <c r="M109" i="9"/>
  <c r="N111" i="9"/>
  <c r="N114" i="9"/>
  <c r="M117" i="9"/>
  <c r="N119" i="9"/>
  <c r="N122" i="9"/>
  <c r="M125" i="9"/>
  <c r="N127" i="9"/>
  <c r="N130" i="9"/>
  <c r="M133" i="9"/>
  <c r="N135" i="9"/>
  <c r="N138" i="9"/>
  <c r="M41" i="9"/>
  <c r="M39" i="9"/>
  <c r="M37" i="9"/>
  <c r="M33" i="9"/>
  <c r="M29" i="9"/>
  <c r="M35" i="9"/>
  <c r="M31" i="9"/>
  <c r="M36" i="9"/>
  <c r="M32" i="9"/>
  <c r="M40" i="9"/>
  <c r="M38" i="9"/>
  <c r="M34" i="9"/>
  <c r="M30" i="9"/>
  <c r="M180" i="9"/>
  <c r="M178" i="9"/>
  <c r="M176" i="9"/>
  <c r="M174" i="9"/>
  <c r="M172" i="9"/>
  <c r="M170" i="9"/>
  <c r="M168" i="9"/>
  <c r="M166" i="9"/>
  <c r="M164" i="9"/>
  <c r="M162" i="9"/>
  <c r="M160" i="9"/>
  <c r="M158" i="9"/>
  <c r="M156" i="9"/>
  <c r="M154" i="9"/>
  <c r="M152" i="9"/>
  <c r="M150" i="9"/>
  <c r="M148" i="9"/>
  <c r="M146" i="9"/>
  <c r="M144" i="9"/>
  <c r="M142" i="9"/>
  <c r="M140" i="9"/>
  <c r="M139" i="9"/>
  <c r="M179" i="9"/>
  <c r="M177" i="9"/>
  <c r="M175" i="9"/>
  <c r="M173" i="9"/>
  <c r="M171" i="9"/>
  <c r="M169" i="9"/>
  <c r="M167" i="9"/>
  <c r="M165" i="9"/>
  <c r="M163" i="9"/>
  <c r="M161" i="9"/>
  <c r="M159" i="9"/>
  <c r="M157" i="9"/>
  <c r="M155" i="9"/>
  <c r="M153" i="9"/>
  <c r="M151" i="9"/>
  <c r="M149" i="9"/>
  <c r="M147" i="9"/>
  <c r="M145" i="9"/>
  <c r="M143" i="9"/>
  <c r="M141" i="9"/>
  <c r="N181" i="9"/>
  <c r="N221" i="9"/>
  <c r="N219" i="9"/>
  <c r="N217" i="9"/>
  <c r="N215" i="9"/>
  <c r="N213" i="9"/>
  <c r="N211" i="9"/>
  <c r="N209" i="9"/>
  <c r="N207" i="9"/>
  <c r="N205" i="9"/>
  <c r="N203" i="9"/>
  <c r="N201" i="9"/>
  <c r="N199" i="9"/>
  <c r="N197" i="9"/>
  <c r="N195" i="9"/>
  <c r="N193" i="9"/>
  <c r="N191" i="9"/>
  <c r="N189" i="9"/>
  <c r="N187" i="9"/>
  <c r="N185" i="9"/>
  <c r="N183" i="9"/>
  <c r="N222" i="9"/>
  <c r="N220" i="9"/>
  <c r="N218" i="9"/>
  <c r="N216" i="9"/>
  <c r="N214" i="9"/>
  <c r="N212" i="9"/>
  <c r="N210" i="9"/>
  <c r="N208" i="9"/>
  <c r="N206" i="9"/>
  <c r="N204" i="9"/>
  <c r="N202" i="9"/>
  <c r="N200" i="9"/>
  <c r="N198" i="9"/>
  <c r="N196" i="9"/>
  <c r="N194" i="9"/>
  <c r="N192" i="9"/>
  <c r="N190" i="9"/>
  <c r="N188" i="9"/>
  <c r="N186" i="9"/>
  <c r="N184" i="9"/>
  <c r="N182" i="9"/>
  <c r="M21" i="9"/>
  <c r="M22" i="9"/>
  <c r="M23" i="9"/>
  <c r="N58" i="9"/>
  <c r="N62" i="9"/>
  <c r="N66" i="9"/>
  <c r="N70" i="9"/>
  <c r="N74" i="9"/>
  <c r="N78" i="9"/>
  <c r="N82" i="9"/>
  <c r="N86" i="9"/>
  <c r="N90" i="9"/>
  <c r="M99" i="9"/>
  <c r="N101" i="9"/>
  <c r="N104" i="9"/>
  <c r="M107" i="9"/>
  <c r="N109" i="9"/>
  <c r="N112" i="9"/>
  <c r="M115" i="9"/>
  <c r="N117" i="9"/>
  <c r="N120" i="9"/>
  <c r="M123" i="9"/>
  <c r="N125" i="9"/>
  <c r="N128" i="9"/>
  <c r="M131" i="9"/>
  <c r="N133" i="9"/>
  <c r="N41" i="9"/>
  <c r="N39" i="9"/>
  <c r="N37" i="9"/>
  <c r="N35" i="9"/>
  <c r="N33" i="9"/>
  <c r="N34" i="9"/>
  <c r="N30" i="9"/>
  <c r="N29" i="9"/>
  <c r="N40" i="9"/>
  <c r="N38" i="9"/>
  <c r="N36" i="9"/>
  <c r="N32" i="9"/>
  <c r="N31" i="9"/>
  <c r="N28" i="9"/>
  <c r="N27" i="9"/>
  <c r="N26" i="9"/>
  <c r="N25" i="9"/>
  <c r="N16" i="9"/>
  <c r="N22" i="9"/>
  <c r="N24" i="9"/>
  <c r="N17" i="9"/>
  <c r="N21" i="9"/>
  <c r="N23" i="9"/>
  <c r="N18" i="9"/>
  <c r="N20" i="9"/>
  <c r="N19" i="9"/>
  <c r="N223" i="9"/>
  <c r="M98" i="9"/>
  <c r="M100" i="9"/>
  <c r="M102" i="9"/>
  <c r="M104" i="9"/>
  <c r="M106" i="9"/>
  <c r="M108" i="9"/>
  <c r="M110" i="9"/>
  <c r="M112" i="9"/>
  <c r="M114" i="9"/>
  <c r="M116" i="9"/>
  <c r="M118" i="9"/>
  <c r="M120" i="9"/>
  <c r="M122" i="9"/>
  <c r="M124" i="9"/>
  <c r="M126" i="9"/>
  <c r="M128" i="9"/>
  <c r="M130" i="9"/>
  <c r="M132" i="9"/>
  <c r="M134" i="9"/>
  <c r="M136" i="9"/>
  <c r="M56" i="9"/>
  <c r="M60" i="9"/>
  <c r="M62" i="9"/>
  <c r="M66" i="9"/>
  <c r="M68" i="9"/>
  <c r="M70" i="9"/>
  <c r="M74" i="9"/>
  <c r="M78" i="9"/>
  <c r="M80" i="9"/>
  <c r="M84" i="9"/>
  <c r="M86" i="9"/>
  <c r="M90" i="9"/>
  <c r="M96" i="9"/>
  <c r="M58" i="9"/>
  <c r="M64" i="9"/>
  <c r="M72" i="9"/>
  <c r="M76" i="9"/>
  <c r="M82" i="9"/>
  <c r="M88" i="9"/>
  <c r="M92" i="9"/>
  <c r="M94" i="9"/>
  <c r="M55" i="9"/>
  <c r="M57" i="9"/>
  <c r="M59" i="9"/>
  <c r="M61" i="9"/>
  <c r="M63" i="9"/>
  <c r="M65" i="9"/>
  <c r="M67" i="9"/>
  <c r="M69" i="9"/>
  <c r="M71" i="9"/>
  <c r="M73" i="9"/>
  <c r="M75" i="9"/>
  <c r="M77" i="9"/>
  <c r="M79" i="9"/>
  <c r="M81" i="9"/>
  <c r="M83" i="9"/>
  <c r="M85" i="9"/>
  <c r="M87" i="9"/>
  <c r="M89" i="9"/>
  <c r="M91" i="9"/>
  <c r="M93" i="9"/>
  <c r="D23" i="11"/>
  <c r="D42" i="11"/>
  <c r="E42" i="11" s="1"/>
  <c r="D43" i="11"/>
  <c r="E43" i="11" s="1"/>
  <c r="D44" i="11"/>
  <c r="E44" i="11" s="1"/>
  <c r="D45" i="11"/>
  <c r="E45" i="11" s="1"/>
  <c r="D46" i="11"/>
  <c r="E46" i="11" s="1"/>
  <c r="D47" i="11"/>
  <c r="E47" i="11" s="1"/>
  <c r="D48" i="11"/>
  <c r="E48" i="11" s="1"/>
  <c r="D49" i="11"/>
  <c r="E49" i="11" s="1"/>
  <c r="D50" i="11"/>
  <c r="E50" i="11" s="1"/>
  <c r="D51" i="11"/>
  <c r="E51" i="11" s="1"/>
  <c r="D52" i="11"/>
  <c r="E52" i="11" s="1"/>
  <c r="D53" i="11"/>
  <c r="E53" i="11" s="1"/>
  <c r="D54" i="11"/>
  <c r="E54" i="11" s="1"/>
  <c r="D55" i="11"/>
  <c r="E55" i="11" s="1"/>
  <c r="D56" i="11"/>
  <c r="E56" i="11" s="1"/>
  <c r="D57" i="11"/>
  <c r="E57" i="11" s="1"/>
  <c r="D58" i="11"/>
  <c r="E58" i="11" s="1"/>
  <c r="D59" i="11"/>
  <c r="E59" i="11" s="1"/>
  <c r="D60" i="11"/>
  <c r="E60" i="11" s="1"/>
  <c r="D61" i="11"/>
  <c r="E61" i="11" s="1"/>
  <c r="D62" i="11"/>
  <c r="E62" i="11" s="1"/>
  <c r="D63" i="11"/>
  <c r="E63" i="11" s="1"/>
  <c r="D64" i="11"/>
  <c r="E64" i="11" s="1"/>
  <c r="D65" i="11"/>
  <c r="E65" i="11" s="1"/>
  <c r="D66" i="11"/>
  <c r="E66" i="11" s="1"/>
  <c r="D67" i="11"/>
  <c r="E67" i="11" s="1"/>
  <c r="D68" i="11"/>
  <c r="E68" i="11" s="1"/>
  <c r="D69" i="11"/>
  <c r="E69" i="11" s="1"/>
  <c r="D70" i="11"/>
  <c r="E70" i="11" s="1"/>
  <c r="D71" i="11"/>
  <c r="E71" i="11" s="1"/>
  <c r="D72" i="11"/>
  <c r="E72" i="11" s="1"/>
  <c r="D73" i="11"/>
  <c r="E73" i="11" s="1"/>
  <c r="D74" i="11"/>
  <c r="E74" i="11" s="1"/>
  <c r="D75" i="11"/>
  <c r="E75" i="11" s="1"/>
  <c r="D76" i="11"/>
  <c r="E76" i="11" s="1"/>
  <c r="D77" i="11"/>
  <c r="E77" i="11" s="1"/>
  <c r="D78" i="11"/>
  <c r="E78" i="11" s="1"/>
  <c r="D79" i="11"/>
  <c r="E79" i="11" s="1"/>
  <c r="D80" i="11"/>
  <c r="E80" i="11" s="1"/>
  <c r="D81" i="11"/>
  <c r="E81" i="11" s="1"/>
  <c r="D82" i="11"/>
  <c r="E82" i="11" s="1"/>
  <c r="D83" i="11"/>
  <c r="E83" i="11" s="1"/>
  <c r="D84" i="11"/>
  <c r="E84" i="11" s="1"/>
  <c r="D85" i="11"/>
  <c r="E85" i="11" s="1"/>
  <c r="D86" i="11"/>
  <c r="E86" i="11" s="1"/>
  <c r="D87" i="11"/>
  <c r="E87" i="11" s="1"/>
  <c r="D88" i="11"/>
  <c r="E88" i="11" s="1"/>
  <c r="D89" i="11"/>
  <c r="E89" i="11" s="1"/>
  <c r="D90" i="11"/>
  <c r="E90" i="11" s="1"/>
  <c r="D91" i="11"/>
  <c r="E91" i="11" s="1"/>
  <c r="D92" i="11"/>
  <c r="E92" i="11" s="1"/>
  <c r="D93" i="11"/>
  <c r="E93" i="11" s="1"/>
  <c r="D94" i="11"/>
  <c r="E94" i="11" s="1"/>
  <c r="D95" i="11"/>
  <c r="E95" i="11" s="1"/>
  <c r="D96" i="11"/>
  <c r="E96" i="11" s="1"/>
  <c r="D97" i="11"/>
  <c r="E97" i="11" s="1"/>
  <c r="D98" i="11"/>
  <c r="E98" i="11" s="1"/>
  <c r="D99" i="11"/>
  <c r="E99" i="11" s="1"/>
  <c r="D100" i="11"/>
  <c r="E100" i="11" s="1"/>
  <c r="D101" i="11"/>
  <c r="E101" i="11" s="1"/>
  <c r="D102" i="11"/>
  <c r="E102" i="11" s="1"/>
  <c r="D103" i="11"/>
  <c r="E103" i="11" s="1"/>
  <c r="D104" i="11"/>
  <c r="E104" i="11" s="1"/>
  <c r="D105" i="11"/>
  <c r="E105" i="11" s="1"/>
  <c r="D106" i="11"/>
  <c r="E106" i="11" s="1"/>
  <c r="D107" i="11"/>
  <c r="E107" i="11" s="1"/>
  <c r="D108" i="11"/>
  <c r="E108" i="11" s="1"/>
  <c r="D109" i="11"/>
  <c r="E109" i="11" s="1"/>
  <c r="D110" i="11"/>
  <c r="E110" i="11" s="1"/>
  <c r="D111" i="11"/>
  <c r="E111" i="11" s="1"/>
  <c r="D112" i="11"/>
  <c r="E112" i="11" s="1"/>
  <c r="D113" i="11"/>
  <c r="E113" i="11" s="1"/>
  <c r="D114" i="11"/>
  <c r="E114" i="11" s="1"/>
  <c r="D115" i="11"/>
  <c r="E115" i="11" s="1"/>
  <c r="D116" i="11"/>
  <c r="E116" i="11" s="1"/>
  <c r="D117" i="11"/>
  <c r="E117" i="11" s="1"/>
  <c r="D118" i="11"/>
  <c r="E118" i="11" s="1"/>
  <c r="D119" i="11"/>
  <c r="E119" i="11" s="1"/>
  <c r="D120" i="11"/>
  <c r="E120" i="11" s="1"/>
  <c r="D121" i="11"/>
  <c r="E121" i="11" s="1"/>
  <c r="D122" i="11"/>
  <c r="E122" i="11" s="1"/>
  <c r="D123" i="11"/>
  <c r="E123" i="11" s="1"/>
  <c r="D124" i="11"/>
  <c r="E124" i="11" s="1"/>
  <c r="D125" i="11"/>
  <c r="E125" i="11" s="1"/>
  <c r="D126" i="11"/>
  <c r="E126" i="11" s="1"/>
  <c r="D127" i="11"/>
  <c r="E127" i="11" s="1"/>
  <c r="D128" i="11"/>
  <c r="E128" i="11" s="1"/>
  <c r="D129" i="11"/>
  <c r="E129" i="11" s="1"/>
  <c r="D130" i="11"/>
  <c r="E130" i="11" s="1"/>
  <c r="D131" i="11"/>
  <c r="E131" i="11" s="1"/>
  <c r="D132" i="11"/>
  <c r="E132" i="11" s="1"/>
  <c r="D133" i="11"/>
  <c r="E133" i="11" s="1"/>
  <c r="D134" i="11"/>
  <c r="E134" i="11" s="1"/>
  <c r="D135" i="11"/>
  <c r="E135" i="11" s="1"/>
  <c r="D136" i="11"/>
  <c r="E136" i="11" s="1"/>
  <c r="D137" i="11"/>
  <c r="E137" i="11" s="1"/>
  <c r="D138" i="11"/>
  <c r="E138" i="11" s="1"/>
  <c r="D139" i="11"/>
  <c r="E139" i="11" s="1"/>
  <c r="D140" i="11"/>
  <c r="E140" i="11" s="1"/>
  <c r="D141" i="11"/>
  <c r="E141" i="11" s="1"/>
  <c r="D142" i="11"/>
  <c r="E142" i="11" s="1"/>
  <c r="D143" i="11"/>
  <c r="E143" i="11" s="1"/>
  <c r="D144" i="11"/>
  <c r="E144" i="11" s="1"/>
  <c r="D145" i="11"/>
  <c r="E145" i="11" s="1"/>
  <c r="D146" i="11"/>
  <c r="E146" i="11" s="1"/>
  <c r="D147" i="11"/>
  <c r="E147" i="11" s="1"/>
  <c r="D148" i="11"/>
  <c r="E148" i="11" s="1"/>
  <c r="D149" i="11"/>
  <c r="E149" i="11" s="1"/>
  <c r="D150" i="11"/>
  <c r="E150" i="11" s="1"/>
  <c r="D151" i="11"/>
  <c r="E151" i="11" s="1"/>
  <c r="D152" i="11"/>
  <c r="E152" i="11" s="1"/>
  <c r="D153" i="11"/>
  <c r="E153" i="11" s="1"/>
  <c r="D154" i="11"/>
  <c r="E154" i="11" s="1"/>
  <c r="D155" i="11"/>
  <c r="E155" i="11" s="1"/>
  <c r="D156" i="11"/>
  <c r="E156" i="11" s="1"/>
  <c r="D157" i="11"/>
  <c r="E157" i="11" s="1"/>
  <c r="D158" i="11"/>
  <c r="E158" i="11" s="1"/>
  <c r="D159" i="11"/>
  <c r="E159" i="11" s="1"/>
  <c r="D160" i="11"/>
  <c r="E160" i="11" s="1"/>
  <c r="D161" i="11"/>
  <c r="E161" i="11" s="1"/>
  <c r="D162" i="11"/>
  <c r="E162" i="11" s="1"/>
  <c r="D163" i="11"/>
  <c r="E163" i="11" s="1"/>
  <c r="D164" i="11"/>
  <c r="E164" i="11" s="1"/>
  <c r="D165" i="11"/>
  <c r="E165" i="11" s="1"/>
  <c r="D166" i="11"/>
  <c r="E166" i="11" s="1"/>
  <c r="D167" i="11"/>
  <c r="E167" i="11" s="1"/>
  <c r="D168" i="11"/>
  <c r="E168" i="11" s="1"/>
  <c r="D169" i="11"/>
  <c r="E169" i="11" s="1"/>
  <c r="D170" i="11"/>
  <c r="E170" i="11" s="1"/>
  <c r="D171" i="11"/>
  <c r="E171" i="11" s="1"/>
  <c r="D172" i="11"/>
  <c r="E172" i="11" s="1"/>
  <c r="D173" i="11"/>
  <c r="E173" i="11" s="1"/>
  <c r="D174" i="11"/>
  <c r="E174" i="11" s="1"/>
  <c r="D175" i="11"/>
  <c r="E175" i="11" s="1"/>
  <c r="D176" i="11"/>
  <c r="E176" i="11" s="1"/>
  <c r="D177" i="11"/>
  <c r="E177" i="11" s="1"/>
  <c r="D178" i="11"/>
  <c r="E178" i="11" s="1"/>
  <c r="D179" i="11"/>
  <c r="E179" i="11" s="1"/>
  <c r="D180" i="11"/>
  <c r="E180" i="11" s="1"/>
  <c r="D181" i="11"/>
  <c r="E181" i="11" s="1"/>
  <c r="D182" i="11"/>
  <c r="E182" i="11" s="1"/>
  <c r="D183" i="11"/>
  <c r="E183" i="11" s="1"/>
  <c r="D184" i="11"/>
  <c r="E184" i="11" s="1"/>
  <c r="D185" i="11"/>
  <c r="E185" i="11" s="1"/>
  <c r="D186" i="11"/>
  <c r="E186" i="11" s="1"/>
  <c r="D187" i="11"/>
  <c r="E187" i="11" s="1"/>
  <c r="D188" i="11"/>
  <c r="E188" i="11" s="1"/>
  <c r="D189" i="11"/>
  <c r="E189" i="11" s="1"/>
  <c r="D190" i="11"/>
  <c r="E190" i="11" s="1"/>
  <c r="D191" i="11"/>
  <c r="E191" i="11" s="1"/>
  <c r="D192" i="11"/>
  <c r="E192" i="11" s="1"/>
  <c r="D193" i="11"/>
  <c r="E193" i="11" s="1"/>
  <c r="D194" i="11"/>
  <c r="E194" i="11" s="1"/>
  <c r="D195" i="11"/>
  <c r="E195" i="11" s="1"/>
  <c r="D196" i="11"/>
  <c r="E196" i="11" s="1"/>
  <c r="D197" i="11"/>
  <c r="E197" i="11" s="1"/>
  <c r="D198" i="11"/>
  <c r="E198" i="11" s="1"/>
  <c r="D199" i="11"/>
  <c r="E199" i="11" s="1"/>
  <c r="D200" i="11"/>
  <c r="E200" i="11" s="1"/>
  <c r="D201" i="11"/>
  <c r="E201" i="11" s="1"/>
  <c r="D202" i="11"/>
  <c r="E202" i="11" s="1"/>
  <c r="D203" i="11"/>
  <c r="E203" i="11" s="1"/>
  <c r="D204" i="11"/>
  <c r="E204" i="11" s="1"/>
  <c r="D205" i="11"/>
  <c r="E205" i="11" s="1"/>
  <c r="D206" i="11"/>
  <c r="E206" i="11" s="1"/>
  <c r="D207" i="11"/>
  <c r="E207" i="11" s="1"/>
  <c r="D208" i="11"/>
  <c r="E208" i="11" s="1"/>
  <c r="D209" i="11"/>
  <c r="E209" i="11" s="1"/>
  <c r="D210" i="11"/>
  <c r="E210" i="11" s="1"/>
  <c r="D211" i="11"/>
  <c r="E211" i="11" s="1"/>
  <c r="D212" i="11"/>
  <c r="E212" i="11" s="1"/>
  <c r="D213" i="11"/>
  <c r="E213" i="11" s="1"/>
  <c r="D214" i="11"/>
  <c r="E214" i="11" s="1"/>
  <c r="D215" i="11"/>
  <c r="E215" i="11" s="1"/>
  <c r="D216" i="11"/>
  <c r="E216" i="11" s="1"/>
  <c r="D217" i="11"/>
  <c r="E217" i="11" s="1"/>
  <c r="D218" i="11"/>
  <c r="E218" i="11" s="1"/>
  <c r="D219" i="11"/>
  <c r="E219" i="11" s="1"/>
  <c r="D220" i="11"/>
  <c r="E220" i="11" s="1"/>
  <c r="D221" i="11"/>
  <c r="E221" i="11" s="1"/>
  <c r="D222" i="11"/>
  <c r="E222" i="11" s="1"/>
  <c r="D223" i="11"/>
  <c r="E223" i="11" s="1"/>
  <c r="D224" i="11"/>
  <c r="E224" i="11" s="1"/>
  <c r="D225" i="11"/>
  <c r="E225" i="11" s="1"/>
  <c r="D226" i="11"/>
  <c r="E226" i="11" s="1"/>
  <c r="D227" i="11"/>
  <c r="E227" i="11" s="1"/>
  <c r="D228" i="11"/>
  <c r="E228" i="11" s="1"/>
  <c r="D229" i="11"/>
  <c r="E229" i="11" s="1"/>
  <c r="D230" i="11"/>
  <c r="E230" i="11" s="1"/>
  <c r="D231" i="11"/>
  <c r="E231" i="11" s="1"/>
  <c r="D232" i="11"/>
  <c r="E232" i="11" s="1"/>
  <c r="D233" i="11"/>
  <c r="E233" i="11" s="1"/>
  <c r="D234" i="11"/>
  <c r="E234" i="11" s="1"/>
  <c r="D235" i="11"/>
  <c r="E235" i="11" s="1"/>
  <c r="D236" i="11"/>
  <c r="E236" i="11" s="1"/>
  <c r="D237" i="11"/>
  <c r="E237" i="11" s="1"/>
  <c r="D238" i="11"/>
  <c r="E238" i="11" s="1"/>
  <c r="D239" i="11"/>
  <c r="E239" i="11" s="1"/>
  <c r="D240" i="11"/>
  <c r="E240" i="11" s="1"/>
  <c r="D241" i="11"/>
  <c r="E241" i="11" s="1"/>
  <c r="D242" i="11"/>
  <c r="E242" i="11" s="1"/>
  <c r="D243" i="11"/>
  <c r="E243" i="11" s="1"/>
  <c r="D244" i="11"/>
  <c r="E244" i="11" s="1"/>
  <c r="D245" i="11"/>
  <c r="E245" i="11" s="1"/>
  <c r="D246" i="11"/>
  <c r="E246" i="11" s="1"/>
  <c r="D247" i="11"/>
  <c r="E247" i="11" s="1"/>
  <c r="D248" i="11"/>
  <c r="E248" i="11" s="1"/>
  <c r="D249" i="11"/>
  <c r="E249" i="11" s="1"/>
  <c r="D250" i="11"/>
  <c r="E250" i="11" s="1"/>
  <c r="D251" i="11"/>
  <c r="E251" i="11" s="1"/>
  <c r="D252" i="11"/>
  <c r="E252" i="11" s="1"/>
  <c r="D253" i="11"/>
  <c r="E253" i="11" s="1"/>
  <c r="D254" i="11"/>
  <c r="E254" i="11" s="1"/>
  <c r="D255" i="11"/>
  <c r="E255" i="11"/>
  <c r="D256" i="11"/>
  <c r="E256" i="11" s="1"/>
  <c r="D257" i="11"/>
  <c r="E257" i="11" s="1"/>
  <c r="D258" i="11"/>
  <c r="E258" i="11" s="1"/>
  <c r="D259" i="11"/>
  <c r="E259" i="11"/>
  <c r="D260" i="11"/>
  <c r="E260" i="11" s="1"/>
  <c r="D261" i="11"/>
  <c r="E261" i="11" s="1"/>
  <c r="D262" i="11"/>
  <c r="E262" i="11" s="1"/>
  <c r="D263" i="11"/>
  <c r="E263" i="11" s="1"/>
  <c r="D264" i="11"/>
  <c r="E264" i="11" s="1"/>
  <c r="D265" i="11"/>
  <c r="E265" i="11" s="1"/>
  <c r="D266" i="11"/>
  <c r="E266" i="11" s="1"/>
  <c r="D267" i="11"/>
  <c r="E267" i="11" s="1"/>
  <c r="D268" i="11"/>
  <c r="E268" i="11" s="1"/>
  <c r="D269" i="11"/>
  <c r="E269" i="11" s="1"/>
  <c r="D270" i="11"/>
  <c r="E270" i="11" s="1"/>
  <c r="D271" i="11"/>
  <c r="E271" i="11" s="1"/>
  <c r="D272" i="11"/>
  <c r="E272" i="11" s="1"/>
  <c r="D273" i="11"/>
  <c r="E273" i="11" s="1"/>
  <c r="D274" i="11"/>
  <c r="E274" i="11" s="1"/>
  <c r="D275" i="11"/>
  <c r="E275" i="11" s="1"/>
  <c r="D276" i="11"/>
  <c r="E276" i="11" s="1"/>
  <c r="D277" i="11"/>
  <c r="E277" i="11" s="1"/>
  <c r="D278" i="11"/>
  <c r="E278" i="11" s="1"/>
  <c r="D279" i="11"/>
  <c r="E279" i="11" s="1"/>
  <c r="D280" i="11"/>
  <c r="E280" i="11" s="1"/>
  <c r="D281" i="11"/>
  <c r="E281" i="11" s="1"/>
  <c r="D282" i="11"/>
  <c r="E282" i="11" s="1"/>
  <c r="D283" i="11"/>
  <c r="E283" i="11" s="1"/>
  <c r="D284" i="11"/>
  <c r="E284" i="11" s="1"/>
  <c r="D285" i="11"/>
  <c r="E285" i="11" s="1"/>
  <c r="D286" i="11"/>
  <c r="E286" i="11" s="1"/>
  <c r="D287" i="11"/>
  <c r="E287" i="11" s="1"/>
  <c r="D288" i="11"/>
  <c r="E288" i="11" s="1"/>
  <c r="D289" i="11"/>
  <c r="E289" i="11" s="1"/>
  <c r="D290" i="11"/>
  <c r="E290" i="11" s="1"/>
  <c r="D291" i="11"/>
  <c r="E291" i="11" s="1"/>
  <c r="D292" i="11"/>
  <c r="E292" i="11" s="1"/>
  <c r="D293" i="11"/>
  <c r="E293" i="11" s="1"/>
  <c r="D294" i="11"/>
  <c r="E294" i="11" s="1"/>
  <c r="D295" i="11"/>
  <c r="E295" i="11"/>
  <c r="D296" i="11"/>
  <c r="E296" i="11" s="1"/>
  <c r="D297" i="11"/>
  <c r="E297" i="11" s="1"/>
  <c r="D298" i="11"/>
  <c r="E298" i="11" s="1"/>
  <c r="D299" i="11"/>
  <c r="E299" i="11" s="1"/>
  <c r="D300" i="11"/>
  <c r="E300" i="11" s="1"/>
  <c r="D301" i="11"/>
  <c r="E301" i="11" s="1"/>
  <c r="D302" i="11"/>
  <c r="E302" i="11" s="1"/>
  <c r="D303" i="11"/>
  <c r="E303" i="11" s="1"/>
  <c r="D304" i="11"/>
  <c r="E304" i="11" s="1"/>
  <c r="D305" i="11"/>
  <c r="E305" i="11" s="1"/>
  <c r="D306" i="11"/>
  <c r="E306" i="11" s="1"/>
  <c r="D307" i="11"/>
  <c r="E307" i="11" s="1"/>
  <c r="D308" i="11"/>
  <c r="E308" i="11" s="1"/>
  <c r="D309" i="11"/>
  <c r="E309" i="11" s="1"/>
  <c r="D310" i="11"/>
  <c r="E310" i="11" s="1"/>
  <c r="D311" i="11"/>
  <c r="E311" i="11" s="1"/>
  <c r="D312" i="11"/>
  <c r="E312" i="11" s="1"/>
  <c r="D313" i="11"/>
  <c r="E313" i="11" s="1"/>
  <c r="D314" i="11"/>
  <c r="E314" i="11" s="1"/>
  <c r="D315" i="11"/>
  <c r="E315" i="11" s="1"/>
  <c r="D316" i="11"/>
  <c r="E316" i="11" s="1"/>
  <c r="D317" i="11"/>
  <c r="E317" i="11" s="1"/>
  <c r="D318" i="11"/>
  <c r="E318" i="11" s="1"/>
  <c r="D319" i="11"/>
  <c r="E319" i="11" s="1"/>
  <c r="D320" i="11"/>
  <c r="E320" i="11" s="1"/>
  <c r="D321" i="11"/>
  <c r="E321" i="11" s="1"/>
  <c r="D322" i="11"/>
  <c r="E322" i="11" s="1"/>
  <c r="D323" i="11"/>
  <c r="E323" i="11"/>
  <c r="D324" i="11"/>
  <c r="E324" i="11" s="1"/>
  <c r="D325" i="11"/>
  <c r="E325" i="11" s="1"/>
  <c r="D326" i="11"/>
  <c r="E326" i="11" s="1"/>
  <c r="D327" i="11"/>
  <c r="E327" i="11" s="1"/>
  <c r="D328" i="11"/>
  <c r="E328" i="11" s="1"/>
  <c r="D329" i="11"/>
  <c r="E329" i="11" s="1"/>
  <c r="D330" i="11"/>
  <c r="E330" i="11" s="1"/>
  <c r="D331" i="11"/>
  <c r="E331" i="11" s="1"/>
  <c r="D332" i="11"/>
  <c r="E332" i="11" s="1"/>
  <c r="D333" i="11"/>
  <c r="E333" i="11" s="1"/>
  <c r="D334" i="11"/>
  <c r="E334" i="11" s="1"/>
  <c r="D335" i="11"/>
  <c r="E335" i="11" s="1"/>
  <c r="D336" i="11"/>
  <c r="E336" i="11" s="1"/>
  <c r="D337" i="11"/>
  <c r="E337" i="11" s="1"/>
  <c r="D338" i="11"/>
  <c r="E338" i="11" s="1"/>
  <c r="D339" i="11"/>
  <c r="E339" i="11"/>
  <c r="D340" i="11"/>
  <c r="E340" i="11" s="1"/>
  <c r="D341" i="11"/>
  <c r="E341" i="11" s="1"/>
  <c r="D342" i="11"/>
  <c r="E342" i="11" s="1"/>
  <c r="D343" i="11"/>
  <c r="E343" i="11" s="1"/>
  <c r="D344" i="11"/>
  <c r="E344" i="11" s="1"/>
  <c r="D345" i="11"/>
  <c r="E345" i="11" s="1"/>
  <c r="D346" i="11"/>
  <c r="E346" i="11" s="1"/>
  <c r="D347" i="11"/>
  <c r="E347" i="11" s="1"/>
  <c r="D348" i="11"/>
  <c r="E348" i="11" s="1"/>
  <c r="D349" i="11"/>
  <c r="E349" i="11" s="1"/>
  <c r="D350" i="11"/>
  <c r="E350" i="11" s="1"/>
  <c r="D351" i="11"/>
  <c r="E351" i="11" s="1"/>
  <c r="D352" i="11"/>
  <c r="E352" i="11" s="1"/>
  <c r="D353" i="11"/>
  <c r="E353" i="11" s="1"/>
  <c r="D354" i="11"/>
  <c r="E354" i="11" s="1"/>
  <c r="D355" i="11"/>
  <c r="E355" i="11" s="1"/>
  <c r="D356" i="11"/>
  <c r="E356" i="11" s="1"/>
  <c r="D357" i="11"/>
  <c r="E357" i="11" s="1"/>
  <c r="D358" i="11"/>
  <c r="E358" i="11" s="1"/>
  <c r="D359" i="11"/>
  <c r="E359" i="11" s="1"/>
  <c r="D360" i="11"/>
  <c r="E360" i="11" s="1"/>
  <c r="D361" i="11"/>
  <c r="E361" i="11" s="1"/>
  <c r="D362" i="11"/>
  <c r="E362" i="11" s="1"/>
  <c r="D363" i="11"/>
  <c r="E363" i="11" s="1"/>
  <c r="D364" i="11"/>
  <c r="E364" i="11" s="1"/>
  <c r="D365" i="11"/>
  <c r="E365" i="11" s="1"/>
  <c r="D366" i="11"/>
  <c r="E366" i="11" s="1"/>
  <c r="D367" i="11"/>
  <c r="E367" i="11"/>
  <c r="D368" i="11"/>
  <c r="E368" i="11" s="1"/>
  <c r="D369" i="11"/>
  <c r="E369" i="11" s="1"/>
  <c r="D370" i="11"/>
  <c r="E370" i="11" s="1"/>
  <c r="D371" i="11"/>
  <c r="E371" i="11" s="1"/>
  <c r="D372" i="11"/>
  <c r="E372" i="11" s="1"/>
  <c r="D373" i="11"/>
  <c r="E373" i="11" s="1"/>
  <c r="D374" i="11"/>
  <c r="E374" i="11" s="1"/>
  <c r="D375" i="11"/>
  <c r="E375" i="11"/>
  <c r="D376" i="11"/>
  <c r="E376" i="11" s="1"/>
  <c r="D377" i="11"/>
  <c r="E377" i="11" s="1"/>
  <c r="D378" i="11"/>
  <c r="E378" i="11" s="1"/>
  <c r="D379" i="11"/>
  <c r="E379" i="11" s="1"/>
  <c r="D380" i="11"/>
  <c r="E380" i="11" s="1"/>
  <c r="D381" i="11"/>
  <c r="E381" i="11" s="1"/>
  <c r="D382" i="11"/>
  <c r="E382" i="11" s="1"/>
  <c r="D383" i="11"/>
  <c r="E383" i="11" s="1"/>
  <c r="D384" i="11"/>
  <c r="E384" i="11" s="1"/>
  <c r="D385" i="11"/>
  <c r="E385" i="11" s="1"/>
  <c r="D386" i="11"/>
  <c r="E386" i="11" s="1"/>
  <c r="D387" i="11"/>
  <c r="E387" i="11" s="1"/>
  <c r="D388" i="11"/>
  <c r="E388" i="11" s="1"/>
  <c r="D389" i="11"/>
  <c r="E389" i="11" s="1"/>
  <c r="D390" i="11"/>
  <c r="E390" i="11" s="1"/>
  <c r="D391" i="11"/>
  <c r="E391" i="11" s="1"/>
  <c r="D392" i="11"/>
  <c r="E392" i="11" s="1"/>
  <c r="D393" i="11"/>
  <c r="E393" i="11" s="1"/>
  <c r="D394" i="11"/>
  <c r="E394" i="11" s="1"/>
  <c r="D395" i="11"/>
  <c r="E395" i="11" s="1"/>
  <c r="D396" i="11"/>
  <c r="E396" i="11" s="1"/>
  <c r="D397" i="11"/>
  <c r="E397" i="11" s="1"/>
  <c r="D398" i="11"/>
  <c r="E398" i="11" s="1"/>
  <c r="D399" i="11"/>
  <c r="E399" i="11"/>
  <c r="D400" i="11"/>
  <c r="E400" i="11" s="1"/>
  <c r="D401" i="11"/>
  <c r="E401" i="11" s="1"/>
  <c r="D402" i="11"/>
  <c r="E402" i="11" s="1"/>
  <c r="D403" i="11"/>
  <c r="E403" i="11" s="1"/>
  <c r="D404" i="11"/>
  <c r="E404" i="11" s="1"/>
  <c r="D405" i="11"/>
  <c r="E405" i="11" s="1"/>
  <c r="D406" i="11"/>
  <c r="E406" i="11" s="1"/>
  <c r="D407" i="11"/>
  <c r="E407" i="11" s="1"/>
  <c r="D408" i="11"/>
  <c r="E408" i="11" s="1"/>
  <c r="D409" i="11"/>
  <c r="E409" i="11" s="1"/>
  <c r="D410" i="11"/>
  <c r="E410" i="11" s="1"/>
  <c r="D411" i="11"/>
  <c r="E411" i="11" s="1"/>
  <c r="D412" i="11"/>
  <c r="E412" i="11"/>
  <c r="D413" i="11"/>
  <c r="E413" i="11" s="1"/>
  <c r="D414" i="11"/>
  <c r="E414" i="11" s="1"/>
  <c r="D415" i="11"/>
  <c r="E415" i="11" s="1"/>
  <c r="D416" i="11"/>
  <c r="E416" i="11" s="1"/>
  <c r="D417" i="11"/>
  <c r="E417" i="11" s="1"/>
  <c r="D418" i="11"/>
  <c r="E418" i="11"/>
  <c r="D419" i="11"/>
  <c r="E419" i="11" s="1"/>
  <c r="D420" i="11"/>
  <c r="E420" i="11"/>
  <c r="D421" i="11"/>
  <c r="E421" i="11" s="1"/>
  <c r="D422" i="11"/>
  <c r="E422" i="11" s="1"/>
  <c r="D423" i="11"/>
  <c r="E423" i="11" s="1"/>
  <c r="D424" i="11"/>
  <c r="E424" i="11"/>
  <c r="D425" i="11"/>
  <c r="E425" i="11" s="1"/>
  <c r="D426" i="11"/>
  <c r="E426" i="11"/>
  <c r="D427" i="11"/>
  <c r="E427" i="11" s="1"/>
  <c r="D428" i="11"/>
  <c r="E428" i="11" s="1"/>
  <c r="D429" i="11"/>
  <c r="E429" i="11" s="1"/>
  <c r="D430" i="11"/>
  <c r="E430" i="11" s="1"/>
  <c r="D431" i="11"/>
  <c r="E431" i="11" s="1"/>
  <c r="D432" i="11"/>
  <c r="E432" i="11"/>
  <c r="D433" i="11"/>
  <c r="E433" i="11" s="1"/>
  <c r="D434" i="11"/>
  <c r="E434" i="11" s="1"/>
  <c r="D435" i="11"/>
  <c r="E435" i="11" s="1"/>
  <c r="D436" i="11"/>
  <c r="E436" i="11"/>
  <c r="D437" i="11"/>
  <c r="E437" i="11" s="1"/>
  <c r="D438" i="11"/>
  <c r="E438" i="11" s="1"/>
  <c r="D439" i="11"/>
  <c r="E439" i="11" s="1"/>
  <c r="D440" i="11"/>
  <c r="E440" i="11" s="1"/>
  <c r="D441" i="11"/>
  <c r="E441" i="11" s="1"/>
  <c r="D442" i="11"/>
  <c r="E442" i="11" s="1"/>
  <c r="D443" i="11"/>
  <c r="E443" i="11" s="1"/>
  <c r="D444" i="11"/>
  <c r="E444" i="11" s="1"/>
  <c r="D445" i="11"/>
  <c r="E445" i="11" s="1"/>
  <c r="D446" i="11"/>
  <c r="E446" i="11" s="1"/>
  <c r="D447" i="11"/>
  <c r="E447" i="11" s="1"/>
  <c r="D448" i="11"/>
  <c r="E448" i="11"/>
  <c r="D449" i="11"/>
  <c r="E449" i="11" s="1"/>
  <c r="D450" i="11"/>
  <c r="E450" i="11"/>
  <c r="D451" i="11"/>
  <c r="E451" i="11" s="1"/>
  <c r="D452" i="11"/>
  <c r="E452" i="11" s="1"/>
  <c r="D453" i="11"/>
  <c r="E453" i="11" s="1"/>
  <c r="D454" i="11"/>
  <c r="E454" i="11" s="1"/>
  <c r="D455" i="11"/>
  <c r="E455" i="11" s="1"/>
  <c r="D456" i="11"/>
  <c r="E456" i="11" s="1"/>
  <c r="D457" i="11"/>
  <c r="E457" i="11" s="1"/>
  <c r="D458" i="11"/>
  <c r="E458" i="11"/>
  <c r="D459" i="11"/>
  <c r="E459" i="11" s="1"/>
  <c r="D460" i="11"/>
  <c r="E460" i="11" s="1"/>
  <c r="D461" i="11"/>
  <c r="E461" i="11" s="1"/>
  <c r="D462" i="11"/>
  <c r="E462" i="11" s="1"/>
  <c r="D463" i="11"/>
  <c r="E463" i="11" s="1"/>
  <c r="D464" i="11"/>
  <c r="E464" i="11"/>
  <c r="D465" i="11"/>
  <c r="E465" i="11" s="1"/>
  <c r="D466" i="11"/>
  <c r="E466" i="11" s="1"/>
  <c r="D467" i="11"/>
  <c r="E467" i="11" s="1"/>
  <c r="D468" i="11"/>
  <c r="E468" i="11"/>
  <c r="D469" i="11"/>
  <c r="E469" i="11" s="1"/>
  <c r="D470" i="11"/>
  <c r="E470" i="11" s="1"/>
  <c r="D471" i="11"/>
  <c r="E471" i="11" s="1"/>
  <c r="D472" i="11"/>
  <c r="E472" i="11" s="1"/>
  <c r="D473" i="11"/>
  <c r="E473" i="11" s="1"/>
  <c r="D474" i="11"/>
  <c r="E474" i="11"/>
  <c r="D475" i="11"/>
  <c r="E475" i="11" s="1"/>
  <c r="D476" i="11"/>
  <c r="E476" i="11"/>
  <c r="D477" i="11"/>
  <c r="E477" i="11" s="1"/>
  <c r="D478" i="11"/>
  <c r="E478" i="11" s="1"/>
  <c r="D479" i="11"/>
  <c r="E479" i="11" s="1"/>
  <c r="D480" i="11"/>
  <c r="E480" i="11"/>
  <c r="D481" i="11"/>
  <c r="E481" i="11" s="1"/>
  <c r="D482" i="11"/>
  <c r="E482" i="11"/>
  <c r="D483" i="11"/>
  <c r="E483" i="11" s="1"/>
  <c r="D484" i="11"/>
  <c r="E484" i="11"/>
  <c r="D485" i="11"/>
  <c r="E485" i="11" s="1"/>
  <c r="D486" i="11"/>
  <c r="E486" i="11" s="1"/>
  <c r="D487" i="11"/>
  <c r="E487" i="11" s="1"/>
  <c r="D488" i="11"/>
  <c r="E488" i="11"/>
  <c r="D489" i="11"/>
  <c r="E489" i="11" s="1"/>
  <c r="D490" i="11"/>
  <c r="E490" i="11" s="1"/>
  <c r="D491" i="11"/>
  <c r="E491" i="11" s="1"/>
  <c r="D492" i="11"/>
  <c r="E492" i="11" s="1"/>
  <c r="D493" i="11"/>
  <c r="E493" i="11" s="1"/>
  <c r="D494" i="11"/>
  <c r="E494" i="11" s="1"/>
  <c r="D495" i="11"/>
  <c r="E495" i="11" s="1"/>
  <c r="D496" i="11"/>
  <c r="E496" i="11"/>
  <c r="D497" i="11"/>
  <c r="E497" i="11" s="1"/>
  <c r="D498" i="11"/>
  <c r="E498" i="11" s="1"/>
  <c r="D499" i="11"/>
  <c r="E499" i="11" s="1"/>
  <c r="D500" i="11"/>
  <c r="E500" i="11"/>
  <c r="D501" i="11"/>
  <c r="E501" i="11" s="1"/>
  <c r="D502" i="11"/>
  <c r="E502" i="11" s="1"/>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D119" i="9"/>
  <c r="D120" i="9"/>
  <c r="D121" i="9"/>
  <c r="D122" i="9"/>
  <c r="D123" i="9"/>
  <c r="D124" i="9"/>
  <c r="D125" i="9"/>
  <c r="D126" i="9"/>
  <c r="D127" i="9"/>
  <c r="D128" i="9"/>
  <c r="D129" i="9"/>
  <c r="D130" i="9"/>
  <c r="D131" i="9"/>
  <c r="D132" i="9"/>
  <c r="D133" i="9"/>
  <c r="D134" i="9"/>
  <c r="D135" i="9"/>
  <c r="D136" i="9"/>
  <c r="D137" i="9"/>
  <c r="D138" i="9"/>
  <c r="D139" i="9"/>
  <c r="D140" i="9"/>
  <c r="D141" i="9"/>
  <c r="D142" i="9"/>
  <c r="D143" i="9"/>
  <c r="D144" i="9"/>
  <c r="D145" i="9"/>
  <c r="D146" i="9"/>
  <c r="D147" i="9"/>
  <c r="D148" i="9"/>
  <c r="D149" i="9"/>
  <c r="D150" i="9"/>
  <c r="D151" i="9"/>
  <c r="D152" i="9"/>
  <c r="D153" i="9"/>
  <c r="D154" i="9"/>
  <c r="D155" i="9"/>
  <c r="D156" i="9"/>
  <c r="D157" i="9"/>
  <c r="D158" i="9"/>
  <c r="D159" i="9"/>
  <c r="D160" i="9"/>
  <c r="D161" i="9"/>
  <c r="D162" i="9"/>
  <c r="D163" i="9"/>
  <c r="D164" i="9"/>
  <c r="D165" i="9"/>
  <c r="D166" i="9"/>
  <c r="D167" i="9"/>
  <c r="D168" i="9"/>
  <c r="D169" i="9"/>
  <c r="D170" i="9"/>
  <c r="D171" i="9"/>
  <c r="D172" i="9"/>
  <c r="D173" i="9"/>
  <c r="D174" i="9"/>
  <c r="D175" i="9"/>
  <c r="D176" i="9"/>
  <c r="D177" i="9"/>
  <c r="D178" i="9"/>
  <c r="D179" i="9"/>
  <c r="D180" i="9"/>
  <c r="D181" i="9"/>
  <c r="D182" i="9"/>
  <c r="D183" i="9"/>
  <c r="D184" i="9"/>
  <c r="D185" i="9"/>
  <c r="D186" i="9"/>
  <c r="D187" i="9"/>
  <c r="D188" i="9"/>
  <c r="D189" i="9"/>
  <c r="D190" i="9"/>
  <c r="D191" i="9"/>
  <c r="D192" i="9"/>
  <c r="D193" i="9"/>
  <c r="D194" i="9"/>
  <c r="D195" i="9"/>
  <c r="D196" i="9"/>
  <c r="D197" i="9"/>
  <c r="D198" i="9"/>
  <c r="D199" i="9"/>
  <c r="D200" i="9"/>
  <c r="D201" i="9"/>
  <c r="D202" i="9"/>
  <c r="D203" i="9"/>
  <c r="D204" i="9"/>
  <c r="D205" i="9"/>
  <c r="D206" i="9"/>
  <c r="D207" i="9"/>
  <c r="D208" i="9"/>
  <c r="D209" i="9"/>
  <c r="D210" i="9"/>
  <c r="D211" i="9"/>
  <c r="D212" i="9"/>
  <c r="D213" i="9"/>
  <c r="D214" i="9"/>
  <c r="D215" i="9"/>
  <c r="D216" i="9"/>
  <c r="D217" i="9"/>
  <c r="D218" i="9"/>
  <c r="D219" i="9"/>
  <c r="D220" i="9"/>
  <c r="D221" i="9"/>
  <c r="D222" i="9"/>
  <c r="D223" i="9"/>
  <c r="D224" i="9"/>
  <c r="D225" i="9"/>
  <c r="D226" i="9"/>
  <c r="D232" i="9"/>
  <c r="D238" i="9"/>
  <c r="D240" i="9"/>
  <c r="D241" i="9"/>
  <c r="D242" i="9"/>
  <c r="D243" i="9"/>
  <c r="D244" i="9"/>
  <c r="D245" i="9"/>
  <c r="D246" i="9"/>
  <c r="D247" i="9"/>
  <c r="D248" i="9"/>
  <c r="D249" i="9"/>
  <c r="D250" i="9"/>
  <c r="D251" i="9"/>
  <c r="D252" i="9"/>
  <c r="D253" i="9"/>
  <c r="D254" i="9"/>
  <c r="D255" i="9"/>
  <c r="D256" i="9"/>
  <c r="D257" i="9"/>
  <c r="D258" i="9"/>
  <c r="D259" i="9"/>
  <c r="D260" i="9"/>
  <c r="D261" i="9"/>
  <c r="D262" i="9"/>
  <c r="D263" i="9"/>
  <c r="D264" i="9"/>
  <c r="D265" i="9"/>
  <c r="D266" i="9"/>
  <c r="D267" i="9"/>
  <c r="D268" i="9"/>
  <c r="D269" i="9"/>
  <c r="D270" i="9"/>
  <c r="D271" i="9"/>
  <c r="D272" i="9"/>
  <c r="D273" i="9"/>
  <c r="D274" i="9"/>
  <c r="D275" i="9"/>
  <c r="D276" i="9"/>
  <c r="D277" i="9"/>
  <c r="D278" i="9"/>
  <c r="D279" i="9"/>
  <c r="D280" i="9"/>
  <c r="D281" i="9"/>
  <c r="D282" i="9"/>
  <c r="D283" i="9"/>
  <c r="D284" i="9"/>
  <c r="D285" i="9"/>
  <c r="D286" i="9"/>
  <c r="D287" i="9"/>
  <c r="D288" i="9"/>
  <c r="D289" i="9"/>
  <c r="D290" i="9"/>
  <c r="D291" i="9"/>
  <c r="D292" i="9"/>
  <c r="D293" i="9"/>
  <c r="D294" i="9"/>
  <c r="D295" i="9"/>
  <c r="D296" i="9"/>
  <c r="D297" i="9"/>
  <c r="D298" i="9"/>
  <c r="D299" i="9"/>
  <c r="D300" i="9"/>
  <c r="D301" i="9"/>
  <c r="D302" i="9"/>
  <c r="D303" i="9"/>
  <c r="D304" i="9"/>
  <c r="D305" i="9"/>
  <c r="D306" i="9"/>
  <c r="D307" i="9"/>
  <c r="D308" i="9"/>
  <c r="D309" i="9"/>
  <c r="D310" i="9"/>
  <c r="D311" i="9"/>
  <c r="D312" i="9"/>
  <c r="D313" i="9"/>
  <c r="D314" i="9"/>
  <c r="D315" i="9"/>
  <c r="D316" i="9"/>
  <c r="D317" i="9"/>
  <c r="D318" i="9"/>
  <c r="D319" i="9"/>
  <c r="D320" i="9"/>
  <c r="D321" i="9"/>
  <c r="D322" i="9"/>
  <c r="D323" i="9"/>
  <c r="D324" i="9"/>
  <c r="D325" i="9"/>
  <c r="D326" i="9"/>
  <c r="D327" i="9"/>
  <c r="D328" i="9"/>
  <c r="D329" i="9"/>
  <c r="D330" i="9"/>
  <c r="D331" i="9"/>
  <c r="D332" i="9"/>
  <c r="D333" i="9"/>
  <c r="D334" i="9"/>
  <c r="D335" i="9"/>
  <c r="D336" i="9"/>
  <c r="D337" i="9"/>
  <c r="D338" i="9"/>
  <c r="D339" i="9"/>
  <c r="D340" i="9"/>
  <c r="D341" i="9"/>
  <c r="D342" i="9"/>
  <c r="D343" i="9"/>
  <c r="D344" i="9"/>
  <c r="D345" i="9"/>
  <c r="D346" i="9"/>
  <c r="D347" i="9"/>
  <c r="D348" i="9"/>
  <c r="D349" i="9"/>
  <c r="D350" i="9"/>
  <c r="D351" i="9"/>
  <c r="D352" i="9"/>
  <c r="D353" i="9"/>
  <c r="D354" i="9"/>
  <c r="D355" i="9"/>
  <c r="D356" i="9"/>
  <c r="D357" i="9"/>
  <c r="D358" i="9"/>
  <c r="D359" i="9"/>
  <c r="D360" i="9"/>
  <c r="D361" i="9"/>
  <c r="D362" i="9"/>
  <c r="D363" i="9"/>
  <c r="D364" i="9"/>
  <c r="D365" i="9"/>
  <c r="D366" i="9"/>
  <c r="D367" i="9"/>
  <c r="D368" i="9"/>
  <c r="D369" i="9"/>
  <c r="D370" i="9"/>
  <c r="D371" i="9"/>
  <c r="D372" i="9"/>
  <c r="D373" i="9"/>
  <c r="D374" i="9"/>
  <c r="D375" i="9"/>
  <c r="D376" i="9"/>
  <c r="D377" i="9"/>
  <c r="D378" i="9"/>
  <c r="D379" i="9"/>
  <c r="D380" i="9"/>
  <c r="D381" i="9"/>
  <c r="D382" i="9"/>
  <c r="D383" i="9"/>
  <c r="D384" i="9"/>
  <c r="D385" i="9"/>
  <c r="D386" i="9"/>
  <c r="D387" i="9"/>
  <c r="D388" i="9"/>
  <c r="D389" i="9"/>
  <c r="D390" i="9"/>
  <c r="D391" i="9"/>
  <c r="D392" i="9"/>
  <c r="D393" i="9"/>
  <c r="D394" i="9"/>
  <c r="D395" i="9"/>
  <c r="D396" i="9"/>
  <c r="D397" i="9"/>
  <c r="D398" i="9"/>
  <c r="D399" i="9"/>
  <c r="D400" i="9"/>
  <c r="D401" i="9"/>
  <c r="D402" i="9"/>
  <c r="D403" i="9"/>
  <c r="D404" i="9"/>
  <c r="D405" i="9"/>
  <c r="D406" i="9"/>
  <c r="D407" i="9"/>
  <c r="D408" i="9"/>
  <c r="D409" i="9"/>
  <c r="D410" i="9"/>
  <c r="D411" i="9"/>
  <c r="D412" i="9"/>
  <c r="D413" i="9"/>
  <c r="D414" i="9"/>
  <c r="D415" i="9"/>
  <c r="D416" i="9"/>
  <c r="D417" i="9"/>
  <c r="D418" i="9"/>
  <c r="D419" i="9"/>
  <c r="D420" i="9"/>
  <c r="D421" i="9"/>
  <c r="D422" i="9"/>
  <c r="D423" i="9"/>
  <c r="D424" i="9"/>
  <c r="D425" i="9"/>
  <c r="D426" i="9"/>
  <c r="D427" i="9"/>
  <c r="D428" i="9"/>
  <c r="D429" i="9"/>
  <c r="C430" i="9"/>
  <c r="D430" i="9" s="1"/>
  <c r="C431" i="9"/>
  <c r="D431" i="9" s="1"/>
  <c r="C432" i="9"/>
  <c r="D432" i="9" s="1"/>
  <c r="C433" i="9"/>
  <c r="D433" i="9" s="1"/>
  <c r="C434" i="9"/>
  <c r="D434" i="9" s="1"/>
  <c r="C435" i="9"/>
  <c r="D435" i="9" s="1"/>
  <c r="C436" i="9"/>
  <c r="D436" i="9" s="1"/>
  <c r="C437" i="9"/>
  <c r="D437" i="9" s="1"/>
  <c r="C438" i="9"/>
  <c r="D438" i="9" s="1"/>
  <c r="C439" i="9"/>
  <c r="D439" i="9" s="1"/>
  <c r="C440" i="9"/>
  <c r="D440" i="9" s="1"/>
  <c r="C441" i="9"/>
  <c r="D441" i="9" s="1"/>
  <c r="C442" i="9"/>
  <c r="D442" i="9" s="1"/>
  <c r="C443" i="9"/>
  <c r="D443" i="9" s="1"/>
  <c r="C444" i="9"/>
  <c r="D444" i="9" s="1"/>
  <c r="C445" i="9"/>
  <c r="D445" i="9" s="1"/>
  <c r="C446" i="9"/>
  <c r="D446" i="9" s="1"/>
  <c r="C447" i="9"/>
  <c r="D447" i="9" s="1"/>
  <c r="C448" i="9"/>
  <c r="D448" i="9" s="1"/>
  <c r="C449" i="9"/>
  <c r="D449" i="9" s="1"/>
  <c r="C450" i="9"/>
  <c r="D450" i="9" s="1"/>
  <c r="C451" i="9"/>
  <c r="D451" i="9" s="1"/>
  <c r="C452" i="9"/>
  <c r="D452" i="9" s="1"/>
  <c r="C453" i="9"/>
  <c r="D453" i="9" s="1"/>
  <c r="C454" i="9"/>
  <c r="D454" i="9" s="1"/>
  <c r="C455" i="9"/>
  <c r="D455" i="9" s="1"/>
  <c r="C456" i="9"/>
  <c r="D456" i="9" s="1"/>
  <c r="C457" i="9"/>
  <c r="D457" i="9" s="1"/>
  <c r="C458" i="9"/>
  <c r="D458" i="9" s="1"/>
  <c r="C459" i="9"/>
  <c r="D459" i="9" s="1"/>
  <c r="C460" i="9"/>
  <c r="D460" i="9" s="1"/>
  <c r="C461" i="9"/>
  <c r="D461" i="9" s="1"/>
  <c r="C462" i="9"/>
  <c r="D462" i="9" s="1"/>
  <c r="C463" i="9"/>
  <c r="D463" i="9" s="1"/>
  <c r="C464" i="9"/>
  <c r="D464" i="9" s="1"/>
  <c r="C465" i="9"/>
  <c r="D465" i="9" s="1"/>
  <c r="C466" i="9"/>
  <c r="D466" i="9" s="1"/>
  <c r="C467" i="9"/>
  <c r="D467" i="9" s="1"/>
  <c r="C468" i="9"/>
  <c r="D468" i="9" s="1"/>
  <c r="C469" i="9"/>
  <c r="D469" i="9" s="1"/>
  <c r="C470" i="9"/>
  <c r="D470" i="9" s="1"/>
  <c r="C471" i="9"/>
  <c r="D471" i="9" s="1"/>
  <c r="C472" i="9"/>
  <c r="D472" i="9" s="1"/>
  <c r="C473" i="9"/>
  <c r="D473" i="9" s="1"/>
  <c r="C474" i="9"/>
  <c r="D474" i="9" s="1"/>
  <c r="C475" i="9"/>
  <c r="D475" i="9" s="1"/>
  <c r="C476" i="9"/>
  <c r="D476" i="9" s="1"/>
  <c r="C477" i="9"/>
  <c r="D477" i="9" s="1"/>
  <c r="C478" i="9"/>
  <c r="D478" i="9" s="1"/>
  <c r="C479" i="9"/>
  <c r="D479" i="9" s="1"/>
  <c r="C480" i="9"/>
  <c r="D480" i="9" s="1"/>
  <c r="C481" i="9"/>
  <c r="D481" i="9" s="1"/>
  <c r="C482" i="9"/>
  <c r="D482" i="9" s="1"/>
  <c r="C483" i="9"/>
  <c r="D483" i="9" s="1"/>
  <c r="C484" i="9"/>
  <c r="D484" i="9" s="1"/>
  <c r="C485" i="9"/>
  <c r="D485" i="9" s="1"/>
  <c r="C486" i="9"/>
  <c r="D486" i="9" s="1"/>
  <c r="C487" i="9"/>
  <c r="D487" i="9" s="1"/>
  <c r="C488" i="9"/>
  <c r="D488" i="9" s="1"/>
  <c r="C489" i="9"/>
  <c r="D489" i="9" s="1"/>
  <c r="C490" i="9"/>
  <c r="D490" i="9" s="1"/>
  <c r="C491" i="9"/>
  <c r="D491" i="9" s="1"/>
  <c r="C492" i="9"/>
  <c r="D492" i="9" s="1"/>
  <c r="C493" i="9"/>
  <c r="D493" i="9" s="1"/>
  <c r="C494" i="9"/>
  <c r="D494" i="9" s="1"/>
  <c r="C495" i="9"/>
  <c r="D495" i="9" s="1"/>
  <c r="C496" i="9"/>
  <c r="D496" i="9" s="1"/>
  <c r="C497" i="9"/>
  <c r="D497" i="9" s="1"/>
  <c r="C498" i="9"/>
  <c r="D498" i="9" s="1"/>
  <c r="C499" i="9"/>
  <c r="D499" i="9" s="1"/>
  <c r="C500" i="9"/>
  <c r="D500" i="9" s="1"/>
  <c r="C501" i="9"/>
  <c r="D501" i="9" s="1"/>
  <c r="C502" i="9"/>
  <c r="D502" i="9" s="1"/>
  <c r="C503" i="9"/>
  <c r="D503" i="9" s="1"/>
  <c r="C504" i="9"/>
  <c r="D504" i="9" s="1"/>
  <c r="C505" i="9"/>
  <c r="D505" i="9" s="1"/>
  <c r="C506" i="9"/>
  <c r="D506" i="9" s="1"/>
  <c r="C507" i="9"/>
  <c r="D507" i="9" s="1"/>
  <c r="C508" i="9"/>
  <c r="D508" i="9" s="1"/>
  <c r="C509" i="9"/>
  <c r="D509" i="9" s="1"/>
  <c r="C510" i="9"/>
  <c r="D510" i="9" s="1"/>
  <c r="K13" i="9"/>
  <c r="D18" i="9"/>
  <c r="C19" i="9"/>
  <c r="D19" i="9"/>
  <c r="D20" i="9"/>
  <c r="D21" i="9"/>
  <c r="D22" i="9"/>
  <c r="D23" i="9"/>
  <c r="D24" i="9"/>
  <c r="D27" i="9"/>
  <c r="D29" i="9"/>
  <c r="D30" i="9"/>
  <c r="D31" i="9"/>
  <c r="D32" i="9"/>
  <c r="D33" i="9"/>
  <c r="D34" i="9"/>
  <c r="D35" i="9"/>
  <c r="D36" i="9"/>
  <c r="D37" i="9"/>
  <c r="D38" i="9"/>
  <c r="D39" i="9"/>
  <c r="D42" i="9"/>
  <c r="D19" i="11"/>
  <c r="E19" i="11"/>
  <c r="D20" i="11"/>
  <c r="E20" i="11"/>
  <c r="E21" i="11"/>
  <c r="D22" i="11"/>
  <c r="E22" i="11"/>
  <c r="E23" i="11"/>
  <c r="D24" i="11"/>
  <c r="E24" i="11"/>
  <c r="D27" i="11"/>
  <c r="E27" i="11"/>
  <c r="D28" i="11"/>
  <c r="E28" i="11" s="1"/>
  <c r="D29" i="11"/>
  <c r="E29" i="11" s="1"/>
  <c r="D30" i="11"/>
  <c r="E30" i="11" s="1"/>
  <c r="D31" i="11"/>
  <c r="E31" i="11" s="1"/>
  <c r="D32" i="11"/>
  <c r="E32" i="11" s="1"/>
  <c r="D33" i="11"/>
  <c r="E33" i="11" s="1"/>
  <c r="D34" i="11"/>
  <c r="E34" i="11" s="1"/>
  <c r="D35" i="11"/>
  <c r="E35" i="11" s="1"/>
  <c r="D36" i="11"/>
  <c r="E36" i="11" s="1"/>
  <c r="D37" i="11"/>
  <c r="E37" i="11" s="1"/>
  <c r="D38" i="11"/>
  <c r="E38" i="11"/>
  <c r="D39" i="11"/>
  <c r="E39" i="11" s="1"/>
  <c r="D40" i="11"/>
  <c r="E40" i="11" s="1"/>
  <c r="D41" i="11"/>
  <c r="E41" i="11" s="1"/>
  <c r="O14" i="9"/>
  <c r="N14" i="9"/>
  <c r="M14" i="9"/>
  <c r="L14" i="9"/>
  <c r="K14" i="9"/>
  <c r="O13" i="9"/>
  <c r="N13" i="9"/>
  <c r="M13" i="9"/>
  <c r="L13" i="9"/>
  <c r="J13" i="9"/>
  <c r="I15" i="11"/>
  <c r="J15" i="11"/>
  <c r="K15" i="11"/>
  <c r="L15" i="11"/>
  <c r="M15" i="11"/>
  <c r="N15" i="11"/>
  <c r="I16" i="11"/>
  <c r="J16" i="11"/>
  <c r="K16" i="11"/>
  <c r="L16" i="11"/>
  <c r="M16" i="11"/>
  <c r="N16" i="11"/>
  <c r="F17" i="11"/>
  <c r="N17" i="11" s="1"/>
  <c r="I17" i="11"/>
  <c r="N13" i="11"/>
  <c r="N12" i="11"/>
  <c r="M13" i="11"/>
  <c r="M12" i="11"/>
  <c r="L13" i="11"/>
  <c r="L12" i="11"/>
  <c r="K13" i="11"/>
  <c r="K12" i="11"/>
  <c r="J13" i="11"/>
  <c r="J12" i="11"/>
  <c r="I13" i="11"/>
  <c r="I12" i="11"/>
  <c r="L17" i="11"/>
  <c r="K17" i="11"/>
  <c r="J17" i="11"/>
  <c r="F14" i="11"/>
  <c r="K14" i="11" s="1"/>
  <c r="C13" i="9"/>
  <c r="D13" i="9"/>
  <c r="E14" i="11"/>
  <c r="E13" i="11"/>
  <c r="E12" i="11"/>
  <c r="C15" i="9"/>
  <c r="D15" i="9" s="1"/>
  <c r="D14" i="9"/>
  <c r="C14" i="9"/>
  <c r="D16" i="9"/>
  <c r="D17" i="9"/>
  <c r="D13" i="11"/>
  <c r="D14" i="11"/>
  <c r="D15" i="11"/>
  <c r="E15" i="11"/>
  <c r="D16" i="11"/>
  <c r="E16" i="11"/>
  <c r="D17" i="11"/>
  <c r="E17" i="11"/>
  <c r="D18" i="11"/>
  <c r="E18" i="11" s="1"/>
  <c r="D12" i="11"/>
  <c r="M17" i="11" l="1"/>
  <c r="L14" i="11"/>
  <c r="N225" i="9"/>
  <c r="N226" i="9"/>
  <c r="N14" i="11"/>
  <c r="J14" i="11"/>
  <c r="I14" i="11"/>
  <c r="M14"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C12" authorId="0" shapeId="0" xr:uid="{00000000-0006-0000-0300-000001000000}">
      <text>
        <r>
          <rPr>
            <b/>
            <sz val="9"/>
            <color indexed="81"/>
            <rFont val="Tahoma"/>
            <family val="2"/>
          </rPr>
          <t>GISKA Jonathan:</t>
        </r>
        <r>
          <rPr>
            <sz val="9"/>
            <color indexed="81"/>
            <rFont val="Tahoma"/>
            <family val="2"/>
          </rPr>
          <t xml:space="preserve">
EPA HAP compounds - cells shaded orange.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M10" authorId="0" shapeId="0" xr:uid="{00000000-0006-0000-0400-000001000000}">
      <text>
        <r>
          <rPr>
            <b/>
            <sz val="9"/>
            <color indexed="81"/>
            <rFont val="Tahoma"/>
            <family val="2"/>
          </rPr>
          <t xml:space="preserve">GISKA Jonathan:
</t>
        </r>
        <r>
          <rPr>
            <sz val="9"/>
            <color indexed="81"/>
            <rFont val="Tahoma"/>
            <family val="2"/>
          </rPr>
          <t>"Material Waste" refers to the following: waste shipped off-site; liquid material that drains to waste collection or treatment systems; materials retained in the product; materials chemically reacted to substances not on the DEQ Air Toxics list; or any other relevant mechanisms that would excluded portions of the material from emissions calculations.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D11" authorId="0" shapeId="0" xr:uid="{00000000-0006-0000-0500-000001000000}">
      <text>
        <r>
          <rPr>
            <b/>
            <sz val="9"/>
            <color indexed="81"/>
            <rFont val="Tahoma"/>
            <family val="2"/>
          </rPr>
          <t>GISKA Jonathan:</t>
        </r>
        <r>
          <rPr>
            <sz val="9"/>
            <color indexed="81"/>
            <rFont val="Tahoma"/>
            <family val="2"/>
          </rPr>
          <t xml:space="preserve">
EPA HAP compounds - cells shaded orange.</t>
        </r>
      </text>
    </comment>
  </commentList>
</comments>
</file>

<file path=xl/sharedStrings.xml><?xml version="1.0" encoding="utf-8"?>
<sst xmlns="http://schemas.openxmlformats.org/spreadsheetml/2006/main" count="2962" uniqueCount="1461">
  <si>
    <t>Facility Name</t>
  </si>
  <si>
    <t>Facility Address</t>
  </si>
  <si>
    <t>City</t>
  </si>
  <si>
    <t>Zip Code</t>
  </si>
  <si>
    <t>Facility Contact</t>
  </si>
  <si>
    <t>Phone Number</t>
  </si>
  <si>
    <t>Activity Information</t>
  </si>
  <si>
    <t>Actual</t>
  </si>
  <si>
    <t>Capacity</t>
  </si>
  <si>
    <t>Unit Description</t>
  </si>
  <si>
    <t>Description/Type</t>
  </si>
  <si>
    <t>Emission Type
(e.g. Point or Fugitive)</t>
  </si>
  <si>
    <t>Control Device[s]</t>
  </si>
  <si>
    <t>Emissions Unit Information</t>
  </si>
  <si>
    <t>CAS</t>
  </si>
  <si>
    <t>ChemicalName</t>
  </si>
  <si>
    <t>75-07-0</t>
  </si>
  <si>
    <t>Acetaldehyde</t>
  </si>
  <si>
    <t>60-35-5</t>
  </si>
  <si>
    <t>Acetamide</t>
  </si>
  <si>
    <t>67-64-1</t>
  </si>
  <si>
    <t>Acetone</t>
  </si>
  <si>
    <t>75-05-8</t>
  </si>
  <si>
    <t>Acetonitrile</t>
  </si>
  <si>
    <t>98-86-2</t>
  </si>
  <si>
    <t>Acetophenone</t>
  </si>
  <si>
    <t>107-02-8</t>
  </si>
  <si>
    <t>Acrolein</t>
  </si>
  <si>
    <t>79-06-1</t>
  </si>
  <si>
    <t>Acrylamide</t>
  </si>
  <si>
    <t>79-10-7</t>
  </si>
  <si>
    <t>Acrylic acid</t>
  </si>
  <si>
    <t>107-13-1</t>
  </si>
  <si>
    <t>Acrylonitrile</t>
  </si>
  <si>
    <t>50-76-0</t>
  </si>
  <si>
    <t>Actinomycin D</t>
  </si>
  <si>
    <t>1596-84-5</t>
  </si>
  <si>
    <t>Alar</t>
  </si>
  <si>
    <t>309-00-2</t>
  </si>
  <si>
    <t>Aldrin</t>
  </si>
  <si>
    <t>107-05-1</t>
  </si>
  <si>
    <t>Allyl chloride</t>
  </si>
  <si>
    <t>7429-90-5</t>
  </si>
  <si>
    <t>Aluminum and compounds</t>
  </si>
  <si>
    <t>1344-28-1</t>
  </si>
  <si>
    <t>Aluminum oxide (fibrous forms)</t>
  </si>
  <si>
    <t>97-56-3</t>
  </si>
  <si>
    <t>ortho-Aminoazotoluene</t>
  </si>
  <si>
    <t>6109-97-3</t>
  </si>
  <si>
    <t>3-Amino-9-ethylcarbazole hydrochloride</t>
  </si>
  <si>
    <t>68006-83-7</t>
  </si>
  <si>
    <t>2-Amino-3-methyl-9H pyrido[2,3-b]indole</t>
  </si>
  <si>
    <t>82-28-0</t>
  </si>
  <si>
    <t>1-Amino-2-methylanthraquinone</t>
  </si>
  <si>
    <t>76180-96-6</t>
  </si>
  <si>
    <t>2-Amino-3-methylimidazo-[4,5-f]quinoline</t>
  </si>
  <si>
    <t>712-68-5</t>
  </si>
  <si>
    <t>2-Amino-5-(5-Nitro-2-Furyl)-1,3,4-Thiadiazol</t>
  </si>
  <si>
    <t>26148-68-5</t>
  </si>
  <si>
    <t>A-alpha-c(2-amino-9h-pyrido[2,3-b]indole)</t>
  </si>
  <si>
    <t>92-67-1</t>
  </si>
  <si>
    <t>4-Aminobiphenyl</t>
  </si>
  <si>
    <t>61-82-5</t>
  </si>
  <si>
    <t>Amitrole</t>
  </si>
  <si>
    <t>7664-41-7</t>
  </si>
  <si>
    <t>Ammonia</t>
  </si>
  <si>
    <t>7803-63-6</t>
  </si>
  <si>
    <t>Ammonium bisulfate</t>
  </si>
  <si>
    <t>6484-52-2</t>
  </si>
  <si>
    <t>Ammonium nitrate</t>
  </si>
  <si>
    <t>7783-20-2</t>
  </si>
  <si>
    <t>Ammonium sulfate</t>
  </si>
  <si>
    <t>62-53-3</t>
  </si>
  <si>
    <t>Aniline</t>
  </si>
  <si>
    <t>90-04-0</t>
  </si>
  <si>
    <t>o-Anisidine</t>
  </si>
  <si>
    <t>134-29-2</t>
  </si>
  <si>
    <t>o-Anisidine hydrochloride</t>
  </si>
  <si>
    <t>7440-36-0</t>
  </si>
  <si>
    <t>Antimony and compounds</t>
  </si>
  <si>
    <t>1309-64-4</t>
  </si>
  <si>
    <t>Antimony trioxide</t>
  </si>
  <si>
    <t>140-57-8</t>
  </si>
  <si>
    <t>Aramite</t>
  </si>
  <si>
    <t>7440-38-2</t>
  </si>
  <si>
    <t>Arsenic and compounds</t>
  </si>
  <si>
    <t>7784-42-1</t>
  </si>
  <si>
    <t>Arsine</t>
  </si>
  <si>
    <t>1332-21-4</t>
  </si>
  <si>
    <t>Asbestos</t>
  </si>
  <si>
    <t>492-80-8</t>
  </si>
  <si>
    <t>Auramine</t>
  </si>
  <si>
    <t>115-02-6</t>
  </si>
  <si>
    <t>Azaserine</t>
  </si>
  <si>
    <t>446-86-6</t>
  </si>
  <si>
    <t>Azathioprine</t>
  </si>
  <si>
    <t>52-24-4</t>
  </si>
  <si>
    <t>Tris-(1-Aziridinyl)phosphine sulfide</t>
  </si>
  <si>
    <t>103-33-3</t>
  </si>
  <si>
    <t>Azobenzene</t>
  </si>
  <si>
    <t>7440-39-3</t>
  </si>
  <si>
    <t>Barium and compounds</t>
  </si>
  <si>
    <t>71-43-2</t>
  </si>
  <si>
    <t>Benzene</t>
  </si>
  <si>
    <t>92-87-5</t>
  </si>
  <si>
    <t>Benzidine (and its salts)</t>
  </si>
  <si>
    <t>271-89-6</t>
  </si>
  <si>
    <t>Benzofuran</t>
  </si>
  <si>
    <t>98-07-7</t>
  </si>
  <si>
    <t>Benzoic trichloride (Benzotrichloride)</t>
  </si>
  <si>
    <t>98-88-4</t>
  </si>
  <si>
    <t>Benzoyl chloride</t>
  </si>
  <si>
    <t>94-36-0</t>
  </si>
  <si>
    <t>Benzoyl peroxide</t>
  </si>
  <si>
    <t>100-44-7</t>
  </si>
  <si>
    <t>Benzyl chloride</t>
  </si>
  <si>
    <t>1694-09-3</t>
  </si>
  <si>
    <t>Benzyl Violet 4B</t>
  </si>
  <si>
    <t>7440-41-7</t>
  </si>
  <si>
    <t>Beryllium and compounds</t>
  </si>
  <si>
    <t>1304-56-9</t>
  </si>
  <si>
    <t>Beryllium Oxide</t>
  </si>
  <si>
    <t>13510-49-1</t>
  </si>
  <si>
    <t>Beryllium Sulfate</t>
  </si>
  <si>
    <t>92-52-4</t>
  </si>
  <si>
    <t>Biphenyl</t>
  </si>
  <si>
    <t>111-44-4</t>
  </si>
  <si>
    <t>Bis(2-chloroethyl) ether (DCEE)</t>
  </si>
  <si>
    <t>542-88-1</t>
  </si>
  <si>
    <t>Bis(chloromethyl) ether</t>
  </si>
  <si>
    <t>103-23-1</t>
  </si>
  <si>
    <t>Bis(2-ethylhexyl) adipate</t>
  </si>
  <si>
    <t>117-81-7</t>
  </si>
  <si>
    <t>Bis(2-ethylhexyl) phthalate (DEHP)</t>
  </si>
  <si>
    <t>7726-95-6</t>
  </si>
  <si>
    <t>Bromine and compounds</t>
  </si>
  <si>
    <t>7789-30-2</t>
  </si>
  <si>
    <t>Bromine pentafluoride</t>
  </si>
  <si>
    <t>75-27-4</t>
  </si>
  <si>
    <t>Bromodichloromethane</t>
  </si>
  <si>
    <t>75-25-2</t>
  </si>
  <si>
    <t>Bromoform</t>
  </si>
  <si>
    <t>74-83-9</t>
  </si>
  <si>
    <t>Bromomethane (Methyl bromide)</t>
  </si>
  <si>
    <t>106-94-5</t>
  </si>
  <si>
    <t>1-Bromopropane (n-propyl bromide)</t>
  </si>
  <si>
    <t>126-72-7</t>
  </si>
  <si>
    <t>Tris(2,3-dibromopropyl)phosphate</t>
  </si>
  <si>
    <t>106-99-0</t>
  </si>
  <si>
    <t>1,3-Butadiene</t>
  </si>
  <si>
    <t>78-93-3</t>
  </si>
  <si>
    <t>2-Butanone (Methyl ethyl ketone)</t>
  </si>
  <si>
    <t>540-88-5</t>
  </si>
  <si>
    <t>t-Butyl acetate</t>
  </si>
  <si>
    <t>141-32-2</t>
  </si>
  <si>
    <t>Butyl acrylate</t>
  </si>
  <si>
    <t>71-36-3</t>
  </si>
  <si>
    <t>n-Butyl alcohol</t>
  </si>
  <si>
    <t>78-92-2</t>
  </si>
  <si>
    <t>sec-Butyl alcohol</t>
  </si>
  <si>
    <t>75-65-0</t>
  </si>
  <si>
    <t>tert-Butyl alcohol</t>
  </si>
  <si>
    <t>85-68-7</t>
  </si>
  <si>
    <t>Butyl benzyl phthalate</t>
  </si>
  <si>
    <t>25013-16-5</t>
  </si>
  <si>
    <t>Butylated hydroxyanisole</t>
  </si>
  <si>
    <t>3068-88-0</t>
  </si>
  <si>
    <t>beta-Butyrolactone</t>
  </si>
  <si>
    <t>7440-43-9</t>
  </si>
  <si>
    <t>Cadmium and compounds</t>
  </si>
  <si>
    <t>156-62-7</t>
  </si>
  <si>
    <t>Calcium cyanamide</t>
  </si>
  <si>
    <t>105-60-2</t>
  </si>
  <si>
    <t>Caprolactam</t>
  </si>
  <si>
    <t>2425-06-1</t>
  </si>
  <si>
    <t>Captafol</t>
  </si>
  <si>
    <t>133-06-2</t>
  </si>
  <si>
    <t>Captan</t>
  </si>
  <si>
    <t/>
  </si>
  <si>
    <t>Carbon black extracts</t>
  </si>
  <si>
    <t>75-15-0</t>
  </si>
  <si>
    <t>Carbon disulfide</t>
  </si>
  <si>
    <t>56-23-5</t>
  </si>
  <si>
    <t>Carbon tetrachloride</t>
  </si>
  <si>
    <t>463-58-1</t>
  </si>
  <si>
    <t>Carbonyl sulfide</t>
  </si>
  <si>
    <t>9000-07-1</t>
  </si>
  <si>
    <t>Carrageenan (degraded)</t>
  </si>
  <si>
    <t>120-80-9</t>
  </si>
  <si>
    <t>Catechol</t>
  </si>
  <si>
    <t>Ceramic fibers</t>
  </si>
  <si>
    <t>133-90-4</t>
  </si>
  <si>
    <t>Chloramben</t>
  </si>
  <si>
    <t>305-03-3</t>
  </si>
  <si>
    <t>Chlorambucil</t>
  </si>
  <si>
    <t>57-74-9</t>
  </si>
  <si>
    <t>Chlordane</t>
  </si>
  <si>
    <t>143-50-0</t>
  </si>
  <si>
    <t>Chlordecone</t>
  </si>
  <si>
    <t>115-28-6</t>
  </si>
  <si>
    <t>Chlorendic Acid</t>
  </si>
  <si>
    <t>76-13-1</t>
  </si>
  <si>
    <t>Chlorinated fluorocarbon (1,1,2-Trichloro-1,2,2-trifluoroethane, CFC-113)</t>
  </si>
  <si>
    <t>108171-26-2</t>
  </si>
  <si>
    <t>Chlorinated paraffins</t>
  </si>
  <si>
    <t>7782-50-5</t>
  </si>
  <si>
    <t>Chlorine</t>
  </si>
  <si>
    <t>10049-04-4</t>
  </si>
  <si>
    <t>Chlorine dioxide</t>
  </si>
  <si>
    <t>79-11-8</t>
  </si>
  <si>
    <t>Chloroacetic acid</t>
  </si>
  <si>
    <t>532-27-4</t>
  </si>
  <si>
    <t>2-Chloroacetophenone</t>
  </si>
  <si>
    <t>85535-84-8</t>
  </si>
  <si>
    <t>Chloroalkanes C10-13 (Chlorinated paraffins)</t>
  </si>
  <si>
    <t>106-47-8</t>
  </si>
  <si>
    <t>p-Chloroaniline</t>
  </si>
  <si>
    <t>108-90-7</t>
  </si>
  <si>
    <t>Chlorobenzene</t>
  </si>
  <si>
    <t>510-15-6</t>
  </si>
  <si>
    <t>Chlorobenzilate (Ethyl-4,4'-dichlorobenzilate)</t>
  </si>
  <si>
    <t>75-68-3</t>
  </si>
  <si>
    <t>1-Chloro-1,1-difluoroethane</t>
  </si>
  <si>
    <t>75-45-6</t>
  </si>
  <si>
    <t>Chlorodifluoromethane (Freon 22)</t>
  </si>
  <si>
    <t>75-00-3</t>
  </si>
  <si>
    <t>Chloroethane (Ethyl chloride)</t>
  </si>
  <si>
    <t>67-66-3</t>
  </si>
  <si>
    <t>Chloroform</t>
  </si>
  <si>
    <t>74-87-3</t>
  </si>
  <si>
    <t>Chloromethane (Methyl chloride)</t>
  </si>
  <si>
    <t>107-30-2</t>
  </si>
  <si>
    <t>Chloromethyl methyl ether (technical grade)</t>
  </si>
  <si>
    <t>563-47-3</t>
  </si>
  <si>
    <t>3-Chloro-2-methyl-1-propene</t>
  </si>
  <si>
    <t>95-57-8</t>
  </si>
  <si>
    <t>2-Chlorophenol</t>
  </si>
  <si>
    <t>95-83-0</t>
  </si>
  <si>
    <t>4-Chloro-o-phenylenediamine</t>
  </si>
  <si>
    <t>76-06-2</t>
  </si>
  <si>
    <t>Chloropicrin</t>
  </si>
  <si>
    <t>126-99-8</t>
  </si>
  <si>
    <t>Chloroprene</t>
  </si>
  <si>
    <t>1897-45-6</t>
  </si>
  <si>
    <t>Chlorothalonil</t>
  </si>
  <si>
    <t>95-69-2</t>
  </si>
  <si>
    <t>p-Chloro-o-toluidine</t>
  </si>
  <si>
    <t>54749-90-5</t>
  </si>
  <si>
    <t>Chlorozotocin</t>
  </si>
  <si>
    <t>7738-94-5</t>
  </si>
  <si>
    <t>Chromic(VI) Acid</t>
  </si>
  <si>
    <t>18540-29-9</t>
  </si>
  <si>
    <t>569-61-9</t>
  </si>
  <si>
    <t>C.I. Basic Red 9 Monohydrochloride</t>
  </si>
  <si>
    <t>87-29-6</t>
  </si>
  <si>
    <t>Cinnamyl anthranilate</t>
  </si>
  <si>
    <t>7440-48-4</t>
  </si>
  <si>
    <t>Cobalt and compounds</t>
  </si>
  <si>
    <t>Coke Oven Emissions</t>
  </si>
  <si>
    <t>7440-50-8</t>
  </si>
  <si>
    <t>Copper and compounds</t>
  </si>
  <si>
    <t>Creosotes</t>
  </si>
  <si>
    <t>120-71-8</t>
  </si>
  <si>
    <t>p-Cresidine</t>
  </si>
  <si>
    <t>1319-77-3</t>
  </si>
  <si>
    <t>Cresols (mixture), including m-cresol, o-cresol, p-cresol</t>
  </si>
  <si>
    <t>108-39-4</t>
  </si>
  <si>
    <t>95-48-7</t>
  </si>
  <si>
    <t>106-44-5</t>
  </si>
  <si>
    <t>4170-30-3</t>
  </si>
  <si>
    <t>Crotonaldehyde</t>
  </si>
  <si>
    <t>80-15-9</t>
  </si>
  <si>
    <t>Cumene hydroperoxide</t>
  </si>
  <si>
    <t>135-20-6</t>
  </si>
  <si>
    <t>Cupferron</t>
  </si>
  <si>
    <t>74-90-8</t>
  </si>
  <si>
    <t>Cyanide, hydrogen</t>
  </si>
  <si>
    <t>110-82-7</t>
  </si>
  <si>
    <t>Cyclohexane</t>
  </si>
  <si>
    <t>108-93-0</t>
  </si>
  <si>
    <t>Cyclohexanol</t>
  </si>
  <si>
    <t>66-81-9</t>
  </si>
  <si>
    <t>Cycloheximide</t>
  </si>
  <si>
    <t>50-18-0</t>
  </si>
  <si>
    <t>Cyclophosphamide (anhydrous)</t>
  </si>
  <si>
    <t>6055-19-2</t>
  </si>
  <si>
    <t>Cyclophosphamide (hydrated)</t>
  </si>
  <si>
    <t>5160-02-1</t>
  </si>
  <si>
    <t>D &amp; C Red No. 9</t>
  </si>
  <si>
    <t>4342-03-4</t>
  </si>
  <si>
    <t>Dacarbazine</t>
  </si>
  <si>
    <t>117-10-2</t>
  </si>
  <si>
    <t>Dantron</t>
  </si>
  <si>
    <t>72-54-8</t>
  </si>
  <si>
    <t>4,4'-DDD (4,4'-dichlorodiphenyldichloroethane)</t>
  </si>
  <si>
    <t>53-19-0</t>
  </si>
  <si>
    <t>2,4'-DDD (2,4'-dichlorodiphenyldichloroethane)</t>
  </si>
  <si>
    <t>3547-04-4</t>
  </si>
  <si>
    <t>DDE (1-chloro-4-[1-(4-chlorophenyl)ethyl]benzene)</t>
  </si>
  <si>
    <t>3424-82-6</t>
  </si>
  <si>
    <t>2,4'-DDE (2,4'-dichlorodiphenyldichloroethene)</t>
  </si>
  <si>
    <t>72-55-9</t>
  </si>
  <si>
    <t>4,4'-DDE (4,4'-dichlorodiphenyldichloroethene)</t>
  </si>
  <si>
    <t>789-02-6</t>
  </si>
  <si>
    <t>2,4'-DDT (2,4'-dichlorodiphenyltrichloroethane)</t>
  </si>
  <si>
    <t>50-29-3</t>
  </si>
  <si>
    <t>DDT</t>
  </si>
  <si>
    <t>615-05-4</t>
  </si>
  <si>
    <t>2,4-Diaminoanisole</t>
  </si>
  <si>
    <t>39156-41-7</t>
  </si>
  <si>
    <t>2,4-Diaminoanisole sulfate</t>
  </si>
  <si>
    <t>101-80-4</t>
  </si>
  <si>
    <t>4,4'-Diaminodiphenyl ether</t>
  </si>
  <si>
    <t>95-80-7</t>
  </si>
  <si>
    <t>2,4-Diaminotoluene (2,4-Toluene diamine)</t>
  </si>
  <si>
    <t>334-88-3</t>
  </si>
  <si>
    <t>Diazomethane</t>
  </si>
  <si>
    <t>333-41-5</t>
  </si>
  <si>
    <t>Diazinon</t>
  </si>
  <si>
    <t>132-64-9</t>
  </si>
  <si>
    <t>Dibenzofuran</t>
  </si>
  <si>
    <t>124-48-1</t>
  </si>
  <si>
    <t>Dibromochloromethane</t>
  </si>
  <si>
    <t>96-12-8</t>
  </si>
  <si>
    <t>1,2-Dibromo-3-chloropropane (DBCP)</t>
  </si>
  <si>
    <t>96-13-9</t>
  </si>
  <si>
    <t>2,3-Dibromo-1-propanol</t>
  </si>
  <si>
    <t>84-74-2</t>
  </si>
  <si>
    <t>Dibutyl phthalate</t>
  </si>
  <si>
    <t>95-50-1</t>
  </si>
  <si>
    <t>1,2-Dichlorobenzene</t>
  </si>
  <si>
    <t>541-73-1</t>
  </si>
  <si>
    <t>1,3-Dichlorobenzene</t>
  </si>
  <si>
    <t>106-46-7</t>
  </si>
  <si>
    <t>p-Dichlorobenzene (1,4-Dichlorobenzene)</t>
  </si>
  <si>
    <t>91-94-1</t>
  </si>
  <si>
    <t>3,3'-Dichlorobenzidine</t>
  </si>
  <si>
    <t>75-71-8</t>
  </si>
  <si>
    <t>Dichlorodifluoromethane (Freon 12)</t>
  </si>
  <si>
    <t>75-43-4</t>
  </si>
  <si>
    <t>Dichlorofluoromethane (Freon 21)</t>
  </si>
  <si>
    <t>75-34-3</t>
  </si>
  <si>
    <t>1,1-Dichloroethane (Ethylidene dichloride)</t>
  </si>
  <si>
    <t>156-60-5</t>
  </si>
  <si>
    <t>trans-1,2-dichloroethene</t>
  </si>
  <si>
    <t>75-09-2</t>
  </si>
  <si>
    <t>Dichloromethane (Methylene chloride)</t>
  </si>
  <si>
    <t>120-83-2</t>
  </si>
  <si>
    <t>2,4-Dichlorophenol</t>
  </si>
  <si>
    <t>94-75-7</t>
  </si>
  <si>
    <t>Dichlorophenoxyacetic acid, salts and esters (2,4-D)</t>
  </si>
  <si>
    <t>78-87-5</t>
  </si>
  <si>
    <t>1,2-Dichloropropane (Propylene dichloride)</t>
  </si>
  <si>
    <t>542-75-6</t>
  </si>
  <si>
    <t>1,3-Dichloropropene</t>
  </si>
  <si>
    <t>62-73-7</t>
  </si>
  <si>
    <t>Dichlorovos (DDVP)</t>
  </si>
  <si>
    <t>115-32-2</t>
  </si>
  <si>
    <t>Dicofol</t>
  </si>
  <si>
    <t>84-61-7</t>
  </si>
  <si>
    <t>Di-cyclohexyl phthalate (DCHP)</t>
  </si>
  <si>
    <t>60-57-1</t>
  </si>
  <si>
    <t>Dieldrin</t>
  </si>
  <si>
    <t>Diesel Particulate Matter</t>
  </si>
  <si>
    <t>111-42-2</t>
  </si>
  <si>
    <t>Diethanolamine</t>
  </si>
  <si>
    <t>111-46-6</t>
  </si>
  <si>
    <t>Diethylene glycol</t>
  </si>
  <si>
    <t>111-96-6</t>
  </si>
  <si>
    <t>Diethylene glycol dimethyl ether</t>
  </si>
  <si>
    <t>112-34-5</t>
  </si>
  <si>
    <t>Diethylene glycol monobutyl ether</t>
  </si>
  <si>
    <t>111-90-0</t>
  </si>
  <si>
    <t>Diethylene glycol monoethyl ether</t>
  </si>
  <si>
    <t>111-77-3</t>
  </si>
  <si>
    <t>Diethylene glycol monomethyl ether</t>
  </si>
  <si>
    <t>84-66-2</t>
  </si>
  <si>
    <t>Diethylphthalate</t>
  </si>
  <si>
    <t>64-67-5</t>
  </si>
  <si>
    <t>Diethyl sulfate</t>
  </si>
  <si>
    <t>134-62-3</t>
  </si>
  <si>
    <t>Diethyltoluamide, N,N- (DEET)</t>
  </si>
  <si>
    <t>75-37-6</t>
  </si>
  <si>
    <t>1,1-Difluoroethane</t>
  </si>
  <si>
    <t>101-90-6</t>
  </si>
  <si>
    <t>Diglycidyl resorcinol ether</t>
  </si>
  <si>
    <t>94-58-6</t>
  </si>
  <si>
    <t>Dihydrosafrole</t>
  </si>
  <si>
    <t>119-90-4</t>
  </si>
  <si>
    <t>3,3'-Dimethoxybenzidine</t>
  </si>
  <si>
    <t>60-11-7</t>
  </si>
  <si>
    <t>4-Dimethylaminoazobenzene</t>
  </si>
  <si>
    <t>121-69-7</t>
  </si>
  <si>
    <t>N,N-Dimethylaniline</t>
  </si>
  <si>
    <t>119-93-7</t>
  </si>
  <si>
    <t>3,3'-Dimethylbenzidine (o-Tolidine)</t>
  </si>
  <si>
    <t>79-44-7</t>
  </si>
  <si>
    <t>Dimethyl carbamoyl chloride</t>
  </si>
  <si>
    <t>68-12-2</t>
  </si>
  <si>
    <t>Dimethyl formamide</t>
  </si>
  <si>
    <t>57-14-7</t>
  </si>
  <si>
    <t>1,1-Dimethylhydrazine</t>
  </si>
  <si>
    <t>131-11-3</t>
  </si>
  <si>
    <t>Dimethyl phthalate</t>
  </si>
  <si>
    <t>77-78-1</t>
  </si>
  <si>
    <t>Dimethyl sulfate</t>
  </si>
  <si>
    <t>513-37-1</t>
  </si>
  <si>
    <t>Dimethylvinylchloride</t>
  </si>
  <si>
    <t>534-52-1</t>
  </si>
  <si>
    <t>4,6-Dinitro-o-cresol (and salts)</t>
  </si>
  <si>
    <t>51-28-5</t>
  </si>
  <si>
    <t>2,4-Dinitrophenol</t>
  </si>
  <si>
    <t>121-14-2</t>
  </si>
  <si>
    <t>2,4-Dinitrotoluene</t>
  </si>
  <si>
    <t>606-20-2</t>
  </si>
  <si>
    <t>2,6-Dinitrotoluene</t>
  </si>
  <si>
    <t>123-91-1</t>
  </si>
  <si>
    <t>1,4-Dioxane</t>
  </si>
  <si>
    <t>630-93-3</t>
  </si>
  <si>
    <t>Diphenylhydantoin</t>
  </si>
  <si>
    <t>122-66-7</t>
  </si>
  <si>
    <t>1,2-Diphenylhydrazine (Hydrazobenzene)</t>
  </si>
  <si>
    <t>25265-71-8</t>
  </si>
  <si>
    <t>Dipropylene glycol</t>
  </si>
  <si>
    <t>34590-94-8</t>
  </si>
  <si>
    <t>Dipropylene glycol monomethyl ether</t>
  </si>
  <si>
    <t>1937-37-7</t>
  </si>
  <si>
    <t>Direct Black 38</t>
  </si>
  <si>
    <t>2602-46-2</t>
  </si>
  <si>
    <t>Direct Blue 6</t>
  </si>
  <si>
    <t>16071-86-6</t>
  </si>
  <si>
    <t>Direct Brown 95 (technical grade)</t>
  </si>
  <si>
    <t>2475-45-8</t>
  </si>
  <si>
    <t>Disperse Blue 1</t>
  </si>
  <si>
    <t>298-04-4</t>
  </si>
  <si>
    <t>Disulfoton</t>
  </si>
  <si>
    <t>106-89-8</t>
  </si>
  <si>
    <t>Epichlorohydrin</t>
  </si>
  <si>
    <t>106-88-7</t>
  </si>
  <si>
    <t>1,2-Epoxybutane</t>
  </si>
  <si>
    <t>Epoxy resins</t>
  </si>
  <si>
    <t>12510-42-8</t>
  </si>
  <si>
    <t>Erionite</t>
  </si>
  <si>
    <t>140-88-5</t>
  </si>
  <si>
    <t>Ethyl acrylate</t>
  </si>
  <si>
    <t>100-41-4</t>
  </si>
  <si>
    <t>Ethyl benzene</t>
  </si>
  <si>
    <t>74-85-1</t>
  </si>
  <si>
    <t>Ethylene</t>
  </si>
  <si>
    <t>106-93-4</t>
  </si>
  <si>
    <t>Ethylene dibromide (EDB, 1,2-Dibromoethane)</t>
  </si>
  <si>
    <t>107-06-2</t>
  </si>
  <si>
    <t>Ethylene dichloride (EDC, 1,2-Dichloroethane)</t>
  </si>
  <si>
    <t>107-21-1</t>
  </si>
  <si>
    <t>Ethylene glycol</t>
  </si>
  <si>
    <t>629-14-1</t>
  </si>
  <si>
    <t>Ethylene glycol diethyl ether</t>
  </si>
  <si>
    <t>110-71-4</t>
  </si>
  <si>
    <t>Ethylene glycol dimethyl ether</t>
  </si>
  <si>
    <t>111-76-2</t>
  </si>
  <si>
    <t>Ethylene glycol monobutyl ether</t>
  </si>
  <si>
    <t>110-80-5</t>
  </si>
  <si>
    <t>Ethylene glycol monoethyl ether</t>
  </si>
  <si>
    <t>111-15-9</t>
  </si>
  <si>
    <t>Ethylene glycol monoethyl ether acetate</t>
  </si>
  <si>
    <t>109-86-4</t>
  </si>
  <si>
    <t>Ethylene glycol monomethyl ether</t>
  </si>
  <si>
    <t>110-49-6</t>
  </si>
  <si>
    <t>Ethylene glycol monomethyl ether acetate</t>
  </si>
  <si>
    <t>2807-30-9</t>
  </si>
  <si>
    <t>Ethylene glycol monopropyl ether</t>
  </si>
  <si>
    <t>151-56-4</t>
  </si>
  <si>
    <t>Ethyleneimine (Aziridine)</t>
  </si>
  <si>
    <t>75-21-8</t>
  </si>
  <si>
    <t>Ethylene oxide</t>
  </si>
  <si>
    <t>96-45-7</t>
  </si>
  <si>
    <t>Ethylene thiourea</t>
  </si>
  <si>
    <t>10028-22-5</t>
  </si>
  <si>
    <t>Ferric Sulfate</t>
  </si>
  <si>
    <t>Fluorides</t>
  </si>
  <si>
    <t>7782-41-4</t>
  </si>
  <si>
    <t>Fluorine gas</t>
  </si>
  <si>
    <t>50-00-0</t>
  </si>
  <si>
    <t>Formaldehyde</t>
  </si>
  <si>
    <t>110-00-9</t>
  </si>
  <si>
    <t>Furan</t>
  </si>
  <si>
    <t>60568-05-0</t>
  </si>
  <si>
    <t>Furmecyclox</t>
  </si>
  <si>
    <t>3688-53-7</t>
  </si>
  <si>
    <t>Furylfuramide</t>
  </si>
  <si>
    <t>Glasswool fibers</t>
  </si>
  <si>
    <t>111-30-8</t>
  </si>
  <si>
    <t>Glutaraldehyde</t>
  </si>
  <si>
    <t>67730-11-4</t>
  </si>
  <si>
    <t>Glu-P-1</t>
  </si>
  <si>
    <t>67730-10-3</t>
  </si>
  <si>
    <t>Glu-P-2</t>
  </si>
  <si>
    <t>16568-02-8</t>
  </si>
  <si>
    <t>Gyromitrin</t>
  </si>
  <si>
    <t>2784-94-3</t>
  </si>
  <si>
    <t>HC Blue 1</t>
  </si>
  <si>
    <t>76-44-8</t>
  </si>
  <si>
    <t>Heptachlor</t>
  </si>
  <si>
    <t>1024-57-3</t>
  </si>
  <si>
    <t>Heptachlor epoxide</t>
  </si>
  <si>
    <t>118-74-1</t>
  </si>
  <si>
    <t>Hexachlorobenzene</t>
  </si>
  <si>
    <t>87-68-3</t>
  </si>
  <si>
    <t>Hexachlorobutadiene</t>
  </si>
  <si>
    <t>608-73-1</t>
  </si>
  <si>
    <t>Hexachlorocyclohexanes (mixture) including but not limited to:</t>
  </si>
  <si>
    <t>319-84-6</t>
  </si>
  <si>
    <t>Hexachlorocyclohexane, alpha-</t>
  </si>
  <si>
    <t>319-85-7</t>
  </si>
  <si>
    <t>Hexachlorocyclohexane, beta-</t>
  </si>
  <si>
    <t>58-89-9</t>
  </si>
  <si>
    <t>Hexachlorocyclohexane, gamma- (Lindane)</t>
  </si>
  <si>
    <t>77-47-4</t>
  </si>
  <si>
    <t>Hexachlorocyclopentadiene</t>
  </si>
  <si>
    <t>67-72-1</t>
  </si>
  <si>
    <t>Hexachloroethane</t>
  </si>
  <si>
    <t>680-31-9</t>
  </si>
  <si>
    <t>Hexamethylphosphoramide</t>
  </si>
  <si>
    <t>822-06-0</t>
  </si>
  <si>
    <t>Hexamethylene-1,6-diisocyanate</t>
  </si>
  <si>
    <t>110-54-3</t>
  </si>
  <si>
    <t>Hexane</t>
  </si>
  <si>
    <t>302-01-2</t>
  </si>
  <si>
    <t>Hydrazine</t>
  </si>
  <si>
    <t>10034-93-2</t>
  </si>
  <si>
    <t>Hydrazine sulfate</t>
  </si>
  <si>
    <t>7647-01-0</t>
  </si>
  <si>
    <t>Hydrochloric acid</t>
  </si>
  <si>
    <t>10035-10-6</t>
  </si>
  <si>
    <t>Hydrogen bromide</t>
  </si>
  <si>
    <t>7664-39-3</t>
  </si>
  <si>
    <t>Hydrogen fluoride</t>
  </si>
  <si>
    <t>7783-06-4</t>
  </si>
  <si>
    <t>Hydrogen sulfide</t>
  </si>
  <si>
    <t>123-31-9</t>
  </si>
  <si>
    <t>Hydroquinone</t>
  </si>
  <si>
    <t>24267-56-9</t>
  </si>
  <si>
    <t>Iodine-131</t>
  </si>
  <si>
    <t>13463-40-6</t>
  </si>
  <si>
    <t>Iron pentacarbonyl</t>
  </si>
  <si>
    <t>78-59-1</t>
  </si>
  <si>
    <t>Isophorone</t>
  </si>
  <si>
    <t>78-79-5</t>
  </si>
  <si>
    <t>Isoprene, except from vegetative emission sources</t>
  </si>
  <si>
    <t>67-63-0</t>
  </si>
  <si>
    <t>Isopropyl alcohol</t>
  </si>
  <si>
    <t>98-82-8</t>
  </si>
  <si>
    <t>Isopropylbenzene (Cumene)</t>
  </si>
  <si>
    <t>80-05-7</t>
  </si>
  <si>
    <t>4,4'-Isopropylidenediphenol</t>
  </si>
  <si>
    <t>303-34-4</t>
  </si>
  <si>
    <t>Lasiocarpine</t>
  </si>
  <si>
    <t>7439-92-1</t>
  </si>
  <si>
    <t>Lead and compounds</t>
  </si>
  <si>
    <t>18454-12-1</t>
  </si>
  <si>
    <t>Lead chromate oxide</t>
  </si>
  <si>
    <t>108-31-6</t>
  </si>
  <si>
    <t>Maleic anhydride</t>
  </si>
  <si>
    <t>7439-96-5</t>
  </si>
  <si>
    <t>Manganese and compounds</t>
  </si>
  <si>
    <t>148-82-3</t>
  </si>
  <si>
    <t>Melphalan</t>
  </si>
  <si>
    <t>3223-07-2</t>
  </si>
  <si>
    <t>Melphalan HCl</t>
  </si>
  <si>
    <t>7439-97-6</t>
  </si>
  <si>
    <t>Mercury and compounds</t>
  </si>
  <si>
    <t>627-44-1</t>
  </si>
  <si>
    <t>593-74-8</t>
  </si>
  <si>
    <t>22967-92-6</t>
  </si>
  <si>
    <t>67-56-1</t>
  </si>
  <si>
    <t>Methanol</t>
  </si>
  <si>
    <t>72-43-5</t>
  </si>
  <si>
    <t>Methoxychlor</t>
  </si>
  <si>
    <t>55738-54-0</t>
  </si>
  <si>
    <t>Trans-2[(dimethylamino)-methylimino]-5-[2-(5-nitro-2-furyl)-vinyl]-1,3,4-oxadiazole</t>
  </si>
  <si>
    <t>101-14-4</t>
  </si>
  <si>
    <t>4,4'-Methylene bis(2-chloroaniline) (MOCA)</t>
  </si>
  <si>
    <t>101-77-9</t>
  </si>
  <si>
    <t>4,4'-Methylenedianiline (and its dichloride)</t>
  </si>
  <si>
    <t>13552-44-8</t>
  </si>
  <si>
    <t>4,4-Methylenedianiline dihydrochloride</t>
  </si>
  <si>
    <t>838-88-0</t>
  </si>
  <si>
    <t>4,4-Methylene bis(2-methylaniline)</t>
  </si>
  <si>
    <t>101-61-1</t>
  </si>
  <si>
    <t>4,4'-Methylene bis(N,N'-dimethyl)aniline</t>
  </si>
  <si>
    <t>101-68-8</t>
  </si>
  <si>
    <t>Methylene diphenyl diisocyanate (MDI)</t>
  </si>
  <si>
    <t>60-34-4</t>
  </si>
  <si>
    <t>Methyl hydrazine</t>
  </si>
  <si>
    <t>540-73-8</t>
  </si>
  <si>
    <t>1,2-Dimethylhydrazine</t>
  </si>
  <si>
    <t>74-88-4</t>
  </si>
  <si>
    <t>Methyl iodide (Iodomethane)</t>
  </si>
  <si>
    <t>108-10-1</t>
  </si>
  <si>
    <t>Methyl isobutyl ketone (MIBK, Hexone)</t>
  </si>
  <si>
    <t>624-83-9</t>
  </si>
  <si>
    <t>Methyl isocyanate</t>
  </si>
  <si>
    <t>75-86-5</t>
  </si>
  <si>
    <t>2-Methyllactonitrile (Acetone cyanohydrin)</t>
  </si>
  <si>
    <t>80-62-6</t>
  </si>
  <si>
    <t>Methyl methacrylate</t>
  </si>
  <si>
    <t>66-27-3</t>
  </si>
  <si>
    <t>Methyl Methanesulfonate</t>
  </si>
  <si>
    <t>129-15-7</t>
  </si>
  <si>
    <t>2-Methyl-1-nitroanthraquinone</t>
  </si>
  <si>
    <t>70-25-7</t>
  </si>
  <si>
    <t>N-Methyl-N-nitro-N-nitrosoguanidine</t>
  </si>
  <si>
    <t>832-69-9</t>
  </si>
  <si>
    <t>2381-21-7</t>
  </si>
  <si>
    <t>109-06-8</t>
  </si>
  <si>
    <t>2-Methylpyridine</t>
  </si>
  <si>
    <t>1634-04-4</t>
  </si>
  <si>
    <t>Methyl tert-butyl ether</t>
  </si>
  <si>
    <t>56-04-2</t>
  </si>
  <si>
    <t>Methylthiouracil</t>
  </si>
  <si>
    <t>90-94-8</t>
  </si>
  <si>
    <t>Michler's ketone</t>
  </si>
  <si>
    <t>Mineral fiber emissions from facilities manufacturing or processing glass, rock, or slag fibers (or other mineral derived fibers) of average diameter 1 micrometer or less.</t>
  </si>
  <si>
    <t>2385-85-5</t>
  </si>
  <si>
    <t>Mirex</t>
  </si>
  <si>
    <t>50-07-7</t>
  </si>
  <si>
    <t>Mitomycin C</t>
  </si>
  <si>
    <t>1313-27-5</t>
  </si>
  <si>
    <t>Molybdenum trioxide</t>
  </si>
  <si>
    <t>315-22-0</t>
  </si>
  <si>
    <t>Monocrotaline</t>
  </si>
  <si>
    <t>91-59-8</t>
  </si>
  <si>
    <t>2-Naphthylamine</t>
  </si>
  <si>
    <t>91-20-3</t>
  </si>
  <si>
    <t>Naphthalene</t>
  </si>
  <si>
    <t>7440-02-0</t>
  </si>
  <si>
    <t>Nickel and compounds</t>
  </si>
  <si>
    <t>1313-99-1</t>
  </si>
  <si>
    <t>Nickel oxide</t>
  </si>
  <si>
    <t>12035-72-2</t>
  </si>
  <si>
    <t>Nickel subsulfide</t>
  </si>
  <si>
    <t>11113-75-0</t>
  </si>
  <si>
    <t>Nickel sulfide</t>
  </si>
  <si>
    <t>373-02-4</t>
  </si>
  <si>
    <t>Nickel acetate</t>
  </si>
  <si>
    <t>3333-67-3</t>
  </si>
  <si>
    <t>Nickel carbonate</t>
  </si>
  <si>
    <t>12607-70-4</t>
  </si>
  <si>
    <t>Nickel carbonate hydroxide</t>
  </si>
  <si>
    <t>13463-39-3</t>
  </si>
  <si>
    <t>Nickel carbonyl</t>
  </si>
  <si>
    <t>7718-54-9</t>
  </si>
  <si>
    <t>Nickel chloride</t>
  </si>
  <si>
    <t>12054-48-7</t>
  </si>
  <si>
    <t>Nickel hydroxide</t>
  </si>
  <si>
    <t>7786-81-4</t>
  </si>
  <si>
    <t>Nickel sulfate</t>
  </si>
  <si>
    <t>10101-97-0</t>
  </si>
  <si>
    <t>Nickel sulfate hexahydrate</t>
  </si>
  <si>
    <t>13478-00-7</t>
  </si>
  <si>
    <t>Nickel nitrate hexahydrate</t>
  </si>
  <si>
    <t>1271-28-9</t>
  </si>
  <si>
    <t>Nickelocene</t>
  </si>
  <si>
    <t>3570-75-0</t>
  </si>
  <si>
    <t>Nifurthiazole</t>
  </si>
  <si>
    <t>7697-37-2</t>
  </si>
  <si>
    <t>Nitric acid</t>
  </si>
  <si>
    <t>139-13-9</t>
  </si>
  <si>
    <t>Nitrilotriacetic acid</t>
  </si>
  <si>
    <t>18662-53-8</t>
  </si>
  <si>
    <t>Nitrilotriacetic acid, trisodium salt monohydrate</t>
  </si>
  <si>
    <t>99-59-2</t>
  </si>
  <si>
    <t>5-Nitro-o-Anisidine</t>
  </si>
  <si>
    <t>98-95-3</t>
  </si>
  <si>
    <t>Nitrobenzene</t>
  </si>
  <si>
    <t>92-93-3</t>
  </si>
  <si>
    <t>4-Nitrobiphenyl</t>
  </si>
  <si>
    <t>1836-75-5</t>
  </si>
  <si>
    <t>Nitrofen</t>
  </si>
  <si>
    <t>59-87-0</t>
  </si>
  <si>
    <t>Nitrofurazone</t>
  </si>
  <si>
    <t>555-84-0</t>
  </si>
  <si>
    <t>1-[(5-Nitrofurfurylidene)-amino]-2-imidazolidinone</t>
  </si>
  <si>
    <t>531-82-8</t>
  </si>
  <si>
    <t>N-[4-(5-nitro-2-furyl)-2-thiazolyl]-acetamide</t>
  </si>
  <si>
    <t>302-70-5</t>
  </si>
  <si>
    <t>Nitrogen mustard N-oxide</t>
  </si>
  <si>
    <t>100-02-7</t>
  </si>
  <si>
    <t>4-Nitrophenol</t>
  </si>
  <si>
    <t>79-46-9</t>
  </si>
  <si>
    <t>2-Nitropropane</t>
  </si>
  <si>
    <t>924-16-3</t>
  </si>
  <si>
    <t>N-Nitrosodi-n-butylamine</t>
  </si>
  <si>
    <t>1116-54-7</t>
  </si>
  <si>
    <t>N-Nitrosodiethanolamine</t>
  </si>
  <si>
    <t>55-18-5</t>
  </si>
  <si>
    <t>N-Nitrosodiethylamine</t>
  </si>
  <si>
    <t>62-75-9</t>
  </si>
  <si>
    <t>N-Nitrosodimethylamine</t>
  </si>
  <si>
    <t>86-30-6</t>
  </si>
  <si>
    <t>N-Nitrosodiphenylamine</t>
  </si>
  <si>
    <t>156-10-5</t>
  </si>
  <si>
    <t>p-Nitrosodiphenylamine</t>
  </si>
  <si>
    <t>621-64-7</t>
  </si>
  <si>
    <t>N-Nitrosodi-n-propylamine</t>
  </si>
  <si>
    <t>10595-95-6</t>
  </si>
  <si>
    <t>N-Nitrosomethylethylamine</t>
  </si>
  <si>
    <t>759-73-9</t>
  </si>
  <si>
    <t>N-Nitroso-N-ethylurea</t>
  </si>
  <si>
    <t>615-53-2</t>
  </si>
  <si>
    <t>N-Nitroso-N-methylurethane</t>
  </si>
  <si>
    <t>684-93-5</t>
  </si>
  <si>
    <t>N-Nitroso-N-methylurea</t>
  </si>
  <si>
    <t>59-89-2</t>
  </si>
  <si>
    <t>N-Nitrosomorpholine</t>
  </si>
  <si>
    <t>16543-55-8</t>
  </si>
  <si>
    <t>N-Nitrosonornicotine</t>
  </si>
  <si>
    <t>100-75-4</t>
  </si>
  <si>
    <t>N-Nitrosopiperidine</t>
  </si>
  <si>
    <t>930-55-2</t>
  </si>
  <si>
    <t>N-Nitrosopyrrolidine</t>
  </si>
  <si>
    <t>39765-80-5</t>
  </si>
  <si>
    <t>104-40-5</t>
  </si>
  <si>
    <t>Nonyphenol, 4- (&amp; ethoxylates)</t>
  </si>
  <si>
    <t>8014-95-7</t>
  </si>
  <si>
    <t>Oleum (fuming sulfuric acid)</t>
  </si>
  <si>
    <t>56-38-2</t>
  </si>
  <si>
    <t>Parathion</t>
  </si>
  <si>
    <t>87-86-5</t>
  </si>
  <si>
    <t>Pentachlorophenol</t>
  </si>
  <si>
    <t>32534-81-9</t>
  </si>
  <si>
    <t>Pentabromodiphenyl ether</t>
  </si>
  <si>
    <t>82-68-8</t>
  </si>
  <si>
    <t>Pentachloronitrobenzene (Quintobenzene)</t>
  </si>
  <si>
    <t>79-21-0</t>
  </si>
  <si>
    <t>Peracetic acid</t>
  </si>
  <si>
    <t>335-67-1</t>
  </si>
  <si>
    <t>Perfluorooctanoic acid (PFOA)</t>
  </si>
  <si>
    <t>1763-23-1</t>
  </si>
  <si>
    <t>Perfluorooctanesulfonic acid (PFOS)</t>
  </si>
  <si>
    <t>62-44-2</t>
  </si>
  <si>
    <t>Phenacetin</t>
  </si>
  <si>
    <t>94-78-0</t>
  </si>
  <si>
    <t>Phenazopyridine</t>
  </si>
  <si>
    <t>136-40-3</t>
  </si>
  <si>
    <t>Phenazopyridine hydrochloride</t>
  </si>
  <si>
    <t>3546-10-9</t>
  </si>
  <si>
    <t>Phenesterin</t>
  </si>
  <si>
    <t>50-06-6</t>
  </si>
  <si>
    <t>Phenobarbital</t>
  </si>
  <si>
    <t>108-95-2</t>
  </si>
  <si>
    <t>Phenol</t>
  </si>
  <si>
    <t>59-96-1</t>
  </si>
  <si>
    <t>Phenoxybenzamine</t>
  </si>
  <si>
    <t>63-92-3</t>
  </si>
  <si>
    <t>Phenoxybenzamine hydrochloride</t>
  </si>
  <si>
    <t>106-50-3</t>
  </si>
  <si>
    <t>p-Phenylenediamine</t>
  </si>
  <si>
    <t>132-27-4</t>
  </si>
  <si>
    <t>o-Phenylphenate, sodium</t>
  </si>
  <si>
    <t>90-43-7</t>
  </si>
  <si>
    <t>75-44-5</t>
  </si>
  <si>
    <t>Phosgene</t>
  </si>
  <si>
    <t>7803-51-2</t>
  </si>
  <si>
    <t>Phosphine</t>
  </si>
  <si>
    <t>7664-38-2</t>
  </si>
  <si>
    <t>Phosphoric acid</t>
  </si>
  <si>
    <t>10025-87-3</t>
  </si>
  <si>
    <t>Phosphorus oxychloride</t>
  </si>
  <si>
    <t>10026-13-8</t>
  </si>
  <si>
    <t>Phosphorus pentachloride</t>
  </si>
  <si>
    <t>1314-56-3</t>
  </si>
  <si>
    <t>Phosphorus pentoxide</t>
  </si>
  <si>
    <t>7719-12-2</t>
  </si>
  <si>
    <t>Phosphorus trichloride</t>
  </si>
  <si>
    <t>12185-10-3</t>
  </si>
  <si>
    <t>Phosphorus, white</t>
  </si>
  <si>
    <t>85-44-9</t>
  </si>
  <si>
    <t>Phthalic anhydride</t>
  </si>
  <si>
    <t>Polybrominated diphenyl ethers (PBDEs)</t>
  </si>
  <si>
    <t>5436-43-1</t>
  </si>
  <si>
    <t>PBDE-47 [2,2',4,4'-Tetrabromodiphenyl ether]</t>
  </si>
  <si>
    <t>60348-60-9</t>
  </si>
  <si>
    <t>PBDE-99 [2,2’,4,4’,5-Pentabromodiphenyl ether]</t>
  </si>
  <si>
    <t>189084-64-8</t>
  </si>
  <si>
    <t>17026-54-3</t>
  </si>
  <si>
    <t>68631-49-2</t>
  </si>
  <si>
    <t>PBDE-153 [2,2',4,4',5,5'-hexabromodiphenyl ether]</t>
  </si>
  <si>
    <t>17026-58-4</t>
  </si>
  <si>
    <t>68928-80-3</t>
  </si>
  <si>
    <t>1163-19-5</t>
  </si>
  <si>
    <t>1336-36-3</t>
  </si>
  <si>
    <t>Polychlorinated biphenyls (PCBs)</t>
  </si>
  <si>
    <t>34883-43-7</t>
  </si>
  <si>
    <t>PCB-8 [2,4'-dichlorobiphenyl]</t>
  </si>
  <si>
    <t>37680-65-2</t>
  </si>
  <si>
    <t>PCB 18 [2,2',5-trichlorobiphenyl]</t>
  </si>
  <si>
    <t>7012-37-5</t>
  </si>
  <si>
    <t>41464-39-5</t>
  </si>
  <si>
    <t>PCB-44 [2,2',3,5'-tetrachlorobiphenyl]</t>
  </si>
  <si>
    <t>35693-99-3</t>
  </si>
  <si>
    <t>32598-10-0</t>
  </si>
  <si>
    <t>PCB-66 [2,3',4,4'-tetrachlorobiphenyl]</t>
  </si>
  <si>
    <t>32598-13-3</t>
  </si>
  <si>
    <t>PCB 77 [3,3',4,4'-tetrachlorobiphenyl]</t>
  </si>
  <si>
    <t>70362-50-4</t>
  </si>
  <si>
    <t>PCB 81 [3,4,4',5-tetrachlorobiphenyl]</t>
  </si>
  <si>
    <t>37680-73-2</t>
  </si>
  <si>
    <t>32598-14-4</t>
  </si>
  <si>
    <t>PCB 105 [2,3,3',4,4'-pentachlorobiphenyl]</t>
  </si>
  <si>
    <t>74472-37-0</t>
  </si>
  <si>
    <t>PCB 114 [2,3,4,4',5-pentachlorobiphenyl]</t>
  </si>
  <si>
    <t>31508-00-6</t>
  </si>
  <si>
    <t>PCB 118 [2,3',4,4',5-pentachlorobiphenyl]</t>
  </si>
  <si>
    <t>65510-44-3</t>
  </si>
  <si>
    <t>PCB 123 [2,3',4,4',5'-pentachlorobiphenyl]</t>
  </si>
  <si>
    <t>57465-28-8</t>
  </si>
  <si>
    <t>PCB 126 [3,3',4,4',5-pentachlorobiphenyl]</t>
  </si>
  <si>
    <t>38380-07-3</t>
  </si>
  <si>
    <t>PCB-128 [2,2',3,3',4,4'-hexachlorobiphenyl]</t>
  </si>
  <si>
    <t>35065-28-2</t>
  </si>
  <si>
    <t>35065-27-1</t>
  </si>
  <si>
    <t>38380-08-4</t>
  </si>
  <si>
    <t>PCB 156 [2,3,3',4,4',5-hexachlorobiphenyl]</t>
  </si>
  <si>
    <t>69782-90-7</t>
  </si>
  <si>
    <t>PCB 157 [2,3,3',4,4',5'-hexachlorobiphenyl]</t>
  </si>
  <si>
    <t>52663-72-6</t>
  </si>
  <si>
    <t>PCB 167 [2,3',4,4',5,5'-hexachlorobiphenyl]</t>
  </si>
  <si>
    <t>32774-16-6</t>
  </si>
  <si>
    <t>PCB 169 [3,3',4,4',5,5'-hexachlorobiphenyl]</t>
  </si>
  <si>
    <t>35065-30-6</t>
  </si>
  <si>
    <t>PCB-170 [2,2',3,3',4,4',5-heptachlorobiphenyl]</t>
  </si>
  <si>
    <t>35065-29-3</t>
  </si>
  <si>
    <t>52663-68-0</t>
  </si>
  <si>
    <t>PCB-187 [2,2',3,4',5,5',6-heptachlorobiphenyl]</t>
  </si>
  <si>
    <t>39635-31-9</t>
  </si>
  <si>
    <t>PCB 189 [2,3,3',4,4',5,5'-heptachlorobiphenyl]</t>
  </si>
  <si>
    <t>52663-78-2</t>
  </si>
  <si>
    <t>PCB-195 [2,2',3,3',4,4',5,6-octachlorobiphenyl]</t>
  </si>
  <si>
    <t>40186-72-9</t>
  </si>
  <si>
    <t>PCB-206 [2,2',3,3',4,4',5,5',6-nonachlorobiphenyl]</t>
  </si>
  <si>
    <t>2051-24-3</t>
  </si>
  <si>
    <t>PCB-209 [2,2'3,3',4,4',5,5',6,6 '-decachlorobiphenyl]</t>
  </si>
  <si>
    <t>1746-01-6</t>
  </si>
  <si>
    <t>2,3,7,8-Tetrachlorodibenzo-p-dioxin (TCDD)</t>
  </si>
  <si>
    <t>40321-76-4</t>
  </si>
  <si>
    <t>1,2,3,7,8-Pentachlorodibenzo-p-dioxin (PeCDD)</t>
  </si>
  <si>
    <t>39227-28-6</t>
  </si>
  <si>
    <t>1,2,3,4,7,8-Hexachlorodibenzo-p-dioxin (HxCDD)</t>
  </si>
  <si>
    <t>57653-85-7</t>
  </si>
  <si>
    <t>1,2,3,6,7,8-Hexachlorodibenzo-p-dioxin (HxCDD)</t>
  </si>
  <si>
    <t>19408-74-3</t>
  </si>
  <si>
    <t>1,2,3,7,8,9-Hexachlorodibenzo-p-dioxin (HxCDD)</t>
  </si>
  <si>
    <t>35822-46-9</t>
  </si>
  <si>
    <t>1,2,3,4,6,7,8-Heptachlorodibenzo-p-dioxin (HpCDD)</t>
  </si>
  <si>
    <t>3268-87-9</t>
  </si>
  <si>
    <t>Octachlorodibenzo-p-dioxin (OCDD)</t>
  </si>
  <si>
    <t>51207-31-9</t>
  </si>
  <si>
    <t>2,3,7,8-Tetrachlorodibenzofuran (TcDF)</t>
  </si>
  <si>
    <t>57117-41-6</t>
  </si>
  <si>
    <t>1,2,3,7,8-Pentachlorodibenzofuran (PeCDF)</t>
  </si>
  <si>
    <t>57117-31-4</t>
  </si>
  <si>
    <t>2,3,4,7,8-Pentachlorodibenzofuran (PeCDF)</t>
  </si>
  <si>
    <t>70648-26-9</t>
  </si>
  <si>
    <t>1,2,3,4,7,8-Hexachlorodibenzofuran (HxCDF)</t>
  </si>
  <si>
    <t>57117-44-9</t>
  </si>
  <si>
    <t>1,2,3,6,7,8-Hexachlorodibenzofuran (HxCDF)</t>
  </si>
  <si>
    <t>72918-21-9</t>
  </si>
  <si>
    <t>1,2,3,7,8,9-Hexachlorodibenzofuran (HxCDF)</t>
  </si>
  <si>
    <t>60851-34-5</t>
  </si>
  <si>
    <t>67562-39-4</t>
  </si>
  <si>
    <t>1,2,3,4,6,7,8-Heptachlorodibenzofuran (HpCDF)</t>
  </si>
  <si>
    <t>55673-89-7</t>
  </si>
  <si>
    <t>1,2,3,4,7,8,9-Heptachlorodibenzofuran (HpCDF)</t>
  </si>
  <si>
    <t>39001-02-0</t>
  </si>
  <si>
    <t>Octachlorodibenzofuran (OCDF)</t>
  </si>
  <si>
    <t>83-32-9</t>
  </si>
  <si>
    <t>Acenaphthene</t>
  </si>
  <si>
    <t>208-96-8</t>
  </si>
  <si>
    <t>Acenaphthylene</t>
  </si>
  <si>
    <t>120-12-7</t>
  </si>
  <si>
    <t>Anthracene</t>
  </si>
  <si>
    <t>191-26-4</t>
  </si>
  <si>
    <t>Anthanthrene</t>
  </si>
  <si>
    <t>56-55-3</t>
  </si>
  <si>
    <t>Benz[a]anthracene</t>
  </si>
  <si>
    <t>50-32-8</t>
  </si>
  <si>
    <t>Benzo[a]pyrene</t>
  </si>
  <si>
    <t>205-99-2</t>
  </si>
  <si>
    <t>Benzo[b]fluoranthene</t>
  </si>
  <si>
    <t>205-12-9</t>
  </si>
  <si>
    <t>Benzo[c]fluorene</t>
  </si>
  <si>
    <t>192-97-2</t>
  </si>
  <si>
    <t>Benzo[e]pyrene</t>
  </si>
  <si>
    <t>191-24-2</t>
  </si>
  <si>
    <t>Benzo[g,h,i]perylene</t>
  </si>
  <si>
    <t>205-82-3</t>
  </si>
  <si>
    <t>Benzo[j]fluoranthene</t>
  </si>
  <si>
    <t>207-08-9</t>
  </si>
  <si>
    <t>Benzo[k]fluoranthene</t>
  </si>
  <si>
    <t>86-74-8</t>
  </si>
  <si>
    <t>Carbazole</t>
  </si>
  <si>
    <t>218-01-9</t>
  </si>
  <si>
    <t>Chrysene</t>
  </si>
  <si>
    <t>27208-37-3</t>
  </si>
  <si>
    <t>Cyclopenta[c,d]pyrene</t>
  </si>
  <si>
    <t>226-36-8</t>
  </si>
  <si>
    <t>Dibenz[a,h]acridine</t>
  </si>
  <si>
    <t>224-42-0</t>
  </si>
  <si>
    <t>Dibenz[a,j]acridine</t>
  </si>
  <si>
    <t>194-59-2</t>
  </si>
  <si>
    <t>7H-Dibenzo[c,g]carbazole</t>
  </si>
  <si>
    <t>53-70-3</t>
  </si>
  <si>
    <t>Dibenz[a,h]anthracene</t>
  </si>
  <si>
    <t>5385-75-1</t>
  </si>
  <si>
    <t>Dibenzo[a,e]fluoranthene</t>
  </si>
  <si>
    <t>192-65-4</t>
  </si>
  <si>
    <t>Dibenzo[a,e]pyrene</t>
  </si>
  <si>
    <t>189-64-0</t>
  </si>
  <si>
    <t>Dibenzo[a,h]pyrene</t>
  </si>
  <si>
    <t>189-55-9</t>
  </si>
  <si>
    <t>Dibenzo[a,i]pyrene</t>
  </si>
  <si>
    <t>191-30-0</t>
  </si>
  <si>
    <t>Dibenzo[a,l]pyrene</t>
  </si>
  <si>
    <t>206-44-0</t>
  </si>
  <si>
    <t>Fluoranthene</t>
  </si>
  <si>
    <t>86-73-7</t>
  </si>
  <si>
    <t>Fluorene</t>
  </si>
  <si>
    <t>193-39-5</t>
  </si>
  <si>
    <t>Indeno[1,2,3-cd]pyrene</t>
  </si>
  <si>
    <t>91-57-6</t>
  </si>
  <si>
    <t>2-Methyl naphthalene</t>
  </si>
  <si>
    <t>198-55-0</t>
  </si>
  <si>
    <t>Perylene</t>
  </si>
  <si>
    <t>85-01-8</t>
  </si>
  <si>
    <t>Phenanthrene</t>
  </si>
  <si>
    <t>129-00-0</t>
  </si>
  <si>
    <t>Pyrene</t>
  </si>
  <si>
    <t>53-96-3</t>
  </si>
  <si>
    <t>2-Acetylaminofluorene</t>
  </si>
  <si>
    <t>117-79-3</t>
  </si>
  <si>
    <t>2-Aminoanthraquinone</t>
  </si>
  <si>
    <t>63-25-2</t>
  </si>
  <si>
    <t>Carbaryl</t>
  </si>
  <si>
    <t>57-97-6</t>
  </si>
  <si>
    <t>7,12-Dimethylbenz[a]anthracene</t>
  </si>
  <si>
    <t>42397-64-8</t>
  </si>
  <si>
    <t>1,6-Dinitropyrene</t>
  </si>
  <si>
    <t>42397-65-9</t>
  </si>
  <si>
    <t>1,8-Dinitropyrene</t>
  </si>
  <si>
    <t>56-49-5</t>
  </si>
  <si>
    <t>3-Methylcholanthrene</t>
  </si>
  <si>
    <t>3697-24-3</t>
  </si>
  <si>
    <t>5-Methylchrysene</t>
  </si>
  <si>
    <t>602-87-9</t>
  </si>
  <si>
    <t>5-Nitroacenaphthene</t>
  </si>
  <si>
    <t>7496-02-8</t>
  </si>
  <si>
    <t>6-Nitrochrysene</t>
  </si>
  <si>
    <t>607-57-8</t>
  </si>
  <si>
    <t>2-Nitrofluorene</t>
  </si>
  <si>
    <t>5522-43-0</t>
  </si>
  <si>
    <t>1-Nitropyrene</t>
  </si>
  <si>
    <t>57835-92-4</t>
  </si>
  <si>
    <t>4-Nitropyrene</t>
  </si>
  <si>
    <t>3564-09-8</t>
  </si>
  <si>
    <t>Ponceau 3R</t>
  </si>
  <si>
    <t>3761-53-3</t>
  </si>
  <si>
    <t>Ponceau MX</t>
  </si>
  <si>
    <t>7758-01-2</t>
  </si>
  <si>
    <t>Potassium bromate</t>
  </si>
  <si>
    <t>671-16-9</t>
  </si>
  <si>
    <t>Procarbazine</t>
  </si>
  <si>
    <t>366-70-1</t>
  </si>
  <si>
    <t>Procarbazine hydrochloride</t>
  </si>
  <si>
    <t>1120-71-4</t>
  </si>
  <si>
    <t>1,3-Propane sultone</t>
  </si>
  <si>
    <t>57-57-8</t>
  </si>
  <si>
    <t>beta-Propiolactone</t>
  </si>
  <si>
    <t>123-38-6</t>
  </si>
  <si>
    <t>Propionaldehyde</t>
  </si>
  <si>
    <t>114-26-1</t>
  </si>
  <si>
    <t>Propoxur (Baygon)</t>
  </si>
  <si>
    <t>115-07-1</t>
  </si>
  <si>
    <t>Propylene</t>
  </si>
  <si>
    <t>6423-43-4</t>
  </si>
  <si>
    <t>Propylene glycol dinitrate</t>
  </si>
  <si>
    <t>107-98-2</t>
  </si>
  <si>
    <t>Propylene glycol monomethyl ether</t>
  </si>
  <si>
    <t>108-65-6</t>
  </si>
  <si>
    <t>Propylene glycol monomethyl ether acetate</t>
  </si>
  <si>
    <t>75-56-9</t>
  </si>
  <si>
    <t>Propylene oxide</t>
  </si>
  <si>
    <t>75-55-8</t>
  </si>
  <si>
    <t>1,2-Propyleneimine (2-Methylaziridine)</t>
  </si>
  <si>
    <t>51-52-5</t>
  </si>
  <si>
    <t>Propylthiouracil</t>
  </si>
  <si>
    <t>110-86-1</t>
  </si>
  <si>
    <t>Pyridine</t>
  </si>
  <si>
    <t>91-22-5</t>
  </si>
  <si>
    <t>Quinoline</t>
  </si>
  <si>
    <t>106-51-4</t>
  </si>
  <si>
    <t>Quinone</t>
  </si>
  <si>
    <t>Radon and its decay products</t>
  </si>
  <si>
    <t>Refractory Ceramic Fibers</t>
  </si>
  <si>
    <t>50-55-5</t>
  </si>
  <si>
    <t>Rockwool</t>
  </si>
  <si>
    <t>94-59-7</t>
  </si>
  <si>
    <t>Safrole</t>
  </si>
  <si>
    <t>7783-07-5</t>
  </si>
  <si>
    <t>Selenide, hydrogen</t>
  </si>
  <si>
    <t>7782-49-2</t>
  </si>
  <si>
    <t>Selenium and compounds</t>
  </si>
  <si>
    <t>7446-34-6</t>
  </si>
  <si>
    <t>Selenium sulfide</t>
  </si>
  <si>
    <t>7631-86-9</t>
  </si>
  <si>
    <t>Silica, crystalline (respirable)</t>
  </si>
  <si>
    <t>7440-22-4</t>
  </si>
  <si>
    <t>Silver and compounds</t>
  </si>
  <si>
    <t>Slagwool</t>
  </si>
  <si>
    <t>1310-73-2</t>
  </si>
  <si>
    <t>Sodium hydroxide</t>
  </si>
  <si>
    <t>10048-13-2</t>
  </si>
  <si>
    <t>Sterigmatocystin</t>
  </si>
  <si>
    <t>18883-66-4</t>
  </si>
  <si>
    <t>Streptozotocin</t>
  </si>
  <si>
    <t>100-42-5</t>
  </si>
  <si>
    <t>Styrene</t>
  </si>
  <si>
    <t>96-09-3</t>
  </si>
  <si>
    <t>Styrene oxide</t>
  </si>
  <si>
    <t>95-06-7</t>
  </si>
  <si>
    <t>Sulfallate</t>
  </si>
  <si>
    <t>7664-93-9</t>
  </si>
  <si>
    <t>Sulfuric acid</t>
  </si>
  <si>
    <t>505-60-2</t>
  </si>
  <si>
    <t>Sulfur mustard</t>
  </si>
  <si>
    <t>7446-71-9</t>
  </si>
  <si>
    <t>Sulfur trioxide</t>
  </si>
  <si>
    <t>Talc containing asbestiform fibers</t>
  </si>
  <si>
    <t>100-21-0</t>
  </si>
  <si>
    <t>Terephthalic acid</t>
  </si>
  <si>
    <t>40088-47-9</t>
  </si>
  <si>
    <t>Tetrabromodiphenyl ether</t>
  </si>
  <si>
    <t>630-20-6</t>
  </si>
  <si>
    <t>1,1,1,2-Tetrachloroethane</t>
  </si>
  <si>
    <t>79-34-5</t>
  </si>
  <si>
    <t>1,1,2,2-Tetrachloroethane</t>
  </si>
  <si>
    <t>127-18-4</t>
  </si>
  <si>
    <t>Tetrachloroethene (Perchloroethylene)</t>
  </si>
  <si>
    <t>58-90-2</t>
  </si>
  <si>
    <t>2,3,4,6-Tetrachlorophenol</t>
  </si>
  <si>
    <t>811-97-2</t>
  </si>
  <si>
    <t>1,1,1,2-Tetrafluoroethane</t>
  </si>
  <si>
    <t>7440-28-0</t>
  </si>
  <si>
    <t>Thallium and compounds</t>
  </si>
  <si>
    <t>62-55-5</t>
  </si>
  <si>
    <t>Thioacetamide</t>
  </si>
  <si>
    <t>139-65-1</t>
  </si>
  <si>
    <t>4,4-Thiodianiline</t>
  </si>
  <si>
    <t>62-56-6</t>
  </si>
  <si>
    <t>Thiourea</t>
  </si>
  <si>
    <t>7550-45-0</t>
  </si>
  <si>
    <t>Titanium tetrachloride</t>
  </si>
  <si>
    <t>108-88-3</t>
  </si>
  <si>
    <t>Toluene</t>
  </si>
  <si>
    <t>26471-62-5</t>
  </si>
  <si>
    <t>Toluene diisocyanates (2,4- and 2,6-)</t>
  </si>
  <si>
    <t>584-84-9</t>
  </si>
  <si>
    <t>Toluene-2,4-diisocyanate</t>
  </si>
  <si>
    <t>91-08-7</t>
  </si>
  <si>
    <t>Toluene-2,6-diisocyanate</t>
  </si>
  <si>
    <t>95-53-4</t>
  </si>
  <si>
    <t>o-Toluidine</t>
  </si>
  <si>
    <t>636-21-5</t>
  </si>
  <si>
    <t>o-Toluidine hydrochloride</t>
  </si>
  <si>
    <t>41903-57-5</t>
  </si>
  <si>
    <t>36088-22-9</t>
  </si>
  <si>
    <t>34465-46-8</t>
  </si>
  <si>
    <t>37871-00-4</t>
  </si>
  <si>
    <t>55722-27-5</t>
  </si>
  <si>
    <t>30402-15-4</t>
  </si>
  <si>
    <t>55684-94-1</t>
  </si>
  <si>
    <t>38998-75-3</t>
  </si>
  <si>
    <t>8001-35-2</t>
  </si>
  <si>
    <t>Toxaphene (Polychlorinated camphenes)</t>
  </si>
  <si>
    <t>126-73-8</t>
  </si>
  <si>
    <t>Tributyl phosphate</t>
  </si>
  <si>
    <t>120-82-1</t>
  </si>
  <si>
    <t>1,2,4-Trichlorobenzene</t>
  </si>
  <si>
    <t>71-55-6</t>
  </si>
  <si>
    <t>1,1,1-Trichloroethane (Methyl chloroform)</t>
  </si>
  <si>
    <t>79-00-5</t>
  </si>
  <si>
    <t>1,1,2-Trichloroethane (Vinyl trichloride)</t>
  </si>
  <si>
    <t>79-01-6</t>
  </si>
  <si>
    <t>Trichloroethene (TCE, Trichloroethylene)</t>
  </si>
  <si>
    <t>75-69-4</t>
  </si>
  <si>
    <t>Trichlorofluoromethane (Freon 11)</t>
  </si>
  <si>
    <t>95-95-4</t>
  </si>
  <si>
    <t>2,4,5-Trichlorophenol</t>
  </si>
  <si>
    <t>88-06-2</t>
  </si>
  <si>
    <t>2,4,6-Trichlorophenol</t>
  </si>
  <si>
    <t>96-18-4</t>
  </si>
  <si>
    <t>1,2,3-Trichloropropane</t>
  </si>
  <si>
    <t>78-40-0</t>
  </si>
  <si>
    <t>Triethyl phosphine</t>
  </si>
  <si>
    <t>121-44-8</t>
  </si>
  <si>
    <t>Triethylamine</t>
  </si>
  <si>
    <t>112-49-2</t>
  </si>
  <si>
    <t>Triethylene glycol dimethyl ether</t>
  </si>
  <si>
    <t>512-56-1</t>
  </si>
  <si>
    <t>Trimethyl phosphate</t>
  </si>
  <si>
    <t>78-30-8</t>
  </si>
  <si>
    <t>115-86-6</t>
  </si>
  <si>
    <t>101-02-0</t>
  </si>
  <si>
    <t>1582-09-8</t>
  </si>
  <si>
    <t>Trifluralin</t>
  </si>
  <si>
    <t>526-73-8</t>
  </si>
  <si>
    <t>1,2,3-Trimethylbenzene</t>
  </si>
  <si>
    <t>95-63-6</t>
  </si>
  <si>
    <t>1,2,4-Trimethylbenzene</t>
  </si>
  <si>
    <t>108-67-8</t>
  </si>
  <si>
    <t>1,3,5-Trimethylbenzene</t>
  </si>
  <si>
    <t>540-84-1</t>
  </si>
  <si>
    <t>2,2,4-Trimethylpentane</t>
  </si>
  <si>
    <t>62450-06-0</t>
  </si>
  <si>
    <t>Tryptophan-P-1</t>
  </si>
  <si>
    <t>62450-07-1</t>
  </si>
  <si>
    <t>Tryptophan-P-2</t>
  </si>
  <si>
    <t>51-79-6</t>
  </si>
  <si>
    <t>Urethane (Ethyl carbamate)</t>
  </si>
  <si>
    <t>7440-62-2</t>
  </si>
  <si>
    <t>Vanadium (fume or dust)</t>
  </si>
  <si>
    <t>1314-62-1</t>
  </si>
  <si>
    <t>Vanadium pentoxide</t>
  </si>
  <si>
    <t>108-05-4</t>
  </si>
  <si>
    <t>Vinyl acetate</t>
  </si>
  <si>
    <t>593-60-2</t>
  </si>
  <si>
    <t>Vinyl bromide</t>
  </si>
  <si>
    <t>75-01-4</t>
  </si>
  <si>
    <t>Vinyl chloride</t>
  </si>
  <si>
    <t>100-40-3</t>
  </si>
  <si>
    <t>4-Vinylcyclohexene</t>
  </si>
  <si>
    <t>75-02-5</t>
  </si>
  <si>
    <t>Vinyl fluoride</t>
  </si>
  <si>
    <t>75-35-4</t>
  </si>
  <si>
    <t>Vinylidene chloride</t>
  </si>
  <si>
    <t>1330-20-7</t>
  </si>
  <si>
    <t>Xylene (mixture), including m-xylene, o-xylene, p-xylene</t>
  </si>
  <si>
    <t>108-38-3</t>
  </si>
  <si>
    <t>95-47-6</t>
  </si>
  <si>
    <t>106-42-3</t>
  </si>
  <si>
    <t>7440-66-6</t>
  </si>
  <si>
    <t>Zinc and compounds</t>
  </si>
  <si>
    <t>1314-13-2</t>
  </si>
  <si>
    <t>Zinc oxide</t>
  </si>
  <si>
    <t>Emission Unit or Activity Description</t>
  </si>
  <si>
    <t>Manufacturer</t>
  </si>
  <si>
    <t>Emissions Unit/Product Information</t>
  </si>
  <si>
    <t>Pollutant Information</t>
  </si>
  <si>
    <t>Material Usage</t>
  </si>
  <si>
    <t>Material Waste</t>
  </si>
  <si>
    <t>Stack or Fugitive ID</t>
  </si>
  <si>
    <t>Stack/Fugitive
Information</t>
  </si>
  <si>
    <r>
      <rPr>
        <sz val="14"/>
        <color theme="1"/>
        <rFont val="Calibri"/>
        <family val="2"/>
        <scheme val="minor"/>
      </rPr>
      <t>Units</t>
    </r>
    <r>
      <rPr>
        <sz val="11"/>
        <color theme="1"/>
        <rFont val="Calibri"/>
        <family val="2"/>
        <scheme val="minor"/>
      </rPr>
      <t xml:space="preserve">
</t>
    </r>
    <r>
      <rPr>
        <sz val="9"/>
        <color theme="1"/>
        <rFont val="Calibri"/>
        <family val="2"/>
        <scheme val="minor"/>
      </rPr>
      <t>(e.g. hours operation, tons material, gallons)</t>
    </r>
  </si>
  <si>
    <t>Reference/Notes</t>
  </si>
  <si>
    <t>Units</t>
  </si>
  <si>
    <t>Mineral fibers (fine mineral fibers which are man-made, and are airborne particles of a respirable size greater than 5 microns in length, less than or equal to 3.5 microns in diameter, with a length to diameter ratio of 3:1)</t>
  </si>
  <si>
    <t>Nickel compounds, insoluble</t>
  </si>
  <si>
    <t>Nickel compounds, soluble</t>
  </si>
  <si>
    <t>Perfluorinated compounds (PFCs)</t>
  </si>
  <si>
    <t>Phosphorus and compounds</t>
  </si>
  <si>
    <t>Phthalates</t>
  </si>
  <si>
    <t>Polychlorinated biphenyls (PCBs) TEQ</t>
  </si>
  <si>
    <t>Polychlorinated dibenzo-p-dioxins (PCDDs) &amp; dibenzofurans (PCDFs) TEQ</t>
  </si>
  <si>
    <t>Polycyclic aromatic hydrocarbons (PAHs)</t>
  </si>
  <si>
    <t>Polycyclic aromatic hydrocarbon derivatives [PAH-Derivatives]</t>
  </si>
  <si>
    <t>Chemical Name</t>
  </si>
  <si>
    <t>Control Efficiency</t>
  </si>
  <si>
    <t>Percent Composition</t>
  </si>
  <si>
    <t>Material Name</t>
  </si>
  <si>
    <t>m-Cresol</t>
  </si>
  <si>
    <t>o-Cresol</t>
  </si>
  <si>
    <t>p-Cresol</t>
  </si>
  <si>
    <t>Diethylmercury</t>
  </si>
  <si>
    <t>Dimethylmercury</t>
  </si>
  <si>
    <t>Methylmercury</t>
  </si>
  <si>
    <t>1-Methylphenanthrene</t>
  </si>
  <si>
    <t>1-Methylpyrene</t>
  </si>
  <si>
    <t>trans-Nonachlor</t>
  </si>
  <si>
    <t>2-Phenylphenol</t>
  </si>
  <si>
    <t>PBDE-100 [2,2’,4,4’,6-Pentabromodiphenyl ether]</t>
  </si>
  <si>
    <t>PBDE-138 [2,2’,3,4,4’,5’-Hexabromodiphenyl ether]</t>
  </si>
  <si>
    <t>PBDE-154 [2,2’,4,4’,5,6’-Hexabromodiphenyl ether]</t>
  </si>
  <si>
    <t>PBDE-185 [2,2',3,4,4',5',6-Heptabromodiphenyl ether]</t>
  </si>
  <si>
    <t>PBDE-209 [Decabromodiphenyl ether]</t>
  </si>
  <si>
    <t>PCB-28 [2,4,4'-trichlorobiphenyl]</t>
  </si>
  <si>
    <t>PCB-52 [2,2',5,5'-tetrachlorobiphenyl]</t>
  </si>
  <si>
    <t>PCB-101 [2,2',4,5,5'-pentachlorobiphenyl]</t>
  </si>
  <si>
    <t>PCB-138 [2,2',3,4,4',5'-hexachlorobiphenyl]</t>
  </si>
  <si>
    <t>PCB-153 [2,2',4,4',5,5'-hexachlorobiphenyl]</t>
  </si>
  <si>
    <t>PCB-180 [2,2',3,4,4',5,5'-heptachlorobiphenyl]</t>
  </si>
  <si>
    <t>2,3,4,6,7,8-Hexachlorodibenzofuran (HxCDF)</t>
  </si>
  <si>
    <t>Reserpine</t>
  </si>
  <si>
    <t>Total Tetrachlorodibenzo-p-dioxin</t>
  </si>
  <si>
    <t>Total Pentachlorodibenzo-p-dioxin</t>
  </si>
  <si>
    <t>Total Hexachlorodibenzo-p-dioxin</t>
  </si>
  <si>
    <t>Total Heptachlorodibenzo-p-dioxin</t>
  </si>
  <si>
    <t>Total Tetrachlorodibenzofuran</t>
  </si>
  <si>
    <t>Total Pentachlorodibenzofuran</t>
  </si>
  <si>
    <t>Total Hexachlorodibenzofuran</t>
  </si>
  <si>
    <t>Total Heptachlorodibenzofuran</t>
  </si>
  <si>
    <t>Triorthocresyl phosphate</t>
  </si>
  <si>
    <t>Triphenyl phosphate</t>
  </si>
  <si>
    <t>Triphenyl phosphite</t>
  </si>
  <si>
    <t>m-Xylene</t>
  </si>
  <si>
    <t>o-Xylene</t>
  </si>
  <si>
    <t>p-Xylene</t>
  </si>
  <si>
    <t>Widget Waste RCO</t>
  </si>
  <si>
    <t>Point</t>
  </si>
  <si>
    <t>ST-1</t>
  </si>
  <si>
    <t>tons</t>
  </si>
  <si>
    <t>Input Material X</t>
  </si>
  <si>
    <t>lb/ton</t>
  </si>
  <si>
    <t>The control efficiency does not apply to this pollutant</t>
  </si>
  <si>
    <t>DEQ Pollutant ID</t>
  </si>
  <si>
    <t>Widget Paint-A</t>
  </si>
  <si>
    <t>Widget Paint Co.</t>
  </si>
  <si>
    <t>ST-4</t>
  </si>
  <si>
    <t xml:space="preserve">               INSERT ROWS ABOVE THIS LINE                    INSERT ROWS ABOVE THIS LINE                    INSERT ROWS ABOVE THIS LINE                 INSERT ROWS ABOVE THIS LINE</t>
  </si>
  <si>
    <t>Toxics Emissions Unit ID</t>
  </si>
  <si>
    <t>TEU-1</t>
  </si>
  <si>
    <t>Rev</t>
  </si>
  <si>
    <t>Author</t>
  </si>
  <si>
    <t>Comments</t>
  </si>
  <si>
    <t>J.Giska</t>
  </si>
  <si>
    <t>Initial draft</t>
  </si>
  <si>
    <t>J.Giska &amp; J.Westersund</t>
  </si>
  <si>
    <t>Adjusted EF and MB calculation tabs to have individual rows for pollutants.
Added control efficiency cells for each individual pollutant.
Removed stack parameters.</t>
  </si>
  <si>
    <t>J.Giska, J.Inahara, and PW</t>
  </si>
  <si>
    <t>Added chronic and acute activity levels and emissions unit ID column.
Added DEQ Sequence ID.</t>
  </si>
  <si>
    <t>DEQ Sequence ID</t>
  </si>
  <si>
    <t>Toxic Emissions
Unit ID</t>
  </si>
  <si>
    <t>Updated Emissions Unit to "Toxic Emissions Units."
Added conditional formatting for DEQ Sequence ID.
Moved EF reference to cell adjacent to EF value cell.
For efficiency values changed unit to "decimal fraction".
Asdgfdsg</t>
  </si>
  <si>
    <t>Total Daily Emissions - Acute [lb/day]</t>
  </si>
  <si>
    <t>Annual - Chronic [units/year]</t>
  </si>
  <si>
    <t>Annual - Chronic [lb/year]</t>
  </si>
  <si>
    <t>Includes Transfer Efficiency (72%) and Filter Removal Efficiency (99%)</t>
  </si>
  <si>
    <t xml:space="preserve">Requested PTE </t>
  </si>
  <si>
    <t xml:space="preserve">Requested
PTE </t>
  </si>
  <si>
    <t>Requested
PTE</t>
  </si>
  <si>
    <t>Please save this file to your own computer before filling out this reporting form.</t>
  </si>
  <si>
    <t>Worksheet 1</t>
  </si>
  <si>
    <t xml:space="preserve">Facility Information </t>
  </si>
  <si>
    <t xml:space="preserve">Record facility name and address, contact person, source number, and number of employees in the boxes. </t>
  </si>
  <si>
    <t>Worksheet 2</t>
  </si>
  <si>
    <t>Worksheet 3</t>
  </si>
  <si>
    <t>Worksheet 4</t>
  </si>
  <si>
    <t>1. Current Permit and Permit Review Report</t>
  </si>
  <si>
    <t>2. Emission Detail Sheets</t>
  </si>
  <si>
    <t>3. Safety Data Sheets, Certified Product Data Sheets, Environmental Data Sheets, or any lab data for each material used.</t>
  </si>
  <si>
    <t>Worksheet 1: Facility Information</t>
  </si>
  <si>
    <t>E</t>
  </si>
  <si>
    <t>=</t>
  </si>
  <si>
    <t>P</t>
  </si>
  <si>
    <t>EF</t>
  </si>
  <si>
    <t>CE</t>
  </si>
  <si>
    <t>Note:</t>
  </si>
  <si>
    <t>C</t>
  </si>
  <si>
    <t>K</t>
  </si>
  <si>
    <t>Percent weight air toxic pollutant concentration expressed as a decimal</t>
  </si>
  <si>
    <t>X</t>
  </si>
  <si>
    <t>Subscript X represents a specific material</t>
  </si>
  <si>
    <t>W</t>
  </si>
  <si>
    <t xml:space="preserve">All DEQ and Lane Regional Air Protection Agency permitted facilities, or facilities applying for Air Quality permits, will need to complete and submit this form as the first step in the Cleaner Air Oregon Air Toxics Program.  </t>
  </si>
  <si>
    <t>Please fill out the following worksheets to complete an air toxic emissions inventory for your facility:</t>
  </si>
  <si>
    <t>Toxics Emissions
Unit ID</t>
  </si>
  <si>
    <t>TEU-Booth</t>
  </si>
  <si>
    <t>Widget Paint-B</t>
  </si>
  <si>
    <t>Emission Units &amp; Activities</t>
  </si>
  <si>
    <t>Worksheet 5</t>
  </si>
  <si>
    <t>Pollutant Emissions - EF</t>
  </si>
  <si>
    <t>Material Balance Activities</t>
  </si>
  <si>
    <t>Pollutant Emissions - MB</t>
  </si>
  <si>
    <t>7723-14-0</t>
  </si>
  <si>
    <t>Annual Emissions - Chronic [lb/yr]</t>
  </si>
  <si>
    <t>Calculated Emissions</t>
  </si>
  <si>
    <t>Annual - Chronic [lb/yr]</t>
  </si>
  <si>
    <t>Annual - Chronic</t>
  </si>
  <si>
    <t>Max Daily - Acute</t>
  </si>
  <si>
    <t>Max Daily - Acute [lb/day]</t>
  </si>
  <si>
    <t>Max Daily - Acute [units/day]</t>
  </si>
  <si>
    <t>Annual and max daily EF values are the same for this TEU and its pollutants</t>
  </si>
  <si>
    <t>Emissions Data</t>
  </si>
  <si>
    <t>Emission Factor Information</t>
  </si>
  <si>
    <t>EF Values</t>
  </si>
  <si>
    <t>Added colors to column headings and instructions. Froze panes and locked calculation sheets for DEQ Sequence ID.</t>
  </si>
  <si>
    <t>Control 
Efficiency</t>
  </si>
  <si>
    <t>Facility Information</t>
  </si>
  <si>
    <t>Source Number
(for existing sources)</t>
  </si>
  <si>
    <t>1333-82-0</t>
  </si>
  <si>
    <t>Chromium trioxide</t>
  </si>
  <si>
    <t>57-12-5</t>
  </si>
  <si>
    <t>Cyanide compounds</t>
  </si>
  <si>
    <t>Chromium VI, chromate, and dichromate particulate</t>
  </si>
  <si>
    <t>Radionuclides</t>
  </si>
  <si>
    <t>4. Most Recent Annual Report[s]</t>
  </si>
  <si>
    <t xml:space="preserve">Please provide the facility name and address, contact person, and source number which is the first 6 digits of the permit number (existing sources) in the boxes provided. </t>
  </si>
  <si>
    <t>Worksheet 3: Pollutant Emissions - EF</t>
  </si>
  <si>
    <t xml:space="preserve">Worksheet 2: Emission Units &amp; Activities </t>
  </si>
  <si>
    <t>Worksheet 4: Material Balance Activities</t>
  </si>
  <si>
    <t xml:space="preserve">2. Record emissions type (i.e. Stack or Fugitive) and corresponding emission type ID. </t>
  </si>
  <si>
    <t xml:space="preserve">3. Record emissions type (i.e. Stack or Fugitive) and corresponding emission type ID. </t>
  </si>
  <si>
    <t xml:space="preserve">2. List all materials (e.g. paints, coating materials, thinners, solvents, etc.) containing pollutants from the provided Air Toxics list - include product name and manufacturer for each specified TEU/Activity. </t>
  </si>
  <si>
    <t xml:space="preserve"> or any material that should beexcluded from emissions calculations.</t>
  </si>
  <si>
    <t>Worksheet 5: Pollutant Emissions - MB</t>
  </si>
  <si>
    <t>1. Provide a row for each Air Toxic emitted from a specified TEU. Either select a CAS number from the dropdown list or cut and paste both the CAS and Chemical Name for each pollutant.</t>
  </si>
  <si>
    <t>1. Provide a row for each Air Toxic emitted from a specified material and its associated TEU/Activity. Either select a CAS number from the dropdown list or cut and paste both the CAS and Chemical Name for each pollutant.</t>
  </si>
  <si>
    <t>Widget Maker 1 (EXAMPLE)</t>
  </si>
  <si>
    <t>Widget Paint Booth - atomizer spray guns (EXAMPLE)</t>
  </si>
  <si>
    <t xml:space="preserve">5. Record "Material Wasted" quantities in pounds for both annual and maximum daily activity/production/process rates for each TEU/activity for "Actual", "Requested PTE", and "Capacity" production scenarios. </t>
  </si>
  <si>
    <t>If percent weight is a range, use the mid-point of the range. (e.g., if range is 10-50% use 30%, or if the SDS lists &lt; 5% use 2.5%)</t>
  </si>
  <si>
    <t>3. Provide the percent composition for the Air Toxic in the specified material as provided by the manufacturer supplied data (e.g. SDS).</t>
  </si>
  <si>
    <t>Control efficiency expressed as decimal</t>
  </si>
  <si>
    <t>https://www.oregon.gov/deq/aq/aqPermits/Pages/CAO-reg.aspx</t>
  </si>
  <si>
    <t>What you need (Existing Sources):</t>
  </si>
  <si>
    <t>5. Any other documentation needed to help fulfill request - e.g. emissions factor references, source test review reports, etc.</t>
  </si>
  <si>
    <t>4. Provide any notes or references relevant to the pollutant emissions - e.g. technical references, details of control efficiencies, etc.</t>
  </si>
  <si>
    <t>TEU-BOOTH</t>
  </si>
  <si>
    <t>Record all Toxics Emissions Units and activities that emit air toxics included in the list of associated Air Toxic contaminants. Provide both annual and maximum daily production and process rates, emission type, and control devices/efficiency for each emissions unit.</t>
  </si>
  <si>
    <t>Record all Air Toxic pollutants CAS and chemical names, pollutant-specifc emissions factors and control efficiencies, and calculated emissions.</t>
  </si>
  <si>
    <t>Record all emission units and activities that emit air toxics included in the list of associated air toxic contaminants. Provide annual and maximum daily material usage and waste activities, material names and manufacturer, and emission type.</t>
  </si>
  <si>
    <t>Record all Air Toxic pollutants CAS and chemical names associated with recorded materials, pollutant-specifc percent composition and control efficiencies, and calculated emissions.</t>
  </si>
  <si>
    <r>
      <rPr>
        <b/>
        <sz val="14"/>
        <color theme="1"/>
        <rFont val="Calibri"/>
        <family val="2"/>
      </rPr>
      <t xml:space="preserve">Note: </t>
    </r>
    <r>
      <rPr>
        <sz val="14"/>
        <color theme="1"/>
        <rFont val="Calibri"/>
        <family val="2"/>
      </rPr>
      <t xml:space="preserve">Emissions information will be entered on </t>
    </r>
    <r>
      <rPr>
        <b/>
        <sz val="14"/>
        <color theme="1"/>
        <rFont val="Calibri"/>
        <family val="2"/>
      </rPr>
      <t>Worksheets</t>
    </r>
    <r>
      <rPr>
        <sz val="14"/>
        <color theme="1"/>
        <rFont val="Calibri"/>
        <family val="2"/>
      </rPr>
      <t xml:space="preserve"> </t>
    </r>
    <r>
      <rPr>
        <b/>
        <sz val="14"/>
        <color theme="1"/>
        <rFont val="Calibri"/>
        <family val="2"/>
      </rPr>
      <t>2&amp;3</t>
    </r>
    <r>
      <rPr>
        <sz val="14"/>
        <color theme="1"/>
        <rFont val="Calibri"/>
        <family val="2"/>
      </rPr>
      <t xml:space="preserve"> for </t>
    </r>
    <r>
      <rPr>
        <b/>
        <sz val="14"/>
        <color theme="1"/>
        <rFont val="Calibri"/>
        <family val="2"/>
      </rPr>
      <t>EF-based emissions</t>
    </r>
    <r>
      <rPr>
        <sz val="14"/>
        <color theme="1"/>
        <rFont val="Calibri"/>
        <family val="2"/>
      </rPr>
      <t xml:space="preserve">, and </t>
    </r>
    <r>
      <rPr>
        <b/>
        <sz val="14"/>
        <color theme="1"/>
        <rFont val="Calibri"/>
        <family val="2"/>
      </rPr>
      <t>Worksheets</t>
    </r>
    <r>
      <rPr>
        <sz val="14"/>
        <color theme="1"/>
        <rFont val="Calibri"/>
        <family val="2"/>
      </rPr>
      <t xml:space="preserve"> </t>
    </r>
    <r>
      <rPr>
        <b/>
        <sz val="14"/>
        <color theme="1"/>
        <rFont val="Calibri"/>
        <family val="2"/>
      </rPr>
      <t>4&amp;5</t>
    </r>
    <r>
      <rPr>
        <sz val="14"/>
        <color theme="1"/>
        <rFont val="Calibri"/>
        <family val="2"/>
      </rPr>
      <t xml:space="preserve"> for </t>
    </r>
    <r>
      <rPr>
        <b/>
        <sz val="14"/>
        <color theme="1"/>
        <rFont val="Calibri"/>
        <family val="2"/>
      </rPr>
      <t>Material Balance-based emissions</t>
    </r>
    <r>
      <rPr>
        <sz val="14"/>
        <color theme="1"/>
        <rFont val="Calibri"/>
        <family val="2"/>
      </rPr>
      <t>.</t>
    </r>
  </si>
  <si>
    <r>
      <t xml:space="preserve">1. List all Toxics Emissions Units (TEUs), Activity IDs and descriptions, and Control Devices for all emission units or activities that emit air toxics at the facility. Use emission unit or activity ID from permits and create new IDs as necessary.  For </t>
    </r>
    <r>
      <rPr>
        <b/>
        <sz val="12"/>
        <color theme="1"/>
        <rFont val="Calibri"/>
        <family val="2"/>
      </rPr>
      <t>Material Balance</t>
    </r>
    <r>
      <rPr>
        <sz val="12"/>
        <color theme="1"/>
        <rFont val="Calibri"/>
        <family val="2"/>
      </rPr>
      <t xml:space="preserve"> activities proceed to </t>
    </r>
    <r>
      <rPr>
        <b/>
        <sz val="12"/>
        <color theme="1"/>
        <rFont val="Calibri"/>
        <family val="2"/>
      </rPr>
      <t>Worksheet 4</t>
    </r>
    <r>
      <rPr>
        <sz val="12"/>
        <color theme="1"/>
        <rFont val="Calibri"/>
        <family val="2"/>
      </rPr>
      <t>.</t>
    </r>
  </si>
  <si>
    <r>
      <t>3. Describe activity units (e.g. MM ft</t>
    </r>
    <r>
      <rPr>
        <vertAlign val="superscript"/>
        <sz val="12"/>
        <color theme="1"/>
        <rFont val="Calibri"/>
        <family val="2"/>
      </rPr>
      <t>3</t>
    </r>
    <r>
      <rPr>
        <sz val="12"/>
        <color theme="1"/>
        <rFont val="Calibri"/>
        <family val="2"/>
      </rPr>
      <t>, gallons, tons, MMBTU, pounds, etc.) and type (e.g. natural gas, wood, metal poured, etc.) for each specific emissions unit/activty.</t>
    </r>
  </si>
  <si>
    <r>
      <t xml:space="preserve">4. Record quantities, units of measurements, and types of </t>
    </r>
    <r>
      <rPr>
        <b/>
        <sz val="12"/>
        <color theme="1"/>
        <rFont val="Calibri"/>
        <family val="2"/>
      </rPr>
      <t>Annual</t>
    </r>
    <r>
      <rPr>
        <sz val="12"/>
        <color theme="1"/>
        <rFont val="Calibri"/>
        <family val="2"/>
      </rPr>
      <t xml:space="preserve"> and </t>
    </r>
    <r>
      <rPr>
        <b/>
        <sz val="12"/>
        <color theme="1"/>
        <rFont val="Calibri"/>
        <family val="2"/>
      </rPr>
      <t>Maximum Daily</t>
    </r>
    <r>
      <rPr>
        <sz val="12"/>
        <color theme="1"/>
        <rFont val="Calibri"/>
        <family val="2"/>
      </rPr>
      <t xml:space="preserve"> activity/production/process rates for each TEU/Activity for "</t>
    </r>
    <r>
      <rPr>
        <b/>
        <sz val="12"/>
        <color theme="1"/>
        <rFont val="Calibri"/>
        <family val="2"/>
      </rPr>
      <t>Actual</t>
    </r>
    <r>
      <rPr>
        <sz val="12"/>
        <color theme="1"/>
        <rFont val="Calibri"/>
        <family val="2"/>
      </rPr>
      <t>", "</t>
    </r>
    <r>
      <rPr>
        <b/>
        <sz val="12"/>
        <color theme="1"/>
        <rFont val="Calibri"/>
        <family val="2"/>
      </rPr>
      <t>Requested PTE</t>
    </r>
    <r>
      <rPr>
        <sz val="12"/>
        <color theme="1"/>
        <rFont val="Calibri"/>
        <family val="2"/>
      </rPr>
      <t>", and "</t>
    </r>
    <r>
      <rPr>
        <b/>
        <sz val="12"/>
        <color theme="1"/>
        <rFont val="Calibri"/>
        <family val="2"/>
      </rPr>
      <t>Capacity</t>
    </r>
    <r>
      <rPr>
        <sz val="12"/>
        <color theme="1"/>
        <rFont val="Calibri"/>
        <family val="2"/>
      </rPr>
      <t xml:space="preserve">" production scenarios. </t>
    </r>
  </si>
  <si>
    <r>
      <rPr>
        <b/>
        <u/>
        <sz val="12"/>
        <color theme="1"/>
        <rFont val="Calibri"/>
        <family val="2"/>
      </rPr>
      <t>Note:</t>
    </r>
    <r>
      <rPr>
        <sz val="12"/>
        <color theme="1"/>
        <rFont val="Calibri"/>
        <family val="2"/>
      </rPr>
      <t xml:space="preserve"> "</t>
    </r>
    <r>
      <rPr>
        <b/>
        <sz val="12"/>
        <color theme="1"/>
        <rFont val="Calibri"/>
        <family val="2"/>
      </rPr>
      <t>Actual</t>
    </r>
    <r>
      <rPr>
        <sz val="12"/>
        <color theme="1"/>
        <rFont val="Calibri"/>
        <family val="2"/>
      </rPr>
      <t>" is based on the reporting year (existing sources) or an estimate of typical production (new sources); "</t>
    </r>
    <r>
      <rPr>
        <b/>
        <sz val="12"/>
        <color theme="1"/>
        <rFont val="Calibri"/>
        <family val="2"/>
      </rPr>
      <t>Requested PTE</t>
    </r>
    <r>
      <rPr>
        <sz val="12"/>
        <color theme="1"/>
        <rFont val="Calibri"/>
        <family val="2"/>
      </rPr>
      <t xml:space="preserve">" is the level requested by the source, which may be 
</t>
    </r>
  </si>
  <si>
    <r>
      <t>higher than "</t>
    </r>
    <r>
      <rPr>
        <b/>
        <sz val="12"/>
        <color theme="1"/>
        <rFont val="Calibri"/>
        <family val="2"/>
      </rPr>
      <t>Actual</t>
    </r>
    <r>
      <rPr>
        <sz val="12"/>
        <color theme="1"/>
        <rFont val="Calibri"/>
        <family val="2"/>
      </rPr>
      <t>" production values; and "</t>
    </r>
    <r>
      <rPr>
        <b/>
        <sz val="12"/>
        <color theme="1"/>
        <rFont val="Calibri"/>
        <family val="2"/>
      </rPr>
      <t>Capacity</t>
    </r>
    <r>
      <rPr>
        <sz val="12"/>
        <color theme="1"/>
        <rFont val="Calibri"/>
        <family val="2"/>
      </rPr>
      <t xml:space="preserve">" is based on the 100% uptime and production for the facility - this may be used for </t>
    </r>
    <r>
      <rPr>
        <i/>
        <sz val="12"/>
        <color theme="1"/>
        <rFont val="Calibri"/>
        <family val="2"/>
      </rPr>
      <t xml:space="preserve">de Minimus </t>
    </r>
    <r>
      <rPr>
        <sz val="12"/>
        <color theme="1"/>
        <rFont val="Calibri"/>
        <family val="2"/>
      </rPr>
      <t>screening.</t>
    </r>
  </si>
  <si>
    <r>
      <t xml:space="preserve">2. Provide the Total Combined Control Efficiency for each pollutant from the specificied TEU - this value may be composed of multiple capture/transfer efficiencies and destruction/removal efficiencies. </t>
    </r>
    <r>
      <rPr>
        <b/>
        <sz val="12"/>
        <color theme="1"/>
        <rFont val="Calibri"/>
        <family val="2"/>
      </rPr>
      <t>Note:</t>
    </r>
    <r>
      <rPr>
        <sz val="12"/>
        <color theme="1"/>
        <rFont val="Calibri"/>
        <family val="2"/>
      </rPr>
      <t xml:space="preserve"> These control efficiencies may differ for different pollutants from the same TEU.</t>
    </r>
  </si>
  <si>
    <r>
      <t xml:space="preserve">3. Provide pollutant-specifc Emissions Factors (EF) for both Annual and Maximum Daily emissions (if different). Also provide the units for the EF values in </t>
    </r>
    <r>
      <rPr>
        <b/>
        <sz val="12"/>
        <color theme="1"/>
        <rFont val="Calibri"/>
        <family val="2"/>
      </rPr>
      <t>pounds/activity units</t>
    </r>
    <r>
      <rPr>
        <sz val="12"/>
        <color theme="1"/>
        <rFont val="Calibri"/>
        <family val="2"/>
      </rPr>
      <t>. Provide EF references (AP-42, WebFire, Source Tests, etc.) and any related notes (e.g. Control Efficiency references).</t>
    </r>
  </si>
  <si>
    <r>
      <t>4. Calculate emissions using the following formula (</t>
    </r>
    <r>
      <rPr>
        <b/>
        <sz val="12"/>
        <color theme="1"/>
        <rFont val="Calibri"/>
        <family val="2"/>
      </rPr>
      <t>Note:</t>
    </r>
    <r>
      <rPr>
        <sz val="12"/>
        <color theme="1"/>
        <rFont val="Calibri"/>
        <family val="2"/>
      </rPr>
      <t xml:space="preserve"> see the example calculations in </t>
    </r>
    <r>
      <rPr>
        <b/>
        <sz val="12"/>
        <color rgb="FFFF0000"/>
        <rFont val="Calibri"/>
        <family val="2"/>
      </rPr>
      <t>red</t>
    </r>
    <r>
      <rPr>
        <sz val="12"/>
        <rFont val="Calibri"/>
        <family val="2"/>
      </rPr>
      <t>):</t>
    </r>
  </si>
  <si>
    <r>
      <t>E</t>
    </r>
    <r>
      <rPr>
        <b/>
        <vertAlign val="subscript"/>
        <sz val="12"/>
        <color theme="1"/>
        <rFont val="Calibri"/>
        <family val="2"/>
      </rPr>
      <t xml:space="preserve"> </t>
    </r>
    <r>
      <rPr>
        <b/>
        <sz val="12"/>
        <color theme="1"/>
        <rFont val="Calibri"/>
        <family val="2"/>
      </rPr>
      <t>= (P)*(EF)*(1-CE)</t>
    </r>
  </si>
  <si>
    <r>
      <t xml:space="preserve">Annual or Maximum Daily air toxics emissions </t>
    </r>
    <r>
      <rPr>
        <b/>
        <sz val="12"/>
        <color theme="1"/>
        <rFont val="Calibri"/>
        <family val="2"/>
      </rPr>
      <t>[Pounds/(Year|Day)]</t>
    </r>
  </si>
  <si>
    <r>
      <t xml:space="preserve">Production or Process Usage Rate </t>
    </r>
    <r>
      <rPr>
        <b/>
        <sz val="12"/>
        <color theme="1"/>
        <rFont val="Calibri"/>
        <family val="2"/>
      </rPr>
      <t>[Activity Units/(Year|Day)]</t>
    </r>
  </si>
  <si>
    <r>
      <t xml:space="preserve">Pollutant Emission Factor </t>
    </r>
    <r>
      <rPr>
        <b/>
        <sz val="12"/>
        <color theme="1"/>
        <rFont val="Calibri"/>
        <family val="2"/>
      </rPr>
      <t>[Pounds/ Activity Unit]</t>
    </r>
  </si>
  <si>
    <r>
      <t xml:space="preserve">Overall Control Efficiency </t>
    </r>
    <r>
      <rPr>
        <b/>
        <sz val="12"/>
        <color theme="1"/>
        <rFont val="Calibri"/>
        <family val="2"/>
      </rPr>
      <t>expressed as a decimal</t>
    </r>
    <r>
      <rPr>
        <sz val="12"/>
        <color theme="1"/>
        <rFont val="Calibri"/>
        <family val="2"/>
      </rPr>
      <t>.</t>
    </r>
  </si>
  <si>
    <r>
      <t xml:space="preserve">1. List all TEU IDs and TEU/Activity descriptions with emissions from material balance activities.  For Emission Factor-based activities proceed to </t>
    </r>
    <r>
      <rPr>
        <b/>
        <sz val="12"/>
        <color theme="1"/>
        <rFont val="Calibri"/>
        <family val="2"/>
      </rPr>
      <t>Worksheet 2</t>
    </r>
    <r>
      <rPr>
        <sz val="12"/>
        <color theme="1"/>
        <rFont val="Calibri"/>
        <family val="2"/>
      </rPr>
      <t>.</t>
    </r>
  </si>
  <si>
    <r>
      <t xml:space="preserve">4. Record "Material Usage" quantities </t>
    </r>
    <r>
      <rPr>
        <b/>
        <sz val="12"/>
        <color theme="1"/>
        <rFont val="Calibri"/>
        <family val="2"/>
      </rPr>
      <t>in pounds</t>
    </r>
    <r>
      <rPr>
        <sz val="12"/>
        <color theme="1"/>
        <rFont val="Calibri"/>
        <family val="2"/>
      </rPr>
      <t xml:space="preserve"> for both annual and maximum daily activity/production/process rates for each TEU/activity for "Actual", "Requested PTE", and "Capacity" production scenarios. </t>
    </r>
  </si>
  <si>
    <r>
      <rPr>
        <b/>
        <sz val="12"/>
        <color theme="1"/>
        <rFont val="Calibri"/>
        <family val="2"/>
      </rPr>
      <t>Note:</t>
    </r>
    <r>
      <rPr>
        <sz val="12"/>
        <color theme="1"/>
        <rFont val="Calibri"/>
        <family val="2"/>
      </rPr>
      <t xml:space="preserve"> "Material Wasted" may consist of waste collected and shipped off-site, materials that drain as liquid to a collection/treatment system, material that may be retained in the product,</t>
    </r>
  </si>
  <si>
    <r>
      <t xml:space="preserve">2. Provide the Total Combined Control Efficiency for each pollutant contained in a specified material - this value may be composed of  multiple capture/transfer efficiencies and destruction/removal efficiencies. </t>
    </r>
    <r>
      <rPr>
        <b/>
        <sz val="12"/>
        <color theme="1"/>
        <rFont val="Calibri"/>
        <family val="2"/>
      </rPr>
      <t>Note:</t>
    </r>
    <r>
      <rPr>
        <sz val="12"/>
        <color theme="1"/>
        <rFont val="Calibri"/>
        <family val="2"/>
      </rPr>
      <t xml:space="preserve"> These control efficiencies may differ for different pollutants from the same material and TEU/Activity.</t>
    </r>
  </si>
  <si>
    <r>
      <t>5. Calculate emissions using the following formula (</t>
    </r>
    <r>
      <rPr>
        <b/>
        <sz val="12"/>
        <color theme="1"/>
        <rFont val="Calibri"/>
        <family val="2"/>
      </rPr>
      <t>Note:</t>
    </r>
    <r>
      <rPr>
        <sz val="12"/>
        <color theme="1"/>
        <rFont val="Calibri"/>
        <family val="2"/>
      </rPr>
      <t xml:space="preserve"> see the example calculations in </t>
    </r>
    <r>
      <rPr>
        <b/>
        <sz val="12"/>
        <color rgb="FFFF0000"/>
        <rFont val="Calibri"/>
        <family val="2"/>
      </rPr>
      <t>red</t>
    </r>
    <r>
      <rPr>
        <sz val="12"/>
        <rFont val="Calibri"/>
        <family val="2"/>
      </rPr>
      <t>):</t>
    </r>
  </si>
  <si>
    <r>
      <t>E = [(C</t>
    </r>
    <r>
      <rPr>
        <b/>
        <vertAlign val="subscript"/>
        <sz val="12"/>
        <color theme="1"/>
        <rFont val="Calibri"/>
        <family val="2"/>
      </rPr>
      <t>X</t>
    </r>
    <r>
      <rPr>
        <b/>
        <sz val="12"/>
        <color theme="1"/>
        <rFont val="Calibri"/>
        <family val="2"/>
      </rPr>
      <t>–W</t>
    </r>
    <r>
      <rPr>
        <b/>
        <vertAlign val="subscript"/>
        <sz val="12"/>
        <color theme="1"/>
        <rFont val="Calibri"/>
        <family val="2"/>
      </rPr>
      <t>X</t>
    </r>
    <r>
      <rPr>
        <b/>
        <sz val="12"/>
        <color theme="1"/>
        <rFont val="Calibri"/>
        <family val="2"/>
      </rPr>
      <t>)*K</t>
    </r>
    <r>
      <rPr>
        <b/>
        <vertAlign val="subscript"/>
        <sz val="12"/>
        <color theme="1"/>
        <rFont val="Calibri"/>
        <family val="2"/>
      </rPr>
      <t>X</t>
    </r>
    <r>
      <rPr>
        <b/>
        <sz val="12"/>
        <color theme="1"/>
        <rFont val="Calibri"/>
        <family val="2"/>
      </rPr>
      <t>]*(1–CE)</t>
    </r>
  </si>
  <si>
    <r>
      <t xml:space="preserve">Annual or Maximum Daily air toxic emissions </t>
    </r>
    <r>
      <rPr>
        <b/>
        <sz val="12"/>
        <color theme="1"/>
        <rFont val="Calibri"/>
        <family val="2"/>
      </rPr>
      <t>[Pounds/(Year|Day)]</t>
    </r>
  </si>
  <si>
    <r>
      <t xml:space="preserve">Material usage </t>
    </r>
    <r>
      <rPr>
        <b/>
        <sz val="12"/>
        <color theme="1"/>
        <rFont val="Calibri"/>
        <family val="2"/>
      </rPr>
      <t>[Pounds/(Year|Day)]</t>
    </r>
  </si>
  <si>
    <r>
      <t xml:space="preserve">Material waste </t>
    </r>
    <r>
      <rPr>
        <b/>
        <sz val="12"/>
        <color theme="1"/>
        <rFont val="Calibri"/>
        <family val="2"/>
      </rPr>
      <t>[Pounds/(Year|Day)]</t>
    </r>
  </si>
  <si>
    <t>Before completing this form please review the DEQ website for the most recent versions and instructions for this form:</t>
  </si>
  <si>
    <t>J.Giska, C. Coulter</t>
  </si>
  <si>
    <t>Chris discovered a mis-numbering in DEQSeqID from added chemicals; also PAH SeqID was changed from 447 back to 432 (typo) and KBr extra entry was removed. Also removed unneccessary columns from "DEQ Pollutant List" Worksheet; removed duplicate cumene from DEQ list.</t>
  </si>
  <si>
    <t>HAP</t>
  </si>
  <si>
    <t>Y</t>
  </si>
  <si>
    <t>Corrected conditional formatting for HAP cell shading.</t>
  </si>
  <si>
    <t>nickel</t>
  </si>
  <si>
    <t>mineral fiber emissions</t>
  </si>
  <si>
    <t>PCB</t>
  </si>
  <si>
    <t>PAH</t>
  </si>
  <si>
    <t>radionuclides</t>
  </si>
  <si>
    <t>radon</t>
  </si>
  <si>
    <t>phthalates</t>
  </si>
  <si>
    <t>coke</t>
  </si>
  <si>
    <t>teq</t>
  </si>
  <si>
    <t>formatting</t>
  </si>
  <si>
    <t>date update and unlocking facility information cells</t>
  </si>
  <si>
    <t>EU4 GM1</t>
  </si>
  <si>
    <t>EU4 GM1 Nat gas</t>
  </si>
  <si>
    <t xml:space="preserve">EU6 </t>
  </si>
  <si>
    <t>EU7</t>
  </si>
  <si>
    <t>EU5</t>
  </si>
  <si>
    <t>EU1</t>
  </si>
  <si>
    <t>Furnace A</t>
  </si>
  <si>
    <t>Furnace D</t>
  </si>
  <si>
    <t>Furnace A Nat gas</t>
  </si>
  <si>
    <t>Furnace D Nat gas</t>
  </si>
  <si>
    <t>Misc Fuel Burning NG</t>
  </si>
  <si>
    <t>Boiler NG</t>
  </si>
  <si>
    <t>Batch House</t>
  </si>
  <si>
    <t>none</t>
  </si>
  <si>
    <t>fabric filter</t>
  </si>
  <si>
    <t>point</t>
  </si>
  <si>
    <t>fugitive</t>
  </si>
  <si>
    <t>Furn A - N &amp; S</t>
  </si>
  <si>
    <t>glass</t>
  </si>
  <si>
    <t>million cubic feet</t>
  </si>
  <si>
    <t>combustion</t>
  </si>
  <si>
    <t>lbs MBTT/yr</t>
  </si>
  <si>
    <t>hot end coating</t>
  </si>
  <si>
    <t>lbs material/yr</t>
  </si>
  <si>
    <t>parts repair</t>
  </si>
  <si>
    <t>sand</t>
  </si>
  <si>
    <t>time</t>
  </si>
  <si>
    <t>lbs/million cubic feet</t>
  </si>
  <si>
    <t xml:space="preserve">Annual and max daily EF values are the same for this TEU </t>
  </si>
  <si>
    <t>Annual and max daily EF values are the same for this TEU.</t>
  </si>
  <si>
    <t>SFL</t>
  </si>
  <si>
    <t>Solid Film Lubrication</t>
  </si>
  <si>
    <t>SFL Coating</t>
  </si>
  <si>
    <t>Northern Coatings</t>
  </si>
  <si>
    <t>n-butyl alcohol</t>
  </si>
  <si>
    <t>Image</t>
  </si>
  <si>
    <t>Image printing</t>
  </si>
  <si>
    <t>MEK Solvent</t>
  </si>
  <si>
    <t>MEK Ink</t>
  </si>
  <si>
    <t>MEK ink UV</t>
  </si>
  <si>
    <t>Hot End Surface Treatment - NH3</t>
  </si>
  <si>
    <t>Hot End Surface Treatment  - MBTT</t>
  </si>
  <si>
    <t>year | day</t>
  </si>
  <si>
    <t>lbs NH3 / time</t>
  </si>
  <si>
    <t>calc from ppm</t>
  </si>
  <si>
    <t>ppm measured in exhaust from EU5 control</t>
  </si>
  <si>
    <t>EU1 (Batchhouse)</t>
  </si>
  <si>
    <t>lbs/ton</t>
  </si>
  <si>
    <t>Based on batchhouse characteristics</t>
  </si>
  <si>
    <t>boiler stack</t>
  </si>
  <si>
    <t>HEST-A exhaust</t>
  </si>
  <si>
    <t>Owens-Brockway Glass Container Inc.</t>
  </si>
  <si>
    <t>9710 NE Glass Plant Rd.</t>
  </si>
  <si>
    <t>Portland</t>
  </si>
  <si>
    <t>97294-0067</t>
  </si>
  <si>
    <t>26-1876</t>
  </si>
  <si>
    <t>lbs HCL/lb MBTT</t>
  </si>
  <si>
    <t>EU4 GM4 Nat gas</t>
  </si>
  <si>
    <t>Emission factors used for this TEU are from AP-42 or Webfire.</t>
  </si>
  <si>
    <t>Furnace D (green glass)</t>
  </si>
  <si>
    <t>limestone</t>
  </si>
  <si>
    <t>lbs/lb material</t>
  </si>
  <si>
    <t>99% control is incorporated in emission factor</t>
  </si>
  <si>
    <t>EU-10 Nickel Spray Welding</t>
  </si>
  <si>
    <t>EU-10 GMAW welding</t>
  </si>
  <si>
    <t>EU-10 GTAW welding</t>
  </si>
  <si>
    <t>EU-10 SMAW welding</t>
  </si>
  <si>
    <t>Furnace D (amber glass)</t>
  </si>
  <si>
    <t>EU4 GM4 Amber glass</t>
  </si>
  <si>
    <t>lb/lb welding material</t>
  </si>
  <si>
    <t>Nickel Spray Welding plus grinding</t>
  </si>
  <si>
    <t>SMAW welding plus grinding</t>
  </si>
  <si>
    <t>GMAW welding plus grinding</t>
  </si>
  <si>
    <t>GTAW welding plus grinding</t>
  </si>
  <si>
    <t>lbs/time</t>
  </si>
  <si>
    <t>EU4 GM4 Green glass</t>
  </si>
  <si>
    <t>EU6</t>
  </si>
  <si>
    <t>RMBH-1</t>
  </si>
  <si>
    <t>RMBH-2</t>
  </si>
  <si>
    <t>Raw Material Handling Truck (sand)</t>
  </si>
  <si>
    <t>Raw Material Handling Truck (limestone)</t>
  </si>
  <si>
    <t>Raw Material Handling Batch House (sand)</t>
  </si>
  <si>
    <t>Raw Material Handling Batch House (limestone)</t>
  </si>
  <si>
    <t>EU1 (Sand) RMBH-1</t>
  </si>
  <si>
    <t>EU1 (Limestone) RMBH-1</t>
  </si>
  <si>
    <t>EU1 (Sand) RMBH-2</t>
  </si>
  <si>
    <t>EU1 (Limestone) RMBH-2</t>
  </si>
  <si>
    <t>MBD1 exhaust</t>
  </si>
  <si>
    <t>David Smith</t>
  </si>
  <si>
    <t>567-336-3430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</si>
</sst>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3" x14ac:knownFonts="1">
    <font>
      <sz val="11"/>
      <color theme="1"/>
      <name val="Calibri"/>
      <family val="2"/>
      <scheme val="minor"/>
    </font>
    <font>
      <sz val="10"/>
      <color indexed="8"/>
      <name val="Arial"/>
      <family val="2"/>
    </font>
    <font>
      <b/>
      <sz val="11"/>
      <color indexed="8"/>
      <name val="Calibri"/>
      <family val="2"/>
    </font>
    <font>
      <sz val="11"/>
      <color indexed="8"/>
      <name val="Calibri"/>
      <family val="2"/>
    </font>
    <font>
      <sz val="16"/>
      <color theme="1"/>
      <name val="Calibri"/>
      <family val="2"/>
      <scheme val="minor"/>
    </font>
    <font>
      <sz val="18"/>
      <color theme="1"/>
      <name val="Calibri"/>
      <family val="2"/>
      <scheme val="minor"/>
    </font>
    <font>
      <sz val="12"/>
      <color theme="1"/>
      <name val="Calibri"/>
      <family val="2"/>
      <scheme val="minor"/>
    </font>
    <font>
      <sz val="14"/>
      <color theme="1"/>
      <name val="Calibri"/>
      <family val="2"/>
      <scheme val="minor"/>
    </font>
    <font>
      <sz val="9"/>
      <color theme="1"/>
      <name val="Calibri"/>
      <family val="2"/>
      <scheme val="minor"/>
    </font>
    <font>
      <b/>
      <sz val="11"/>
      <color theme="1"/>
      <name val="Calibri"/>
      <family val="2"/>
      <scheme val="minor"/>
    </font>
    <font>
      <b/>
      <sz val="11"/>
      <color rgb="FFFF0000"/>
      <name val="Calibri"/>
      <family val="2"/>
      <scheme val="minor"/>
    </font>
    <font>
      <sz val="14"/>
      <name val="Calibri"/>
      <family val="2"/>
      <scheme val="minor"/>
    </font>
    <font>
      <b/>
      <sz val="24"/>
      <color rgb="FFFF0000"/>
      <name val="Calibri"/>
      <family val="2"/>
      <scheme val="minor"/>
    </font>
    <font>
      <u/>
      <sz val="11"/>
      <color theme="10"/>
      <name val="Calibri"/>
      <family val="2"/>
    </font>
    <font>
      <sz val="11"/>
      <color theme="1"/>
      <name val="Calibri"/>
      <family val="2"/>
      <scheme val="minor"/>
    </font>
    <font>
      <sz val="28"/>
      <color theme="1"/>
      <name val="Calibri"/>
      <family val="2"/>
      <scheme val="minor"/>
    </font>
    <font>
      <b/>
      <sz val="16"/>
      <color theme="1"/>
      <name val="Calibri"/>
      <family val="2"/>
      <scheme val="minor"/>
    </font>
    <font>
      <sz val="11"/>
      <name val="Calibri"/>
      <family val="2"/>
    </font>
    <font>
      <sz val="9"/>
      <color indexed="81"/>
      <name val="Tahoma"/>
      <family val="2"/>
    </font>
    <font>
      <b/>
      <sz val="9"/>
      <color indexed="81"/>
      <name val="Tahoma"/>
      <family val="2"/>
    </font>
    <font>
      <sz val="11"/>
      <color theme="1"/>
      <name val="Calibri"/>
      <family val="2"/>
    </font>
    <font>
      <sz val="14"/>
      <color theme="1"/>
      <name val="Calibri"/>
      <family val="2"/>
    </font>
    <font>
      <sz val="24"/>
      <color theme="1"/>
      <name val="Calibri"/>
      <family val="2"/>
    </font>
    <font>
      <b/>
      <sz val="36"/>
      <color theme="1"/>
      <name val="Calibri"/>
      <family val="2"/>
    </font>
    <font>
      <b/>
      <sz val="18"/>
      <color rgb="FFFF0000"/>
      <name val="Calibri"/>
      <family val="2"/>
    </font>
    <font>
      <sz val="12"/>
      <color rgb="FF000000"/>
      <name val="Calibri"/>
      <family val="2"/>
    </font>
    <font>
      <sz val="12"/>
      <color theme="1"/>
      <name val="Calibri"/>
      <family val="2"/>
    </font>
    <font>
      <b/>
      <sz val="14"/>
      <color theme="1"/>
      <name val="Calibri"/>
      <family val="2"/>
    </font>
    <font>
      <b/>
      <u/>
      <sz val="12"/>
      <color theme="1"/>
      <name val="Calibri"/>
      <family val="2"/>
    </font>
    <font>
      <b/>
      <sz val="12"/>
      <name val="Calibri"/>
      <family val="2"/>
    </font>
    <font>
      <sz val="12"/>
      <name val="Calibri"/>
      <family val="2"/>
    </font>
    <font>
      <b/>
      <sz val="12"/>
      <color theme="1"/>
      <name val="Calibri"/>
      <family val="2"/>
    </font>
    <font>
      <i/>
      <sz val="12"/>
      <color theme="1"/>
      <name val="Calibri"/>
      <family val="2"/>
    </font>
    <font>
      <vertAlign val="superscript"/>
      <sz val="12"/>
      <color theme="1"/>
      <name val="Calibri"/>
      <family val="2"/>
    </font>
    <font>
      <b/>
      <sz val="12"/>
      <color rgb="FFFF0000"/>
      <name val="Calibri"/>
      <family val="2"/>
    </font>
    <font>
      <b/>
      <vertAlign val="subscript"/>
      <sz val="12"/>
      <color theme="1"/>
      <name val="Calibri"/>
      <family val="2"/>
    </font>
    <font>
      <b/>
      <sz val="16"/>
      <color rgb="FFFF0000"/>
      <name val="Calibri"/>
      <family val="2"/>
    </font>
    <font>
      <b/>
      <u/>
      <sz val="16"/>
      <color theme="1"/>
      <name val="Calibri"/>
      <family val="2"/>
    </font>
    <font>
      <u/>
      <sz val="16"/>
      <color theme="10"/>
      <name val="Calibri"/>
      <family val="2"/>
    </font>
    <font>
      <b/>
      <sz val="11"/>
      <name val="Calibri"/>
      <family val="2"/>
      <scheme val="minor"/>
    </font>
    <font>
      <sz val="11"/>
      <color theme="1"/>
      <name val="Arial Narrow"/>
      <family val="2"/>
    </font>
    <font>
      <sz val="12"/>
      <color theme="1"/>
      <name val="Arial Narrow"/>
      <family val="2"/>
    </font>
    <font>
      <sz val="8"/>
      <name val="Calibri"/>
      <family val="2"/>
      <scheme val="minor"/>
    </font>
  </fonts>
  <fills count="16">
    <fill>
      <patternFill patternType="none"/>
    </fill>
    <fill>
      <patternFill patternType="gray125"/>
    </fill>
    <fill>
      <patternFill patternType="solid">
        <fgColor indexed="22"/>
        <bgColor indexed="0"/>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9BC3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ABDB77"/>
        <bgColor indexed="64"/>
      </patternFill>
    </fill>
    <fill>
      <patternFill patternType="solid">
        <fgColor theme="1"/>
        <bgColor indexed="64"/>
      </patternFill>
    </fill>
  </fills>
  <borders count="61">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style="dashed">
        <color indexed="64"/>
      </right>
      <top style="medium">
        <color indexed="64"/>
      </top>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thin">
        <color indexed="64"/>
      </right>
      <top style="medium">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1" fillId="0" borderId="0"/>
    <xf numFmtId="0" fontId="13" fillId="0" borderId="0" applyNumberFormat="0" applyFill="0" applyBorder="0" applyAlignment="0" applyProtection="0">
      <alignment vertical="top"/>
      <protection locked="0"/>
    </xf>
    <xf numFmtId="9" fontId="14" fillId="0" borderId="0" applyFont="0" applyFill="0" applyBorder="0" applyAlignment="0" applyProtection="0"/>
  </cellStyleXfs>
  <cellXfs count="306">
    <xf numFmtId="0" fontId="0" fillId="0" borderId="0" xfId="0"/>
    <xf numFmtId="0" fontId="0" fillId="0" borderId="0" xfId="0" applyAlignment="1">
      <alignment horizontal="center"/>
    </xf>
    <xf numFmtId="0" fontId="0" fillId="0" borderId="0" xfId="0" applyAlignment="1">
      <alignment wrapText="1"/>
    </xf>
    <xf numFmtId="49" fontId="3" fillId="0" borderId="2" xfId="1" applyNumberFormat="1" applyFont="1" applyFill="1" applyBorder="1" applyAlignment="1">
      <alignment wrapText="1"/>
    </xf>
    <xf numFmtId="49" fontId="6" fillId="0" borderId="4" xfId="0" applyNumberFormat="1" applyFont="1" applyBorder="1" applyAlignment="1">
      <alignment horizontal="center"/>
    </xf>
    <xf numFmtId="49" fontId="0" fillId="0" borderId="0" xfId="0" applyNumberFormat="1" applyAlignment="1">
      <alignment horizontal="center"/>
    </xf>
    <xf numFmtId="0" fontId="10" fillId="0" borderId="13" xfId="0" applyFont="1" applyBorder="1" applyAlignment="1">
      <alignment horizontal="center"/>
    </xf>
    <xf numFmtId="0" fontId="10" fillId="0" borderId="27" xfId="0" applyFont="1" applyBorder="1"/>
    <xf numFmtId="0" fontId="10" fillId="0" borderId="0" xfId="0" applyFont="1" applyBorder="1"/>
    <xf numFmtId="0" fontId="10" fillId="0" borderId="15" xfId="0" applyFont="1" applyBorder="1" applyAlignment="1">
      <alignment horizontal="center"/>
    </xf>
    <xf numFmtId="0" fontId="10" fillId="0" borderId="10" xfId="0" applyFont="1" applyBorder="1" applyAlignment="1">
      <alignment horizontal="center"/>
    </xf>
    <xf numFmtId="0" fontId="10" fillId="0" borderId="15" xfId="0" applyFont="1" applyBorder="1"/>
    <xf numFmtId="0" fontId="10" fillId="0" borderId="16" xfId="0" applyFont="1" applyBorder="1" applyAlignment="1">
      <alignment horizontal="center"/>
    </xf>
    <xf numFmtId="0" fontId="10" fillId="0" borderId="19" xfId="0" applyFont="1" applyBorder="1" applyAlignment="1">
      <alignment horizontal="center"/>
    </xf>
    <xf numFmtId="0" fontId="10" fillId="0" borderId="31" xfId="0" applyFont="1" applyBorder="1" applyAlignment="1">
      <alignment horizontal="center"/>
    </xf>
    <xf numFmtId="0" fontId="0" fillId="0" borderId="0" xfId="0" applyAlignment="1">
      <alignment horizontal="center" wrapText="1"/>
    </xf>
    <xf numFmtId="0" fontId="2" fillId="2" borderId="39" xfId="1" applyFont="1" applyFill="1" applyBorder="1" applyAlignment="1">
      <alignment horizontal="center"/>
    </xf>
    <xf numFmtId="0" fontId="9" fillId="3" borderId="38" xfId="0" applyFont="1" applyFill="1" applyBorder="1" applyAlignment="1">
      <alignment horizontal="center"/>
    </xf>
    <xf numFmtId="49" fontId="0" fillId="0" borderId="0" xfId="0" applyNumberFormat="1"/>
    <xf numFmtId="49" fontId="2" fillId="2" borderId="1" xfId="1" applyNumberFormat="1" applyFont="1" applyFill="1" applyBorder="1" applyAlignment="1">
      <alignment horizontal="center"/>
    </xf>
    <xf numFmtId="0" fontId="6" fillId="0" borderId="6" xfId="0" applyFont="1" applyBorder="1" applyAlignment="1">
      <alignment horizontal="center"/>
    </xf>
    <xf numFmtId="0" fontId="10" fillId="0" borderId="10" xfId="0" applyFont="1" applyBorder="1"/>
    <xf numFmtId="3" fontId="10" fillId="0" borderId="12" xfId="0" applyNumberFormat="1" applyFont="1" applyBorder="1" applyAlignment="1">
      <alignment horizontal="center"/>
    </xf>
    <xf numFmtId="3" fontId="10" fillId="0" borderId="11" xfId="0" applyNumberFormat="1" applyFont="1" applyBorder="1" applyAlignment="1">
      <alignment horizontal="center"/>
    </xf>
    <xf numFmtId="3" fontId="10" fillId="0" borderId="3" xfId="0" applyNumberFormat="1" applyFont="1" applyBorder="1" applyAlignment="1">
      <alignment horizontal="center"/>
    </xf>
    <xf numFmtId="0" fontId="10" fillId="0" borderId="12" xfId="0" applyFont="1" applyBorder="1" applyAlignment="1">
      <alignment horizontal="center"/>
    </xf>
    <xf numFmtId="0" fontId="10" fillId="0" borderId="11" xfId="0" applyFont="1" applyBorder="1" applyAlignment="1">
      <alignment horizontal="center"/>
    </xf>
    <xf numFmtId="0" fontId="10" fillId="0" borderId="3" xfId="0" applyFont="1" applyBorder="1" applyAlignment="1">
      <alignment horizontal="center"/>
    </xf>
    <xf numFmtId="0" fontId="6" fillId="0" borderId="30" xfId="0" applyFont="1" applyBorder="1" applyAlignment="1">
      <alignment horizontal="center"/>
    </xf>
    <xf numFmtId="0" fontId="7" fillId="0" borderId="14" xfId="0" applyFont="1" applyFill="1" applyBorder="1" applyAlignment="1">
      <alignment horizontal="center" vertical="center"/>
    </xf>
    <xf numFmtId="164" fontId="0" fillId="0" borderId="0" xfId="0" applyNumberFormat="1" applyAlignment="1">
      <alignment horizontal="center"/>
    </xf>
    <xf numFmtId="164" fontId="9" fillId="0" borderId="0" xfId="0" applyNumberFormat="1" applyFont="1" applyAlignment="1">
      <alignment horizontal="center"/>
    </xf>
    <xf numFmtId="0" fontId="9" fillId="0" borderId="0" xfId="0" applyFont="1" applyAlignment="1">
      <alignment horizontal="center"/>
    </xf>
    <xf numFmtId="0" fontId="10" fillId="0" borderId="0" xfId="0" applyFont="1" applyBorder="1" applyAlignment="1">
      <alignment horizontal="center"/>
    </xf>
    <xf numFmtId="0" fontId="0" fillId="0" borderId="0" xfId="0" applyFill="1"/>
    <xf numFmtId="0" fontId="0" fillId="0" borderId="0" xfId="0" applyFill="1" applyAlignment="1">
      <alignment horizontal="center"/>
    </xf>
    <xf numFmtId="49" fontId="0" fillId="0" borderId="0" xfId="0" applyNumberFormat="1" applyFill="1" applyAlignment="1">
      <alignment horizontal="center"/>
    </xf>
    <xf numFmtId="10" fontId="0" fillId="0" borderId="0" xfId="3" applyNumberFormat="1" applyFont="1" applyFill="1" applyAlignment="1">
      <alignment horizontal="center"/>
    </xf>
    <xf numFmtId="10" fontId="6" fillId="0" borderId="4" xfId="3" applyNumberFormat="1" applyFont="1" applyBorder="1" applyAlignment="1">
      <alignment horizontal="center"/>
    </xf>
    <xf numFmtId="10" fontId="6" fillId="0" borderId="26" xfId="3" applyNumberFormat="1" applyFont="1" applyBorder="1" applyAlignment="1">
      <alignment horizontal="center" vertical="center"/>
    </xf>
    <xf numFmtId="10" fontId="0" fillId="0" borderId="0" xfId="3" applyNumberFormat="1" applyFont="1" applyAlignment="1">
      <alignment horizontal="center"/>
    </xf>
    <xf numFmtId="0" fontId="6" fillId="9" borderId="23" xfId="0" applyFont="1" applyFill="1" applyBorder="1" applyAlignment="1">
      <alignment horizontal="center" vertical="center"/>
    </xf>
    <xf numFmtId="0" fontId="6" fillId="12" borderId="7" xfId="0" applyFont="1" applyFill="1" applyBorder="1" applyAlignment="1">
      <alignment horizontal="center" vertical="center"/>
    </xf>
    <xf numFmtId="0" fontId="6" fillId="6" borderId="22" xfId="0" applyFont="1" applyFill="1" applyBorder="1" applyAlignment="1">
      <alignment horizontal="center" vertical="center" wrapText="1"/>
    </xf>
    <xf numFmtId="0" fontId="6" fillId="8" borderId="30" xfId="0" applyFont="1" applyFill="1" applyBorder="1" applyAlignment="1">
      <alignment horizontal="center" vertical="center" wrapText="1"/>
    </xf>
    <xf numFmtId="0" fontId="6" fillId="8" borderId="30" xfId="0" applyFont="1" applyFill="1" applyBorder="1" applyAlignment="1">
      <alignment horizontal="center" vertical="center"/>
    </xf>
    <xf numFmtId="0" fontId="6" fillId="8" borderId="24" xfId="0" applyFont="1" applyFill="1" applyBorder="1" applyAlignment="1">
      <alignment horizontal="center" vertical="center"/>
    </xf>
    <xf numFmtId="0" fontId="6" fillId="12" borderId="5" xfId="0" applyFont="1" applyFill="1" applyBorder="1" applyAlignment="1">
      <alignment horizontal="center" vertical="center"/>
    </xf>
    <xf numFmtId="0" fontId="6" fillId="9" borderId="5" xfId="0" applyFont="1" applyFill="1" applyBorder="1" applyAlignment="1">
      <alignment horizontal="center" vertical="center"/>
    </xf>
    <xf numFmtId="0" fontId="6" fillId="9" borderId="9" xfId="0" applyFont="1" applyFill="1" applyBorder="1" applyAlignment="1">
      <alignment horizontal="center" vertical="center"/>
    </xf>
    <xf numFmtId="0" fontId="6" fillId="9" borderId="6" xfId="0" applyFont="1" applyFill="1" applyBorder="1" applyAlignment="1">
      <alignment horizontal="center" vertical="center"/>
    </xf>
    <xf numFmtId="0" fontId="6" fillId="12" borderId="4" xfId="0" applyFont="1" applyFill="1" applyBorder="1" applyAlignment="1">
      <alignment horizontal="center" vertical="center"/>
    </xf>
    <xf numFmtId="0" fontId="6" fillId="12" borderId="8" xfId="0" applyFont="1" applyFill="1" applyBorder="1" applyAlignment="1">
      <alignment horizontal="center" vertical="center"/>
    </xf>
    <xf numFmtId="0" fontId="10" fillId="0" borderId="15" xfId="0" applyFont="1" applyBorder="1" applyAlignment="1" applyProtection="1">
      <alignment horizontal="center"/>
    </xf>
    <xf numFmtId="0" fontId="10" fillId="0" borderId="31" xfId="0" applyFont="1" applyBorder="1" applyAlignment="1" applyProtection="1">
      <alignment horizontal="center"/>
      <protection locked="0"/>
    </xf>
    <xf numFmtId="49" fontId="10" fillId="0" borderId="12" xfId="0" applyNumberFormat="1" applyFont="1" applyBorder="1" applyAlignment="1" applyProtection="1">
      <alignment horizontal="left"/>
      <protection locked="0"/>
    </xf>
    <xf numFmtId="0" fontId="10" fillId="0" borderId="11" xfId="0" applyFont="1" applyBorder="1" applyProtection="1">
      <protection locked="0"/>
    </xf>
    <xf numFmtId="49" fontId="10" fillId="0" borderId="10" xfId="0" applyNumberFormat="1" applyFont="1" applyBorder="1" applyAlignment="1" applyProtection="1">
      <alignment horizontal="left"/>
      <protection locked="0"/>
    </xf>
    <xf numFmtId="0" fontId="10" fillId="0" borderId="0" xfId="0" applyFont="1" applyBorder="1" applyProtection="1">
      <protection locked="0"/>
    </xf>
    <xf numFmtId="0" fontId="0" fillId="0" borderId="31" xfId="0" applyBorder="1" applyAlignment="1" applyProtection="1">
      <alignment horizontal="center"/>
      <protection locked="0"/>
    </xf>
    <xf numFmtId="49" fontId="0" fillId="0" borderId="10" xfId="0" applyNumberFormat="1" applyBorder="1" applyAlignment="1" applyProtection="1">
      <alignment horizontal="left"/>
      <protection locked="0"/>
    </xf>
    <xf numFmtId="0" fontId="0" fillId="0" borderId="0" xfId="0" applyBorder="1" applyProtection="1">
      <protection locked="0"/>
    </xf>
    <xf numFmtId="0" fontId="0" fillId="0" borderId="14" xfId="0" applyBorder="1" applyAlignment="1" applyProtection="1">
      <alignment horizontal="center"/>
      <protection locked="0"/>
    </xf>
    <xf numFmtId="49" fontId="0" fillId="0" borderId="4" xfId="0" applyNumberFormat="1" applyBorder="1" applyAlignment="1" applyProtection="1">
      <alignment horizontal="left"/>
      <protection locked="0"/>
    </xf>
    <xf numFmtId="0" fontId="0" fillId="0" borderId="5" xfId="0" applyBorder="1" applyProtection="1">
      <protection locked="0"/>
    </xf>
    <xf numFmtId="10" fontId="10" fillId="0" borderId="13" xfId="3" applyNumberFormat="1"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10" fillId="0" borderId="51" xfId="0" applyFont="1" applyBorder="1" applyAlignment="1" applyProtection="1">
      <alignment horizontal="center"/>
      <protection locked="0"/>
    </xf>
    <xf numFmtId="0" fontId="10" fillId="0" borderId="15" xfId="0" applyFont="1" applyBorder="1" applyAlignment="1" applyProtection="1">
      <alignment horizontal="center"/>
      <protection locked="0"/>
    </xf>
    <xf numFmtId="0" fontId="10" fillId="0" borderId="31" xfId="0" applyFont="1" applyBorder="1" applyProtection="1">
      <protection locked="0"/>
    </xf>
    <xf numFmtId="0" fontId="10" fillId="0" borderId="32" xfId="0" applyFont="1" applyBorder="1" applyAlignment="1" applyProtection="1">
      <alignment horizontal="center"/>
      <protection locked="0"/>
    </xf>
    <xf numFmtId="0" fontId="10" fillId="0" borderId="35" xfId="0" applyFont="1" applyBorder="1" applyAlignment="1" applyProtection="1">
      <alignment horizontal="center"/>
      <protection locked="0"/>
    </xf>
    <xf numFmtId="10" fontId="10" fillId="0" borderId="31" xfId="3" applyNumberFormat="1" applyFont="1" applyBorder="1" applyAlignment="1" applyProtection="1">
      <alignment horizontal="center"/>
      <protection locked="0"/>
    </xf>
    <xf numFmtId="0" fontId="10" fillId="0" borderId="33" xfId="0" applyFont="1" applyBorder="1" applyAlignment="1" applyProtection="1">
      <alignment horizontal="center"/>
      <protection locked="0"/>
    </xf>
    <xf numFmtId="0" fontId="10" fillId="0" borderId="52" xfId="0" applyFont="1" applyBorder="1" applyAlignment="1" applyProtection="1">
      <alignment horizontal="center"/>
      <protection locked="0"/>
    </xf>
    <xf numFmtId="0" fontId="10" fillId="0" borderId="36" xfId="0" applyFont="1" applyBorder="1" applyAlignment="1" applyProtection="1">
      <alignment horizontal="center"/>
      <protection locked="0"/>
    </xf>
    <xf numFmtId="10" fontId="0" fillId="0" borderId="31" xfId="3" applyNumberFormat="1" applyFont="1" applyBorder="1" applyAlignment="1" applyProtection="1">
      <alignment horizontal="center"/>
      <protection locked="0"/>
    </xf>
    <xf numFmtId="0" fontId="0" fillId="0" borderId="33" xfId="0" applyBorder="1" applyAlignment="1" applyProtection="1">
      <alignment horizontal="center"/>
      <protection locked="0"/>
    </xf>
    <xf numFmtId="0" fontId="0" fillId="0" borderId="52"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31" xfId="0" applyBorder="1" applyProtection="1">
      <protection locked="0"/>
    </xf>
    <xf numFmtId="0" fontId="0" fillId="0" borderId="36" xfId="0" applyBorder="1" applyAlignment="1" applyProtection="1">
      <alignment horizontal="center"/>
      <protection locked="0"/>
    </xf>
    <xf numFmtId="10" fontId="0" fillId="0" borderId="14" xfId="3" applyNumberFormat="1" applyFont="1" applyBorder="1" applyAlignment="1" applyProtection="1">
      <alignment horizontal="center"/>
      <protection locked="0"/>
    </xf>
    <xf numFmtId="0" fontId="0" fillId="0" borderId="34" xfId="0" applyBorder="1" applyAlignment="1" applyProtection="1">
      <alignment horizontal="center"/>
      <protection locked="0"/>
    </xf>
    <xf numFmtId="0" fontId="0" fillId="0" borderId="53" xfId="0" applyBorder="1" applyAlignment="1" applyProtection="1">
      <alignment horizontal="center"/>
      <protection locked="0"/>
    </xf>
    <xf numFmtId="0" fontId="0" fillId="0" borderId="6" xfId="0" applyBorder="1" applyAlignment="1" applyProtection="1">
      <alignment horizontal="center"/>
      <protection locked="0"/>
    </xf>
    <xf numFmtId="0" fontId="0" fillId="0" borderId="14" xfId="0" applyBorder="1" applyProtection="1">
      <protection locked="0"/>
    </xf>
    <xf numFmtId="0" fontId="0" fillId="0" borderId="37" xfId="0" applyBorder="1" applyAlignment="1" applyProtection="1">
      <alignment horizontal="center"/>
      <protection locked="0"/>
    </xf>
    <xf numFmtId="0" fontId="10" fillId="0" borderId="10" xfId="0" applyFont="1" applyBorder="1" applyProtection="1">
      <protection locked="0"/>
    </xf>
    <xf numFmtId="49" fontId="0" fillId="0" borderId="10" xfId="0" applyNumberFormat="1" applyBorder="1" applyAlignment="1" applyProtection="1">
      <alignment horizontal="center"/>
      <protection locked="0"/>
    </xf>
    <xf numFmtId="0" fontId="0" fillId="0" borderId="10" xfId="0" applyBorder="1" applyProtection="1">
      <protection locked="0"/>
    </xf>
    <xf numFmtId="0" fontId="0" fillId="0" borderId="4" xfId="0" applyBorder="1" applyProtection="1">
      <protection locked="0"/>
    </xf>
    <xf numFmtId="49" fontId="0" fillId="0" borderId="4" xfId="0" applyNumberFormat="1" applyBorder="1" applyAlignment="1" applyProtection="1">
      <alignment horizontal="center"/>
      <protection locked="0"/>
    </xf>
    <xf numFmtId="10" fontId="0" fillId="0" borderId="10" xfId="3" applyNumberFormat="1" applyFont="1" applyBorder="1" applyAlignment="1" applyProtection="1">
      <alignment horizontal="center"/>
      <protection locked="0"/>
    </xf>
    <xf numFmtId="10" fontId="0" fillId="0" borderId="15" xfId="3" applyNumberFormat="1" applyFont="1" applyBorder="1" applyAlignment="1" applyProtection="1">
      <alignment horizontal="center"/>
      <protection locked="0"/>
    </xf>
    <xf numFmtId="10" fontId="0" fillId="0" borderId="4" xfId="3" applyNumberFormat="1" applyFont="1" applyBorder="1" applyAlignment="1" applyProtection="1">
      <alignment horizontal="center"/>
      <protection locked="0"/>
    </xf>
    <xf numFmtId="10" fontId="0" fillId="0" borderId="6" xfId="3" applyNumberFormat="1" applyFont="1" applyBorder="1" applyAlignment="1" applyProtection="1">
      <alignment horizontal="center"/>
      <protection locked="0"/>
    </xf>
    <xf numFmtId="0" fontId="0" fillId="13" borderId="4" xfId="0" applyFont="1" applyFill="1" applyBorder="1" applyAlignment="1">
      <alignment horizontal="center" wrapText="1"/>
    </xf>
    <xf numFmtId="0" fontId="0" fillId="10" borderId="24" xfId="0" applyFont="1" applyFill="1" applyBorder="1" applyAlignment="1">
      <alignment horizontal="center"/>
    </xf>
    <xf numFmtId="0" fontId="16" fillId="7" borderId="38" xfId="0" applyFont="1" applyFill="1" applyBorder="1" applyAlignment="1">
      <alignment horizontal="right" vertical="center" wrapText="1"/>
    </xf>
    <xf numFmtId="0" fontId="0" fillId="15" borderId="7" xfId="0" applyFill="1" applyBorder="1" applyAlignment="1">
      <alignment horizontal="center"/>
    </xf>
    <xf numFmtId="0" fontId="0" fillId="15" borderId="8" xfId="0" applyFill="1" applyBorder="1"/>
    <xf numFmtId="0" fontId="0" fillId="15" borderId="8" xfId="0" applyFill="1" applyBorder="1" applyAlignment="1">
      <alignment horizontal="center"/>
    </xf>
    <xf numFmtId="0" fontId="0" fillId="15" borderId="9" xfId="0" applyFill="1" applyBorder="1" applyAlignment="1">
      <alignment horizontal="center"/>
    </xf>
    <xf numFmtId="0" fontId="0" fillId="0" borderId="0" xfId="0" applyFill="1" applyAlignment="1">
      <alignment horizontal="center" wrapText="1"/>
    </xf>
    <xf numFmtId="49" fontId="17" fillId="0" borderId="2" xfId="1" applyNumberFormat="1" applyFont="1" applyFill="1" applyBorder="1" applyAlignment="1">
      <alignment wrapText="1"/>
    </xf>
    <xf numFmtId="0" fontId="0" fillId="15" borderId="31" xfId="0" applyFill="1" applyBorder="1" applyAlignment="1" applyProtection="1">
      <alignment horizontal="center"/>
      <protection locked="0"/>
    </xf>
    <xf numFmtId="0" fontId="0" fillId="15" borderId="10" xfId="0" applyFill="1" applyBorder="1" applyProtection="1">
      <protection locked="0"/>
    </xf>
    <xf numFmtId="49" fontId="0" fillId="15" borderId="10" xfId="0" applyNumberFormat="1" applyFill="1" applyBorder="1" applyAlignment="1" applyProtection="1">
      <alignment horizontal="center"/>
      <protection locked="0"/>
    </xf>
    <xf numFmtId="0" fontId="0" fillId="15" borderId="0" xfId="0" applyFill="1" applyBorder="1" applyProtection="1">
      <protection locked="0"/>
    </xf>
    <xf numFmtId="0" fontId="10" fillId="15" borderId="15" xfId="0" applyFont="1" applyFill="1" applyBorder="1" applyAlignment="1">
      <alignment horizontal="center"/>
    </xf>
    <xf numFmtId="10" fontId="0" fillId="15" borderId="10" xfId="3" applyNumberFormat="1" applyFont="1" applyFill="1" applyBorder="1" applyAlignment="1" applyProtection="1">
      <alignment horizontal="center"/>
      <protection locked="0"/>
    </xf>
    <xf numFmtId="10" fontId="0" fillId="15" borderId="15" xfId="3" applyNumberFormat="1" applyFont="1" applyFill="1" applyBorder="1" applyAlignment="1" applyProtection="1">
      <alignment horizontal="center"/>
      <protection locked="0"/>
    </xf>
    <xf numFmtId="0" fontId="0" fillId="15" borderId="31" xfId="0" applyFill="1" applyBorder="1" applyProtection="1">
      <protection locked="0"/>
    </xf>
    <xf numFmtId="0" fontId="0" fillId="15" borderId="33" xfId="0" applyFill="1" applyBorder="1" applyAlignment="1" applyProtection="1">
      <alignment horizontal="center"/>
      <protection locked="0"/>
    </xf>
    <xf numFmtId="0" fontId="0" fillId="15" borderId="36" xfId="0" applyFill="1" applyBorder="1" applyAlignment="1" applyProtection="1">
      <alignment horizontal="center"/>
      <protection locked="0"/>
    </xf>
    <xf numFmtId="0" fontId="0" fillId="15" borderId="15" xfId="0" applyFill="1" applyBorder="1" applyAlignment="1" applyProtection="1">
      <alignment horizontal="center"/>
      <protection locked="0"/>
    </xf>
    <xf numFmtId="49" fontId="0" fillId="15" borderId="10" xfId="0" applyNumberFormat="1" applyFill="1" applyBorder="1" applyAlignment="1" applyProtection="1">
      <alignment horizontal="left"/>
      <protection locked="0"/>
    </xf>
    <xf numFmtId="0" fontId="10" fillId="15" borderId="15" xfId="0" applyFont="1" applyFill="1" applyBorder="1" applyAlignment="1" applyProtection="1">
      <alignment horizontal="center"/>
    </xf>
    <xf numFmtId="10" fontId="0" fillId="15" borderId="31" xfId="3" applyNumberFormat="1" applyFont="1" applyFill="1" applyBorder="1" applyAlignment="1" applyProtection="1">
      <alignment horizontal="center"/>
      <protection locked="0"/>
    </xf>
    <xf numFmtId="0" fontId="0" fillId="15" borderId="52" xfId="0" applyFill="1" applyBorder="1" applyAlignment="1" applyProtection="1">
      <alignment horizontal="center"/>
      <protection locked="0"/>
    </xf>
    <xf numFmtId="0" fontId="0" fillId="15" borderId="31" xfId="0" applyFill="1" applyBorder="1" applyAlignment="1">
      <alignment horizontal="center"/>
    </xf>
    <xf numFmtId="0" fontId="0" fillId="15" borderId="10" xfId="0" applyFill="1" applyBorder="1"/>
    <xf numFmtId="0" fontId="0" fillId="15" borderId="0" xfId="0" applyFill="1" applyBorder="1"/>
    <xf numFmtId="0" fontId="0" fillId="15" borderId="15" xfId="0" applyFill="1" applyBorder="1"/>
    <xf numFmtId="0" fontId="0" fillId="15" borderId="10" xfId="0" applyFill="1" applyBorder="1" applyAlignment="1">
      <alignment horizontal="center"/>
    </xf>
    <xf numFmtId="0" fontId="0" fillId="15" borderId="15" xfId="0" applyFill="1" applyBorder="1" applyAlignment="1">
      <alignment horizontal="center"/>
    </xf>
    <xf numFmtId="0" fontId="0" fillId="15" borderId="0" xfId="0" applyFill="1" applyBorder="1" applyAlignment="1">
      <alignment horizontal="center"/>
    </xf>
    <xf numFmtId="0" fontId="0" fillId="15" borderId="29" xfId="0" applyFill="1" applyBorder="1"/>
    <xf numFmtId="0" fontId="0" fillId="15" borderId="17" xfId="0" applyFill="1" applyBorder="1" applyAlignment="1">
      <alignment horizontal="center"/>
    </xf>
    <xf numFmtId="0" fontId="0" fillId="15" borderId="20" xfId="0" applyFill="1" applyBorder="1" applyAlignment="1">
      <alignment horizontal="center"/>
    </xf>
    <xf numFmtId="0" fontId="20" fillId="5" borderId="0" xfId="0" applyFont="1" applyFill="1" applyAlignment="1"/>
    <xf numFmtId="0" fontId="21" fillId="5" borderId="0" xfId="0" applyFont="1" applyFill="1" applyAlignment="1"/>
    <xf numFmtId="0" fontId="20" fillId="5" borderId="0" xfId="0" applyFont="1" applyFill="1"/>
    <xf numFmtId="0" fontId="22" fillId="5" borderId="0" xfId="0" applyFont="1" applyFill="1" applyAlignment="1">
      <alignment vertical="center" wrapText="1"/>
    </xf>
    <xf numFmtId="0" fontId="23" fillId="5" borderId="0" xfId="0" applyFont="1" applyFill="1" applyAlignment="1"/>
    <xf numFmtId="0" fontId="20" fillId="5" borderId="5" xfId="0" applyFont="1" applyFill="1" applyBorder="1"/>
    <xf numFmtId="0" fontId="20" fillId="5" borderId="0" xfId="0" applyFont="1" applyFill="1" applyBorder="1"/>
    <xf numFmtId="0" fontId="25" fillId="5" borderId="0" xfId="0" applyFont="1" applyFill="1" applyBorder="1" applyAlignment="1">
      <alignment wrapText="1"/>
    </xf>
    <xf numFmtId="0" fontId="26" fillId="5" borderId="0" xfId="0" applyFont="1" applyFill="1"/>
    <xf numFmtId="0" fontId="25" fillId="5" borderId="0" xfId="0" applyFont="1" applyFill="1" applyBorder="1" applyAlignment="1">
      <alignment vertical="top" wrapText="1"/>
    </xf>
    <xf numFmtId="0" fontId="25" fillId="5" borderId="0" xfId="0" applyFont="1" applyFill="1" applyBorder="1"/>
    <xf numFmtId="0" fontId="26" fillId="5" borderId="38" xfId="0" applyFont="1" applyFill="1" applyBorder="1" applyAlignment="1">
      <alignment horizontal="left" vertical="center"/>
    </xf>
    <xf numFmtId="0" fontId="26" fillId="5" borderId="0" xfId="0" applyFont="1" applyFill="1" applyBorder="1" applyAlignment="1">
      <alignment vertical="center"/>
    </xf>
    <xf numFmtId="0" fontId="26" fillId="5" borderId="38" xfId="0" applyFont="1" applyFill="1" applyBorder="1" applyAlignment="1">
      <alignment vertical="center"/>
    </xf>
    <xf numFmtId="0" fontId="26" fillId="5" borderId="0" xfId="0" applyFont="1" applyFill="1" applyBorder="1" applyAlignment="1">
      <alignment vertical="center" wrapText="1"/>
    </xf>
    <xf numFmtId="0" fontId="21" fillId="5" borderId="0" xfId="0" applyFont="1" applyFill="1"/>
    <xf numFmtId="0" fontId="28" fillId="5" borderId="0" xfId="0" applyFont="1" applyFill="1"/>
    <xf numFmtId="0" fontId="13" fillId="5" borderId="0" xfId="2" applyFont="1" applyFill="1" applyAlignment="1" applyProtection="1"/>
    <xf numFmtId="0" fontId="29" fillId="5" borderId="43" xfId="2" applyFont="1" applyFill="1" applyBorder="1" applyAlignment="1" applyProtection="1"/>
    <xf numFmtId="0" fontId="26" fillId="5" borderId="44" xfId="0" applyFont="1" applyFill="1" applyBorder="1"/>
    <xf numFmtId="0" fontId="26" fillId="5" borderId="45" xfId="0" applyFont="1" applyFill="1" applyBorder="1"/>
    <xf numFmtId="0" fontId="30" fillId="5" borderId="46" xfId="2" applyFont="1" applyFill="1" applyBorder="1" applyAlignment="1" applyProtection="1"/>
    <xf numFmtId="0" fontId="30" fillId="5" borderId="0" xfId="0" applyFont="1" applyFill="1" applyBorder="1"/>
    <xf numFmtId="0" fontId="30" fillId="5" borderId="47" xfId="0" applyFont="1" applyFill="1" applyBorder="1"/>
    <xf numFmtId="0" fontId="30" fillId="5" borderId="0" xfId="0" applyFont="1" applyFill="1"/>
    <xf numFmtId="0" fontId="30" fillId="5" borderId="48" xfId="2" applyFont="1" applyFill="1" applyBorder="1" applyAlignment="1" applyProtection="1"/>
    <xf numFmtId="0" fontId="30" fillId="5" borderId="49" xfId="0" applyFont="1" applyFill="1" applyBorder="1"/>
    <xf numFmtId="0" fontId="30" fillId="5" borderId="50" xfId="0" applyFont="1" applyFill="1" applyBorder="1"/>
    <xf numFmtId="0" fontId="31" fillId="5" borderId="0" xfId="0" applyFont="1" applyFill="1" applyBorder="1" applyAlignment="1">
      <alignment vertical="center"/>
    </xf>
    <xf numFmtId="0" fontId="26" fillId="5" borderId="0" xfId="0" applyFont="1" applyFill="1" applyAlignment="1">
      <alignment vertical="center"/>
    </xf>
    <xf numFmtId="0" fontId="30" fillId="5" borderId="0" xfId="2" applyFont="1" applyFill="1" applyBorder="1" applyAlignment="1" applyProtection="1">
      <alignment vertical="center"/>
    </xf>
    <xf numFmtId="0" fontId="30" fillId="5" borderId="0" xfId="0" applyFont="1" applyFill="1" applyBorder="1" applyAlignment="1">
      <alignment vertical="center"/>
    </xf>
    <xf numFmtId="0" fontId="30" fillId="5" borderId="0" xfId="0" applyFont="1" applyFill="1" applyAlignment="1">
      <alignment vertical="center"/>
    </xf>
    <xf numFmtId="0" fontId="31" fillId="5" borderId="0" xfId="0" applyFont="1" applyFill="1"/>
    <xf numFmtId="0" fontId="32" fillId="5" borderId="0" xfId="0" applyFont="1" applyFill="1"/>
    <xf numFmtId="0" fontId="26" fillId="5" borderId="0" xfId="0" applyFont="1" applyFill="1" applyBorder="1" applyAlignment="1"/>
    <xf numFmtId="0" fontId="26" fillId="5" borderId="0" xfId="0" applyFont="1" applyFill="1" applyBorder="1" applyAlignment="1">
      <alignment horizontal="left" vertical="center" wrapText="1"/>
    </xf>
    <xf numFmtId="0" fontId="26" fillId="5" borderId="0" xfId="0" applyFont="1" applyFill="1" applyAlignment="1"/>
    <xf numFmtId="0" fontId="26" fillId="5" borderId="0" xfId="0" applyFont="1" applyFill="1" applyBorder="1" applyAlignment="1">
      <alignment horizontal="left"/>
    </xf>
    <xf numFmtId="0" fontId="26" fillId="5" borderId="0" xfId="0" applyFont="1" applyFill="1" applyAlignment="1">
      <alignment horizontal="center"/>
    </xf>
    <xf numFmtId="0" fontId="31" fillId="5" borderId="0" xfId="0" applyFont="1" applyFill="1" applyBorder="1"/>
    <xf numFmtId="0" fontId="26" fillId="5" borderId="0" xfId="0" applyFont="1" applyFill="1" applyBorder="1"/>
    <xf numFmtId="0" fontId="26" fillId="0" borderId="0" xfId="0" applyFont="1" applyFill="1" applyBorder="1" applyAlignment="1"/>
    <xf numFmtId="0" fontId="26" fillId="5" borderId="0" xfId="0" applyFont="1" applyFill="1" applyAlignment="1">
      <alignment horizontal="left" vertical="center" wrapText="1"/>
    </xf>
    <xf numFmtId="0" fontId="36" fillId="5" borderId="0" xfId="0" applyFont="1" applyFill="1" applyAlignment="1"/>
    <xf numFmtId="0" fontId="0" fillId="0" borderId="0" xfId="0" applyFont="1"/>
    <xf numFmtId="0" fontId="28" fillId="5" borderId="0" xfId="0" applyFont="1" applyFill="1" applyAlignment="1">
      <alignment vertical="top"/>
    </xf>
    <xf numFmtId="0" fontId="24" fillId="5" borderId="0" xfId="0" applyFont="1" applyFill="1" applyAlignment="1">
      <alignment horizontal="left" wrapText="1"/>
    </xf>
    <xf numFmtId="0" fontId="37" fillId="5" borderId="0" xfId="0" applyFont="1" applyFill="1"/>
    <xf numFmtId="49" fontId="10" fillId="0" borderId="12" xfId="0" applyNumberFormat="1" applyFont="1" applyBorder="1" applyAlignment="1" applyProtection="1">
      <alignment horizontal="center"/>
      <protection locked="0"/>
    </xf>
    <xf numFmtId="49" fontId="10" fillId="0" borderId="10" xfId="0" applyNumberFormat="1" applyFont="1" applyBorder="1" applyAlignment="1" applyProtection="1">
      <alignment horizontal="center"/>
      <protection locked="0"/>
    </xf>
    <xf numFmtId="10" fontId="10" fillId="0" borderId="10" xfId="3" applyNumberFormat="1" applyFont="1" applyBorder="1" applyAlignment="1" applyProtection="1">
      <alignment horizontal="center"/>
      <protection locked="0"/>
    </xf>
    <xf numFmtId="10" fontId="10" fillId="0" borderId="15" xfId="3" applyNumberFormat="1" applyFont="1" applyBorder="1" applyAlignment="1" applyProtection="1">
      <alignment horizontal="center"/>
      <protection locked="0"/>
    </xf>
    <xf numFmtId="0" fontId="10" fillId="0" borderId="40" xfId="0" applyFont="1" applyBorder="1" applyAlignment="1" applyProtection="1">
      <alignment horizontal="center"/>
      <protection locked="0"/>
    </xf>
    <xf numFmtId="0" fontId="10" fillId="0" borderId="42" xfId="0" applyFont="1" applyBorder="1" applyAlignment="1" applyProtection="1">
      <alignment horizontal="center"/>
      <protection locked="0"/>
    </xf>
    <xf numFmtId="0" fontId="10" fillId="0" borderId="41" xfId="0" applyFont="1" applyBorder="1" applyAlignment="1" applyProtection="1">
      <alignment horizontal="center"/>
      <protection locked="0"/>
    </xf>
    <xf numFmtId="0" fontId="0" fillId="4" borderId="0" xfId="0" applyFill="1" applyAlignment="1">
      <alignment horizontal="center" wrapText="1"/>
    </xf>
    <xf numFmtId="0" fontId="10" fillId="0" borderId="6" xfId="0" applyFont="1" applyBorder="1" applyAlignment="1" applyProtection="1">
      <alignment horizontal="center"/>
      <protection locked="0"/>
    </xf>
    <xf numFmtId="0" fontId="0" fillId="0" borderId="29" xfId="0" applyBorder="1" applyProtection="1">
      <protection locked="0"/>
    </xf>
    <xf numFmtId="0" fontId="0" fillId="0" borderId="10" xfId="0" applyBorder="1" applyAlignment="1" applyProtection="1">
      <alignment horizontal="center"/>
      <protection locked="0"/>
    </xf>
    <xf numFmtId="0" fontId="0" fillId="0" borderId="15" xfId="0" applyBorder="1" applyProtection="1">
      <protection locked="0"/>
    </xf>
    <xf numFmtId="0" fontId="0" fillId="0" borderId="17"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8" xfId="0" applyBorder="1" applyProtection="1">
      <protection locked="0"/>
    </xf>
    <xf numFmtId="0" fontId="0" fillId="0" borderId="4" xfId="0" applyBorder="1" applyAlignment="1" applyProtection="1">
      <alignment horizontal="center"/>
      <protection locked="0"/>
    </xf>
    <xf numFmtId="0" fontId="0" fillId="0" borderId="6" xfId="0" applyBorder="1" applyProtection="1">
      <protection locked="0"/>
    </xf>
    <xf numFmtId="0" fontId="0" fillId="0" borderId="18"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0" xfId="0" applyBorder="1" applyAlignment="1" applyProtection="1">
      <alignment horizontal="center"/>
      <protection locked="0"/>
    </xf>
    <xf numFmtId="0" fontId="0" fillId="0" borderId="5" xfId="0" applyBorder="1" applyAlignment="1" applyProtection="1">
      <alignment horizontal="center"/>
      <protection locked="0"/>
    </xf>
    <xf numFmtId="0" fontId="39" fillId="0" borderId="15" xfId="0" applyFont="1" applyFill="1" applyBorder="1" applyAlignment="1" applyProtection="1">
      <alignment horizontal="center"/>
      <protection locked="0"/>
    </xf>
    <xf numFmtId="0" fontId="39" fillId="0" borderId="6" xfId="0" applyFont="1" applyFill="1" applyBorder="1" applyAlignment="1" applyProtection="1">
      <alignment horizontal="center"/>
      <protection locked="0"/>
    </xf>
    <xf numFmtId="2" fontId="0" fillId="0" borderId="0" xfId="0" applyNumberFormat="1" applyAlignment="1">
      <alignment horizontal="center"/>
    </xf>
    <xf numFmtId="0" fontId="40" fillId="5" borderId="56" xfId="0" applyFont="1" applyFill="1" applyBorder="1" applyProtection="1">
      <protection locked="0"/>
    </xf>
    <xf numFmtId="0" fontId="40" fillId="5" borderId="57" xfId="0" applyFont="1" applyFill="1" applyBorder="1" applyProtection="1">
      <protection locked="0"/>
    </xf>
    <xf numFmtId="0" fontId="40" fillId="5" borderId="58" xfId="0" applyFont="1" applyFill="1" applyBorder="1" applyProtection="1">
      <protection locked="0"/>
    </xf>
    <xf numFmtId="0" fontId="40" fillId="5" borderId="38" xfId="0" applyFont="1" applyFill="1" applyBorder="1" applyProtection="1">
      <protection locked="0"/>
    </xf>
    <xf numFmtId="0" fontId="0" fillId="0" borderId="0" xfId="0" applyAlignment="1" applyProtection="1">
      <alignment horizontal="center"/>
      <protection locked="0"/>
    </xf>
    <xf numFmtId="0" fontId="41" fillId="5" borderId="59" xfId="0" applyFont="1" applyFill="1" applyBorder="1" applyAlignment="1" applyProtection="1">
      <protection locked="0"/>
    </xf>
    <xf numFmtId="0" fontId="41" fillId="5" borderId="60" xfId="0" applyFont="1" applyFill="1" applyBorder="1" applyAlignment="1" applyProtection="1">
      <protection locked="0"/>
    </xf>
    <xf numFmtId="0" fontId="26" fillId="5" borderId="0" xfId="0" applyFont="1" applyFill="1" applyBorder="1" applyAlignment="1">
      <alignment horizontal="left" vertical="center" wrapText="1"/>
    </xf>
    <xf numFmtId="0" fontId="26" fillId="5" borderId="0" xfId="0" applyFont="1" applyFill="1" applyAlignment="1">
      <alignment horizontal="left" vertical="center" wrapText="1"/>
    </xf>
    <xf numFmtId="0" fontId="26" fillId="5" borderId="38" xfId="0" applyFont="1" applyFill="1" applyBorder="1" applyAlignment="1">
      <alignment horizontal="left" vertical="center" wrapText="1"/>
    </xf>
    <xf numFmtId="0" fontId="24" fillId="5" borderId="0" xfId="0" applyFont="1" applyFill="1" applyAlignment="1">
      <alignment horizontal="left" wrapText="1"/>
    </xf>
    <xf numFmtId="0" fontId="25" fillId="5" borderId="11" xfId="0" applyFont="1" applyFill="1" applyBorder="1" applyAlignment="1">
      <alignment vertical="top" wrapText="1"/>
    </xf>
    <xf numFmtId="0" fontId="25" fillId="5" borderId="0" xfId="0" applyFont="1" applyFill="1" applyBorder="1" applyAlignment="1">
      <alignment vertical="top" wrapText="1"/>
    </xf>
    <xf numFmtId="0" fontId="25" fillId="5" borderId="0" xfId="0" applyFont="1" applyFill="1" applyBorder="1" applyAlignment="1">
      <alignment horizontal="left" vertical="top" wrapText="1"/>
    </xf>
    <xf numFmtId="0" fontId="13" fillId="0" borderId="0" xfId="2" applyFill="1" applyAlignment="1" applyProtection="1">
      <alignment horizontal="left"/>
    </xf>
    <xf numFmtId="0" fontId="13" fillId="0" borderId="0" xfId="2" applyFont="1" applyFill="1" applyAlignment="1" applyProtection="1">
      <alignment horizontal="left"/>
    </xf>
    <xf numFmtId="0" fontId="38" fillId="0" borderId="0" xfId="2" applyFont="1" applyFill="1" applyAlignment="1" applyProtection="1">
      <alignment horizontal="left" vertical="center"/>
    </xf>
    <xf numFmtId="0" fontId="16" fillId="0" borderId="38" xfId="0" applyFont="1" applyBorder="1" applyAlignment="1">
      <alignment horizontal="center"/>
    </xf>
    <xf numFmtId="0" fontId="7" fillId="11" borderId="7" xfId="0" applyFont="1" applyFill="1" applyBorder="1" applyAlignment="1">
      <alignment horizontal="center" vertical="center"/>
    </xf>
    <xf numFmtId="0" fontId="7" fillId="11" borderId="8" xfId="0" applyFont="1" applyFill="1" applyBorder="1" applyAlignment="1">
      <alignment horizontal="center" vertical="center"/>
    </xf>
    <xf numFmtId="0" fontId="7" fillId="11" borderId="9" xfId="0" applyFont="1" applyFill="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0" fillId="0" borderId="12" xfId="0" applyBorder="1" applyAlignment="1">
      <alignment horizontal="center" vertical="center" wrapText="1"/>
    </xf>
    <xf numFmtId="0" fontId="0" fillId="0" borderId="4" xfId="0" applyBorder="1" applyAlignment="1">
      <alignment horizontal="center" vertical="center" wrapText="1"/>
    </xf>
    <xf numFmtId="0" fontId="7" fillId="13" borderId="7" xfId="0" applyFont="1" applyFill="1" applyBorder="1" applyAlignment="1">
      <alignment horizontal="center" vertical="center"/>
    </xf>
    <xf numFmtId="0" fontId="7" fillId="13" borderId="8" xfId="0" applyFont="1" applyFill="1" applyBorder="1" applyAlignment="1">
      <alignment horizontal="center" vertical="center"/>
    </xf>
    <xf numFmtId="0" fontId="7" fillId="13" borderId="9" xfId="0" applyFont="1" applyFill="1" applyBorder="1" applyAlignment="1">
      <alignment horizontal="center" vertical="center"/>
    </xf>
    <xf numFmtId="0" fontId="7" fillId="0" borderId="12" xfId="0" applyFont="1" applyBorder="1" applyAlignment="1">
      <alignment horizontal="center" vertical="center" wrapText="1"/>
    </xf>
    <xf numFmtId="0" fontId="7"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4" fillId="7" borderId="13" xfId="0" applyFont="1" applyFill="1" applyBorder="1" applyAlignment="1">
      <alignment horizontal="center" vertical="center" wrapText="1"/>
    </xf>
    <xf numFmtId="0" fontId="4" fillId="7" borderId="14" xfId="0" applyFont="1" applyFill="1" applyBorder="1" applyAlignment="1">
      <alignment horizontal="center" vertic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9" xfId="0" applyFont="1" applyFill="1" applyBorder="1" applyAlignment="1">
      <alignment horizont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2" fillId="4" borderId="12" xfId="0" applyFont="1" applyFill="1" applyBorder="1" applyAlignment="1">
      <alignment horizontal="left" vertical="center"/>
    </xf>
    <xf numFmtId="0" fontId="12" fillId="4" borderId="11" xfId="0" applyFont="1" applyFill="1" applyBorder="1" applyAlignment="1">
      <alignment horizontal="left" vertical="center"/>
    </xf>
    <xf numFmtId="0" fontId="12" fillId="4" borderId="3" xfId="0" applyFont="1" applyFill="1" applyBorder="1" applyAlignment="1">
      <alignment horizontal="left" vertical="center"/>
    </xf>
    <xf numFmtId="0" fontId="12" fillId="4" borderId="10" xfId="0" applyFont="1" applyFill="1" applyBorder="1" applyAlignment="1">
      <alignment horizontal="left" vertical="center"/>
    </xf>
    <xf numFmtId="0" fontId="12" fillId="4" borderId="0" xfId="0" applyFont="1" applyFill="1" applyBorder="1" applyAlignment="1">
      <alignment horizontal="left" vertical="center"/>
    </xf>
    <xf numFmtId="0" fontId="12" fillId="4" borderId="15" xfId="0" applyFont="1" applyFill="1" applyBorder="1" applyAlignment="1">
      <alignment horizontal="left" vertical="center"/>
    </xf>
    <xf numFmtId="0" fontId="12" fillId="4" borderId="4" xfId="0" applyFont="1" applyFill="1" applyBorder="1" applyAlignment="1">
      <alignment horizontal="left" vertical="center"/>
    </xf>
    <xf numFmtId="0" fontId="12" fillId="4" borderId="5" xfId="0" applyFont="1" applyFill="1" applyBorder="1" applyAlignment="1">
      <alignment horizontal="left" vertical="center"/>
    </xf>
    <xf numFmtId="0" fontId="12" fillId="4" borderId="6" xfId="0" applyFont="1" applyFill="1" applyBorder="1" applyAlignment="1">
      <alignment horizontal="left" vertical="center"/>
    </xf>
    <xf numFmtId="0" fontId="7" fillId="7" borderId="13" xfId="0" applyFont="1" applyFill="1" applyBorder="1" applyAlignment="1">
      <alignment horizontal="center" vertical="center" wrapText="1"/>
    </xf>
    <xf numFmtId="0" fontId="7" fillId="7" borderId="31" xfId="0" applyFont="1" applyFill="1" applyBorder="1" applyAlignment="1">
      <alignment horizontal="center" vertical="center" wrapText="1"/>
    </xf>
    <xf numFmtId="0" fontId="7" fillId="7" borderId="14" xfId="0" applyFont="1" applyFill="1" applyBorder="1" applyAlignment="1">
      <alignment horizontal="center" vertical="center"/>
    </xf>
    <xf numFmtId="10" fontId="4" fillId="0" borderId="13" xfId="3" applyNumberFormat="1" applyFont="1" applyBorder="1" applyAlignment="1">
      <alignment horizontal="center" vertical="center" wrapText="1"/>
    </xf>
    <xf numFmtId="10" fontId="4" fillId="0" borderId="31" xfId="3" applyNumberFormat="1" applyFont="1" applyBorder="1" applyAlignment="1">
      <alignment horizontal="center" vertical="center" wrapText="1"/>
    </xf>
    <xf numFmtId="10" fontId="4" fillId="0" borderId="14" xfId="3" applyNumberFormat="1" applyFont="1" applyBorder="1" applyAlignment="1">
      <alignment horizontal="center" vertical="center" wrapText="1"/>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13" borderId="12" xfId="0" applyFont="1" applyFill="1" applyBorder="1" applyAlignment="1">
      <alignment horizontal="center" vertical="center"/>
    </xf>
    <xf numFmtId="0" fontId="7" fillId="13" borderId="11" xfId="0" applyFont="1" applyFill="1" applyBorder="1" applyAlignment="1">
      <alignment horizontal="center" vertical="center"/>
    </xf>
    <xf numFmtId="0" fontId="7" fillId="13" borderId="3" xfId="0" applyFont="1" applyFill="1" applyBorder="1" applyAlignment="1">
      <alignment horizontal="center" vertical="center"/>
    </xf>
    <xf numFmtId="0" fontId="7" fillId="13" borderId="4" xfId="0" applyFont="1" applyFill="1" applyBorder="1" applyAlignment="1">
      <alignment horizontal="center" vertical="center"/>
    </xf>
    <xf numFmtId="0" fontId="7" fillId="13" borderId="5" xfId="0" applyFont="1" applyFill="1" applyBorder="1" applyAlignment="1">
      <alignment horizontal="center" vertical="center"/>
    </xf>
    <xf numFmtId="0" fontId="7" fillId="13" borderId="6" xfId="0" applyFont="1" applyFill="1" applyBorder="1" applyAlignment="1">
      <alignment horizontal="center" vertical="center"/>
    </xf>
    <xf numFmtId="0" fontId="7" fillId="11" borderId="12" xfId="0" applyFont="1" applyFill="1" applyBorder="1" applyAlignment="1">
      <alignment horizontal="center" vertical="center"/>
    </xf>
    <xf numFmtId="0" fontId="7" fillId="11" borderId="11" xfId="0" applyFont="1" applyFill="1" applyBorder="1" applyAlignment="1">
      <alignment horizontal="center" vertical="center"/>
    </xf>
    <xf numFmtId="0" fontId="7" fillId="11" borderId="3" xfId="0" applyFont="1" applyFill="1" applyBorder="1" applyAlignment="1">
      <alignment horizontal="center" vertical="center"/>
    </xf>
    <xf numFmtId="0" fontId="7" fillId="11" borderId="4" xfId="0" applyFont="1" applyFill="1" applyBorder="1" applyAlignment="1">
      <alignment horizontal="center" vertical="center"/>
    </xf>
    <xf numFmtId="0" fontId="7" fillId="11" borderId="5" xfId="0" applyFont="1" applyFill="1" applyBorder="1" applyAlignment="1">
      <alignment horizontal="center" vertical="center"/>
    </xf>
    <xf numFmtId="0" fontId="7" fillId="11" borderId="6" xfId="0" applyFont="1" applyFill="1" applyBorder="1" applyAlignment="1">
      <alignment horizontal="center" vertical="center"/>
    </xf>
    <xf numFmtId="0" fontId="11" fillId="7" borderId="13" xfId="0" applyFont="1" applyFill="1" applyBorder="1" applyAlignment="1">
      <alignment horizontal="center" vertical="center" wrapText="1"/>
    </xf>
    <xf numFmtId="0" fontId="11" fillId="7" borderId="14" xfId="0" applyFont="1" applyFill="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3"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14" borderId="54" xfId="0" applyFont="1" applyFill="1" applyBorder="1" applyAlignment="1">
      <alignment horizontal="center" vertical="center"/>
    </xf>
    <xf numFmtId="0" fontId="7" fillId="14" borderId="55" xfId="0" applyFont="1" applyFill="1" applyBorder="1" applyAlignment="1">
      <alignment horizontal="center" vertical="center"/>
    </xf>
    <xf numFmtId="0" fontId="7" fillId="0" borderId="9" xfId="0" applyFont="1" applyBorder="1" applyAlignment="1">
      <alignment horizontal="center" vertical="center"/>
    </xf>
    <xf numFmtId="0" fontId="7" fillId="14" borderId="13" xfId="0" applyFont="1" applyFill="1" applyBorder="1" applyAlignment="1">
      <alignment horizontal="center" vertical="center"/>
    </xf>
    <xf numFmtId="0" fontId="7" fillId="14" borderId="14" xfId="0" applyFont="1" applyFill="1" applyBorder="1" applyAlignment="1">
      <alignment horizontal="center" vertical="center"/>
    </xf>
    <xf numFmtId="0" fontId="7" fillId="0" borderId="7"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cellXfs>
  <cellStyles count="4">
    <cellStyle name="Hyperlink" xfId="2" builtinId="8"/>
    <cellStyle name="Normal" xfId="0" builtinId="0"/>
    <cellStyle name="Normal_Sheet1" xfId="1" xr:uid="{00000000-0005-0000-0000-000002000000}"/>
    <cellStyle name="Percent" xfId="3" builtinId="5"/>
  </cellStyles>
  <dxfs count="6">
    <dxf>
      <fill>
        <patternFill patternType="solid">
          <fgColor auto="1"/>
          <bgColor rgb="FFFFE579"/>
        </patternFill>
      </fill>
    </dxf>
    <dxf>
      <fill>
        <patternFill>
          <bgColor theme="7" tint="0.39994506668294322"/>
        </patternFill>
      </fill>
    </dxf>
    <dxf>
      <fill>
        <patternFill patternType="gray125">
          <fgColor auto="1"/>
          <bgColor rgb="FFFFE07D"/>
        </patternFill>
      </fill>
    </dxf>
    <dxf>
      <fill>
        <patternFill>
          <bgColor rgb="FFFFE05D"/>
        </patternFill>
      </fill>
    </dxf>
    <dxf>
      <fill>
        <patternFill>
          <bgColor theme="7" tint="0.39994506668294322"/>
        </patternFill>
      </fill>
    </dxf>
    <dxf>
      <fill>
        <patternFill patternType="gray125">
          <fgColor auto="1"/>
          <bgColor rgb="FFFFE07D"/>
        </patternFill>
      </fill>
    </dxf>
  </dxfs>
  <tableStyles count="0" defaultTableStyle="TableStyleMedium2" defaultPivotStyle="PivotStyleLight16"/>
  <colors>
    <mruColors>
      <color rgb="FFFFE05D"/>
      <color rgb="FFFFE579"/>
      <color rgb="FFABDB77"/>
      <color rgb="FFB2B2B2"/>
      <color rgb="FF9BC3FF"/>
      <color rgb="FF9CEA00"/>
      <color rgb="FF8CD200"/>
      <color rgb="FFFFD54F"/>
      <color rgb="FF75ADFF"/>
      <color rgb="FFFFE0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101600</xdr:rowOff>
        </xdr:from>
        <xdr:to>
          <xdr:col>10</xdr:col>
          <xdr:colOff>457200</xdr:colOff>
          <xdr:row>4</xdr:row>
          <xdr:rowOff>76200</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solidFill>
              <a:srgbClr val="FFFFFF"/>
            </a:solidFill>
            <a:ln w="19050">
              <a:solidFill>
                <a:srgbClr val="000000"/>
              </a:solidFill>
              <a:miter lim="800000"/>
              <a:headEnd/>
              <a:tailEnd/>
            </a:ln>
          </xdr:spPr>
        </xdr:sp>
        <xdr:clientData/>
      </xdr:twoCellAnchor>
    </mc:Choice>
    <mc:Fallback/>
  </mc:AlternateContent>
  <xdr:oneCellAnchor>
    <xdr:from>
      <xdr:col>12</xdr:col>
      <xdr:colOff>152400</xdr:colOff>
      <xdr:row>0</xdr:row>
      <xdr:rowOff>152400</xdr:rowOff>
    </xdr:from>
    <xdr:ext cx="3128036" cy="655949"/>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315450" y="152400"/>
          <a:ext cx="3128036" cy="65594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a:latin typeface="+mn-lt"/>
            </a:rPr>
            <a:t>AQ405CAO</a:t>
          </a:r>
          <a:r>
            <a:rPr lang="en-US" sz="1800" baseline="0">
              <a:latin typeface="+mn-lt"/>
            </a:rPr>
            <a:t> Form - Version 1.53</a:t>
          </a:r>
        </a:p>
        <a:p>
          <a:pPr algn="r"/>
          <a:r>
            <a:rPr lang="en-US" sz="1800" b="1" baseline="0">
              <a:latin typeface="+mn-lt"/>
            </a:rPr>
            <a:t>4/5/2019</a:t>
          </a:r>
          <a:endParaRPr lang="en-US" sz="1800" b="1">
            <a:latin typeface="+mn-l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133350</xdr:colOff>
      <xdr:row>0</xdr:row>
      <xdr:rowOff>47625</xdr:rowOff>
    </xdr:from>
    <xdr:ext cx="3192925" cy="655949"/>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33350" y="47625"/>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1.53</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4/5/2019</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76200</xdr:rowOff>
    </xdr:from>
    <xdr:ext cx="7915275" cy="1626599"/>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5725" y="76200"/>
          <a:ext cx="7915275" cy="1626599"/>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Toxic Emissions Unit and Stack/Fugitive ID</a:t>
          </a:r>
          <a:r>
            <a:rPr lang="en-US" sz="1200"/>
            <a:t>: use IDs</a:t>
          </a:r>
          <a:r>
            <a:rPr lang="en-US" sz="1200" baseline="0"/>
            <a:t> consistent with permit identifiers if applicable.</a:t>
          </a:r>
        </a:p>
        <a:p>
          <a:r>
            <a:rPr lang="en-US" sz="1200" b="1" baseline="0"/>
            <a:t>- Activity Units/Type:</a:t>
          </a:r>
          <a:r>
            <a:rPr lang="en-US" sz="1200" baseline="0"/>
            <a:t> where possible, maintain consistency with permitted/reported Units/Type.</a:t>
          </a:r>
        </a:p>
        <a:p>
          <a:r>
            <a:rPr lang="en-US" sz="1200" b="1" baseline="0"/>
            <a:t>- Max Daily Activity:</a:t>
          </a:r>
          <a:r>
            <a:rPr lang="en-US" sz="1200" baseline="0"/>
            <a:t> for semi-continuous/batch processes this value should account for co-occurring activities, process and/or maintenance, that would account for the potential maximum emissions activities for this pollutant.</a:t>
          </a: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t>     - Actual: </a:t>
          </a:r>
          <a:r>
            <a:rPr lang="en-US" sz="1200" baseline="0"/>
            <a:t>values should be based on the last full year reported to DEQ </a:t>
          </a:r>
          <a:r>
            <a:rPr lang="en-US" sz="1100" baseline="0">
              <a:solidFill>
                <a:schemeClr val="tx1"/>
              </a:solidFill>
              <a:effectLst/>
              <a:latin typeface="+mn-lt"/>
              <a:ea typeface="+mn-ea"/>
              <a:cs typeface="+mn-cs"/>
            </a:rPr>
            <a:t>or estimates of normal activity (new sources).</a:t>
          </a:r>
          <a:endParaRPr lang="en-US" sz="1200" baseline="0"/>
        </a:p>
        <a:p>
          <a:r>
            <a:rPr lang="en-US" sz="1200" b="1" baseline="0"/>
            <a:t>     - Capacity: </a:t>
          </a:r>
          <a:r>
            <a:rPr lang="en-US" sz="1200" baseline="0"/>
            <a:t>maximum activity value achievable with 100% operational up-time for this unit.</a:t>
          </a:r>
        </a:p>
        <a:p>
          <a:r>
            <a:rPr lang="en-US" sz="1200" b="1" baseline="0"/>
            <a:t>     - Requested PTE: </a:t>
          </a:r>
          <a:r>
            <a:rPr lang="en-US" sz="1200" baseline="0"/>
            <a:t>values that a source is requesting to be permitted on that differ from "Actuals" and "Capacity".</a:t>
          </a:r>
          <a:endParaRPr lang="en-US" sz="1400"/>
        </a:p>
      </xdr:txBody>
    </xdr:sp>
    <xdr:clientData/>
  </xdr:oneCellAnchor>
  <xdr:oneCellAnchor>
    <xdr:from>
      <xdr:col>3</xdr:col>
      <xdr:colOff>714375</xdr:colOff>
      <xdr:row>0</xdr:row>
      <xdr:rowOff>76200</xdr:rowOff>
    </xdr:from>
    <xdr:ext cx="3192925" cy="655949"/>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277225" y="7620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1.53</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4/5/2019</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66674</xdr:colOff>
      <xdr:row>0</xdr:row>
      <xdr:rowOff>85725</xdr:rowOff>
    </xdr:from>
    <xdr:ext cx="10953751" cy="1814471"/>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6674" y="85725"/>
          <a:ext cx="10953751" cy="1814471"/>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CAS</a:t>
          </a:r>
          <a:r>
            <a:rPr lang="en-US" sz="1200"/>
            <a:t>: either use the drop-down provided</a:t>
          </a:r>
          <a:r>
            <a:rPr lang="en-US" sz="1200" baseline="0"/>
            <a:t> or simply cut and paste each pollutant CAS number emitted by the referenced TEU.</a:t>
          </a:r>
        </a:p>
        <a:p>
          <a:r>
            <a:rPr lang="en-US" sz="1200" b="1" baseline="0"/>
            <a:t>- Chemical Name:</a:t>
          </a:r>
          <a:r>
            <a:rPr lang="en-US" sz="1200" baseline="0"/>
            <a:t> if a CAS number is entered in </a:t>
          </a:r>
          <a:r>
            <a:rPr lang="en-US" sz="1200" i="1" baseline="0"/>
            <a:t>Column B,</a:t>
          </a:r>
          <a:r>
            <a:rPr lang="en-US" sz="1200" baseline="0"/>
            <a:t> </a:t>
          </a:r>
          <a:r>
            <a:rPr lang="en-US" sz="1200" i="1" baseline="0"/>
            <a:t>Column C</a:t>
          </a:r>
          <a:r>
            <a:rPr lang="en-US" sz="1200" baseline="0"/>
            <a:t> should perform a lookup from the DEQ Air Toxics list; alternatively, simply cut and paste the chemical names that correspond to the CAS numbers in </a:t>
          </a:r>
          <a:r>
            <a:rPr lang="en-US" sz="1200" i="1" baseline="0"/>
            <a:t>Column B</a:t>
          </a:r>
          <a:r>
            <a:rPr lang="en-US" sz="1200" baseline="0"/>
            <a:t> if applicable.</a:t>
          </a:r>
        </a:p>
        <a:p>
          <a:r>
            <a:rPr lang="en-US" sz="1200" b="1" baseline="0"/>
            <a:t>- Control Efficiency:</a:t>
          </a:r>
          <a:r>
            <a:rPr lang="en-US" sz="1200" baseline="0"/>
            <a:t> enter the pollutant specific control efficiency - this should include all capture and removal process efficiencies applicable to each individual pollutant.</a:t>
          </a:r>
        </a:p>
        <a:p>
          <a:r>
            <a:rPr lang="en-US" sz="1200" b="1" baseline="0"/>
            <a:t>- EF Values: </a:t>
          </a:r>
          <a:r>
            <a:rPr lang="en-US" sz="1200" b="0" baseline="0"/>
            <a:t>provide emission factors for Annual and Max Daily conditions; if Annual and Max Daily EF values are equivalent, please enter value in Annual (</a:t>
          </a:r>
          <a:r>
            <a:rPr lang="en-US" sz="1200" b="0" i="1" baseline="0"/>
            <a:t>Column F</a:t>
          </a:r>
          <a:r>
            <a:rPr lang="en-US" sz="1200" b="0" baseline="0"/>
            <a:t>)</a:t>
          </a:r>
          <a:r>
            <a:rPr lang="en-US" sz="1200" baseline="0"/>
            <a:t>.</a:t>
          </a:r>
        </a:p>
        <a:p>
          <a:r>
            <a:rPr lang="en-US" sz="1200" b="1" baseline="0"/>
            <a:t>- Emission Factor Information Reference/Notes: </a:t>
          </a:r>
          <a:r>
            <a:rPr lang="en-US" sz="1200" b="0" baseline="0"/>
            <a:t>provide EF references (e.g. Source Tests, AP-42, Engineering Estimates, etc) as well as any additional notes (e.g. control efficiencies)</a:t>
          </a:r>
          <a:r>
            <a:rPr lang="en-US" sz="1200" baseline="0"/>
            <a:t>.</a:t>
          </a:r>
        </a:p>
        <a:p>
          <a:r>
            <a:rPr lang="en-US" sz="1200" b="1" baseline="0"/>
            <a:t>- Calculated Emissions: </a:t>
          </a:r>
          <a:r>
            <a:rPr lang="en-US" sz="1200" b="0" baseline="0"/>
            <a:t>follow guidance in "</a:t>
          </a:r>
          <a:r>
            <a:rPr lang="en-US" sz="1200" b="0" i="1" baseline="0"/>
            <a:t>Form Instructions</a:t>
          </a:r>
          <a:r>
            <a:rPr lang="en-US" sz="1200" b="0" baseline="0"/>
            <a:t>" worksheet for specific formulas</a:t>
          </a:r>
          <a:r>
            <a:rPr lang="en-US" sz="1200" baseline="0"/>
            <a:t>.</a:t>
          </a:r>
          <a:endParaRPr lang="en-US" sz="1400"/>
        </a:p>
      </xdr:txBody>
    </xdr:sp>
    <xdr:clientData/>
  </xdr:oneCellAnchor>
  <xdr:oneCellAnchor>
    <xdr:from>
      <xdr:col>8</xdr:col>
      <xdr:colOff>1076325</xdr:colOff>
      <xdr:row>0</xdr:row>
      <xdr:rowOff>95250</xdr:rowOff>
    </xdr:from>
    <xdr:ext cx="3192925" cy="655949"/>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1849100" y="9525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1.53</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4/5/2019</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85725</xdr:colOff>
      <xdr:row>0</xdr:row>
      <xdr:rowOff>104775</xdr:rowOff>
    </xdr:from>
    <xdr:ext cx="9039225" cy="2002343"/>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85725" y="104775"/>
          <a:ext cx="9039225" cy="2002343"/>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Toxic Emissions Unit and Stack/Fugitive ID</a:t>
          </a:r>
          <a:r>
            <a:rPr lang="en-US" sz="1200"/>
            <a:t>: use IDs</a:t>
          </a:r>
          <a:r>
            <a:rPr lang="en-US" sz="1200" baseline="0"/>
            <a:t> consistent with permit identifiers if applicable.</a:t>
          </a:r>
        </a:p>
        <a:p>
          <a:r>
            <a:rPr lang="en-US" sz="1200" b="1" baseline="0"/>
            <a:t>- Emission Units or Activity Description:</a:t>
          </a:r>
          <a:r>
            <a:rPr lang="en-US" sz="1200" baseline="0"/>
            <a:t> where possible, maintain consistency with permitted/reported Units/Type.</a:t>
          </a:r>
        </a:p>
        <a:p>
          <a:r>
            <a:rPr lang="en-US" sz="1200" b="1" baseline="0"/>
            <a:t>- Material Name:</a:t>
          </a:r>
          <a:r>
            <a:rPr lang="en-US" sz="1200" b="0" baseline="0"/>
            <a:t> this is the commercial name that is provided on the manufacturer's SDS.</a:t>
          </a:r>
        </a:p>
        <a:p>
          <a:r>
            <a:rPr lang="en-US" sz="1200" b="1" baseline="0"/>
            <a:t>- Material Waste:</a:t>
          </a:r>
          <a:r>
            <a:rPr lang="en-US" sz="1200" b="0" baseline="0"/>
            <a:t> this category should be used to account for all waste material shipped off-site, lost to drain, or incorporated into product.</a:t>
          </a:r>
          <a:endParaRPr lang="en-US" sz="1200" b="1" baseline="0"/>
        </a:p>
        <a:p>
          <a:r>
            <a:rPr lang="en-US" sz="1200" b="1" baseline="0"/>
            <a:t>- Max Daily Activity:</a:t>
          </a:r>
          <a:r>
            <a:rPr lang="en-US" sz="1200" baseline="0"/>
            <a:t> for semi-continuous/batch processes this value should account for co-occurring activities, process and/or maintenance, that would account for the potential maximum emissions activities for this pollutant.</a:t>
          </a:r>
        </a:p>
        <a:p>
          <a:r>
            <a:rPr lang="en-US" sz="1200" b="1" baseline="0"/>
            <a:t>     - Actual: </a:t>
          </a:r>
          <a:r>
            <a:rPr lang="en-US" sz="1200" baseline="0"/>
            <a:t>values should be based on the last full year reported to DEQ, or estimates of normal activity (new sources).</a:t>
          </a:r>
        </a:p>
        <a:p>
          <a:r>
            <a:rPr lang="en-US" sz="1200" b="1" baseline="0"/>
            <a:t>     - Capacity: </a:t>
          </a:r>
          <a:r>
            <a:rPr lang="en-US" sz="1200" baseline="0"/>
            <a:t>maximum activity value achievable with 100% operational up-time for this activity.</a:t>
          </a:r>
        </a:p>
        <a:p>
          <a:r>
            <a:rPr lang="en-US" sz="1200" b="1" baseline="0"/>
            <a:t>     - Requested PTE: </a:t>
          </a:r>
          <a:r>
            <a:rPr lang="en-US" sz="1200" baseline="0"/>
            <a:t>values that a source is requesting to be permitted on that differ from "Actuals" and "Capacity".</a:t>
          </a:r>
          <a:endParaRPr lang="en-US" sz="1400"/>
        </a:p>
      </xdr:txBody>
    </xdr:sp>
    <xdr:clientData/>
  </xdr:oneCellAnchor>
  <xdr:oneCellAnchor>
    <xdr:from>
      <xdr:col>4</xdr:col>
      <xdr:colOff>76200</xdr:colOff>
      <xdr:row>0</xdr:row>
      <xdr:rowOff>114300</xdr:rowOff>
    </xdr:from>
    <xdr:ext cx="3192925" cy="655949"/>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9391650" y="11430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1.53</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4/5/2019</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0</xdr:row>
      <xdr:rowOff>95250</xdr:rowOff>
    </xdr:from>
    <xdr:ext cx="9867900" cy="2017988"/>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76200" y="95250"/>
          <a:ext cx="9867900" cy="2017988"/>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Material Name</a:t>
          </a:r>
          <a:r>
            <a:rPr lang="en-US" sz="1200"/>
            <a:t>: must be consistent with </a:t>
          </a:r>
          <a:r>
            <a:rPr lang="en-US" sz="1200" b="1"/>
            <a:t>Material Name</a:t>
          </a:r>
          <a:r>
            <a:rPr lang="en-US" sz="1200"/>
            <a:t> on "</a:t>
          </a:r>
          <a:r>
            <a:rPr lang="en-US" sz="1200" i="1"/>
            <a:t>Material Balance Activities</a:t>
          </a:r>
          <a:r>
            <a:rPr lang="en-US" sz="1200"/>
            <a:t>" worksheet </a:t>
          </a:r>
          <a:r>
            <a:rPr lang="en-US" sz="1200" i="1"/>
            <a:t>Column C</a:t>
          </a:r>
          <a:r>
            <a:rPr lang="en-US" sz="1200" baseline="0"/>
            <a:t>.</a:t>
          </a:r>
        </a:p>
        <a:p>
          <a:r>
            <a:rPr lang="en-US" sz="1200" b="1" baseline="0"/>
            <a:t>- </a:t>
          </a:r>
          <a:r>
            <a:rPr lang="en-US" sz="1100" b="1">
              <a:solidFill>
                <a:schemeClr val="tx1"/>
              </a:solidFill>
              <a:effectLst/>
              <a:latin typeface="+mn-lt"/>
              <a:ea typeface="+mn-ea"/>
              <a:cs typeface="+mn-cs"/>
            </a:rPr>
            <a:t>CAS</a:t>
          </a:r>
          <a:r>
            <a:rPr lang="en-US" sz="1100">
              <a:solidFill>
                <a:schemeClr val="tx1"/>
              </a:solidFill>
              <a:effectLst/>
              <a:latin typeface="+mn-lt"/>
              <a:ea typeface="+mn-ea"/>
              <a:cs typeface="+mn-cs"/>
            </a:rPr>
            <a:t>: either use the drop-down provided</a:t>
          </a:r>
          <a:r>
            <a:rPr lang="en-US" sz="1100" baseline="0">
              <a:solidFill>
                <a:schemeClr val="tx1"/>
              </a:solidFill>
              <a:effectLst/>
              <a:latin typeface="+mn-lt"/>
              <a:ea typeface="+mn-ea"/>
              <a:cs typeface="+mn-cs"/>
            </a:rPr>
            <a:t> or simply cut and paste each pollutant CAS number emitted by the referenced TEU.</a:t>
          </a:r>
          <a:endParaRPr lang="en-US" sz="1200">
            <a:effectLst/>
          </a:endParaRPr>
        </a:p>
        <a:p>
          <a:r>
            <a:rPr lang="en-US" sz="1200" b="1" baseline="0"/>
            <a:t>- </a:t>
          </a:r>
          <a:r>
            <a:rPr lang="en-US" sz="1100" b="1" baseline="0">
              <a:solidFill>
                <a:schemeClr val="tx1"/>
              </a:solidFill>
              <a:effectLst/>
              <a:latin typeface="+mn-lt"/>
              <a:ea typeface="+mn-ea"/>
              <a:cs typeface="+mn-cs"/>
            </a:rPr>
            <a:t>Chemical Name:</a:t>
          </a:r>
          <a:r>
            <a:rPr lang="en-US" sz="1100" baseline="0">
              <a:solidFill>
                <a:schemeClr val="tx1"/>
              </a:solidFill>
              <a:effectLst/>
              <a:latin typeface="+mn-lt"/>
              <a:ea typeface="+mn-ea"/>
              <a:cs typeface="+mn-cs"/>
            </a:rPr>
            <a:t> if a CAS number is entered in </a:t>
          </a:r>
          <a:r>
            <a:rPr lang="en-US" sz="1100" i="1" baseline="0">
              <a:solidFill>
                <a:schemeClr val="tx1"/>
              </a:solidFill>
              <a:effectLst/>
              <a:latin typeface="+mn-lt"/>
              <a:ea typeface="+mn-ea"/>
              <a:cs typeface="+mn-cs"/>
            </a:rPr>
            <a:t>Column C,</a:t>
          </a:r>
          <a:r>
            <a:rPr lang="en-US" sz="1100" baseline="0">
              <a:solidFill>
                <a:schemeClr val="tx1"/>
              </a:solidFill>
              <a:effectLst/>
              <a:latin typeface="+mn-lt"/>
              <a:ea typeface="+mn-ea"/>
              <a:cs typeface="+mn-cs"/>
            </a:rPr>
            <a:t> </a:t>
          </a:r>
          <a:r>
            <a:rPr lang="en-US" sz="1100" i="1" baseline="0">
              <a:solidFill>
                <a:schemeClr val="tx1"/>
              </a:solidFill>
              <a:effectLst/>
              <a:latin typeface="+mn-lt"/>
              <a:ea typeface="+mn-ea"/>
              <a:cs typeface="+mn-cs"/>
            </a:rPr>
            <a:t>Column D</a:t>
          </a:r>
          <a:r>
            <a:rPr lang="en-US" sz="1100" baseline="0">
              <a:solidFill>
                <a:schemeClr val="tx1"/>
              </a:solidFill>
              <a:effectLst/>
              <a:latin typeface="+mn-lt"/>
              <a:ea typeface="+mn-ea"/>
              <a:cs typeface="+mn-cs"/>
            </a:rPr>
            <a:t> should perform a lookup from the DEQ Air Toxics list; alternatively, simply cut and paste the chemical names that correspond to the CAS numbers in </a:t>
          </a:r>
          <a:r>
            <a:rPr lang="en-US" sz="1100" i="1" baseline="0">
              <a:solidFill>
                <a:schemeClr val="tx1"/>
              </a:solidFill>
              <a:effectLst/>
              <a:latin typeface="+mn-lt"/>
              <a:ea typeface="+mn-ea"/>
              <a:cs typeface="+mn-cs"/>
            </a:rPr>
            <a:t>Column C</a:t>
          </a:r>
          <a:r>
            <a:rPr lang="en-US" sz="1100" baseline="0">
              <a:solidFill>
                <a:schemeClr val="tx1"/>
              </a:solidFill>
              <a:effectLst/>
              <a:latin typeface="+mn-lt"/>
              <a:ea typeface="+mn-ea"/>
              <a:cs typeface="+mn-cs"/>
            </a:rPr>
            <a:t> if applicable. </a:t>
          </a:r>
        </a:p>
        <a:p>
          <a:r>
            <a:rPr lang="en-US" sz="1200" b="1" baseline="0"/>
            <a:t>- </a:t>
          </a:r>
          <a:r>
            <a:rPr lang="en-US" sz="1100" b="1" baseline="0">
              <a:solidFill>
                <a:schemeClr val="tx1"/>
              </a:solidFill>
              <a:effectLst/>
              <a:latin typeface="+mn-lt"/>
              <a:ea typeface="+mn-ea"/>
              <a:cs typeface="+mn-cs"/>
            </a:rPr>
            <a:t>Control Efficiency:</a:t>
          </a:r>
          <a:r>
            <a:rPr lang="en-US" sz="1100" baseline="0">
              <a:solidFill>
                <a:schemeClr val="tx1"/>
              </a:solidFill>
              <a:effectLst/>
              <a:latin typeface="+mn-lt"/>
              <a:ea typeface="+mn-ea"/>
              <a:cs typeface="+mn-cs"/>
            </a:rPr>
            <a:t> enter the pollutant specific control efficiency - this should include all capture and removal process efficiencies applicable to each individual pollutant.</a:t>
          </a:r>
          <a:endParaRPr lang="en-US" sz="1200">
            <a:effectLst/>
          </a:endParaRPr>
        </a:p>
        <a:p>
          <a:r>
            <a:rPr lang="en-US" sz="1200" b="1" baseline="0"/>
            <a:t>- Percent Composition: </a:t>
          </a:r>
          <a:r>
            <a:rPr lang="en-US" sz="1200" baseline="0"/>
            <a:t>provide raw percent composition values for the pollutant as reported by supporting manufacturer documentation.</a:t>
          </a:r>
        </a:p>
        <a:p>
          <a:r>
            <a:rPr lang="en-US" sz="1200" b="1" baseline="0"/>
            <a:t>- Reference/Notes: </a:t>
          </a:r>
          <a:r>
            <a:rPr lang="en-US" sz="1200" baseline="0"/>
            <a:t>provide references and notes for control efficiencies and/or any adjustments applied to material usage data via </a:t>
          </a:r>
          <a:r>
            <a:rPr lang="en-US" sz="1200" b="1" baseline="0"/>
            <a:t>Material Waste</a:t>
          </a:r>
          <a:r>
            <a:rPr lang="en-US" sz="1200" baseline="0"/>
            <a:t> (</a:t>
          </a:r>
          <a:r>
            <a:rPr lang="en-US" sz="1200" i="1" baseline="0"/>
            <a:t>Columns M-R</a:t>
          </a:r>
          <a:r>
            <a:rPr lang="en-US" sz="1200" baseline="0"/>
            <a:t>) on the "</a:t>
          </a:r>
          <a:r>
            <a:rPr lang="en-US" sz="1200" i="1" baseline="0"/>
            <a:t>Material Balance Activities</a:t>
          </a:r>
          <a:r>
            <a:rPr lang="en-US" sz="1200" baseline="0"/>
            <a:t>" worksheet.</a:t>
          </a:r>
        </a:p>
        <a:p>
          <a:r>
            <a:rPr lang="en-US" sz="1200" b="1" baseline="0"/>
            <a:t>Calculated Emissions:</a:t>
          </a:r>
          <a:r>
            <a:rPr lang="en-US" sz="1200" b="0" baseline="0"/>
            <a:t> </a:t>
          </a:r>
          <a:r>
            <a:rPr lang="en-US" sz="1100" b="0" baseline="0">
              <a:solidFill>
                <a:schemeClr val="tx1"/>
              </a:solidFill>
              <a:effectLst/>
              <a:latin typeface="+mn-lt"/>
              <a:ea typeface="+mn-ea"/>
              <a:cs typeface="+mn-cs"/>
            </a:rPr>
            <a:t>follow guidance in "</a:t>
          </a:r>
          <a:r>
            <a:rPr lang="en-US" sz="1100" b="0" i="1" baseline="0">
              <a:solidFill>
                <a:schemeClr val="tx1"/>
              </a:solidFill>
              <a:effectLst/>
              <a:latin typeface="+mn-lt"/>
              <a:ea typeface="+mn-ea"/>
              <a:cs typeface="+mn-cs"/>
            </a:rPr>
            <a:t>Form Instructions</a:t>
          </a:r>
          <a:r>
            <a:rPr lang="en-US" sz="1100" b="0" baseline="0">
              <a:solidFill>
                <a:schemeClr val="tx1"/>
              </a:solidFill>
              <a:effectLst/>
              <a:latin typeface="+mn-lt"/>
              <a:ea typeface="+mn-ea"/>
              <a:cs typeface="+mn-cs"/>
            </a:rPr>
            <a:t>" worksheet for specific formulas</a:t>
          </a:r>
          <a:r>
            <a:rPr lang="en-US" sz="1100" baseline="0">
              <a:solidFill>
                <a:schemeClr val="tx1"/>
              </a:solidFill>
              <a:effectLst/>
              <a:latin typeface="+mn-lt"/>
              <a:ea typeface="+mn-ea"/>
              <a:cs typeface="+mn-cs"/>
            </a:rPr>
            <a:t>.</a:t>
          </a:r>
          <a:endParaRPr lang="en-US" sz="1400" b="1"/>
        </a:p>
      </xdr:txBody>
    </xdr:sp>
    <xdr:clientData/>
  </xdr:oneCellAnchor>
  <xdr:oneCellAnchor>
    <xdr:from>
      <xdr:col>6</xdr:col>
      <xdr:colOff>695325</xdr:colOff>
      <xdr:row>0</xdr:row>
      <xdr:rowOff>104775</xdr:rowOff>
    </xdr:from>
    <xdr:ext cx="3192925" cy="655949"/>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0163175" y="104775"/>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1.53</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4/5/2019</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95250</xdr:rowOff>
    </xdr:from>
    <xdr:ext cx="3192925" cy="655949"/>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0" y="9525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1.53</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4/5/2019</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regon.gov/deq/aq/aqPermits/Pages/CAO-reg.aspx" TargetMode="External"/><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100"/>
  <sheetViews>
    <sheetView workbookViewId="0"/>
  </sheetViews>
  <sheetFormatPr defaultColWidth="9.1796875" defaultRowHeight="14.5" x14ac:dyDescent="0.35"/>
  <cols>
    <col min="1" max="1" width="14" style="133" customWidth="1"/>
    <col min="2" max="2" width="32" style="133" customWidth="1"/>
    <col min="3" max="16384" width="9.1796875" style="133"/>
  </cols>
  <sheetData>
    <row r="1" spans="1:21" ht="18.5" x14ac:dyDescent="0.45">
      <c r="A1" s="131"/>
      <c r="B1" s="132"/>
      <c r="C1" s="131"/>
      <c r="D1" s="131"/>
      <c r="E1" s="131"/>
      <c r="F1" s="131"/>
      <c r="G1" s="131"/>
    </row>
    <row r="2" spans="1:21" ht="63.75" customHeight="1" x14ac:dyDescent="0.35">
      <c r="A2" s="131"/>
      <c r="B2" s="134"/>
      <c r="C2" s="134"/>
      <c r="D2" s="134"/>
      <c r="E2" s="134"/>
      <c r="F2" s="134"/>
      <c r="G2" s="134"/>
      <c r="H2" s="134"/>
      <c r="I2" s="134"/>
      <c r="J2" s="134"/>
      <c r="K2" s="134"/>
      <c r="L2" s="134"/>
    </row>
    <row r="3" spans="1:21" ht="63.75" customHeight="1" x14ac:dyDescent="0.35">
      <c r="A3" s="131"/>
      <c r="B3" s="134"/>
      <c r="C3" s="134"/>
      <c r="D3" s="134"/>
      <c r="E3" s="134"/>
      <c r="F3" s="134"/>
      <c r="G3" s="134"/>
      <c r="H3" s="134"/>
      <c r="I3" s="134"/>
      <c r="J3" s="134"/>
      <c r="K3" s="134"/>
      <c r="L3" s="134"/>
      <c r="N3" s="177"/>
      <c r="O3" s="139"/>
      <c r="P3" s="139"/>
      <c r="Q3" s="139"/>
      <c r="R3" s="139"/>
    </row>
    <row r="4" spans="1:21" ht="18" customHeight="1" x14ac:dyDescent="1">
      <c r="A4" s="131"/>
      <c r="B4" s="135"/>
      <c r="C4" s="131"/>
      <c r="D4" s="131"/>
      <c r="E4" s="131"/>
      <c r="F4" s="131"/>
      <c r="G4" s="131"/>
    </row>
    <row r="5" spans="1:21" s="131" customFormat="1" ht="34.5" customHeight="1" x14ac:dyDescent="0.55000000000000004">
      <c r="A5" s="214" t="s">
        <v>1249</v>
      </c>
      <c r="B5" s="214"/>
      <c r="C5" s="214"/>
      <c r="D5" s="214"/>
      <c r="E5" s="214"/>
      <c r="F5" s="214"/>
      <c r="G5" s="214"/>
      <c r="H5" s="214"/>
      <c r="I5" s="214"/>
      <c r="J5" s="214"/>
      <c r="K5" s="214"/>
      <c r="L5" s="214"/>
      <c r="M5" s="214"/>
    </row>
    <row r="6" spans="1:21" s="131" customFormat="1" ht="34.5" customHeight="1" x14ac:dyDescent="0.55000000000000004">
      <c r="A6" s="179" t="s">
        <v>1354</v>
      </c>
      <c r="B6" s="178"/>
      <c r="C6" s="178"/>
      <c r="D6" s="178"/>
      <c r="E6" s="178"/>
      <c r="F6" s="178"/>
      <c r="G6" s="178"/>
      <c r="H6" s="178"/>
      <c r="I6" s="178"/>
      <c r="J6" s="178"/>
      <c r="K6" s="178"/>
      <c r="L6" s="178"/>
      <c r="M6" s="178"/>
    </row>
    <row r="7" spans="1:21" s="131" customFormat="1" ht="34.5" customHeight="1" x14ac:dyDescent="0.55000000000000004">
      <c r="A7" s="220" t="s">
        <v>1322</v>
      </c>
      <c r="B7" s="220"/>
      <c r="C7" s="220"/>
      <c r="D7" s="220"/>
      <c r="E7" s="220"/>
      <c r="F7" s="178"/>
      <c r="G7" s="178"/>
      <c r="H7" s="178"/>
      <c r="I7" s="178"/>
      <c r="J7" s="178"/>
      <c r="K7" s="178"/>
      <c r="L7" s="178"/>
      <c r="M7" s="178"/>
    </row>
    <row r="8" spans="1:21" s="137" customFormat="1" ht="15" thickBot="1" x14ac:dyDescent="0.4">
      <c r="A8" s="218"/>
      <c r="B8" s="219"/>
      <c r="C8" s="219"/>
      <c r="D8" s="219"/>
      <c r="E8" s="219"/>
      <c r="F8" s="136"/>
      <c r="G8" s="136"/>
      <c r="H8" s="136"/>
      <c r="I8" s="136"/>
      <c r="J8" s="136"/>
      <c r="K8" s="136"/>
      <c r="L8" s="136"/>
    </row>
    <row r="9" spans="1:21" s="139" customFormat="1" ht="15" customHeight="1" x14ac:dyDescent="0.35">
      <c r="A9" s="215" t="s">
        <v>1272</v>
      </c>
      <c r="B9" s="215"/>
      <c r="C9" s="215"/>
      <c r="D9" s="215"/>
      <c r="E9" s="215"/>
      <c r="F9" s="215"/>
      <c r="G9" s="215"/>
      <c r="H9" s="215"/>
      <c r="I9" s="215"/>
      <c r="J9" s="215"/>
      <c r="K9" s="215"/>
      <c r="L9" s="215"/>
      <c r="M9" s="138"/>
      <c r="N9" s="138"/>
      <c r="O9" s="138"/>
      <c r="P9" s="138"/>
      <c r="Q9" s="138"/>
      <c r="R9" s="138"/>
      <c r="S9" s="138"/>
      <c r="T9" s="138"/>
      <c r="U9" s="138"/>
    </row>
    <row r="10" spans="1:21" s="139" customFormat="1" ht="21.75" customHeight="1" x14ac:dyDescent="0.35">
      <c r="A10" s="216"/>
      <c r="B10" s="216"/>
      <c r="C10" s="216"/>
      <c r="D10" s="216"/>
      <c r="E10" s="216"/>
      <c r="F10" s="216"/>
      <c r="G10" s="216"/>
      <c r="H10" s="216"/>
      <c r="I10" s="216"/>
      <c r="J10" s="216"/>
      <c r="K10" s="216"/>
      <c r="L10" s="216"/>
      <c r="M10" s="138"/>
      <c r="N10" s="138"/>
      <c r="O10" s="138"/>
      <c r="P10" s="138"/>
      <c r="Q10" s="138"/>
      <c r="R10" s="138"/>
      <c r="S10" s="138"/>
      <c r="T10" s="138"/>
      <c r="U10" s="138"/>
    </row>
    <row r="11" spans="1:21" s="139" customFormat="1" ht="15.5" x14ac:dyDescent="0.35">
      <c r="A11" s="140"/>
      <c r="B11" s="140"/>
      <c r="C11" s="140"/>
      <c r="D11" s="140"/>
      <c r="E11" s="140"/>
      <c r="F11" s="140"/>
      <c r="G11" s="140"/>
      <c r="H11" s="140"/>
      <c r="I11" s="140"/>
      <c r="J11" s="140"/>
      <c r="K11" s="140"/>
      <c r="L11" s="140"/>
      <c r="M11" s="138"/>
      <c r="N11" s="138"/>
      <c r="O11" s="138"/>
      <c r="P11" s="138"/>
      <c r="Q11" s="138"/>
      <c r="R11" s="138"/>
      <c r="S11" s="138"/>
      <c r="T11" s="138"/>
      <c r="U11" s="138"/>
    </row>
    <row r="12" spans="1:21" s="139" customFormat="1" ht="18.75" customHeight="1" x14ac:dyDescent="0.35">
      <c r="A12" s="217" t="s">
        <v>1273</v>
      </c>
      <c r="B12" s="217"/>
      <c r="C12" s="217"/>
      <c r="D12" s="217"/>
      <c r="E12" s="217"/>
      <c r="F12" s="217"/>
      <c r="G12" s="217"/>
      <c r="H12" s="217"/>
      <c r="I12" s="217"/>
      <c r="J12" s="217"/>
      <c r="K12" s="217"/>
      <c r="L12" s="217"/>
      <c r="M12" s="138"/>
      <c r="N12" s="138"/>
      <c r="O12" s="138"/>
      <c r="P12" s="138"/>
      <c r="Q12" s="138"/>
      <c r="R12" s="138"/>
      <c r="S12" s="138"/>
      <c r="T12" s="138"/>
      <c r="U12" s="138"/>
    </row>
    <row r="13" spans="1:21" s="139" customFormat="1" ht="15.5" x14ac:dyDescent="0.35">
      <c r="A13" s="141"/>
    </row>
    <row r="14" spans="1:21" s="139" customFormat="1" ht="35.25" customHeight="1" x14ac:dyDescent="0.35">
      <c r="A14" s="142" t="s">
        <v>1250</v>
      </c>
      <c r="B14" s="142" t="s">
        <v>1251</v>
      </c>
      <c r="C14" s="213" t="s">
        <v>1252</v>
      </c>
      <c r="D14" s="213"/>
      <c r="E14" s="213"/>
      <c r="F14" s="213"/>
      <c r="G14" s="213"/>
      <c r="H14" s="213"/>
      <c r="I14" s="213"/>
      <c r="J14" s="213"/>
      <c r="K14" s="213"/>
      <c r="L14" s="213"/>
      <c r="M14" s="143"/>
      <c r="N14" s="143"/>
      <c r="O14" s="143"/>
      <c r="P14" s="143"/>
    </row>
    <row r="15" spans="1:21" s="139" customFormat="1" ht="69" customHeight="1" x14ac:dyDescent="0.35">
      <c r="A15" s="142" t="s">
        <v>1253</v>
      </c>
      <c r="B15" s="142" t="s">
        <v>1277</v>
      </c>
      <c r="C15" s="213" t="s">
        <v>1327</v>
      </c>
      <c r="D15" s="213"/>
      <c r="E15" s="213"/>
      <c r="F15" s="213"/>
      <c r="G15" s="213"/>
      <c r="H15" s="213"/>
      <c r="I15" s="213"/>
      <c r="J15" s="213"/>
      <c r="K15" s="213"/>
      <c r="L15" s="213"/>
      <c r="M15" s="143"/>
      <c r="N15" s="143"/>
      <c r="O15" s="143"/>
      <c r="P15" s="143"/>
    </row>
    <row r="16" spans="1:21" s="139" customFormat="1" ht="46.5" customHeight="1" x14ac:dyDescent="0.35">
      <c r="A16" s="144" t="s">
        <v>1254</v>
      </c>
      <c r="B16" s="144" t="s">
        <v>1279</v>
      </c>
      <c r="C16" s="213" t="s">
        <v>1328</v>
      </c>
      <c r="D16" s="213"/>
      <c r="E16" s="213"/>
      <c r="F16" s="213"/>
      <c r="G16" s="213"/>
      <c r="H16" s="213"/>
      <c r="I16" s="213"/>
      <c r="J16" s="213"/>
      <c r="K16" s="213"/>
      <c r="L16" s="213"/>
      <c r="M16" s="145"/>
      <c r="N16" s="145"/>
      <c r="O16" s="145"/>
      <c r="P16" s="145"/>
    </row>
    <row r="17" spans="1:16" s="139" customFormat="1" ht="69" customHeight="1" x14ac:dyDescent="0.35">
      <c r="A17" s="144" t="s">
        <v>1255</v>
      </c>
      <c r="B17" s="144" t="s">
        <v>1280</v>
      </c>
      <c r="C17" s="213" t="s">
        <v>1329</v>
      </c>
      <c r="D17" s="213"/>
      <c r="E17" s="213"/>
      <c r="F17" s="213"/>
      <c r="G17" s="213"/>
      <c r="H17" s="213"/>
      <c r="I17" s="213"/>
      <c r="J17" s="213"/>
      <c r="K17" s="213"/>
      <c r="L17" s="213"/>
      <c r="M17" s="143"/>
      <c r="N17" s="143"/>
      <c r="O17" s="143"/>
      <c r="P17" s="143"/>
    </row>
    <row r="18" spans="1:16" s="139" customFormat="1" ht="46.5" customHeight="1" x14ac:dyDescent="0.35">
      <c r="A18" s="144" t="s">
        <v>1278</v>
      </c>
      <c r="B18" s="144" t="s">
        <v>1281</v>
      </c>
      <c r="C18" s="213" t="s">
        <v>1330</v>
      </c>
      <c r="D18" s="213"/>
      <c r="E18" s="213"/>
      <c r="F18" s="213"/>
      <c r="G18" s="213"/>
      <c r="H18" s="213"/>
      <c r="I18" s="213"/>
      <c r="J18" s="213"/>
      <c r="K18" s="213"/>
      <c r="L18" s="213"/>
      <c r="M18" s="143"/>
      <c r="N18" s="143"/>
      <c r="O18" s="143"/>
      <c r="P18" s="143"/>
    </row>
    <row r="19" spans="1:16" s="139" customFormat="1" ht="15.5" x14ac:dyDescent="0.35"/>
    <row r="20" spans="1:16" s="146" customFormat="1" ht="18.5" x14ac:dyDescent="0.45">
      <c r="A20" s="146" t="s">
        <v>1331</v>
      </c>
    </row>
    <row r="21" spans="1:16" s="139" customFormat="1" ht="15.5" x14ac:dyDescent="0.35"/>
    <row r="22" spans="1:16" s="139" customFormat="1" ht="15.5" x14ac:dyDescent="0.35">
      <c r="A22" s="148"/>
    </row>
    <row r="23" spans="1:16" s="139" customFormat="1" ht="15.5" x14ac:dyDescent="0.35">
      <c r="A23" s="149" t="s">
        <v>1323</v>
      </c>
      <c r="B23" s="150"/>
      <c r="C23" s="150"/>
      <c r="D23" s="150"/>
      <c r="E23" s="150"/>
      <c r="F23" s="150"/>
      <c r="G23" s="150"/>
      <c r="H23" s="150"/>
      <c r="I23" s="150"/>
      <c r="J23" s="150"/>
      <c r="K23" s="150"/>
      <c r="L23" s="151"/>
    </row>
    <row r="24" spans="1:16" s="155" customFormat="1" ht="15.5" x14ac:dyDescent="0.35">
      <c r="A24" s="152" t="s">
        <v>1256</v>
      </c>
      <c r="B24" s="153"/>
      <c r="C24" s="153"/>
      <c r="D24" s="153"/>
      <c r="E24" s="153"/>
      <c r="F24" s="153"/>
      <c r="G24" s="153"/>
      <c r="H24" s="153"/>
      <c r="I24" s="153"/>
      <c r="J24" s="153"/>
      <c r="K24" s="153"/>
      <c r="L24" s="154"/>
    </row>
    <row r="25" spans="1:16" s="155" customFormat="1" ht="15.5" x14ac:dyDescent="0.35">
      <c r="A25" s="152" t="s">
        <v>1257</v>
      </c>
      <c r="B25" s="153"/>
      <c r="C25" s="153"/>
      <c r="D25" s="153"/>
      <c r="E25" s="153"/>
      <c r="F25" s="153"/>
      <c r="G25" s="153"/>
      <c r="H25" s="153"/>
      <c r="I25" s="153"/>
      <c r="J25" s="153"/>
      <c r="K25" s="153"/>
      <c r="L25" s="154"/>
    </row>
    <row r="26" spans="1:16" s="155" customFormat="1" ht="15.5" x14ac:dyDescent="0.35">
      <c r="A26" s="152" t="s">
        <v>1258</v>
      </c>
      <c r="B26" s="153"/>
      <c r="C26" s="153"/>
      <c r="D26" s="153"/>
      <c r="E26" s="153"/>
      <c r="F26" s="153"/>
      <c r="G26" s="153"/>
      <c r="H26" s="153"/>
      <c r="I26" s="153"/>
      <c r="J26" s="153"/>
      <c r="K26" s="153"/>
      <c r="L26" s="154"/>
    </row>
    <row r="27" spans="1:16" s="155" customFormat="1" ht="15.5" x14ac:dyDescent="0.35">
      <c r="A27" s="152" t="s">
        <v>1304</v>
      </c>
      <c r="B27" s="153"/>
      <c r="C27" s="153"/>
      <c r="D27" s="153"/>
      <c r="E27" s="153"/>
      <c r="F27" s="153"/>
      <c r="G27" s="153"/>
      <c r="H27" s="153"/>
      <c r="I27" s="153"/>
      <c r="J27" s="153"/>
      <c r="K27" s="153"/>
      <c r="L27" s="154"/>
    </row>
    <row r="28" spans="1:16" s="155" customFormat="1" ht="15.5" x14ac:dyDescent="0.35">
      <c r="A28" s="156" t="s">
        <v>1324</v>
      </c>
      <c r="B28" s="157"/>
      <c r="C28" s="157"/>
      <c r="D28" s="157"/>
      <c r="E28" s="157"/>
      <c r="F28" s="157"/>
      <c r="G28" s="157"/>
      <c r="H28" s="157"/>
      <c r="I28" s="157"/>
      <c r="J28" s="157"/>
      <c r="K28" s="157"/>
      <c r="L28" s="158"/>
    </row>
    <row r="29" spans="1:16" s="139" customFormat="1" ht="15.5" x14ac:dyDescent="0.35"/>
    <row r="30" spans="1:16" s="160" customFormat="1" ht="15.5" x14ac:dyDescent="0.35">
      <c r="A30" s="159" t="s">
        <v>1259</v>
      </c>
    </row>
    <row r="31" spans="1:16" s="163" customFormat="1" ht="15.5" x14ac:dyDescent="0.35">
      <c r="A31" s="161"/>
      <c r="B31" s="162"/>
      <c r="C31" s="162"/>
      <c r="D31" s="162"/>
      <c r="E31" s="162"/>
      <c r="F31" s="162"/>
      <c r="G31" s="162"/>
      <c r="H31" s="162"/>
      <c r="I31" s="162"/>
      <c r="J31" s="162"/>
      <c r="K31" s="162"/>
      <c r="L31" s="162"/>
    </row>
    <row r="32" spans="1:16" s="160" customFormat="1" ht="32.25" customHeight="1" x14ac:dyDescent="0.35">
      <c r="A32" s="212" t="s">
        <v>1305</v>
      </c>
      <c r="B32" s="212"/>
      <c r="C32" s="212"/>
      <c r="D32" s="212"/>
      <c r="E32" s="212"/>
      <c r="F32" s="212"/>
      <c r="G32" s="212"/>
      <c r="H32" s="212"/>
      <c r="I32" s="212"/>
      <c r="J32" s="212"/>
      <c r="K32" s="212"/>
      <c r="L32" s="212"/>
    </row>
    <row r="33" spans="1:23" s="160" customFormat="1" ht="15.5" x14ac:dyDescent="0.35"/>
    <row r="34" spans="1:23" s="139" customFormat="1" ht="15.5" x14ac:dyDescent="0.35">
      <c r="A34" s="164" t="s">
        <v>1307</v>
      </c>
    </row>
    <row r="35" spans="1:23" s="139" customFormat="1" ht="15.5" x14ac:dyDescent="0.35">
      <c r="A35" s="165"/>
    </row>
    <row r="36" spans="1:23" s="139" customFormat="1" ht="39" customHeight="1" x14ac:dyDescent="0.35">
      <c r="A36" s="211" t="s">
        <v>1332</v>
      </c>
      <c r="B36" s="211"/>
      <c r="C36" s="211"/>
      <c r="D36" s="211"/>
      <c r="E36" s="211"/>
      <c r="F36" s="211"/>
      <c r="G36" s="211"/>
      <c r="H36" s="211"/>
      <c r="I36" s="211"/>
      <c r="J36" s="211"/>
      <c r="K36" s="211"/>
      <c r="L36" s="211"/>
    </row>
    <row r="37" spans="1:23" s="139" customFormat="1" ht="46.5" customHeight="1" x14ac:dyDescent="0.35">
      <c r="A37" s="211" t="s">
        <v>1309</v>
      </c>
      <c r="B37" s="211"/>
      <c r="C37" s="211"/>
      <c r="D37" s="211"/>
      <c r="E37" s="211"/>
      <c r="F37" s="211"/>
      <c r="G37" s="211"/>
      <c r="H37" s="211"/>
      <c r="I37" s="211"/>
      <c r="J37" s="211"/>
      <c r="K37" s="211"/>
      <c r="L37" s="211"/>
      <c r="M37" s="166"/>
      <c r="N37" s="166"/>
      <c r="O37" s="166"/>
      <c r="P37" s="166"/>
      <c r="Q37" s="166"/>
      <c r="R37" s="166"/>
      <c r="S37" s="166"/>
      <c r="T37" s="166"/>
      <c r="U37" s="166"/>
      <c r="V37" s="166"/>
      <c r="W37" s="166"/>
    </row>
    <row r="38" spans="1:23" s="139" customFormat="1" ht="37.5" customHeight="1" x14ac:dyDescent="0.35">
      <c r="A38" s="211" t="s">
        <v>1333</v>
      </c>
      <c r="B38" s="211"/>
      <c r="C38" s="211"/>
      <c r="D38" s="211"/>
      <c r="E38" s="211"/>
      <c r="F38" s="211"/>
      <c r="G38" s="211"/>
      <c r="H38" s="211"/>
      <c r="I38" s="211"/>
      <c r="J38" s="211"/>
      <c r="K38" s="211"/>
      <c r="L38" s="211"/>
    </row>
    <row r="39" spans="1:23" s="139" customFormat="1" ht="15.75" customHeight="1" x14ac:dyDescent="0.35">
      <c r="A39" s="167"/>
      <c r="B39" s="167"/>
      <c r="C39" s="167"/>
      <c r="D39" s="167"/>
      <c r="E39" s="167"/>
      <c r="F39" s="167"/>
      <c r="G39" s="167"/>
      <c r="H39" s="167"/>
      <c r="I39" s="167"/>
      <c r="J39" s="167"/>
      <c r="K39" s="167"/>
      <c r="L39" s="167"/>
    </row>
    <row r="40" spans="1:23" s="139" customFormat="1" ht="34.5" customHeight="1" x14ac:dyDescent="0.35">
      <c r="A40" s="211" t="s">
        <v>1334</v>
      </c>
      <c r="B40" s="211"/>
      <c r="C40" s="211"/>
      <c r="D40" s="211"/>
      <c r="E40" s="211"/>
      <c r="F40" s="211"/>
      <c r="G40" s="211"/>
      <c r="H40" s="211"/>
      <c r="I40" s="211"/>
      <c r="J40" s="211"/>
      <c r="K40" s="211"/>
      <c r="L40" s="211"/>
    </row>
    <row r="41" spans="1:23" s="139" customFormat="1" ht="15.5" x14ac:dyDescent="0.35">
      <c r="A41" s="166"/>
    </row>
    <row r="42" spans="1:23" s="139" customFormat="1" ht="15.5" x14ac:dyDescent="0.35">
      <c r="A42" s="166"/>
      <c r="B42" s="168" t="s">
        <v>1335</v>
      </c>
    </row>
    <row r="43" spans="1:23" s="139" customFormat="1" ht="15.5" x14ac:dyDescent="0.35">
      <c r="A43" s="166"/>
      <c r="B43" s="139" t="s">
        <v>1336</v>
      </c>
    </row>
    <row r="44" spans="1:23" s="139" customFormat="1" ht="15.75" customHeight="1" x14ac:dyDescent="0.35">
      <c r="A44" s="169"/>
      <c r="B44" s="166"/>
      <c r="C44" s="166"/>
      <c r="D44" s="166"/>
      <c r="E44" s="166"/>
      <c r="F44" s="166"/>
      <c r="G44" s="166"/>
      <c r="H44" s="166"/>
      <c r="I44" s="166"/>
      <c r="J44" s="166"/>
      <c r="K44" s="166"/>
      <c r="L44" s="166"/>
      <c r="M44" s="166"/>
      <c r="N44" s="166"/>
      <c r="O44" s="166"/>
      <c r="P44" s="166"/>
      <c r="Q44" s="166"/>
      <c r="R44" s="166"/>
      <c r="S44" s="166"/>
      <c r="T44" s="166"/>
      <c r="U44" s="166"/>
      <c r="V44" s="166"/>
      <c r="W44" s="166"/>
    </row>
    <row r="45" spans="1:23" s="139" customFormat="1" ht="15.75" customHeight="1" x14ac:dyDescent="0.35">
      <c r="A45" s="164" t="s">
        <v>1306</v>
      </c>
      <c r="B45" s="166"/>
      <c r="C45" s="166"/>
      <c r="D45" s="166"/>
      <c r="E45" s="166"/>
      <c r="F45" s="166"/>
      <c r="G45" s="166"/>
      <c r="H45" s="166"/>
      <c r="I45" s="166"/>
      <c r="J45" s="166"/>
      <c r="K45" s="166"/>
      <c r="L45" s="166"/>
      <c r="M45" s="166"/>
      <c r="N45" s="166"/>
      <c r="O45" s="166"/>
      <c r="P45" s="166"/>
      <c r="Q45" s="166"/>
      <c r="R45" s="166"/>
      <c r="S45" s="166"/>
      <c r="T45" s="166"/>
      <c r="U45" s="166"/>
      <c r="V45" s="166"/>
      <c r="W45" s="166"/>
    </row>
    <row r="46" spans="1:23" s="139" customFormat="1" ht="15.75" customHeight="1" x14ac:dyDescent="0.35">
      <c r="A46" s="164"/>
      <c r="B46" s="166"/>
      <c r="C46" s="166"/>
      <c r="D46" s="166"/>
      <c r="E46" s="166"/>
      <c r="F46" s="166"/>
      <c r="G46" s="166"/>
      <c r="H46" s="166"/>
      <c r="I46" s="166"/>
      <c r="J46" s="166"/>
      <c r="K46" s="166"/>
      <c r="L46" s="166"/>
      <c r="M46" s="166"/>
      <c r="N46" s="166"/>
      <c r="O46" s="166"/>
      <c r="P46" s="166"/>
      <c r="Q46" s="166"/>
      <c r="R46" s="166"/>
      <c r="S46" s="166"/>
      <c r="T46" s="166"/>
      <c r="U46" s="166"/>
      <c r="V46" s="166"/>
      <c r="W46" s="166"/>
    </row>
    <row r="47" spans="1:23" s="139" customFormat="1" ht="39" customHeight="1" x14ac:dyDescent="0.35">
      <c r="A47" s="211" t="s">
        <v>1314</v>
      </c>
      <c r="B47" s="211"/>
      <c r="C47" s="211"/>
      <c r="D47" s="211"/>
      <c r="E47" s="211"/>
      <c r="F47" s="211"/>
      <c r="G47" s="211"/>
      <c r="H47" s="211"/>
      <c r="I47" s="211"/>
      <c r="J47" s="211"/>
      <c r="K47" s="211"/>
      <c r="L47" s="211"/>
    </row>
    <row r="48" spans="1:23" s="139" customFormat="1" ht="15.75" customHeight="1" x14ac:dyDescent="0.35">
      <c r="A48" s="167"/>
      <c r="B48" s="167"/>
      <c r="C48" s="167"/>
      <c r="D48" s="167"/>
      <c r="E48" s="167"/>
      <c r="F48" s="167"/>
      <c r="G48" s="167"/>
      <c r="H48" s="167"/>
      <c r="I48" s="167"/>
      <c r="J48" s="167"/>
      <c r="K48" s="167"/>
      <c r="L48" s="167"/>
    </row>
    <row r="49" spans="1:23" s="139" customFormat="1" ht="39" customHeight="1" x14ac:dyDescent="0.35">
      <c r="A49" s="211" t="s">
        <v>1337</v>
      </c>
      <c r="B49" s="211"/>
      <c r="C49" s="211"/>
      <c r="D49" s="211"/>
      <c r="E49" s="211"/>
      <c r="F49" s="211"/>
      <c r="G49" s="211"/>
      <c r="H49" s="211"/>
      <c r="I49" s="211"/>
      <c r="J49" s="211"/>
      <c r="K49" s="211"/>
      <c r="L49" s="211"/>
    </row>
    <row r="50" spans="1:23" s="139" customFormat="1" ht="15.75" customHeight="1" x14ac:dyDescent="0.35">
      <c r="A50" s="164"/>
      <c r="B50" s="166"/>
      <c r="C50" s="166"/>
      <c r="D50" s="166"/>
      <c r="E50" s="166"/>
      <c r="F50" s="166"/>
      <c r="G50" s="166"/>
      <c r="H50" s="166"/>
      <c r="I50" s="166"/>
      <c r="J50" s="166"/>
      <c r="K50" s="166"/>
      <c r="L50" s="166"/>
      <c r="M50" s="166"/>
      <c r="N50" s="166"/>
      <c r="O50" s="166"/>
      <c r="P50" s="166"/>
      <c r="Q50" s="166"/>
      <c r="R50" s="166"/>
      <c r="S50" s="166"/>
      <c r="T50" s="166"/>
      <c r="U50" s="166"/>
      <c r="V50" s="166"/>
      <c r="W50" s="166"/>
    </row>
    <row r="51" spans="1:23" s="139" customFormat="1" ht="39" customHeight="1" x14ac:dyDescent="0.35">
      <c r="A51" s="211" t="s">
        <v>1338</v>
      </c>
      <c r="B51" s="211"/>
      <c r="C51" s="211"/>
      <c r="D51" s="211"/>
      <c r="E51" s="211"/>
      <c r="F51" s="211"/>
      <c r="G51" s="211"/>
      <c r="H51" s="211"/>
      <c r="I51" s="211"/>
      <c r="J51" s="211"/>
      <c r="K51" s="211"/>
      <c r="L51" s="211"/>
    </row>
    <row r="52" spans="1:23" s="139" customFormat="1" ht="15.75" customHeight="1" x14ac:dyDescent="0.35">
      <c r="A52" s="164"/>
      <c r="B52" s="166"/>
      <c r="C52" s="166"/>
      <c r="D52" s="166"/>
      <c r="E52" s="166"/>
      <c r="F52" s="166"/>
      <c r="G52" s="166"/>
      <c r="H52" s="166"/>
      <c r="I52" s="166"/>
      <c r="J52" s="166"/>
      <c r="K52" s="166"/>
      <c r="L52" s="166"/>
      <c r="M52" s="166"/>
      <c r="N52" s="166"/>
      <c r="O52" s="166"/>
      <c r="P52" s="166"/>
      <c r="Q52" s="166"/>
      <c r="R52" s="166"/>
      <c r="S52" s="166"/>
      <c r="T52" s="166"/>
      <c r="U52" s="166"/>
      <c r="V52" s="166"/>
      <c r="W52" s="166"/>
    </row>
    <row r="53" spans="1:23" s="139" customFormat="1" ht="39" customHeight="1" x14ac:dyDescent="0.35">
      <c r="A53" s="211" t="s">
        <v>1339</v>
      </c>
      <c r="B53" s="211"/>
      <c r="C53" s="211"/>
      <c r="D53" s="211"/>
      <c r="E53" s="211"/>
      <c r="F53" s="211"/>
      <c r="G53" s="211"/>
      <c r="H53" s="211"/>
      <c r="I53" s="211"/>
      <c r="J53" s="211"/>
      <c r="K53" s="211"/>
      <c r="L53" s="211"/>
    </row>
    <row r="54" spans="1:23" s="139" customFormat="1" ht="17.5" x14ac:dyDescent="0.45">
      <c r="A54" s="168"/>
      <c r="B54" s="164" t="s">
        <v>1340</v>
      </c>
    </row>
    <row r="55" spans="1:23" s="139" customFormat="1" ht="15.5" x14ac:dyDescent="0.35">
      <c r="A55" s="168"/>
      <c r="B55" s="139" t="s">
        <v>1260</v>
      </c>
      <c r="C55" s="170" t="s">
        <v>1261</v>
      </c>
      <c r="D55" s="168" t="s">
        <v>1341</v>
      </c>
    </row>
    <row r="56" spans="1:23" s="139" customFormat="1" ht="15.5" x14ac:dyDescent="0.35">
      <c r="A56" s="168"/>
      <c r="B56" s="139" t="s">
        <v>1262</v>
      </c>
      <c r="C56" s="170" t="s">
        <v>1261</v>
      </c>
      <c r="D56" s="139" t="s">
        <v>1342</v>
      </c>
    </row>
    <row r="57" spans="1:23" s="139" customFormat="1" ht="15.5" x14ac:dyDescent="0.35">
      <c r="A57" s="168"/>
      <c r="B57" s="139" t="s">
        <v>1263</v>
      </c>
      <c r="C57" s="170" t="s">
        <v>1261</v>
      </c>
      <c r="D57" s="139" t="s">
        <v>1343</v>
      </c>
    </row>
    <row r="58" spans="1:23" s="139" customFormat="1" ht="15.5" x14ac:dyDescent="0.35">
      <c r="A58" s="168"/>
      <c r="B58" s="139" t="s">
        <v>1264</v>
      </c>
      <c r="C58" s="170" t="s">
        <v>1261</v>
      </c>
      <c r="D58" s="139" t="s">
        <v>1344</v>
      </c>
    </row>
    <row r="59" spans="1:23" s="139" customFormat="1" ht="15.5" x14ac:dyDescent="0.35">
      <c r="A59" s="168"/>
    </row>
    <row r="60" spans="1:23" s="139" customFormat="1" ht="15.5" x14ac:dyDescent="0.35">
      <c r="A60" s="171" t="s">
        <v>1308</v>
      </c>
    </row>
    <row r="61" spans="1:23" s="139" customFormat="1" ht="15.5" x14ac:dyDescent="0.35">
      <c r="A61" s="172"/>
    </row>
    <row r="62" spans="1:23" s="139" customFormat="1" ht="15.5" x14ac:dyDescent="0.35">
      <c r="A62" s="166" t="s">
        <v>1345</v>
      </c>
    </row>
    <row r="63" spans="1:23" s="139" customFormat="1" ht="15.5" x14ac:dyDescent="0.35">
      <c r="A63" s="166"/>
    </row>
    <row r="64" spans="1:23" s="139" customFormat="1" ht="15.5" x14ac:dyDescent="0.35">
      <c r="A64" s="166" t="s">
        <v>1311</v>
      </c>
    </row>
    <row r="65" spans="1:12" s="139" customFormat="1" ht="15.5" x14ac:dyDescent="0.35">
      <c r="A65" s="166"/>
    </row>
    <row r="66" spans="1:12" s="139" customFormat="1" ht="15.75" customHeight="1" x14ac:dyDescent="0.35">
      <c r="A66" s="211" t="s">
        <v>1310</v>
      </c>
      <c r="B66" s="211"/>
      <c r="C66" s="211"/>
      <c r="D66" s="211"/>
      <c r="E66" s="211"/>
      <c r="F66" s="211"/>
      <c r="G66" s="211"/>
      <c r="H66" s="211"/>
      <c r="I66" s="211"/>
      <c r="J66" s="211"/>
      <c r="K66" s="211"/>
      <c r="L66" s="211"/>
    </row>
    <row r="67" spans="1:12" s="139" customFormat="1" ht="15.5" x14ac:dyDescent="0.35">
      <c r="A67" s="166"/>
    </row>
    <row r="68" spans="1:12" s="139" customFormat="1" ht="34.5" customHeight="1" x14ac:dyDescent="0.35">
      <c r="A68" s="211" t="s">
        <v>1346</v>
      </c>
      <c r="B68" s="211"/>
      <c r="C68" s="211"/>
      <c r="D68" s="211"/>
      <c r="E68" s="211"/>
      <c r="F68" s="211"/>
      <c r="G68" s="211"/>
      <c r="H68" s="211"/>
      <c r="I68" s="211"/>
      <c r="J68" s="211"/>
      <c r="K68" s="211"/>
      <c r="L68" s="211"/>
    </row>
    <row r="69" spans="1:12" s="139" customFormat="1" ht="15.5" x14ac:dyDescent="0.35">
      <c r="A69" s="166"/>
    </row>
    <row r="70" spans="1:12" s="139" customFormat="1" ht="15.5" x14ac:dyDescent="0.35">
      <c r="A70" s="166"/>
      <c r="B70" s="168" t="s">
        <v>1335</v>
      </c>
    </row>
    <row r="71" spans="1:12" s="139" customFormat="1" ht="15.5" x14ac:dyDescent="0.35">
      <c r="A71" s="166"/>
      <c r="B71" s="139" t="s">
        <v>1336</v>
      </c>
    </row>
    <row r="72" spans="1:12" s="139" customFormat="1" ht="15.5" x14ac:dyDescent="0.35">
      <c r="A72" s="166"/>
    </row>
    <row r="73" spans="1:12" s="139" customFormat="1" ht="15.5" x14ac:dyDescent="0.35">
      <c r="A73" s="166" t="s">
        <v>1318</v>
      </c>
    </row>
    <row r="74" spans="1:12" s="139" customFormat="1" ht="15.5" x14ac:dyDescent="0.35">
      <c r="A74" s="166"/>
    </row>
    <row r="75" spans="1:12" s="139" customFormat="1" ht="15.5" x14ac:dyDescent="0.35">
      <c r="A75" s="166"/>
      <c r="B75" s="139" t="s">
        <v>1347</v>
      </c>
    </row>
    <row r="76" spans="1:12" s="139" customFormat="1" ht="15.5" x14ac:dyDescent="0.35">
      <c r="A76" s="166"/>
      <c r="B76" s="139" t="s">
        <v>1312</v>
      </c>
    </row>
    <row r="77" spans="1:12" s="139" customFormat="1" ht="15.5" x14ac:dyDescent="0.35">
      <c r="A77" s="173"/>
    </row>
    <row r="78" spans="1:12" s="139" customFormat="1" ht="15.5" x14ac:dyDescent="0.35">
      <c r="A78" s="171" t="s">
        <v>1313</v>
      </c>
    </row>
    <row r="79" spans="1:12" s="139" customFormat="1" ht="15.5" x14ac:dyDescent="0.35">
      <c r="A79" s="166"/>
    </row>
    <row r="80" spans="1:12" s="139" customFormat="1" ht="39" customHeight="1" x14ac:dyDescent="0.35">
      <c r="A80" s="211" t="s">
        <v>1315</v>
      </c>
      <c r="B80" s="211"/>
      <c r="C80" s="211"/>
      <c r="D80" s="211"/>
      <c r="E80" s="211"/>
      <c r="F80" s="211"/>
      <c r="G80" s="211"/>
      <c r="H80" s="211"/>
      <c r="I80" s="211"/>
      <c r="J80" s="211"/>
      <c r="K80" s="211"/>
      <c r="L80" s="211"/>
    </row>
    <row r="81" spans="1:12" s="139" customFormat="1" ht="15.75" customHeight="1" x14ac:dyDescent="0.35">
      <c r="A81" s="167"/>
      <c r="B81" s="167"/>
      <c r="C81" s="167"/>
      <c r="D81" s="167"/>
      <c r="E81" s="167"/>
      <c r="F81" s="167"/>
      <c r="G81" s="167"/>
      <c r="H81" s="167"/>
      <c r="I81" s="167"/>
      <c r="J81" s="167"/>
      <c r="K81" s="167"/>
      <c r="L81" s="167"/>
    </row>
    <row r="82" spans="1:12" s="139" customFormat="1" ht="39" customHeight="1" x14ac:dyDescent="0.35">
      <c r="A82" s="211" t="s">
        <v>1348</v>
      </c>
      <c r="B82" s="211"/>
      <c r="C82" s="211"/>
      <c r="D82" s="211"/>
      <c r="E82" s="211"/>
      <c r="F82" s="211"/>
      <c r="G82" s="211"/>
      <c r="H82" s="211"/>
      <c r="I82" s="211"/>
      <c r="J82" s="211"/>
      <c r="K82" s="211"/>
      <c r="L82" s="211"/>
    </row>
    <row r="83" spans="1:12" s="139" customFormat="1" ht="15.75" customHeight="1" x14ac:dyDescent="0.35">
      <c r="A83" s="167"/>
      <c r="B83" s="167"/>
      <c r="C83" s="167"/>
      <c r="D83" s="167"/>
      <c r="E83" s="167"/>
      <c r="F83" s="167"/>
      <c r="G83" s="167"/>
      <c r="H83" s="167"/>
      <c r="I83" s="167"/>
      <c r="J83" s="167"/>
      <c r="K83" s="167"/>
      <c r="L83" s="167"/>
    </row>
    <row r="84" spans="1:12" s="139" customFormat="1" ht="39" customHeight="1" x14ac:dyDescent="0.35">
      <c r="A84" s="211" t="s">
        <v>1320</v>
      </c>
      <c r="B84" s="211"/>
      <c r="C84" s="211"/>
      <c r="D84" s="211"/>
      <c r="E84" s="211"/>
      <c r="F84" s="211"/>
      <c r="G84" s="211"/>
      <c r="H84" s="211"/>
      <c r="I84" s="211"/>
      <c r="J84" s="211"/>
      <c r="K84" s="211"/>
      <c r="L84" s="211"/>
    </row>
    <row r="85" spans="1:12" s="139" customFormat="1" ht="15.5" x14ac:dyDescent="0.35">
      <c r="A85" s="166"/>
      <c r="B85" s="147" t="s">
        <v>1265</v>
      </c>
    </row>
    <row r="86" spans="1:12" s="139" customFormat="1" ht="15.75" customHeight="1" x14ac:dyDescent="0.35">
      <c r="A86" s="166"/>
      <c r="B86" s="212" t="s">
        <v>1319</v>
      </c>
      <c r="C86" s="212"/>
      <c r="D86" s="212"/>
      <c r="E86" s="212"/>
      <c r="F86" s="212"/>
      <c r="G86" s="212"/>
      <c r="H86" s="212"/>
      <c r="I86" s="212"/>
      <c r="J86" s="212"/>
      <c r="K86" s="212"/>
      <c r="L86" s="212"/>
    </row>
    <row r="87" spans="1:12" s="139" customFormat="1" ht="15.75" customHeight="1" x14ac:dyDescent="0.35">
      <c r="A87" s="166"/>
      <c r="B87" s="174"/>
      <c r="C87" s="174"/>
      <c r="D87" s="174"/>
      <c r="E87" s="174"/>
      <c r="F87" s="174"/>
      <c r="G87" s="174"/>
      <c r="H87" s="174"/>
      <c r="I87" s="174"/>
      <c r="J87" s="174"/>
      <c r="K87" s="174"/>
      <c r="L87" s="174"/>
    </row>
    <row r="88" spans="1:12" s="139" customFormat="1" ht="39" customHeight="1" x14ac:dyDescent="0.35">
      <c r="A88" s="211" t="s">
        <v>1325</v>
      </c>
      <c r="B88" s="211"/>
      <c r="C88" s="211"/>
      <c r="D88" s="211"/>
      <c r="E88" s="211"/>
      <c r="F88" s="211"/>
      <c r="G88" s="211"/>
      <c r="H88" s="211"/>
      <c r="I88" s="211"/>
      <c r="J88" s="211"/>
      <c r="K88" s="211"/>
      <c r="L88" s="211"/>
    </row>
    <row r="89" spans="1:12" s="139" customFormat="1" ht="15.75" customHeight="1" x14ac:dyDescent="0.35">
      <c r="A89" s="166"/>
      <c r="B89" s="174"/>
      <c r="C89" s="174"/>
      <c r="D89" s="174"/>
      <c r="E89" s="174"/>
      <c r="F89" s="174"/>
      <c r="G89" s="174"/>
      <c r="H89" s="174"/>
      <c r="I89" s="174"/>
      <c r="J89" s="174"/>
      <c r="K89" s="174"/>
      <c r="L89" s="174"/>
    </row>
    <row r="90" spans="1:12" s="139" customFormat="1" ht="39" customHeight="1" x14ac:dyDescent="0.35">
      <c r="A90" s="211" t="s">
        <v>1349</v>
      </c>
      <c r="B90" s="211"/>
      <c r="C90" s="211"/>
      <c r="D90" s="211"/>
      <c r="E90" s="211"/>
      <c r="F90" s="211"/>
      <c r="G90" s="211"/>
      <c r="H90" s="211"/>
      <c r="I90" s="211"/>
      <c r="J90" s="211"/>
      <c r="K90" s="211"/>
      <c r="L90" s="211"/>
    </row>
    <row r="91" spans="1:12" s="139" customFormat="1" ht="17.5" x14ac:dyDescent="0.45">
      <c r="A91" s="168"/>
      <c r="B91" s="164" t="s">
        <v>1350</v>
      </c>
    </row>
    <row r="92" spans="1:12" s="139" customFormat="1" ht="15.5" x14ac:dyDescent="0.35">
      <c r="A92" s="168"/>
      <c r="B92" s="168" t="s">
        <v>1260</v>
      </c>
      <c r="C92" s="170" t="s">
        <v>1261</v>
      </c>
      <c r="D92" s="168" t="s">
        <v>1351</v>
      </c>
    </row>
    <row r="93" spans="1:12" s="139" customFormat="1" ht="15.5" x14ac:dyDescent="0.35">
      <c r="A93" s="168"/>
      <c r="B93" s="168" t="s">
        <v>1269</v>
      </c>
      <c r="C93" s="170" t="s">
        <v>1261</v>
      </c>
      <c r="D93" s="168" t="s">
        <v>1270</v>
      </c>
    </row>
    <row r="94" spans="1:12" s="139" customFormat="1" ht="15.5" x14ac:dyDescent="0.35">
      <c r="A94" s="168"/>
      <c r="B94" s="168" t="s">
        <v>1266</v>
      </c>
      <c r="C94" s="170" t="s">
        <v>1261</v>
      </c>
      <c r="D94" s="168" t="s">
        <v>1352</v>
      </c>
    </row>
    <row r="95" spans="1:12" s="139" customFormat="1" ht="15.5" x14ac:dyDescent="0.35">
      <c r="A95" s="168"/>
      <c r="B95" s="168" t="s">
        <v>1271</v>
      </c>
      <c r="C95" s="170" t="s">
        <v>1261</v>
      </c>
      <c r="D95" s="168" t="s">
        <v>1353</v>
      </c>
    </row>
    <row r="96" spans="1:12" s="139" customFormat="1" ht="15.5" x14ac:dyDescent="0.35">
      <c r="A96" s="168"/>
      <c r="B96" s="168" t="s">
        <v>1267</v>
      </c>
      <c r="C96" s="170" t="s">
        <v>1261</v>
      </c>
      <c r="D96" s="168" t="s">
        <v>1268</v>
      </c>
    </row>
    <row r="97" spans="1:4" s="139" customFormat="1" ht="15.5" x14ac:dyDescent="0.35">
      <c r="A97" s="168"/>
      <c r="B97" s="168" t="s">
        <v>1264</v>
      </c>
      <c r="C97" s="170" t="s">
        <v>1261</v>
      </c>
      <c r="D97" s="168" t="s">
        <v>1321</v>
      </c>
    </row>
    <row r="98" spans="1:4" s="139" customFormat="1" ht="15.5" x14ac:dyDescent="0.35">
      <c r="A98" s="168"/>
      <c r="B98" s="171"/>
    </row>
    <row r="99" spans="1:4" s="139" customFormat="1" ht="21" x14ac:dyDescent="0.5">
      <c r="A99" s="175"/>
    </row>
    <row r="100" spans="1:4" s="139" customFormat="1" ht="15.5" x14ac:dyDescent="0.35"/>
  </sheetData>
  <sheetProtection algorithmName="SHA-512" hashValue="pH7sDrA4oMpF8c+C2M4KzGxRsl2y179VC3J8WT4M7ZHVzbtZG1fAma6v+i9lkYAjFwdumk7TnMuvfgzjdov+pw==" saltValue="48AlETbm500pxJaYUOm1Ng==" spinCount="100000" sheet="1" objects="1" scenarios="1"/>
  <mergeCells count="27">
    <mergeCell ref="A5:M5"/>
    <mergeCell ref="A9:L10"/>
    <mergeCell ref="A12:L12"/>
    <mergeCell ref="C14:L14"/>
    <mergeCell ref="C15:L15"/>
    <mergeCell ref="A8:E8"/>
    <mergeCell ref="A7:E7"/>
    <mergeCell ref="A36:L36"/>
    <mergeCell ref="A40:L40"/>
    <mergeCell ref="C16:L16"/>
    <mergeCell ref="C18:L18"/>
    <mergeCell ref="A38:L38"/>
    <mergeCell ref="A37:L37"/>
    <mergeCell ref="C17:L17"/>
    <mergeCell ref="A32:L32"/>
    <mergeCell ref="A90:L90"/>
    <mergeCell ref="A51:L51"/>
    <mergeCell ref="A53:L53"/>
    <mergeCell ref="A66:L66"/>
    <mergeCell ref="A68:L68"/>
    <mergeCell ref="A80:L80"/>
    <mergeCell ref="B86:L86"/>
    <mergeCell ref="A47:L47"/>
    <mergeCell ref="A49:L49"/>
    <mergeCell ref="A82:L82"/>
    <mergeCell ref="A84:L84"/>
    <mergeCell ref="A88:L88"/>
  </mergeCells>
  <hyperlinks>
    <hyperlink ref="A7" r:id="rId1" xr:uid="{00000000-0004-0000-0000-000000000000}"/>
  </hyperlinks>
  <pageMargins left="0.7" right="0.7" top="0.75" bottom="0.75" header="0.3" footer="0.3"/>
  <pageSetup scale="83" fitToHeight="10" orientation="landscape" r:id="rId2"/>
  <headerFooter>
    <oddFooter>Page &amp;P</oddFooter>
  </headerFooter>
  <drawing r:id="rId3"/>
  <legacyDrawing r:id="rId4"/>
  <oleObjects>
    <mc:AlternateContent xmlns:mc="http://schemas.openxmlformats.org/markup-compatibility/2006">
      <mc:Choice Requires="x14">
        <oleObject progId="Word.Document.12" shapeId="11265" r:id="rId5">
          <objectPr defaultSize="0" autoPict="0" r:id="rId6">
            <anchor moveWithCells="1">
              <from>
                <xdr:col>0</xdr:col>
                <xdr:colOff>76200</xdr:colOff>
                <xdr:row>0</xdr:row>
                <xdr:rowOff>101600</xdr:rowOff>
              </from>
              <to>
                <xdr:col>10</xdr:col>
                <xdr:colOff>457200</xdr:colOff>
                <xdr:row>4</xdr:row>
                <xdr:rowOff>76200</xdr:rowOff>
              </to>
            </anchor>
          </objectPr>
        </oleObject>
      </mc:Choice>
      <mc:Fallback>
        <oleObject progId="Word.Document.12" shapeId="11265"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B12"/>
  <sheetViews>
    <sheetView workbookViewId="0"/>
  </sheetViews>
  <sheetFormatPr defaultColWidth="9.1796875" defaultRowHeight="14.5" x14ac:dyDescent="0.35"/>
  <cols>
    <col min="1" max="1" width="30.6328125" style="176" customWidth="1"/>
    <col min="2" max="2" width="60.453125" style="176" customWidth="1"/>
    <col min="3" max="16384" width="9.1796875" style="176"/>
  </cols>
  <sheetData>
    <row r="5" spans="1:2" ht="21" x14ac:dyDescent="0.5">
      <c r="A5" s="221" t="s">
        <v>1296</v>
      </c>
      <c r="B5" s="221"/>
    </row>
    <row r="6" spans="1:2" ht="22" customHeight="1" x14ac:dyDescent="0.35">
      <c r="A6" s="99" t="s">
        <v>0</v>
      </c>
      <c r="B6" s="209" t="s">
        <v>1422</v>
      </c>
    </row>
    <row r="7" spans="1:2" ht="22" customHeight="1" x14ac:dyDescent="0.35">
      <c r="A7" s="99" t="s">
        <v>1</v>
      </c>
      <c r="B7" s="210" t="s">
        <v>1423</v>
      </c>
    </row>
    <row r="8" spans="1:2" ht="22" customHeight="1" x14ac:dyDescent="0.35">
      <c r="A8" s="99" t="s">
        <v>2</v>
      </c>
      <c r="B8" s="210" t="s">
        <v>1424</v>
      </c>
    </row>
    <row r="9" spans="1:2" ht="22" customHeight="1" x14ac:dyDescent="0.35">
      <c r="A9" s="99" t="s">
        <v>3</v>
      </c>
      <c r="B9" s="210" t="s">
        <v>1425</v>
      </c>
    </row>
    <row r="10" spans="1:2" ht="42" x14ac:dyDescent="0.35">
      <c r="A10" s="99" t="s">
        <v>1297</v>
      </c>
      <c r="B10" s="210" t="s">
        <v>1426</v>
      </c>
    </row>
    <row r="11" spans="1:2" ht="22" customHeight="1" x14ac:dyDescent="0.35">
      <c r="A11" s="99" t="s">
        <v>4</v>
      </c>
      <c r="B11" s="210" t="s">
        <v>1459</v>
      </c>
    </row>
    <row r="12" spans="1:2" ht="22" customHeight="1" x14ac:dyDescent="0.35">
      <c r="A12" s="99" t="s">
        <v>5</v>
      </c>
      <c r="B12" s="210" t="s">
        <v>1460</v>
      </c>
    </row>
  </sheetData>
  <sheetProtection algorithmName="SHA-512" hashValue="fMm5DFvrYzhfruMVM4PJAFvIWg3vaS1pMUC+QGJybWNsi3NH5dmbpITUT3WwI8mlpiQ077hLITQBlarXrBO75g==" saltValue="zlWROiXmrugigJYFyhNKqw==" spinCount="100000" sheet="1" objects="1" scenarios="1"/>
  <mergeCells count="1">
    <mergeCell ref="A5:B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M203"/>
  <sheetViews>
    <sheetView topLeftCell="B10" zoomScale="120" zoomScaleNormal="120" workbookViewId="0">
      <selection activeCell="I35" sqref="I35"/>
    </sheetView>
  </sheetViews>
  <sheetFormatPr defaultColWidth="8.81640625" defaultRowHeight="14.5" x14ac:dyDescent="0.35"/>
  <cols>
    <col min="1" max="1" width="24.453125" style="1" customWidth="1"/>
    <col min="2" max="2" width="60.453125" customWidth="1"/>
    <col min="3" max="3" width="28.36328125" customWidth="1"/>
    <col min="4" max="5" width="18.6328125" style="1" customWidth="1"/>
    <col min="6" max="6" width="22.36328125" style="1" customWidth="1"/>
    <col min="7" max="7" width="22.36328125" customWidth="1"/>
    <col min="8" max="13" width="14.453125" style="1" customWidth="1"/>
  </cols>
  <sheetData>
    <row r="1" spans="1:13" ht="20.25" customHeight="1" x14ac:dyDescent="0.35"/>
    <row r="2" spans="1:13" ht="20.25" customHeight="1" x14ac:dyDescent="0.35"/>
    <row r="3" spans="1:13" ht="20.25" customHeight="1" x14ac:dyDescent="0.35"/>
    <row r="4" spans="1:13" ht="20.25" customHeight="1" x14ac:dyDescent="0.35"/>
    <row r="5" spans="1:13" ht="20.25" customHeight="1" x14ac:dyDescent="0.35"/>
    <row r="6" spans="1:13" ht="20.25" customHeight="1" x14ac:dyDescent="0.35"/>
    <row r="7" spans="1:13" ht="20.25" customHeight="1" x14ac:dyDescent="0.35"/>
    <row r="8" spans="1:13" ht="20.25" customHeight="1" x14ac:dyDescent="0.35"/>
    <row r="9" spans="1:13" s="34" customFormat="1" ht="20.25" customHeight="1" thickBot="1" x14ac:dyDescent="0.4">
      <c r="A9" s="35"/>
      <c r="D9" s="35"/>
      <c r="E9" s="35"/>
      <c r="F9" s="35"/>
      <c r="H9" s="35"/>
      <c r="I9" s="35"/>
      <c r="J9" s="35"/>
      <c r="K9" s="35"/>
      <c r="L9" s="35"/>
      <c r="M9" s="35"/>
    </row>
    <row r="10" spans="1:13" ht="50.25" customHeight="1" thickBot="1" x14ac:dyDescent="0.4">
      <c r="A10" s="225" t="s">
        <v>13</v>
      </c>
      <c r="B10" s="226"/>
      <c r="C10" s="226"/>
      <c r="D10" s="241" t="s">
        <v>1161</v>
      </c>
      <c r="E10" s="242"/>
      <c r="F10" s="225" t="s">
        <v>6</v>
      </c>
      <c r="G10" s="226"/>
      <c r="H10" s="226"/>
      <c r="I10" s="226"/>
      <c r="J10" s="226"/>
      <c r="K10" s="226"/>
      <c r="L10" s="226"/>
      <c r="M10" s="227"/>
    </row>
    <row r="11" spans="1:13" ht="20.25" customHeight="1" thickBot="1" x14ac:dyDescent="0.4">
      <c r="A11" s="243" t="s">
        <v>1228</v>
      </c>
      <c r="B11" s="228" t="s">
        <v>9</v>
      </c>
      <c r="C11" s="230" t="s">
        <v>12</v>
      </c>
      <c r="D11" s="239" t="s">
        <v>11</v>
      </c>
      <c r="E11" s="232" t="s">
        <v>1160</v>
      </c>
      <c r="F11" s="234" t="s">
        <v>1162</v>
      </c>
      <c r="G11" s="232" t="s">
        <v>10</v>
      </c>
      <c r="H11" s="236" t="s">
        <v>1243</v>
      </c>
      <c r="I11" s="237"/>
      <c r="J11" s="238"/>
      <c r="K11" s="222" t="s">
        <v>1289</v>
      </c>
      <c r="L11" s="223"/>
      <c r="M11" s="224"/>
    </row>
    <row r="12" spans="1:13" ht="48" customHeight="1" thickBot="1" x14ac:dyDescent="0.4">
      <c r="A12" s="244"/>
      <c r="B12" s="229"/>
      <c r="C12" s="231"/>
      <c r="D12" s="240"/>
      <c r="E12" s="233"/>
      <c r="F12" s="235"/>
      <c r="G12" s="233"/>
      <c r="H12" s="42" t="s">
        <v>7</v>
      </c>
      <c r="I12" s="44" t="s">
        <v>1247</v>
      </c>
      <c r="J12" s="41" t="s">
        <v>8</v>
      </c>
      <c r="K12" s="43" t="s">
        <v>7</v>
      </c>
      <c r="L12" s="44" t="s">
        <v>1247</v>
      </c>
      <c r="M12" s="41" t="s">
        <v>8</v>
      </c>
    </row>
    <row r="13" spans="1:13" x14ac:dyDescent="0.35">
      <c r="A13" s="6" t="s">
        <v>1229</v>
      </c>
      <c r="B13" s="7" t="s">
        <v>1316</v>
      </c>
      <c r="C13" s="8" t="s">
        <v>1216</v>
      </c>
      <c r="D13" s="10" t="s">
        <v>1217</v>
      </c>
      <c r="E13" s="9" t="s">
        <v>1218</v>
      </c>
      <c r="F13" s="10" t="s">
        <v>1219</v>
      </c>
      <c r="G13" s="11" t="s">
        <v>1220</v>
      </c>
      <c r="H13" s="12">
        <v>100</v>
      </c>
      <c r="I13" s="13">
        <v>140</v>
      </c>
      <c r="J13" s="9">
        <v>200</v>
      </c>
      <c r="K13" s="12">
        <v>0.3</v>
      </c>
      <c r="L13" s="13">
        <v>0.5</v>
      </c>
      <c r="M13" s="9">
        <v>0.8</v>
      </c>
    </row>
    <row r="14" spans="1:13" x14ac:dyDescent="0.35">
      <c r="A14" s="121"/>
      <c r="B14" s="128"/>
      <c r="C14" s="123"/>
      <c r="D14" s="125"/>
      <c r="E14" s="126"/>
      <c r="F14" s="125"/>
      <c r="G14" s="124"/>
      <c r="H14" s="129"/>
      <c r="I14" s="130"/>
      <c r="J14" s="126"/>
      <c r="K14" s="129"/>
      <c r="L14" s="130"/>
      <c r="M14" s="126"/>
    </row>
    <row r="15" spans="1:13" x14ac:dyDescent="0.35">
      <c r="A15" s="204" t="str">
        <f>'3. Pollutant Emissions - EF'!A16</f>
        <v>EU4 GM1</v>
      </c>
      <c r="B15" s="206" t="s">
        <v>1377</v>
      </c>
      <c r="C15" s="61" t="s">
        <v>1384</v>
      </c>
      <c r="D15" s="190" t="s">
        <v>1386</v>
      </c>
      <c r="E15" s="79" t="s">
        <v>1388</v>
      </c>
      <c r="F15" s="190" t="s">
        <v>1219</v>
      </c>
      <c r="G15" s="191" t="s">
        <v>1389</v>
      </c>
      <c r="H15" s="192">
        <v>76222</v>
      </c>
      <c r="I15" s="79">
        <v>0</v>
      </c>
      <c r="J15" s="79"/>
      <c r="K15" s="192">
        <f>H15/365</f>
        <v>208.82739726027398</v>
      </c>
      <c r="L15" s="193">
        <v>0</v>
      </c>
      <c r="M15" s="79"/>
    </row>
    <row r="16" spans="1:13" x14ac:dyDescent="0.35">
      <c r="A16" s="205" t="str">
        <f>'3. Pollutant Emissions - EF'!A29</f>
        <v>EU4 GM4 Green glass</v>
      </c>
      <c r="B16" s="207" t="s">
        <v>1430</v>
      </c>
      <c r="C16" s="61" t="s">
        <v>1384</v>
      </c>
      <c r="D16" s="190" t="s">
        <v>1386</v>
      </c>
      <c r="E16" s="79" t="s">
        <v>1378</v>
      </c>
      <c r="F16" s="190" t="s">
        <v>1219</v>
      </c>
      <c r="G16" s="191" t="s">
        <v>1389</v>
      </c>
      <c r="H16" s="192">
        <v>35304</v>
      </c>
      <c r="I16" s="79">
        <v>33600</v>
      </c>
      <c r="J16" s="79"/>
      <c r="K16" s="192">
        <f t="shared" ref="K16:K26" si="0">H16/365</f>
        <v>96.723287671232882</v>
      </c>
      <c r="L16" s="193">
        <v>190.8</v>
      </c>
      <c r="M16" s="79"/>
    </row>
    <row r="17" spans="1:13" x14ac:dyDescent="0.35">
      <c r="A17" s="205" t="str">
        <f>'3. Pollutant Emissions - EF'!A42</f>
        <v>EU4 GM4 Amber glass</v>
      </c>
      <c r="B17" s="206" t="s">
        <v>1438</v>
      </c>
      <c r="C17" s="61" t="s">
        <v>1384</v>
      </c>
      <c r="D17" s="190" t="s">
        <v>1386</v>
      </c>
      <c r="E17" s="79" t="s">
        <v>1378</v>
      </c>
      <c r="F17" s="190" t="s">
        <v>1219</v>
      </c>
      <c r="G17" s="191" t="s">
        <v>1389</v>
      </c>
      <c r="H17" s="192">
        <v>27739</v>
      </c>
      <c r="I17" s="79">
        <v>26400</v>
      </c>
      <c r="J17" s="79"/>
      <c r="K17" s="192">
        <f t="shared" si="0"/>
        <v>75.9972602739726</v>
      </c>
      <c r="L17" s="193">
        <v>190.8</v>
      </c>
      <c r="M17" s="79"/>
    </row>
    <row r="18" spans="1:13" x14ac:dyDescent="0.35">
      <c r="A18" s="205" t="str">
        <f>'3. Pollutant Emissions - EF'!A55</f>
        <v>EU4 GM1 Nat gas</v>
      </c>
      <c r="B18" s="206" t="s">
        <v>1379</v>
      </c>
      <c r="C18" s="61" t="s">
        <v>1384</v>
      </c>
      <c r="D18" s="190" t="s">
        <v>1386</v>
      </c>
      <c r="E18" s="79" t="s">
        <v>1388</v>
      </c>
      <c r="F18" s="190" t="s">
        <v>1390</v>
      </c>
      <c r="G18" s="191" t="s">
        <v>1391</v>
      </c>
      <c r="H18" s="192">
        <v>256.3</v>
      </c>
      <c r="I18" s="79">
        <v>0</v>
      </c>
      <c r="J18" s="79"/>
      <c r="K18" s="192">
        <f t="shared" si="0"/>
        <v>0.7021917808219178</v>
      </c>
      <c r="L18" s="193">
        <v>0</v>
      </c>
      <c r="M18" s="79"/>
    </row>
    <row r="19" spans="1:13" x14ac:dyDescent="0.35">
      <c r="A19" s="205" t="str">
        <f>'3. Pollutant Emissions - EF'!A97</f>
        <v>EU4 GM4 Nat gas</v>
      </c>
      <c r="B19" s="207" t="s">
        <v>1380</v>
      </c>
      <c r="C19" s="61" t="s">
        <v>1384</v>
      </c>
      <c r="D19" s="190" t="s">
        <v>1386</v>
      </c>
      <c r="E19" s="79" t="s">
        <v>1378</v>
      </c>
      <c r="F19" s="190" t="s">
        <v>1390</v>
      </c>
      <c r="G19" s="191" t="s">
        <v>1391</v>
      </c>
      <c r="H19" s="192">
        <v>211.9</v>
      </c>
      <c r="I19" s="79">
        <v>242</v>
      </c>
      <c r="J19" s="79"/>
      <c r="K19" s="192">
        <f t="shared" si="0"/>
        <v>0.58054794520547948</v>
      </c>
      <c r="L19" s="193">
        <f>I19/365*1.2</f>
        <v>0.79561643835616447</v>
      </c>
      <c r="M19" s="79"/>
    </row>
    <row r="20" spans="1:13" x14ac:dyDescent="0.35">
      <c r="A20" s="205" t="str">
        <f>'3. Pollutant Emissions - EF'!A139</f>
        <v xml:space="preserve">EU6 </v>
      </c>
      <c r="B20" s="207" t="s">
        <v>1381</v>
      </c>
      <c r="C20" s="61" t="s">
        <v>1384</v>
      </c>
      <c r="D20" s="190" t="s">
        <v>1387</v>
      </c>
      <c r="E20" s="79" t="s">
        <v>1447</v>
      </c>
      <c r="F20" s="190" t="s">
        <v>1390</v>
      </c>
      <c r="G20" s="191" t="s">
        <v>1391</v>
      </c>
      <c r="H20" s="192">
        <v>76.099999999999994</v>
      </c>
      <c r="I20" s="79">
        <v>87</v>
      </c>
      <c r="J20" s="79"/>
      <c r="K20" s="192">
        <f t="shared" si="0"/>
        <v>0.20849315068493149</v>
      </c>
      <c r="L20" s="193">
        <f>I20/365*1.2</f>
        <v>0.28602739726027393</v>
      </c>
      <c r="M20" s="79"/>
    </row>
    <row r="21" spans="1:13" x14ac:dyDescent="0.35">
      <c r="A21" s="205" t="str">
        <f>'3. Pollutant Emissions - EF'!A181</f>
        <v>EU7</v>
      </c>
      <c r="B21" s="207" t="s">
        <v>1382</v>
      </c>
      <c r="C21" s="61" t="s">
        <v>1384</v>
      </c>
      <c r="D21" s="190" t="s">
        <v>1386</v>
      </c>
      <c r="E21" s="79" t="s">
        <v>1420</v>
      </c>
      <c r="F21" s="190" t="s">
        <v>1390</v>
      </c>
      <c r="G21" s="191" t="s">
        <v>1391</v>
      </c>
      <c r="H21" s="192">
        <v>31.7</v>
      </c>
      <c r="I21" s="79">
        <v>38</v>
      </c>
      <c r="J21" s="79"/>
      <c r="K21" s="192">
        <f t="shared" si="0"/>
        <v>8.6849315068493152E-2</v>
      </c>
      <c r="L21" s="193">
        <f>I21/365*1.5</f>
        <v>0.15616438356164383</v>
      </c>
      <c r="M21" s="79"/>
    </row>
    <row r="22" spans="1:13" x14ac:dyDescent="0.35">
      <c r="A22" s="205" t="str">
        <f>'3. Pollutant Emissions - EF'!A223</f>
        <v>EU5</v>
      </c>
      <c r="B22" s="207" t="s">
        <v>1412</v>
      </c>
      <c r="C22" s="61" t="s">
        <v>1384</v>
      </c>
      <c r="D22" s="190" t="s">
        <v>1386</v>
      </c>
      <c r="E22" s="79" t="s">
        <v>1421</v>
      </c>
      <c r="F22" s="190" t="s">
        <v>1392</v>
      </c>
      <c r="G22" s="191" t="s">
        <v>1393</v>
      </c>
      <c r="H22" s="192">
        <v>23950</v>
      </c>
      <c r="I22" s="193">
        <v>12382</v>
      </c>
      <c r="J22" s="79"/>
      <c r="K22" s="192">
        <f t="shared" si="0"/>
        <v>65.61643835616438</v>
      </c>
      <c r="L22" s="193">
        <f>I22/365*1.2</f>
        <v>40.707945205479454</v>
      </c>
      <c r="M22" s="79"/>
    </row>
    <row r="23" spans="1:13" x14ac:dyDescent="0.35">
      <c r="A23" s="205" t="s">
        <v>1375</v>
      </c>
      <c r="B23" s="207" t="s">
        <v>1411</v>
      </c>
      <c r="C23" s="61" t="s">
        <v>1384</v>
      </c>
      <c r="D23" s="190" t="s">
        <v>1386</v>
      </c>
      <c r="E23" s="79" t="s">
        <v>1421</v>
      </c>
      <c r="F23" s="190" t="s">
        <v>1413</v>
      </c>
      <c r="G23" s="191" t="s">
        <v>1397</v>
      </c>
      <c r="H23" s="192">
        <v>1</v>
      </c>
      <c r="I23" s="193">
        <v>1</v>
      </c>
      <c r="J23" s="79"/>
      <c r="K23" s="192">
        <v>1</v>
      </c>
      <c r="L23" s="193">
        <v>1</v>
      </c>
      <c r="M23" s="193"/>
    </row>
    <row r="24" spans="1:13" x14ac:dyDescent="0.35">
      <c r="A24" s="205" t="str">
        <f>'3. Pollutant Emissions - EF'!A225</f>
        <v>EU-10 Nickel Spray Welding</v>
      </c>
      <c r="B24" s="207" t="s">
        <v>1441</v>
      </c>
      <c r="C24" s="61" t="s">
        <v>1385</v>
      </c>
      <c r="D24" s="190" t="s">
        <v>1386</v>
      </c>
      <c r="E24" s="79" t="s">
        <v>1458</v>
      </c>
      <c r="F24" s="190" t="s">
        <v>1394</v>
      </c>
      <c r="G24" s="191" t="s">
        <v>1395</v>
      </c>
      <c r="H24" s="192">
        <v>485</v>
      </c>
      <c r="I24" s="193">
        <v>251</v>
      </c>
      <c r="J24" s="79"/>
      <c r="K24" s="192">
        <f t="shared" si="0"/>
        <v>1.3287671232876712</v>
      </c>
      <c r="L24" s="193">
        <f t="shared" ref="L24:L26" si="1">I24/365*1.2</f>
        <v>0.82520547945205469</v>
      </c>
      <c r="M24" s="79"/>
    </row>
    <row r="25" spans="1:13" x14ac:dyDescent="0.35">
      <c r="A25" s="205" t="str">
        <f>'3. Pollutant Emissions - EF'!A238</f>
        <v>EU1 (Sand) RMBH-1</v>
      </c>
      <c r="B25" s="207" t="s">
        <v>1450</v>
      </c>
      <c r="C25" s="61" t="s">
        <v>1385</v>
      </c>
      <c r="D25" s="190" t="s">
        <v>1386</v>
      </c>
      <c r="E25" s="79" t="s">
        <v>1448</v>
      </c>
      <c r="F25" s="190" t="s">
        <v>1219</v>
      </c>
      <c r="G25" s="191" t="s">
        <v>1396</v>
      </c>
      <c r="H25" s="192">
        <v>32688</v>
      </c>
      <c r="I25" s="193">
        <v>18000</v>
      </c>
      <c r="J25" s="79"/>
      <c r="K25" s="192">
        <f t="shared" si="0"/>
        <v>89.556164383561651</v>
      </c>
      <c r="L25" s="193">
        <f t="shared" si="1"/>
        <v>59.178082191780817</v>
      </c>
      <c r="M25" s="79"/>
    </row>
    <row r="26" spans="1:13" x14ac:dyDescent="0.35">
      <c r="A26" s="205" t="str">
        <f>'3. Pollutant Emissions - EF'!A239</f>
        <v>EU1 (Limestone) RMBH-1</v>
      </c>
      <c r="B26" s="207" t="s">
        <v>1451</v>
      </c>
      <c r="C26" s="61" t="s">
        <v>1385</v>
      </c>
      <c r="D26" s="190" t="s">
        <v>1386</v>
      </c>
      <c r="E26" s="79" t="s">
        <v>1448</v>
      </c>
      <c r="F26" s="190" t="s">
        <v>1219</v>
      </c>
      <c r="G26" s="191" t="s">
        <v>1431</v>
      </c>
      <c r="H26" s="192">
        <v>9052</v>
      </c>
      <c r="I26" s="193">
        <v>5000</v>
      </c>
      <c r="J26" s="79"/>
      <c r="K26" s="192">
        <f t="shared" si="0"/>
        <v>24.8</v>
      </c>
      <c r="L26" s="193">
        <f t="shared" si="1"/>
        <v>16.43835616438356</v>
      </c>
      <c r="M26" s="79"/>
    </row>
    <row r="27" spans="1:13" x14ac:dyDescent="0.35">
      <c r="A27" s="205" t="str">
        <f>'3. Pollutant Emissions - EF'!A240</f>
        <v>EU1 (Batchhouse)</v>
      </c>
      <c r="B27" s="207" t="s">
        <v>1383</v>
      </c>
      <c r="C27" s="61" t="s">
        <v>1384</v>
      </c>
      <c r="D27" s="190" t="s">
        <v>1387</v>
      </c>
      <c r="E27" s="79" t="s">
        <v>1376</v>
      </c>
      <c r="F27" s="190" t="s">
        <v>1413</v>
      </c>
      <c r="G27" s="191" t="s">
        <v>1397</v>
      </c>
      <c r="H27" s="192">
        <v>1</v>
      </c>
      <c r="I27" s="193">
        <v>1</v>
      </c>
      <c r="J27" s="79"/>
      <c r="K27" s="192">
        <v>1</v>
      </c>
      <c r="L27" s="193">
        <v>1</v>
      </c>
      <c r="M27" s="79"/>
    </row>
    <row r="28" spans="1:13" x14ac:dyDescent="0.35">
      <c r="A28" s="59" t="str">
        <f>'3. Pollutant Emissions - EF'!A227</f>
        <v>EU-10 SMAW welding</v>
      </c>
      <c r="B28" s="59" t="s">
        <v>1442</v>
      </c>
      <c r="C28" s="61" t="s">
        <v>1385</v>
      </c>
      <c r="D28" s="190" t="s">
        <v>1386</v>
      </c>
      <c r="E28" s="79" t="s">
        <v>1458</v>
      </c>
      <c r="F28" s="190" t="s">
        <v>1394</v>
      </c>
      <c r="G28" s="191" t="s">
        <v>1395</v>
      </c>
      <c r="H28" s="192">
        <v>100</v>
      </c>
      <c r="I28" s="193">
        <v>75</v>
      </c>
      <c r="J28" s="79"/>
      <c r="K28" s="192">
        <v>8</v>
      </c>
      <c r="L28" s="193">
        <v>8</v>
      </c>
      <c r="M28" s="79"/>
    </row>
    <row r="29" spans="1:13" x14ac:dyDescent="0.35">
      <c r="A29" s="59" t="str">
        <f>'3. Pollutant Emissions - EF'!A232</f>
        <v>EU-10 GMAW welding</v>
      </c>
      <c r="B29" s="59" t="s">
        <v>1443</v>
      </c>
      <c r="C29" s="61" t="s">
        <v>1385</v>
      </c>
      <c r="D29" s="190" t="s">
        <v>1386</v>
      </c>
      <c r="E29" s="79" t="s">
        <v>1458</v>
      </c>
      <c r="F29" s="190" t="s">
        <v>1394</v>
      </c>
      <c r="G29" s="191" t="s">
        <v>1395</v>
      </c>
      <c r="H29" s="192">
        <v>150</v>
      </c>
      <c r="I29" s="193">
        <v>140</v>
      </c>
      <c r="J29" s="79"/>
      <c r="K29" s="192">
        <v>12</v>
      </c>
      <c r="L29" s="193">
        <v>12</v>
      </c>
      <c r="M29" s="79"/>
    </row>
    <row r="30" spans="1:13" x14ac:dyDescent="0.35">
      <c r="A30" s="59" t="str">
        <f>'3. Pollutant Emissions - EF'!A233</f>
        <v>EU-10 GTAW welding</v>
      </c>
      <c r="B30" s="59" t="s">
        <v>1444</v>
      </c>
      <c r="C30" s="61" t="s">
        <v>1385</v>
      </c>
      <c r="D30" s="190" t="s">
        <v>1386</v>
      </c>
      <c r="E30" s="79" t="s">
        <v>1458</v>
      </c>
      <c r="F30" s="190" t="s">
        <v>1394</v>
      </c>
      <c r="G30" s="191" t="s">
        <v>1395</v>
      </c>
      <c r="H30" s="192">
        <v>10</v>
      </c>
      <c r="I30" s="193">
        <v>5</v>
      </c>
      <c r="J30" s="79"/>
      <c r="K30" s="192">
        <v>0.8</v>
      </c>
      <c r="L30" s="193">
        <v>0.8</v>
      </c>
      <c r="M30" s="79"/>
    </row>
    <row r="31" spans="1:13" x14ac:dyDescent="0.35">
      <c r="A31" s="205" t="str">
        <f>'3. Pollutant Emissions - EF'!A241</f>
        <v>EU1 (Sand) RMBH-2</v>
      </c>
      <c r="B31" s="207" t="s">
        <v>1452</v>
      </c>
      <c r="C31" s="61" t="s">
        <v>1385</v>
      </c>
      <c r="D31" s="190" t="s">
        <v>1386</v>
      </c>
      <c r="E31" s="79" t="s">
        <v>1449</v>
      </c>
      <c r="F31" s="190" t="s">
        <v>1219</v>
      </c>
      <c r="G31" s="191" t="s">
        <v>1396</v>
      </c>
      <c r="H31" s="192">
        <v>32688</v>
      </c>
      <c r="I31" s="193">
        <v>18000</v>
      </c>
      <c r="J31" s="79"/>
      <c r="K31" s="192">
        <f t="shared" ref="K31:K32" si="2">H31/365</f>
        <v>89.556164383561651</v>
      </c>
      <c r="L31" s="193">
        <f t="shared" ref="L31:L32" si="3">I31/365*1.2</f>
        <v>59.178082191780817</v>
      </c>
      <c r="M31" s="79"/>
    </row>
    <row r="32" spans="1:13" x14ac:dyDescent="0.35">
      <c r="A32" s="205" t="str">
        <f>'3. Pollutant Emissions - EF'!A242</f>
        <v>EU1 (Limestone) RMBH-2</v>
      </c>
      <c r="B32" s="207" t="s">
        <v>1453</v>
      </c>
      <c r="C32" s="61" t="s">
        <v>1385</v>
      </c>
      <c r="D32" s="190" t="s">
        <v>1386</v>
      </c>
      <c r="E32" s="79" t="s">
        <v>1449</v>
      </c>
      <c r="F32" s="190" t="s">
        <v>1219</v>
      </c>
      <c r="G32" s="191" t="s">
        <v>1431</v>
      </c>
      <c r="H32" s="192">
        <v>9052</v>
      </c>
      <c r="I32" s="193">
        <v>5000</v>
      </c>
      <c r="J32" s="79"/>
      <c r="K32" s="192">
        <f t="shared" si="2"/>
        <v>24.8</v>
      </c>
      <c r="L32" s="193">
        <f t="shared" si="3"/>
        <v>16.43835616438356</v>
      </c>
      <c r="M32" s="79"/>
    </row>
    <row r="33" spans="1:13" x14ac:dyDescent="0.35">
      <c r="A33" s="59"/>
      <c r="B33" s="189"/>
      <c r="C33" s="61"/>
      <c r="D33" s="190"/>
      <c r="E33" s="79"/>
      <c r="F33" s="190"/>
      <c r="G33" s="191"/>
      <c r="H33" s="192"/>
      <c r="I33" s="193"/>
      <c r="J33" s="79"/>
      <c r="K33" s="192"/>
      <c r="L33" s="193"/>
      <c r="M33" s="79"/>
    </row>
    <row r="34" spans="1:13" x14ac:dyDescent="0.35">
      <c r="A34" s="59"/>
      <c r="B34" s="189"/>
      <c r="C34" s="61"/>
      <c r="D34" s="190"/>
      <c r="E34" s="79"/>
      <c r="F34" s="190"/>
      <c r="G34" s="191"/>
      <c r="H34" s="192"/>
      <c r="I34" s="193"/>
      <c r="J34" s="79"/>
      <c r="K34" s="192"/>
      <c r="L34" s="193"/>
      <c r="M34" s="79"/>
    </row>
    <row r="35" spans="1:13" x14ac:dyDescent="0.35">
      <c r="A35" s="59"/>
      <c r="B35" s="189"/>
      <c r="C35" s="61"/>
      <c r="D35" s="190"/>
      <c r="E35" s="79"/>
      <c r="F35" s="190"/>
      <c r="G35" s="191"/>
      <c r="H35" s="192"/>
      <c r="I35" s="193"/>
      <c r="J35" s="79"/>
      <c r="K35" s="192"/>
      <c r="L35" s="193"/>
      <c r="M35" s="79"/>
    </row>
    <row r="36" spans="1:13" x14ac:dyDescent="0.35">
      <c r="A36" s="59"/>
      <c r="B36" s="189"/>
      <c r="C36" s="61"/>
      <c r="D36" s="190"/>
      <c r="E36" s="79"/>
      <c r="F36" s="190"/>
      <c r="G36" s="191"/>
      <c r="H36" s="192"/>
      <c r="I36" s="193"/>
      <c r="J36" s="79"/>
      <c r="K36" s="192"/>
      <c r="L36" s="193"/>
      <c r="M36" s="79"/>
    </row>
    <row r="37" spans="1:13" x14ac:dyDescent="0.35">
      <c r="A37" s="59"/>
      <c r="B37" s="189"/>
      <c r="C37" s="61"/>
      <c r="D37" s="190"/>
      <c r="E37" s="79"/>
      <c r="F37" s="190"/>
      <c r="G37" s="191"/>
      <c r="H37" s="192"/>
      <c r="I37" s="193"/>
      <c r="J37" s="79"/>
      <c r="K37" s="192"/>
      <c r="L37" s="193"/>
      <c r="M37" s="79"/>
    </row>
    <row r="38" spans="1:13" x14ac:dyDescent="0.35">
      <c r="A38" s="59"/>
      <c r="B38" s="189"/>
      <c r="C38" s="61"/>
      <c r="D38" s="190"/>
      <c r="E38" s="79"/>
      <c r="F38" s="190"/>
      <c r="G38" s="191"/>
      <c r="H38" s="192"/>
      <c r="I38" s="193"/>
      <c r="J38" s="79"/>
      <c r="K38" s="192"/>
      <c r="L38" s="193"/>
      <c r="M38" s="79"/>
    </row>
    <row r="39" spans="1:13" x14ac:dyDescent="0.35">
      <c r="A39" s="59"/>
      <c r="B39" s="189"/>
      <c r="C39" s="61"/>
      <c r="D39" s="190"/>
      <c r="E39" s="79"/>
      <c r="F39" s="190"/>
      <c r="G39" s="191"/>
      <c r="H39" s="192"/>
      <c r="I39" s="193"/>
      <c r="J39" s="79"/>
      <c r="K39" s="192"/>
      <c r="L39" s="193"/>
      <c r="M39" s="79"/>
    </row>
    <row r="40" spans="1:13" x14ac:dyDescent="0.35">
      <c r="A40" s="59"/>
      <c r="B40" s="189"/>
      <c r="C40" s="61"/>
      <c r="D40" s="190"/>
      <c r="E40" s="79"/>
      <c r="F40" s="190"/>
      <c r="G40" s="191"/>
      <c r="H40" s="192"/>
      <c r="I40" s="193"/>
      <c r="J40" s="79"/>
      <c r="K40" s="192"/>
      <c r="L40" s="193"/>
      <c r="M40" s="79"/>
    </row>
    <row r="41" spans="1:13" x14ac:dyDescent="0.35">
      <c r="A41" s="59"/>
      <c r="B41" s="189"/>
      <c r="C41" s="61"/>
      <c r="D41" s="190"/>
      <c r="E41" s="79"/>
      <c r="F41" s="190"/>
      <c r="G41" s="191"/>
      <c r="H41" s="192"/>
      <c r="I41" s="193"/>
      <c r="J41" s="79"/>
      <c r="K41" s="192"/>
      <c r="L41" s="193"/>
      <c r="M41" s="79"/>
    </row>
    <row r="42" spans="1:13" x14ac:dyDescent="0.35">
      <c r="A42" s="59"/>
      <c r="B42" s="189"/>
      <c r="C42" s="61"/>
      <c r="D42" s="190"/>
      <c r="E42" s="79"/>
      <c r="F42" s="190"/>
      <c r="G42" s="191"/>
      <c r="H42" s="192"/>
      <c r="I42" s="193"/>
      <c r="J42" s="79"/>
      <c r="K42" s="192"/>
      <c r="L42" s="193"/>
      <c r="M42" s="79"/>
    </row>
    <row r="43" spans="1:13" x14ac:dyDescent="0.35">
      <c r="A43" s="59"/>
      <c r="B43" s="189"/>
      <c r="C43" s="61"/>
      <c r="D43" s="190"/>
      <c r="E43" s="79"/>
      <c r="F43" s="190"/>
      <c r="G43" s="191"/>
      <c r="H43" s="192"/>
      <c r="I43" s="193"/>
      <c r="J43" s="79"/>
      <c r="K43" s="192"/>
      <c r="L43" s="193"/>
      <c r="M43" s="79"/>
    </row>
    <row r="44" spans="1:13" x14ac:dyDescent="0.35">
      <c r="A44" s="59"/>
      <c r="B44" s="189"/>
      <c r="C44" s="61"/>
      <c r="D44" s="190"/>
      <c r="E44" s="79"/>
      <c r="F44" s="190"/>
      <c r="G44" s="191"/>
      <c r="H44" s="192"/>
      <c r="I44" s="193"/>
      <c r="J44" s="79"/>
      <c r="K44" s="192"/>
      <c r="L44" s="193"/>
      <c r="M44" s="79"/>
    </row>
    <row r="45" spans="1:13" x14ac:dyDescent="0.35">
      <c r="A45" s="59"/>
      <c r="B45" s="189"/>
      <c r="C45" s="61"/>
      <c r="D45" s="190"/>
      <c r="E45" s="79"/>
      <c r="F45" s="190"/>
      <c r="G45" s="191"/>
      <c r="H45" s="192"/>
      <c r="I45" s="193"/>
      <c r="J45" s="79"/>
      <c r="K45" s="192"/>
      <c r="L45" s="193"/>
      <c r="M45" s="79"/>
    </row>
    <row r="46" spans="1:13" x14ac:dyDescent="0.35">
      <c r="A46" s="59"/>
      <c r="B46" s="189"/>
      <c r="C46" s="61"/>
      <c r="D46" s="190"/>
      <c r="E46" s="79"/>
      <c r="F46" s="190"/>
      <c r="G46" s="191"/>
      <c r="H46" s="192"/>
      <c r="I46" s="193"/>
      <c r="J46" s="79"/>
      <c r="K46" s="192"/>
      <c r="L46" s="193"/>
      <c r="M46" s="79"/>
    </row>
    <row r="47" spans="1:13" x14ac:dyDescent="0.35">
      <c r="A47" s="59"/>
      <c r="B47" s="189"/>
      <c r="C47" s="61"/>
      <c r="D47" s="190"/>
      <c r="E47" s="79"/>
      <c r="F47" s="190"/>
      <c r="G47" s="191"/>
      <c r="H47" s="192"/>
      <c r="I47" s="193"/>
      <c r="J47" s="79"/>
      <c r="K47" s="192"/>
      <c r="L47" s="193"/>
      <c r="M47" s="79"/>
    </row>
    <row r="48" spans="1:13" x14ac:dyDescent="0.35">
      <c r="A48" s="59"/>
      <c r="B48" s="189"/>
      <c r="C48" s="61"/>
      <c r="D48" s="190"/>
      <c r="E48" s="79"/>
      <c r="F48" s="190"/>
      <c r="G48" s="191"/>
      <c r="H48" s="192"/>
      <c r="I48" s="193"/>
      <c r="J48" s="79"/>
      <c r="K48" s="192"/>
      <c r="L48" s="193"/>
      <c r="M48" s="79"/>
    </row>
    <row r="49" spans="1:13" x14ac:dyDescent="0.35">
      <c r="A49" s="59"/>
      <c r="B49" s="189"/>
      <c r="C49" s="61"/>
      <c r="D49" s="190"/>
      <c r="E49" s="79"/>
      <c r="F49" s="190"/>
      <c r="G49" s="191"/>
      <c r="H49" s="192"/>
      <c r="I49" s="193"/>
      <c r="J49" s="79"/>
      <c r="K49" s="192"/>
      <c r="L49" s="193"/>
      <c r="M49" s="79"/>
    </row>
    <row r="50" spans="1:13" x14ac:dyDescent="0.35">
      <c r="A50" s="59"/>
      <c r="B50" s="189"/>
      <c r="C50" s="61"/>
      <c r="D50" s="190"/>
      <c r="E50" s="79"/>
      <c r="F50" s="190"/>
      <c r="G50" s="191"/>
      <c r="H50" s="192"/>
      <c r="I50" s="193"/>
      <c r="J50" s="79"/>
      <c r="K50" s="192"/>
      <c r="L50" s="193"/>
      <c r="M50" s="79"/>
    </row>
    <row r="51" spans="1:13" x14ac:dyDescent="0.35">
      <c r="A51" s="59"/>
      <c r="B51" s="189"/>
      <c r="C51" s="61"/>
      <c r="D51" s="190"/>
      <c r="E51" s="79"/>
      <c r="F51" s="190"/>
      <c r="G51" s="191"/>
      <c r="H51" s="192"/>
      <c r="I51" s="193"/>
      <c r="J51" s="79"/>
      <c r="K51" s="192"/>
      <c r="L51" s="193"/>
      <c r="M51" s="79"/>
    </row>
    <row r="52" spans="1:13" x14ac:dyDescent="0.35">
      <c r="A52" s="59"/>
      <c r="B52" s="189"/>
      <c r="C52" s="61"/>
      <c r="D52" s="190"/>
      <c r="E52" s="79"/>
      <c r="F52" s="190"/>
      <c r="G52" s="191"/>
      <c r="H52" s="192"/>
      <c r="I52" s="193"/>
      <c r="J52" s="79"/>
      <c r="K52" s="192"/>
      <c r="L52" s="193"/>
      <c r="M52" s="79"/>
    </row>
    <row r="53" spans="1:13" x14ac:dyDescent="0.35">
      <c r="A53" s="59"/>
      <c r="B53" s="189"/>
      <c r="C53" s="61"/>
      <c r="D53" s="190"/>
      <c r="E53" s="79"/>
      <c r="F53" s="190"/>
      <c r="G53" s="191"/>
      <c r="H53" s="192"/>
      <c r="I53" s="193"/>
      <c r="J53" s="79"/>
      <c r="K53" s="192"/>
      <c r="L53" s="193"/>
      <c r="M53" s="79"/>
    </row>
    <row r="54" spans="1:13" x14ac:dyDescent="0.35">
      <c r="A54" s="59"/>
      <c r="B54" s="189"/>
      <c r="C54" s="61"/>
      <c r="D54" s="190"/>
      <c r="E54" s="79"/>
      <c r="F54" s="190"/>
      <c r="G54" s="191"/>
      <c r="H54" s="192"/>
      <c r="I54" s="193"/>
      <c r="J54" s="79"/>
      <c r="K54" s="192"/>
      <c r="L54" s="193"/>
      <c r="M54" s="79"/>
    </row>
    <row r="55" spans="1:13" x14ac:dyDescent="0.35">
      <c r="A55" s="59"/>
      <c r="B55" s="189"/>
      <c r="C55" s="61"/>
      <c r="D55" s="190"/>
      <c r="E55" s="79"/>
      <c r="F55" s="190"/>
      <c r="G55" s="191"/>
      <c r="H55" s="192"/>
      <c r="I55" s="193"/>
      <c r="J55" s="79"/>
      <c r="K55" s="192"/>
      <c r="L55" s="193"/>
      <c r="M55" s="79"/>
    </row>
    <row r="56" spans="1:13" x14ac:dyDescent="0.35">
      <c r="A56" s="59"/>
      <c r="B56" s="189"/>
      <c r="C56" s="61"/>
      <c r="D56" s="190"/>
      <c r="E56" s="79"/>
      <c r="F56" s="190"/>
      <c r="G56" s="191"/>
      <c r="H56" s="192"/>
      <c r="I56" s="193"/>
      <c r="J56" s="79"/>
      <c r="K56" s="192"/>
      <c r="L56" s="193"/>
      <c r="M56" s="79"/>
    </row>
    <row r="57" spans="1:13" x14ac:dyDescent="0.35">
      <c r="A57" s="59"/>
      <c r="B57" s="189"/>
      <c r="C57" s="61"/>
      <c r="D57" s="190"/>
      <c r="E57" s="79"/>
      <c r="F57" s="190"/>
      <c r="G57" s="191"/>
      <c r="H57" s="192"/>
      <c r="I57" s="193"/>
      <c r="J57" s="79"/>
      <c r="K57" s="192"/>
      <c r="L57" s="193"/>
      <c r="M57" s="79"/>
    </row>
    <row r="58" spans="1:13" x14ac:dyDescent="0.35">
      <c r="A58" s="59"/>
      <c r="B58" s="189"/>
      <c r="C58" s="61"/>
      <c r="D58" s="190"/>
      <c r="E58" s="79"/>
      <c r="F58" s="190"/>
      <c r="G58" s="191"/>
      <c r="H58" s="192"/>
      <c r="I58" s="193"/>
      <c r="J58" s="79"/>
      <c r="K58" s="192"/>
      <c r="L58" s="193"/>
      <c r="M58" s="79"/>
    </row>
    <row r="59" spans="1:13" x14ac:dyDescent="0.35">
      <c r="A59" s="59"/>
      <c r="B59" s="189"/>
      <c r="C59" s="61"/>
      <c r="D59" s="190"/>
      <c r="E59" s="79"/>
      <c r="F59" s="190"/>
      <c r="G59" s="191"/>
      <c r="H59" s="192"/>
      <c r="I59" s="193"/>
      <c r="J59" s="79"/>
      <c r="K59" s="192"/>
      <c r="L59" s="193"/>
      <c r="M59" s="79"/>
    </row>
    <row r="60" spans="1:13" x14ac:dyDescent="0.35">
      <c r="A60" s="59"/>
      <c r="B60" s="189"/>
      <c r="C60" s="61"/>
      <c r="D60" s="190"/>
      <c r="E60" s="79"/>
      <c r="F60" s="190"/>
      <c r="G60" s="191"/>
      <c r="H60" s="192"/>
      <c r="I60" s="193"/>
      <c r="J60" s="79"/>
      <c r="K60" s="192"/>
      <c r="L60" s="193"/>
      <c r="M60" s="79"/>
    </row>
    <row r="61" spans="1:13" x14ac:dyDescent="0.35">
      <c r="A61" s="59"/>
      <c r="B61" s="189"/>
      <c r="C61" s="61"/>
      <c r="D61" s="190"/>
      <c r="E61" s="79"/>
      <c r="F61" s="190"/>
      <c r="G61" s="191"/>
      <c r="H61" s="192"/>
      <c r="I61" s="193"/>
      <c r="J61" s="79"/>
      <c r="K61" s="192"/>
      <c r="L61" s="193"/>
      <c r="M61" s="79"/>
    </row>
    <row r="62" spans="1:13" x14ac:dyDescent="0.35">
      <c r="A62" s="59"/>
      <c r="B62" s="189"/>
      <c r="C62" s="61"/>
      <c r="D62" s="190"/>
      <c r="E62" s="79"/>
      <c r="F62" s="190"/>
      <c r="G62" s="191"/>
      <c r="H62" s="192"/>
      <c r="I62" s="193"/>
      <c r="J62" s="79"/>
      <c r="K62" s="192"/>
      <c r="L62" s="193"/>
      <c r="M62" s="79"/>
    </row>
    <row r="63" spans="1:13" x14ac:dyDescent="0.35">
      <c r="A63" s="59"/>
      <c r="B63" s="189"/>
      <c r="C63" s="61"/>
      <c r="D63" s="190"/>
      <c r="E63" s="79"/>
      <c r="F63" s="190"/>
      <c r="G63" s="191"/>
      <c r="H63" s="192"/>
      <c r="I63" s="193"/>
      <c r="J63" s="79"/>
      <c r="K63" s="192"/>
      <c r="L63" s="193"/>
      <c r="M63" s="79"/>
    </row>
    <row r="64" spans="1:13" x14ac:dyDescent="0.35">
      <c r="A64" s="59"/>
      <c r="B64" s="189"/>
      <c r="C64" s="61"/>
      <c r="D64" s="190"/>
      <c r="E64" s="79"/>
      <c r="F64" s="190"/>
      <c r="G64" s="191"/>
      <c r="H64" s="192"/>
      <c r="I64" s="193"/>
      <c r="J64" s="79"/>
      <c r="K64" s="192"/>
      <c r="L64" s="193"/>
      <c r="M64" s="79"/>
    </row>
    <row r="65" spans="1:13" x14ac:dyDescent="0.35">
      <c r="A65" s="59"/>
      <c r="B65" s="189"/>
      <c r="C65" s="61"/>
      <c r="D65" s="190"/>
      <c r="E65" s="79"/>
      <c r="F65" s="190"/>
      <c r="G65" s="191"/>
      <c r="H65" s="192"/>
      <c r="I65" s="193"/>
      <c r="J65" s="79"/>
      <c r="K65" s="192"/>
      <c r="L65" s="193"/>
      <c r="M65" s="79"/>
    </row>
    <row r="66" spans="1:13" x14ac:dyDescent="0.35">
      <c r="A66" s="59"/>
      <c r="B66" s="189"/>
      <c r="C66" s="61"/>
      <c r="D66" s="190"/>
      <c r="E66" s="79"/>
      <c r="F66" s="190"/>
      <c r="G66" s="191"/>
      <c r="H66" s="192"/>
      <c r="I66" s="193"/>
      <c r="J66" s="79"/>
      <c r="K66" s="192"/>
      <c r="L66" s="193"/>
      <c r="M66" s="79"/>
    </row>
    <row r="67" spans="1:13" x14ac:dyDescent="0.35">
      <c r="A67" s="59"/>
      <c r="B67" s="189"/>
      <c r="C67" s="61"/>
      <c r="D67" s="190"/>
      <c r="E67" s="79"/>
      <c r="F67" s="190"/>
      <c r="G67" s="191"/>
      <c r="H67" s="192"/>
      <c r="I67" s="193"/>
      <c r="J67" s="79"/>
      <c r="K67" s="192"/>
      <c r="L67" s="193"/>
      <c r="M67" s="79"/>
    </row>
    <row r="68" spans="1:13" x14ac:dyDescent="0.35">
      <c r="A68" s="59"/>
      <c r="B68" s="189"/>
      <c r="C68" s="61"/>
      <c r="D68" s="190"/>
      <c r="E68" s="79"/>
      <c r="F68" s="190"/>
      <c r="G68" s="191"/>
      <c r="H68" s="192"/>
      <c r="I68" s="193"/>
      <c r="J68" s="79"/>
      <c r="K68" s="192"/>
      <c r="L68" s="193"/>
      <c r="M68" s="79"/>
    </row>
    <row r="69" spans="1:13" x14ac:dyDescent="0.35">
      <c r="A69" s="59"/>
      <c r="B69" s="189"/>
      <c r="C69" s="61"/>
      <c r="D69" s="190"/>
      <c r="E69" s="79"/>
      <c r="F69" s="190"/>
      <c r="G69" s="191"/>
      <c r="H69" s="192"/>
      <c r="I69" s="193"/>
      <c r="J69" s="79"/>
      <c r="K69" s="192"/>
      <c r="L69" s="193"/>
      <c r="M69" s="79"/>
    </row>
    <row r="70" spans="1:13" x14ac:dyDescent="0.35">
      <c r="A70" s="59"/>
      <c r="B70" s="189"/>
      <c r="C70" s="61"/>
      <c r="D70" s="190"/>
      <c r="E70" s="79"/>
      <c r="F70" s="190"/>
      <c r="G70" s="191"/>
      <c r="H70" s="192"/>
      <c r="I70" s="193"/>
      <c r="J70" s="79"/>
      <c r="K70" s="192"/>
      <c r="L70" s="193"/>
      <c r="M70" s="79"/>
    </row>
    <row r="71" spans="1:13" x14ac:dyDescent="0.35">
      <c r="A71" s="59"/>
      <c r="B71" s="189"/>
      <c r="C71" s="61"/>
      <c r="D71" s="190"/>
      <c r="E71" s="79"/>
      <c r="F71" s="190"/>
      <c r="G71" s="191"/>
      <c r="H71" s="192"/>
      <c r="I71" s="193"/>
      <c r="J71" s="79"/>
      <c r="K71" s="192"/>
      <c r="L71" s="193"/>
      <c r="M71" s="79"/>
    </row>
    <row r="72" spans="1:13" x14ac:dyDescent="0.35">
      <c r="A72" s="59"/>
      <c r="B72" s="189"/>
      <c r="C72" s="61"/>
      <c r="D72" s="190"/>
      <c r="E72" s="79"/>
      <c r="F72" s="190"/>
      <c r="G72" s="191"/>
      <c r="H72" s="192"/>
      <c r="I72" s="193"/>
      <c r="J72" s="79"/>
      <c r="K72" s="192"/>
      <c r="L72" s="193"/>
      <c r="M72" s="79"/>
    </row>
    <row r="73" spans="1:13" x14ac:dyDescent="0.35">
      <c r="A73" s="59"/>
      <c r="B73" s="189"/>
      <c r="C73" s="61"/>
      <c r="D73" s="190"/>
      <c r="E73" s="79"/>
      <c r="F73" s="190"/>
      <c r="G73" s="191"/>
      <c r="H73" s="192"/>
      <c r="I73" s="193"/>
      <c r="J73" s="79"/>
      <c r="K73" s="192"/>
      <c r="L73" s="193"/>
      <c r="M73" s="79"/>
    </row>
    <row r="74" spans="1:13" x14ac:dyDescent="0.35">
      <c r="A74" s="59"/>
      <c r="B74" s="189"/>
      <c r="C74" s="61"/>
      <c r="D74" s="190"/>
      <c r="E74" s="79"/>
      <c r="F74" s="190"/>
      <c r="G74" s="191"/>
      <c r="H74" s="192"/>
      <c r="I74" s="193"/>
      <c r="J74" s="79"/>
      <c r="K74" s="192"/>
      <c r="L74" s="193"/>
      <c r="M74" s="79"/>
    </row>
    <row r="75" spans="1:13" x14ac:dyDescent="0.35">
      <c r="A75" s="59"/>
      <c r="B75" s="189"/>
      <c r="C75" s="61"/>
      <c r="D75" s="190"/>
      <c r="E75" s="79"/>
      <c r="F75" s="190"/>
      <c r="G75" s="191"/>
      <c r="H75" s="192"/>
      <c r="I75" s="193"/>
      <c r="J75" s="79"/>
      <c r="K75" s="192"/>
      <c r="L75" s="193"/>
      <c r="M75" s="79"/>
    </row>
    <row r="76" spans="1:13" x14ac:dyDescent="0.35">
      <c r="A76" s="59"/>
      <c r="B76" s="189"/>
      <c r="C76" s="61"/>
      <c r="D76" s="190"/>
      <c r="E76" s="79"/>
      <c r="F76" s="190"/>
      <c r="G76" s="191"/>
      <c r="H76" s="192"/>
      <c r="I76" s="193"/>
      <c r="J76" s="79"/>
      <c r="K76" s="192"/>
      <c r="L76" s="193"/>
      <c r="M76" s="79"/>
    </row>
    <row r="77" spans="1:13" x14ac:dyDescent="0.35">
      <c r="A77" s="59"/>
      <c r="B77" s="189"/>
      <c r="C77" s="61"/>
      <c r="D77" s="190"/>
      <c r="E77" s="79"/>
      <c r="F77" s="190"/>
      <c r="G77" s="191"/>
      <c r="H77" s="192"/>
      <c r="I77" s="193"/>
      <c r="J77" s="79"/>
      <c r="K77" s="192"/>
      <c r="L77" s="193"/>
      <c r="M77" s="79"/>
    </row>
    <row r="78" spans="1:13" x14ac:dyDescent="0.35">
      <c r="A78" s="59"/>
      <c r="B78" s="189"/>
      <c r="C78" s="61"/>
      <c r="D78" s="190"/>
      <c r="E78" s="79"/>
      <c r="F78" s="190"/>
      <c r="G78" s="191"/>
      <c r="H78" s="192"/>
      <c r="I78" s="193"/>
      <c r="J78" s="79"/>
      <c r="K78" s="192"/>
      <c r="L78" s="193"/>
      <c r="M78" s="79"/>
    </row>
    <row r="79" spans="1:13" x14ac:dyDescent="0.35">
      <c r="A79" s="59"/>
      <c r="B79" s="189"/>
      <c r="C79" s="61"/>
      <c r="D79" s="190"/>
      <c r="E79" s="79"/>
      <c r="F79" s="190"/>
      <c r="G79" s="191"/>
      <c r="H79" s="192"/>
      <c r="I79" s="193"/>
      <c r="J79" s="79"/>
      <c r="K79" s="192"/>
      <c r="L79" s="193"/>
      <c r="M79" s="79"/>
    </row>
    <row r="80" spans="1:13" x14ac:dyDescent="0.35">
      <c r="A80" s="59"/>
      <c r="B80" s="189"/>
      <c r="C80" s="61"/>
      <c r="D80" s="190"/>
      <c r="E80" s="79"/>
      <c r="F80" s="190"/>
      <c r="G80" s="191"/>
      <c r="H80" s="192"/>
      <c r="I80" s="193"/>
      <c r="J80" s="79"/>
      <c r="K80" s="192"/>
      <c r="L80" s="193"/>
      <c r="M80" s="79"/>
    </row>
    <row r="81" spans="1:13" x14ac:dyDescent="0.35">
      <c r="A81" s="59"/>
      <c r="B81" s="189"/>
      <c r="C81" s="61"/>
      <c r="D81" s="190"/>
      <c r="E81" s="79"/>
      <c r="F81" s="190"/>
      <c r="G81" s="191"/>
      <c r="H81" s="192"/>
      <c r="I81" s="193"/>
      <c r="J81" s="79"/>
      <c r="K81" s="192"/>
      <c r="L81" s="193"/>
      <c r="M81" s="79"/>
    </row>
    <row r="82" spans="1:13" x14ac:dyDescent="0.35">
      <c r="A82" s="59"/>
      <c r="B82" s="189"/>
      <c r="C82" s="61"/>
      <c r="D82" s="190"/>
      <c r="E82" s="79"/>
      <c r="F82" s="190"/>
      <c r="G82" s="191"/>
      <c r="H82" s="192"/>
      <c r="I82" s="193"/>
      <c r="J82" s="79"/>
      <c r="K82" s="192"/>
      <c r="L82" s="193"/>
      <c r="M82" s="79"/>
    </row>
    <row r="83" spans="1:13" x14ac:dyDescent="0.35">
      <c r="A83" s="59"/>
      <c r="B83" s="189"/>
      <c r="C83" s="61"/>
      <c r="D83" s="190"/>
      <c r="E83" s="79"/>
      <c r="F83" s="190"/>
      <c r="G83" s="191"/>
      <c r="H83" s="192"/>
      <c r="I83" s="193"/>
      <c r="J83" s="79"/>
      <c r="K83" s="192"/>
      <c r="L83" s="193"/>
      <c r="M83" s="79"/>
    </row>
    <row r="84" spans="1:13" x14ac:dyDescent="0.35">
      <c r="A84" s="59"/>
      <c r="B84" s="189"/>
      <c r="C84" s="61"/>
      <c r="D84" s="190"/>
      <c r="E84" s="79"/>
      <c r="F84" s="190"/>
      <c r="G84" s="191"/>
      <c r="H84" s="192"/>
      <c r="I84" s="193"/>
      <c r="J84" s="79"/>
      <c r="K84" s="192"/>
      <c r="L84" s="193"/>
      <c r="M84" s="79"/>
    </row>
    <row r="85" spans="1:13" x14ac:dyDescent="0.35">
      <c r="A85" s="59"/>
      <c r="B85" s="189"/>
      <c r="C85" s="61"/>
      <c r="D85" s="190"/>
      <c r="E85" s="79"/>
      <c r="F85" s="190"/>
      <c r="G85" s="191"/>
      <c r="H85" s="192"/>
      <c r="I85" s="193"/>
      <c r="J85" s="79"/>
      <c r="K85" s="192"/>
      <c r="L85" s="193"/>
      <c r="M85" s="79"/>
    </row>
    <row r="86" spans="1:13" x14ac:dyDescent="0.35">
      <c r="A86" s="59"/>
      <c r="B86" s="189"/>
      <c r="C86" s="61"/>
      <c r="D86" s="190"/>
      <c r="E86" s="79"/>
      <c r="F86" s="190"/>
      <c r="G86" s="191"/>
      <c r="H86" s="192"/>
      <c r="I86" s="193"/>
      <c r="J86" s="79"/>
      <c r="K86" s="192"/>
      <c r="L86" s="193"/>
      <c r="M86" s="79"/>
    </row>
    <row r="87" spans="1:13" x14ac:dyDescent="0.35">
      <c r="A87" s="59"/>
      <c r="B87" s="189"/>
      <c r="C87" s="61"/>
      <c r="D87" s="190"/>
      <c r="E87" s="79"/>
      <c r="F87" s="190"/>
      <c r="G87" s="191"/>
      <c r="H87" s="192"/>
      <c r="I87" s="193"/>
      <c r="J87" s="79"/>
      <c r="K87" s="192"/>
      <c r="L87" s="193"/>
      <c r="M87" s="79"/>
    </row>
    <row r="88" spans="1:13" x14ac:dyDescent="0.35">
      <c r="A88" s="59"/>
      <c r="B88" s="189"/>
      <c r="C88" s="61"/>
      <c r="D88" s="190"/>
      <c r="E88" s="79"/>
      <c r="F88" s="190"/>
      <c r="G88" s="191"/>
      <c r="H88" s="192"/>
      <c r="I88" s="193"/>
      <c r="J88" s="79"/>
      <c r="K88" s="192"/>
      <c r="L88" s="193"/>
      <c r="M88" s="79"/>
    </row>
    <row r="89" spans="1:13" x14ac:dyDescent="0.35">
      <c r="A89" s="59"/>
      <c r="B89" s="189"/>
      <c r="C89" s="61"/>
      <c r="D89" s="190"/>
      <c r="E89" s="79"/>
      <c r="F89" s="190"/>
      <c r="G89" s="191"/>
      <c r="H89" s="192"/>
      <c r="I89" s="193"/>
      <c r="J89" s="79"/>
      <c r="K89" s="192"/>
      <c r="L89" s="193"/>
      <c r="M89" s="79"/>
    </row>
    <row r="90" spans="1:13" x14ac:dyDescent="0.35">
      <c r="A90" s="59"/>
      <c r="B90" s="189"/>
      <c r="C90" s="61"/>
      <c r="D90" s="190"/>
      <c r="E90" s="79"/>
      <c r="F90" s="190"/>
      <c r="G90" s="191"/>
      <c r="H90" s="192"/>
      <c r="I90" s="193"/>
      <c r="J90" s="79"/>
      <c r="K90" s="192"/>
      <c r="L90" s="193"/>
      <c r="M90" s="79"/>
    </row>
    <row r="91" spans="1:13" x14ac:dyDescent="0.35">
      <c r="A91" s="59"/>
      <c r="B91" s="189"/>
      <c r="C91" s="61"/>
      <c r="D91" s="190"/>
      <c r="E91" s="79"/>
      <c r="F91" s="190"/>
      <c r="G91" s="191"/>
      <c r="H91" s="192"/>
      <c r="I91" s="193"/>
      <c r="J91" s="79"/>
      <c r="K91" s="192"/>
      <c r="L91" s="193"/>
      <c r="M91" s="79"/>
    </row>
    <row r="92" spans="1:13" x14ac:dyDescent="0.35">
      <c r="A92" s="59"/>
      <c r="B92" s="189"/>
      <c r="C92" s="61"/>
      <c r="D92" s="190"/>
      <c r="E92" s="79"/>
      <c r="F92" s="190"/>
      <c r="G92" s="191"/>
      <c r="H92" s="192"/>
      <c r="I92" s="193"/>
      <c r="J92" s="79"/>
      <c r="K92" s="192"/>
      <c r="L92" s="193"/>
      <c r="M92" s="79"/>
    </row>
    <row r="93" spans="1:13" x14ac:dyDescent="0.35">
      <c r="A93" s="59"/>
      <c r="B93" s="189"/>
      <c r="C93" s="61"/>
      <c r="D93" s="190"/>
      <c r="E93" s="79"/>
      <c r="F93" s="190"/>
      <c r="G93" s="191"/>
      <c r="H93" s="192"/>
      <c r="I93" s="193"/>
      <c r="J93" s="79"/>
      <c r="K93" s="192"/>
      <c r="L93" s="193"/>
      <c r="M93" s="79"/>
    </row>
    <row r="94" spans="1:13" x14ac:dyDescent="0.35">
      <c r="A94" s="59"/>
      <c r="B94" s="189"/>
      <c r="C94" s="61"/>
      <c r="D94" s="190"/>
      <c r="E94" s="79"/>
      <c r="F94" s="190"/>
      <c r="G94" s="191"/>
      <c r="H94" s="192"/>
      <c r="I94" s="193"/>
      <c r="J94" s="79"/>
      <c r="K94" s="192"/>
      <c r="L94" s="193"/>
      <c r="M94" s="79"/>
    </row>
    <row r="95" spans="1:13" x14ac:dyDescent="0.35">
      <c r="A95" s="59"/>
      <c r="B95" s="189"/>
      <c r="C95" s="61"/>
      <c r="D95" s="190"/>
      <c r="E95" s="79"/>
      <c r="F95" s="190"/>
      <c r="G95" s="191"/>
      <c r="H95" s="192"/>
      <c r="I95" s="193"/>
      <c r="J95" s="79"/>
      <c r="K95" s="192"/>
      <c r="L95" s="193"/>
      <c r="M95" s="79"/>
    </row>
    <row r="96" spans="1:13" x14ac:dyDescent="0.35">
      <c r="A96" s="59"/>
      <c r="B96" s="189"/>
      <c r="C96" s="61"/>
      <c r="D96" s="190"/>
      <c r="E96" s="79"/>
      <c r="F96" s="190"/>
      <c r="G96" s="191"/>
      <c r="H96" s="192"/>
      <c r="I96" s="193"/>
      <c r="J96" s="79"/>
      <c r="K96" s="192"/>
      <c r="L96" s="193"/>
      <c r="M96" s="79"/>
    </row>
    <row r="97" spans="1:13" x14ac:dyDescent="0.35">
      <c r="A97" s="59"/>
      <c r="B97" s="189"/>
      <c r="C97" s="61"/>
      <c r="D97" s="190"/>
      <c r="E97" s="79"/>
      <c r="F97" s="190"/>
      <c r="G97" s="191"/>
      <c r="H97" s="192"/>
      <c r="I97" s="193"/>
      <c r="J97" s="79"/>
      <c r="K97" s="192"/>
      <c r="L97" s="193"/>
      <c r="M97" s="79"/>
    </row>
    <row r="98" spans="1:13" x14ac:dyDescent="0.35">
      <c r="A98" s="59"/>
      <c r="B98" s="189"/>
      <c r="C98" s="61"/>
      <c r="D98" s="190"/>
      <c r="E98" s="79"/>
      <c r="F98" s="190"/>
      <c r="G98" s="191"/>
      <c r="H98" s="192"/>
      <c r="I98" s="193"/>
      <c r="J98" s="79"/>
      <c r="K98" s="192"/>
      <c r="L98" s="193"/>
      <c r="M98" s="79"/>
    </row>
    <row r="99" spans="1:13" x14ac:dyDescent="0.35">
      <c r="A99" s="59"/>
      <c r="B99" s="189"/>
      <c r="C99" s="61"/>
      <c r="D99" s="190"/>
      <c r="E99" s="79"/>
      <c r="F99" s="190"/>
      <c r="G99" s="191"/>
      <c r="H99" s="192"/>
      <c r="I99" s="193"/>
      <c r="J99" s="79"/>
      <c r="K99" s="192"/>
      <c r="L99" s="193"/>
      <c r="M99" s="79"/>
    </row>
    <row r="100" spans="1:13" x14ac:dyDescent="0.35">
      <c r="A100" s="59"/>
      <c r="B100" s="189"/>
      <c r="C100" s="61"/>
      <c r="D100" s="190"/>
      <c r="E100" s="79"/>
      <c r="F100" s="190"/>
      <c r="G100" s="191"/>
      <c r="H100" s="192"/>
      <c r="I100" s="193"/>
      <c r="J100" s="79"/>
      <c r="K100" s="192"/>
      <c r="L100" s="193"/>
      <c r="M100" s="79"/>
    </row>
    <row r="101" spans="1:13" x14ac:dyDescent="0.35">
      <c r="A101" s="59"/>
      <c r="B101" s="189"/>
      <c r="C101" s="61"/>
      <c r="D101" s="190"/>
      <c r="E101" s="79"/>
      <c r="F101" s="190"/>
      <c r="G101" s="191"/>
      <c r="H101" s="192"/>
      <c r="I101" s="193"/>
      <c r="J101" s="79"/>
      <c r="K101" s="192"/>
      <c r="L101" s="193"/>
      <c r="M101" s="79"/>
    </row>
    <row r="102" spans="1:13" x14ac:dyDescent="0.35">
      <c r="A102" s="59"/>
      <c r="B102" s="189"/>
      <c r="C102" s="61"/>
      <c r="D102" s="190"/>
      <c r="E102" s="79"/>
      <c r="F102" s="190"/>
      <c r="G102" s="191"/>
      <c r="H102" s="192"/>
      <c r="I102" s="193"/>
      <c r="J102" s="79"/>
      <c r="K102" s="192"/>
      <c r="L102" s="193"/>
      <c r="M102" s="79"/>
    </row>
    <row r="103" spans="1:13" x14ac:dyDescent="0.35">
      <c r="A103" s="59"/>
      <c r="B103" s="189"/>
      <c r="C103" s="61"/>
      <c r="D103" s="190"/>
      <c r="E103" s="79"/>
      <c r="F103" s="190"/>
      <c r="G103" s="191"/>
      <c r="H103" s="192"/>
      <c r="I103" s="193"/>
      <c r="J103" s="79"/>
      <c r="K103" s="192"/>
      <c r="L103" s="193"/>
      <c r="M103" s="79"/>
    </row>
    <row r="104" spans="1:13" x14ac:dyDescent="0.35">
      <c r="A104" s="59"/>
      <c r="B104" s="189"/>
      <c r="C104" s="61"/>
      <c r="D104" s="190"/>
      <c r="E104" s="79"/>
      <c r="F104" s="190"/>
      <c r="G104" s="191"/>
      <c r="H104" s="192"/>
      <c r="I104" s="193"/>
      <c r="J104" s="79"/>
      <c r="K104" s="192"/>
      <c r="L104" s="193"/>
      <c r="M104" s="79"/>
    </row>
    <row r="105" spans="1:13" x14ac:dyDescent="0.35">
      <c r="A105" s="59"/>
      <c r="B105" s="189"/>
      <c r="C105" s="61"/>
      <c r="D105" s="190"/>
      <c r="E105" s="79"/>
      <c r="F105" s="190"/>
      <c r="G105" s="191"/>
      <c r="H105" s="192"/>
      <c r="I105" s="193"/>
      <c r="J105" s="79"/>
      <c r="K105" s="192"/>
      <c r="L105" s="193"/>
      <c r="M105" s="79"/>
    </row>
    <row r="106" spans="1:13" x14ac:dyDescent="0.35">
      <c r="A106" s="59"/>
      <c r="B106" s="189"/>
      <c r="C106" s="61"/>
      <c r="D106" s="190"/>
      <c r="E106" s="79"/>
      <c r="F106" s="190"/>
      <c r="G106" s="191"/>
      <c r="H106" s="192"/>
      <c r="I106" s="193"/>
      <c r="J106" s="79"/>
      <c r="K106" s="192"/>
      <c r="L106" s="193"/>
      <c r="M106" s="79"/>
    </row>
    <row r="107" spans="1:13" x14ac:dyDescent="0.35">
      <c r="A107" s="59"/>
      <c r="B107" s="189"/>
      <c r="C107" s="61"/>
      <c r="D107" s="190"/>
      <c r="E107" s="79"/>
      <c r="F107" s="190"/>
      <c r="G107" s="191"/>
      <c r="H107" s="192"/>
      <c r="I107" s="193"/>
      <c r="J107" s="79"/>
      <c r="K107" s="192"/>
      <c r="L107" s="193"/>
      <c r="M107" s="79"/>
    </row>
    <row r="108" spans="1:13" x14ac:dyDescent="0.35">
      <c r="A108" s="59"/>
      <c r="B108" s="189"/>
      <c r="C108" s="61"/>
      <c r="D108" s="190"/>
      <c r="E108" s="79"/>
      <c r="F108" s="190"/>
      <c r="G108" s="191"/>
      <c r="H108" s="192"/>
      <c r="I108" s="193"/>
      <c r="J108" s="79"/>
      <c r="K108" s="192"/>
      <c r="L108" s="193"/>
      <c r="M108" s="79"/>
    </row>
    <row r="109" spans="1:13" x14ac:dyDescent="0.35">
      <c r="A109" s="59"/>
      <c r="B109" s="189"/>
      <c r="C109" s="61"/>
      <c r="D109" s="190"/>
      <c r="E109" s="79"/>
      <c r="F109" s="190"/>
      <c r="G109" s="191"/>
      <c r="H109" s="192"/>
      <c r="I109" s="193"/>
      <c r="J109" s="79"/>
      <c r="K109" s="192"/>
      <c r="L109" s="193"/>
      <c r="M109" s="79"/>
    </row>
    <row r="110" spans="1:13" x14ac:dyDescent="0.35">
      <c r="A110" s="59"/>
      <c r="B110" s="189"/>
      <c r="C110" s="61"/>
      <c r="D110" s="190"/>
      <c r="E110" s="79"/>
      <c r="F110" s="190"/>
      <c r="G110" s="191"/>
      <c r="H110" s="192"/>
      <c r="I110" s="193"/>
      <c r="J110" s="79"/>
      <c r="K110" s="192"/>
      <c r="L110" s="193"/>
      <c r="M110" s="79"/>
    </row>
    <row r="111" spans="1:13" x14ac:dyDescent="0.35">
      <c r="A111" s="59"/>
      <c r="B111" s="189"/>
      <c r="C111" s="61"/>
      <c r="D111" s="190"/>
      <c r="E111" s="79"/>
      <c r="F111" s="190"/>
      <c r="G111" s="191"/>
      <c r="H111" s="192"/>
      <c r="I111" s="193"/>
      <c r="J111" s="79"/>
      <c r="K111" s="192"/>
      <c r="L111" s="193"/>
      <c r="M111" s="79"/>
    </row>
    <row r="112" spans="1:13" x14ac:dyDescent="0.35">
      <c r="A112" s="59"/>
      <c r="B112" s="189"/>
      <c r="C112" s="61"/>
      <c r="D112" s="190"/>
      <c r="E112" s="79"/>
      <c r="F112" s="190"/>
      <c r="G112" s="191"/>
      <c r="H112" s="192"/>
      <c r="I112" s="193"/>
      <c r="J112" s="79"/>
      <c r="K112" s="192"/>
      <c r="L112" s="193"/>
      <c r="M112" s="79"/>
    </row>
    <row r="113" spans="1:13" x14ac:dyDescent="0.35">
      <c r="A113" s="59"/>
      <c r="B113" s="189"/>
      <c r="C113" s="61"/>
      <c r="D113" s="190"/>
      <c r="E113" s="79"/>
      <c r="F113" s="190"/>
      <c r="G113" s="191"/>
      <c r="H113" s="192"/>
      <c r="I113" s="193"/>
      <c r="J113" s="79"/>
      <c r="K113" s="192"/>
      <c r="L113" s="193"/>
      <c r="M113" s="79"/>
    </row>
    <row r="114" spans="1:13" x14ac:dyDescent="0.35">
      <c r="A114" s="59"/>
      <c r="B114" s="189"/>
      <c r="C114" s="61"/>
      <c r="D114" s="190"/>
      <c r="E114" s="79"/>
      <c r="F114" s="190"/>
      <c r="G114" s="191"/>
      <c r="H114" s="192"/>
      <c r="I114" s="193"/>
      <c r="J114" s="79"/>
      <c r="K114" s="192"/>
      <c r="L114" s="193"/>
      <c r="M114" s="79"/>
    </row>
    <row r="115" spans="1:13" x14ac:dyDescent="0.35">
      <c r="A115" s="59"/>
      <c r="B115" s="189"/>
      <c r="C115" s="61"/>
      <c r="D115" s="190"/>
      <c r="E115" s="79"/>
      <c r="F115" s="190"/>
      <c r="G115" s="191"/>
      <c r="H115" s="192"/>
      <c r="I115" s="193"/>
      <c r="J115" s="79"/>
      <c r="K115" s="192"/>
      <c r="L115" s="193"/>
      <c r="M115" s="79"/>
    </row>
    <row r="116" spans="1:13" x14ac:dyDescent="0.35">
      <c r="A116" s="59"/>
      <c r="B116" s="189"/>
      <c r="C116" s="61"/>
      <c r="D116" s="190"/>
      <c r="E116" s="79"/>
      <c r="F116" s="190"/>
      <c r="G116" s="191"/>
      <c r="H116" s="192"/>
      <c r="I116" s="193"/>
      <c r="J116" s="79"/>
      <c r="K116" s="192"/>
      <c r="L116" s="193"/>
      <c r="M116" s="79"/>
    </row>
    <row r="117" spans="1:13" x14ac:dyDescent="0.35">
      <c r="A117" s="59"/>
      <c r="B117" s="189"/>
      <c r="C117" s="61"/>
      <c r="D117" s="190"/>
      <c r="E117" s="79"/>
      <c r="F117" s="190"/>
      <c r="G117" s="191"/>
      <c r="H117" s="192"/>
      <c r="I117" s="193"/>
      <c r="J117" s="79"/>
      <c r="K117" s="192"/>
      <c r="L117" s="193"/>
      <c r="M117" s="79"/>
    </row>
    <row r="118" spans="1:13" x14ac:dyDescent="0.35">
      <c r="A118" s="59"/>
      <c r="B118" s="189"/>
      <c r="C118" s="61"/>
      <c r="D118" s="190"/>
      <c r="E118" s="79"/>
      <c r="F118" s="190"/>
      <c r="G118" s="191"/>
      <c r="H118" s="192"/>
      <c r="I118" s="193"/>
      <c r="J118" s="79"/>
      <c r="K118" s="192"/>
      <c r="L118" s="193"/>
      <c r="M118" s="79"/>
    </row>
    <row r="119" spans="1:13" x14ac:dyDescent="0.35">
      <c r="A119" s="59"/>
      <c r="B119" s="189"/>
      <c r="C119" s="61"/>
      <c r="D119" s="190"/>
      <c r="E119" s="79"/>
      <c r="F119" s="190"/>
      <c r="G119" s="191"/>
      <c r="H119" s="192"/>
      <c r="I119" s="193"/>
      <c r="J119" s="79"/>
      <c r="K119" s="192"/>
      <c r="L119" s="193"/>
      <c r="M119" s="79"/>
    </row>
    <row r="120" spans="1:13" x14ac:dyDescent="0.35">
      <c r="A120" s="59"/>
      <c r="B120" s="189"/>
      <c r="C120" s="61"/>
      <c r="D120" s="190"/>
      <c r="E120" s="79"/>
      <c r="F120" s="190"/>
      <c r="G120" s="191"/>
      <c r="H120" s="192"/>
      <c r="I120" s="193"/>
      <c r="J120" s="79"/>
      <c r="K120" s="192"/>
      <c r="L120" s="193"/>
      <c r="M120" s="79"/>
    </row>
    <row r="121" spans="1:13" x14ac:dyDescent="0.35">
      <c r="A121" s="59"/>
      <c r="B121" s="189"/>
      <c r="C121" s="61"/>
      <c r="D121" s="190"/>
      <c r="E121" s="79"/>
      <c r="F121" s="190"/>
      <c r="G121" s="191"/>
      <c r="H121" s="192"/>
      <c r="I121" s="193"/>
      <c r="J121" s="79"/>
      <c r="K121" s="192"/>
      <c r="L121" s="193"/>
      <c r="M121" s="79"/>
    </row>
    <row r="122" spans="1:13" x14ac:dyDescent="0.35">
      <c r="A122" s="59"/>
      <c r="B122" s="189"/>
      <c r="C122" s="61"/>
      <c r="D122" s="190"/>
      <c r="E122" s="79"/>
      <c r="F122" s="190"/>
      <c r="G122" s="191"/>
      <c r="H122" s="192"/>
      <c r="I122" s="193"/>
      <c r="J122" s="79"/>
      <c r="K122" s="192"/>
      <c r="L122" s="193"/>
      <c r="M122" s="79"/>
    </row>
    <row r="123" spans="1:13" x14ac:dyDescent="0.35">
      <c r="A123" s="59"/>
      <c r="B123" s="189"/>
      <c r="C123" s="61"/>
      <c r="D123" s="190"/>
      <c r="E123" s="79"/>
      <c r="F123" s="190"/>
      <c r="G123" s="191"/>
      <c r="H123" s="192"/>
      <c r="I123" s="193"/>
      <c r="J123" s="79"/>
      <c r="K123" s="192"/>
      <c r="L123" s="193"/>
      <c r="M123" s="79"/>
    </row>
    <row r="124" spans="1:13" x14ac:dyDescent="0.35">
      <c r="A124" s="59"/>
      <c r="B124" s="189"/>
      <c r="C124" s="61"/>
      <c r="D124" s="190"/>
      <c r="E124" s="79"/>
      <c r="F124" s="190"/>
      <c r="G124" s="191"/>
      <c r="H124" s="192"/>
      <c r="I124" s="193"/>
      <c r="J124" s="79"/>
      <c r="K124" s="192"/>
      <c r="L124" s="193"/>
      <c r="M124" s="79"/>
    </row>
    <row r="125" spans="1:13" x14ac:dyDescent="0.35">
      <c r="A125" s="59"/>
      <c r="B125" s="189"/>
      <c r="C125" s="61"/>
      <c r="D125" s="190"/>
      <c r="E125" s="79"/>
      <c r="F125" s="190"/>
      <c r="G125" s="191"/>
      <c r="H125" s="192"/>
      <c r="I125" s="193"/>
      <c r="J125" s="79"/>
      <c r="K125" s="192"/>
      <c r="L125" s="193"/>
      <c r="M125" s="79"/>
    </row>
    <row r="126" spans="1:13" x14ac:dyDescent="0.35">
      <c r="A126" s="59"/>
      <c r="B126" s="189"/>
      <c r="C126" s="61"/>
      <c r="D126" s="190"/>
      <c r="E126" s="79"/>
      <c r="F126" s="190"/>
      <c r="G126" s="191"/>
      <c r="H126" s="192"/>
      <c r="I126" s="193"/>
      <c r="J126" s="79"/>
      <c r="K126" s="192"/>
      <c r="L126" s="193"/>
      <c r="M126" s="79"/>
    </row>
    <row r="127" spans="1:13" x14ac:dyDescent="0.35">
      <c r="A127" s="59"/>
      <c r="B127" s="189"/>
      <c r="C127" s="61"/>
      <c r="D127" s="190"/>
      <c r="E127" s="79"/>
      <c r="F127" s="190"/>
      <c r="G127" s="191"/>
      <c r="H127" s="192"/>
      <c r="I127" s="193"/>
      <c r="J127" s="79"/>
      <c r="K127" s="192"/>
      <c r="L127" s="193"/>
      <c r="M127" s="79"/>
    </row>
    <row r="128" spans="1:13" x14ac:dyDescent="0.35">
      <c r="A128" s="59"/>
      <c r="B128" s="189"/>
      <c r="C128" s="61"/>
      <c r="D128" s="190"/>
      <c r="E128" s="79"/>
      <c r="F128" s="190"/>
      <c r="G128" s="191"/>
      <c r="H128" s="192"/>
      <c r="I128" s="193"/>
      <c r="J128" s="79"/>
      <c r="K128" s="192"/>
      <c r="L128" s="193"/>
      <c r="M128" s="79"/>
    </row>
    <row r="129" spans="1:13" x14ac:dyDescent="0.35">
      <c r="A129" s="59"/>
      <c r="B129" s="189"/>
      <c r="C129" s="61"/>
      <c r="D129" s="190"/>
      <c r="E129" s="79"/>
      <c r="F129" s="190"/>
      <c r="G129" s="191"/>
      <c r="H129" s="192"/>
      <c r="I129" s="193"/>
      <c r="J129" s="79"/>
      <c r="K129" s="192"/>
      <c r="L129" s="193"/>
      <c r="M129" s="79"/>
    </row>
    <row r="130" spans="1:13" x14ac:dyDescent="0.35">
      <c r="A130" s="59"/>
      <c r="B130" s="189"/>
      <c r="C130" s="61"/>
      <c r="D130" s="190"/>
      <c r="E130" s="79"/>
      <c r="F130" s="190"/>
      <c r="G130" s="191"/>
      <c r="H130" s="192"/>
      <c r="I130" s="193"/>
      <c r="J130" s="79"/>
      <c r="K130" s="192"/>
      <c r="L130" s="193"/>
      <c r="M130" s="79"/>
    </row>
    <row r="131" spans="1:13" x14ac:dyDescent="0.35">
      <c r="A131" s="59"/>
      <c r="B131" s="189"/>
      <c r="C131" s="61"/>
      <c r="D131" s="190"/>
      <c r="E131" s="79"/>
      <c r="F131" s="190"/>
      <c r="G131" s="191"/>
      <c r="H131" s="192"/>
      <c r="I131" s="193"/>
      <c r="J131" s="79"/>
      <c r="K131" s="192"/>
      <c r="L131" s="193"/>
      <c r="M131" s="79"/>
    </row>
    <row r="132" spans="1:13" x14ac:dyDescent="0.35">
      <c r="A132" s="59"/>
      <c r="B132" s="189"/>
      <c r="C132" s="61"/>
      <c r="D132" s="190"/>
      <c r="E132" s="79"/>
      <c r="F132" s="190"/>
      <c r="G132" s="191"/>
      <c r="H132" s="192"/>
      <c r="I132" s="193"/>
      <c r="J132" s="79"/>
      <c r="K132" s="192"/>
      <c r="L132" s="193"/>
      <c r="M132" s="79"/>
    </row>
    <row r="133" spans="1:13" x14ac:dyDescent="0.35">
      <c r="A133" s="59"/>
      <c r="B133" s="189"/>
      <c r="C133" s="61"/>
      <c r="D133" s="190"/>
      <c r="E133" s="79"/>
      <c r="F133" s="190"/>
      <c r="G133" s="191"/>
      <c r="H133" s="192"/>
      <c r="I133" s="193"/>
      <c r="J133" s="79"/>
      <c r="K133" s="192"/>
      <c r="L133" s="193"/>
      <c r="M133" s="79"/>
    </row>
    <row r="134" spans="1:13" x14ac:dyDescent="0.35">
      <c r="A134" s="59"/>
      <c r="B134" s="189"/>
      <c r="C134" s="61"/>
      <c r="D134" s="190"/>
      <c r="E134" s="79"/>
      <c r="F134" s="190"/>
      <c r="G134" s="191"/>
      <c r="H134" s="192"/>
      <c r="I134" s="193"/>
      <c r="J134" s="79"/>
      <c r="K134" s="192"/>
      <c r="L134" s="193"/>
      <c r="M134" s="79"/>
    </row>
    <row r="135" spans="1:13" x14ac:dyDescent="0.35">
      <c r="A135" s="59"/>
      <c r="B135" s="189"/>
      <c r="C135" s="61"/>
      <c r="D135" s="190"/>
      <c r="E135" s="79"/>
      <c r="F135" s="190"/>
      <c r="G135" s="191"/>
      <c r="H135" s="192"/>
      <c r="I135" s="193"/>
      <c r="J135" s="79"/>
      <c r="K135" s="192"/>
      <c r="L135" s="193"/>
      <c r="M135" s="79"/>
    </row>
    <row r="136" spans="1:13" x14ac:dyDescent="0.35">
      <c r="A136" s="59"/>
      <c r="B136" s="189"/>
      <c r="C136" s="61"/>
      <c r="D136" s="190"/>
      <c r="E136" s="79"/>
      <c r="F136" s="190"/>
      <c r="G136" s="191"/>
      <c r="H136" s="192"/>
      <c r="I136" s="193"/>
      <c r="J136" s="79"/>
      <c r="K136" s="192"/>
      <c r="L136" s="193"/>
      <c r="M136" s="79"/>
    </row>
    <row r="137" spans="1:13" x14ac:dyDescent="0.35">
      <c r="A137" s="59"/>
      <c r="B137" s="189"/>
      <c r="C137" s="61"/>
      <c r="D137" s="190"/>
      <c r="E137" s="79"/>
      <c r="F137" s="190"/>
      <c r="G137" s="191"/>
      <c r="H137" s="192"/>
      <c r="I137" s="193"/>
      <c r="J137" s="79"/>
      <c r="K137" s="192"/>
      <c r="L137" s="193"/>
      <c r="M137" s="79"/>
    </row>
    <row r="138" spans="1:13" x14ac:dyDescent="0.35">
      <c r="A138" s="59"/>
      <c r="B138" s="189"/>
      <c r="C138" s="61"/>
      <c r="D138" s="190"/>
      <c r="E138" s="79"/>
      <c r="F138" s="190"/>
      <c r="G138" s="191"/>
      <c r="H138" s="192"/>
      <c r="I138" s="193"/>
      <c r="J138" s="79"/>
      <c r="K138" s="192"/>
      <c r="L138" s="193"/>
      <c r="M138" s="79"/>
    </row>
    <row r="139" spans="1:13" x14ac:dyDescent="0.35">
      <c r="A139" s="59"/>
      <c r="B139" s="189"/>
      <c r="C139" s="61"/>
      <c r="D139" s="190"/>
      <c r="E139" s="79"/>
      <c r="F139" s="190"/>
      <c r="G139" s="191"/>
      <c r="H139" s="192"/>
      <c r="I139" s="193"/>
      <c r="J139" s="79"/>
      <c r="K139" s="192"/>
      <c r="L139" s="193"/>
      <c r="M139" s="79"/>
    </row>
    <row r="140" spans="1:13" x14ac:dyDescent="0.35">
      <c r="A140" s="59"/>
      <c r="B140" s="189"/>
      <c r="C140" s="61"/>
      <c r="D140" s="190"/>
      <c r="E140" s="79"/>
      <c r="F140" s="190"/>
      <c r="G140" s="191"/>
      <c r="H140" s="192"/>
      <c r="I140" s="193"/>
      <c r="J140" s="79"/>
      <c r="K140" s="192"/>
      <c r="L140" s="193"/>
      <c r="M140" s="79"/>
    </row>
    <row r="141" spans="1:13" x14ac:dyDescent="0.35">
      <c r="A141" s="59"/>
      <c r="B141" s="189"/>
      <c r="C141" s="61"/>
      <c r="D141" s="190"/>
      <c r="E141" s="79"/>
      <c r="F141" s="190"/>
      <c r="G141" s="191"/>
      <c r="H141" s="192"/>
      <c r="I141" s="193"/>
      <c r="J141" s="79"/>
      <c r="K141" s="192"/>
      <c r="L141" s="193"/>
      <c r="M141" s="79"/>
    </row>
    <row r="142" spans="1:13" x14ac:dyDescent="0.35">
      <c r="A142" s="59"/>
      <c r="B142" s="189"/>
      <c r="C142" s="61"/>
      <c r="D142" s="190"/>
      <c r="E142" s="79"/>
      <c r="F142" s="190"/>
      <c r="G142" s="191"/>
      <c r="H142" s="192"/>
      <c r="I142" s="193"/>
      <c r="J142" s="79"/>
      <c r="K142" s="192"/>
      <c r="L142" s="193"/>
      <c r="M142" s="79"/>
    </row>
    <row r="143" spans="1:13" x14ac:dyDescent="0.35">
      <c r="A143" s="59"/>
      <c r="B143" s="189"/>
      <c r="C143" s="61"/>
      <c r="D143" s="190"/>
      <c r="E143" s="79"/>
      <c r="F143" s="190"/>
      <c r="G143" s="191"/>
      <c r="H143" s="192"/>
      <c r="I143" s="193"/>
      <c r="J143" s="79"/>
      <c r="K143" s="192"/>
      <c r="L143" s="193"/>
      <c r="M143" s="79"/>
    </row>
    <row r="144" spans="1:13" x14ac:dyDescent="0.35">
      <c r="A144" s="59"/>
      <c r="B144" s="189"/>
      <c r="C144" s="61"/>
      <c r="D144" s="190"/>
      <c r="E144" s="79"/>
      <c r="F144" s="190"/>
      <c r="G144" s="191"/>
      <c r="H144" s="192"/>
      <c r="I144" s="193"/>
      <c r="J144" s="79"/>
      <c r="K144" s="192"/>
      <c r="L144" s="193"/>
      <c r="M144" s="79"/>
    </row>
    <row r="145" spans="1:13" x14ac:dyDescent="0.35">
      <c r="A145" s="59"/>
      <c r="B145" s="189"/>
      <c r="C145" s="61"/>
      <c r="D145" s="190"/>
      <c r="E145" s="79"/>
      <c r="F145" s="190"/>
      <c r="G145" s="191"/>
      <c r="H145" s="192"/>
      <c r="I145" s="193"/>
      <c r="J145" s="79"/>
      <c r="K145" s="192"/>
      <c r="L145" s="193"/>
      <c r="M145" s="79"/>
    </row>
    <row r="146" spans="1:13" x14ac:dyDescent="0.35">
      <c r="A146" s="59"/>
      <c r="B146" s="189"/>
      <c r="C146" s="61"/>
      <c r="D146" s="190"/>
      <c r="E146" s="79"/>
      <c r="F146" s="190"/>
      <c r="G146" s="191"/>
      <c r="H146" s="192"/>
      <c r="I146" s="193"/>
      <c r="J146" s="79"/>
      <c r="K146" s="192"/>
      <c r="L146" s="193"/>
      <c r="M146" s="79"/>
    </row>
    <row r="147" spans="1:13" x14ac:dyDescent="0.35">
      <c r="A147" s="59"/>
      <c r="B147" s="189"/>
      <c r="C147" s="61"/>
      <c r="D147" s="190"/>
      <c r="E147" s="79"/>
      <c r="F147" s="190"/>
      <c r="G147" s="191"/>
      <c r="H147" s="192"/>
      <c r="I147" s="193"/>
      <c r="J147" s="79"/>
      <c r="K147" s="192"/>
      <c r="L147" s="193"/>
      <c r="M147" s="79"/>
    </row>
    <row r="148" spans="1:13" x14ac:dyDescent="0.35">
      <c r="A148" s="59"/>
      <c r="B148" s="189"/>
      <c r="C148" s="61"/>
      <c r="D148" s="190"/>
      <c r="E148" s="79"/>
      <c r="F148" s="190"/>
      <c r="G148" s="191"/>
      <c r="H148" s="192"/>
      <c r="I148" s="193"/>
      <c r="J148" s="79"/>
      <c r="K148" s="192"/>
      <c r="L148" s="193"/>
      <c r="M148" s="79"/>
    </row>
    <row r="149" spans="1:13" x14ac:dyDescent="0.35">
      <c r="A149" s="59"/>
      <c r="B149" s="189"/>
      <c r="C149" s="61"/>
      <c r="D149" s="190"/>
      <c r="E149" s="79"/>
      <c r="F149" s="190"/>
      <c r="G149" s="191"/>
      <c r="H149" s="192"/>
      <c r="I149" s="193"/>
      <c r="J149" s="79"/>
      <c r="K149" s="192"/>
      <c r="L149" s="193"/>
      <c r="M149" s="79"/>
    </row>
    <row r="150" spans="1:13" x14ac:dyDescent="0.35">
      <c r="A150" s="59"/>
      <c r="B150" s="189"/>
      <c r="C150" s="61"/>
      <c r="D150" s="190"/>
      <c r="E150" s="79"/>
      <c r="F150" s="190"/>
      <c r="G150" s="191"/>
      <c r="H150" s="192"/>
      <c r="I150" s="193"/>
      <c r="J150" s="79"/>
      <c r="K150" s="192"/>
      <c r="L150" s="193"/>
      <c r="M150" s="79"/>
    </row>
    <row r="151" spans="1:13" x14ac:dyDescent="0.35">
      <c r="A151" s="59"/>
      <c r="B151" s="189"/>
      <c r="C151" s="61"/>
      <c r="D151" s="190"/>
      <c r="E151" s="79"/>
      <c r="F151" s="190"/>
      <c r="G151" s="191"/>
      <c r="H151" s="192"/>
      <c r="I151" s="193"/>
      <c r="J151" s="79"/>
      <c r="K151" s="192"/>
      <c r="L151" s="193"/>
      <c r="M151" s="79"/>
    </row>
    <row r="152" spans="1:13" x14ac:dyDescent="0.35">
      <c r="A152" s="59"/>
      <c r="B152" s="189"/>
      <c r="C152" s="61"/>
      <c r="D152" s="190"/>
      <c r="E152" s="79"/>
      <c r="F152" s="190"/>
      <c r="G152" s="191"/>
      <c r="H152" s="192"/>
      <c r="I152" s="193"/>
      <c r="J152" s="79"/>
      <c r="K152" s="192"/>
      <c r="L152" s="193"/>
      <c r="M152" s="79"/>
    </row>
    <row r="153" spans="1:13" x14ac:dyDescent="0.35">
      <c r="A153" s="59"/>
      <c r="B153" s="189"/>
      <c r="C153" s="61"/>
      <c r="D153" s="190"/>
      <c r="E153" s="79"/>
      <c r="F153" s="190"/>
      <c r="G153" s="191"/>
      <c r="H153" s="192"/>
      <c r="I153" s="193"/>
      <c r="J153" s="79"/>
      <c r="K153" s="192"/>
      <c r="L153" s="193"/>
      <c r="M153" s="79"/>
    </row>
    <row r="154" spans="1:13" x14ac:dyDescent="0.35">
      <c r="A154" s="59"/>
      <c r="B154" s="189"/>
      <c r="C154" s="61"/>
      <c r="D154" s="190"/>
      <c r="E154" s="79"/>
      <c r="F154" s="190"/>
      <c r="G154" s="191"/>
      <c r="H154" s="192"/>
      <c r="I154" s="193"/>
      <c r="J154" s="79"/>
      <c r="K154" s="192"/>
      <c r="L154" s="193"/>
      <c r="M154" s="79"/>
    </row>
    <row r="155" spans="1:13" x14ac:dyDescent="0.35">
      <c r="A155" s="59"/>
      <c r="B155" s="189"/>
      <c r="C155" s="61"/>
      <c r="D155" s="190"/>
      <c r="E155" s="79"/>
      <c r="F155" s="190"/>
      <c r="G155" s="191"/>
      <c r="H155" s="192"/>
      <c r="I155" s="193"/>
      <c r="J155" s="79"/>
      <c r="K155" s="192"/>
      <c r="L155" s="193"/>
      <c r="M155" s="79"/>
    </row>
    <row r="156" spans="1:13" x14ac:dyDescent="0.35">
      <c r="A156" s="59"/>
      <c r="B156" s="189"/>
      <c r="C156" s="61"/>
      <c r="D156" s="190"/>
      <c r="E156" s="79"/>
      <c r="F156" s="190"/>
      <c r="G156" s="191"/>
      <c r="H156" s="192"/>
      <c r="I156" s="193"/>
      <c r="J156" s="79"/>
      <c r="K156" s="192"/>
      <c r="L156" s="193"/>
      <c r="M156" s="79"/>
    </row>
    <row r="157" spans="1:13" x14ac:dyDescent="0.35">
      <c r="A157" s="59"/>
      <c r="B157" s="189"/>
      <c r="C157" s="61"/>
      <c r="D157" s="190"/>
      <c r="E157" s="79"/>
      <c r="F157" s="190"/>
      <c r="G157" s="191"/>
      <c r="H157" s="192"/>
      <c r="I157" s="193"/>
      <c r="J157" s="79"/>
      <c r="K157" s="192"/>
      <c r="L157" s="193"/>
      <c r="M157" s="79"/>
    </row>
    <row r="158" spans="1:13" x14ac:dyDescent="0.35">
      <c r="A158" s="59"/>
      <c r="B158" s="189"/>
      <c r="C158" s="61"/>
      <c r="D158" s="190"/>
      <c r="E158" s="79"/>
      <c r="F158" s="190"/>
      <c r="G158" s="191"/>
      <c r="H158" s="192"/>
      <c r="I158" s="193"/>
      <c r="J158" s="79"/>
      <c r="K158" s="192"/>
      <c r="L158" s="193"/>
      <c r="M158" s="79"/>
    </row>
    <row r="159" spans="1:13" x14ac:dyDescent="0.35">
      <c r="A159" s="59"/>
      <c r="B159" s="189"/>
      <c r="C159" s="61"/>
      <c r="D159" s="190"/>
      <c r="E159" s="79"/>
      <c r="F159" s="190"/>
      <c r="G159" s="191"/>
      <c r="H159" s="192"/>
      <c r="I159" s="193"/>
      <c r="J159" s="79"/>
      <c r="K159" s="192"/>
      <c r="L159" s="193"/>
      <c r="M159" s="79"/>
    </row>
    <row r="160" spans="1:13" x14ac:dyDescent="0.35">
      <c r="A160" s="59"/>
      <c r="B160" s="189"/>
      <c r="C160" s="61"/>
      <c r="D160" s="190"/>
      <c r="E160" s="79"/>
      <c r="F160" s="190"/>
      <c r="G160" s="191"/>
      <c r="H160" s="192"/>
      <c r="I160" s="193"/>
      <c r="J160" s="79"/>
      <c r="K160" s="192"/>
      <c r="L160" s="193"/>
      <c r="M160" s="79"/>
    </row>
    <row r="161" spans="1:13" x14ac:dyDescent="0.35">
      <c r="A161" s="59"/>
      <c r="B161" s="189"/>
      <c r="C161" s="61"/>
      <c r="D161" s="190"/>
      <c r="E161" s="79"/>
      <c r="F161" s="190"/>
      <c r="G161" s="191"/>
      <c r="H161" s="192"/>
      <c r="I161" s="193"/>
      <c r="J161" s="79"/>
      <c r="K161" s="192"/>
      <c r="L161" s="193"/>
      <c r="M161" s="79"/>
    </row>
    <row r="162" spans="1:13" x14ac:dyDescent="0.35">
      <c r="A162" s="59"/>
      <c r="B162" s="189"/>
      <c r="C162" s="61"/>
      <c r="D162" s="190"/>
      <c r="E162" s="79"/>
      <c r="F162" s="190"/>
      <c r="G162" s="191"/>
      <c r="H162" s="192"/>
      <c r="I162" s="193"/>
      <c r="J162" s="79"/>
      <c r="K162" s="192"/>
      <c r="L162" s="193"/>
      <c r="M162" s="79"/>
    </row>
    <row r="163" spans="1:13" x14ac:dyDescent="0.35">
      <c r="A163" s="59"/>
      <c r="B163" s="189"/>
      <c r="C163" s="61"/>
      <c r="D163" s="190"/>
      <c r="E163" s="79"/>
      <c r="F163" s="190"/>
      <c r="G163" s="191"/>
      <c r="H163" s="192"/>
      <c r="I163" s="193"/>
      <c r="J163" s="79"/>
      <c r="K163" s="192"/>
      <c r="L163" s="193"/>
      <c r="M163" s="79"/>
    </row>
    <row r="164" spans="1:13" x14ac:dyDescent="0.35">
      <c r="A164" s="59"/>
      <c r="B164" s="189"/>
      <c r="C164" s="61"/>
      <c r="D164" s="190"/>
      <c r="E164" s="79"/>
      <c r="F164" s="190"/>
      <c r="G164" s="191"/>
      <c r="H164" s="192"/>
      <c r="I164" s="193"/>
      <c r="J164" s="79"/>
      <c r="K164" s="192"/>
      <c r="L164" s="193"/>
      <c r="M164" s="79"/>
    </row>
    <row r="165" spans="1:13" x14ac:dyDescent="0.35">
      <c r="A165" s="59"/>
      <c r="B165" s="189"/>
      <c r="C165" s="61"/>
      <c r="D165" s="190"/>
      <c r="E165" s="79"/>
      <c r="F165" s="190"/>
      <c r="G165" s="191"/>
      <c r="H165" s="192"/>
      <c r="I165" s="193"/>
      <c r="J165" s="79"/>
      <c r="K165" s="192"/>
      <c r="L165" s="193"/>
      <c r="M165" s="79"/>
    </row>
    <row r="166" spans="1:13" x14ac:dyDescent="0.35">
      <c r="A166" s="59"/>
      <c r="B166" s="189"/>
      <c r="C166" s="61"/>
      <c r="D166" s="190"/>
      <c r="E166" s="79"/>
      <c r="F166" s="190"/>
      <c r="G166" s="191"/>
      <c r="H166" s="192"/>
      <c r="I166" s="193"/>
      <c r="J166" s="79"/>
      <c r="K166" s="192"/>
      <c r="L166" s="193"/>
      <c r="M166" s="79"/>
    </row>
    <row r="167" spans="1:13" x14ac:dyDescent="0.35">
      <c r="A167" s="59"/>
      <c r="B167" s="189"/>
      <c r="C167" s="61"/>
      <c r="D167" s="190"/>
      <c r="E167" s="79"/>
      <c r="F167" s="190"/>
      <c r="G167" s="191"/>
      <c r="H167" s="192"/>
      <c r="I167" s="193"/>
      <c r="J167" s="79"/>
      <c r="K167" s="192"/>
      <c r="L167" s="193"/>
      <c r="M167" s="79"/>
    </row>
    <row r="168" spans="1:13" x14ac:dyDescent="0.35">
      <c r="A168" s="59"/>
      <c r="B168" s="189"/>
      <c r="C168" s="61"/>
      <c r="D168" s="190"/>
      <c r="E168" s="79"/>
      <c r="F168" s="190"/>
      <c r="G168" s="191"/>
      <c r="H168" s="192"/>
      <c r="I168" s="193"/>
      <c r="J168" s="79"/>
      <c r="K168" s="192"/>
      <c r="L168" s="193"/>
      <c r="M168" s="79"/>
    </row>
    <row r="169" spans="1:13" x14ac:dyDescent="0.35">
      <c r="A169" s="59"/>
      <c r="B169" s="189"/>
      <c r="C169" s="61"/>
      <c r="D169" s="190"/>
      <c r="E169" s="79"/>
      <c r="F169" s="190"/>
      <c r="G169" s="191"/>
      <c r="H169" s="192"/>
      <c r="I169" s="193"/>
      <c r="J169" s="79"/>
      <c r="K169" s="192"/>
      <c r="L169" s="193"/>
      <c r="M169" s="79"/>
    </row>
    <row r="170" spans="1:13" x14ac:dyDescent="0.35">
      <c r="A170" s="59"/>
      <c r="B170" s="189"/>
      <c r="C170" s="61"/>
      <c r="D170" s="190"/>
      <c r="E170" s="79"/>
      <c r="F170" s="190"/>
      <c r="G170" s="191"/>
      <c r="H170" s="192"/>
      <c r="I170" s="193"/>
      <c r="J170" s="79"/>
      <c r="K170" s="192"/>
      <c r="L170" s="193"/>
      <c r="M170" s="79"/>
    </row>
    <row r="171" spans="1:13" x14ac:dyDescent="0.35">
      <c r="A171" s="59"/>
      <c r="B171" s="189"/>
      <c r="C171" s="61"/>
      <c r="D171" s="190"/>
      <c r="E171" s="79"/>
      <c r="F171" s="190"/>
      <c r="G171" s="191"/>
      <c r="H171" s="192"/>
      <c r="I171" s="193"/>
      <c r="J171" s="79"/>
      <c r="K171" s="192"/>
      <c r="L171" s="193"/>
      <c r="M171" s="79"/>
    </row>
    <row r="172" spans="1:13" x14ac:dyDescent="0.35">
      <c r="A172" s="59"/>
      <c r="B172" s="189"/>
      <c r="C172" s="61"/>
      <c r="D172" s="190"/>
      <c r="E172" s="79"/>
      <c r="F172" s="190"/>
      <c r="G172" s="191"/>
      <c r="H172" s="192"/>
      <c r="I172" s="193"/>
      <c r="J172" s="79"/>
      <c r="K172" s="192"/>
      <c r="L172" s="193"/>
      <c r="M172" s="79"/>
    </row>
    <row r="173" spans="1:13" x14ac:dyDescent="0.35">
      <c r="A173" s="59"/>
      <c r="B173" s="189"/>
      <c r="C173" s="61"/>
      <c r="D173" s="190"/>
      <c r="E173" s="79"/>
      <c r="F173" s="190"/>
      <c r="G173" s="191"/>
      <c r="H173" s="192"/>
      <c r="I173" s="193"/>
      <c r="J173" s="79"/>
      <c r="K173" s="192"/>
      <c r="L173" s="193"/>
      <c r="M173" s="79"/>
    </row>
    <row r="174" spans="1:13" x14ac:dyDescent="0.35">
      <c r="A174" s="59"/>
      <c r="B174" s="189"/>
      <c r="C174" s="61"/>
      <c r="D174" s="190"/>
      <c r="E174" s="79"/>
      <c r="F174" s="190"/>
      <c r="G174" s="191"/>
      <c r="H174" s="192"/>
      <c r="I174" s="193"/>
      <c r="J174" s="79"/>
      <c r="K174" s="192"/>
      <c r="L174" s="193"/>
      <c r="M174" s="79"/>
    </row>
    <row r="175" spans="1:13" x14ac:dyDescent="0.35">
      <c r="A175" s="59"/>
      <c r="B175" s="189"/>
      <c r="C175" s="61"/>
      <c r="D175" s="190"/>
      <c r="E175" s="79"/>
      <c r="F175" s="190"/>
      <c r="G175" s="191"/>
      <c r="H175" s="192"/>
      <c r="I175" s="193"/>
      <c r="J175" s="79"/>
      <c r="K175" s="192"/>
      <c r="L175" s="193"/>
      <c r="M175" s="79"/>
    </row>
    <row r="176" spans="1:13" x14ac:dyDescent="0.35">
      <c r="A176" s="59"/>
      <c r="B176" s="189"/>
      <c r="C176" s="61"/>
      <c r="D176" s="190"/>
      <c r="E176" s="79"/>
      <c r="F176" s="190"/>
      <c r="G176" s="191"/>
      <c r="H176" s="192"/>
      <c r="I176" s="193"/>
      <c r="J176" s="79"/>
      <c r="K176" s="192"/>
      <c r="L176" s="193"/>
      <c r="M176" s="79"/>
    </row>
    <row r="177" spans="1:13" x14ac:dyDescent="0.35">
      <c r="A177" s="59"/>
      <c r="B177" s="189"/>
      <c r="C177" s="61"/>
      <c r="D177" s="190"/>
      <c r="E177" s="79"/>
      <c r="F177" s="190"/>
      <c r="G177" s="191"/>
      <c r="H177" s="192"/>
      <c r="I177" s="193"/>
      <c r="J177" s="79"/>
      <c r="K177" s="192"/>
      <c r="L177" s="193"/>
      <c r="M177" s="79"/>
    </row>
    <row r="178" spans="1:13" x14ac:dyDescent="0.35">
      <c r="A178" s="59"/>
      <c r="B178" s="189"/>
      <c r="C178" s="61"/>
      <c r="D178" s="190"/>
      <c r="E178" s="79"/>
      <c r="F178" s="190"/>
      <c r="G178" s="191"/>
      <c r="H178" s="192"/>
      <c r="I178" s="193"/>
      <c r="J178" s="79"/>
      <c r="K178" s="192"/>
      <c r="L178" s="193"/>
      <c r="M178" s="79"/>
    </row>
    <row r="179" spans="1:13" x14ac:dyDescent="0.35">
      <c r="A179" s="59"/>
      <c r="B179" s="189"/>
      <c r="C179" s="61"/>
      <c r="D179" s="190"/>
      <c r="E179" s="79"/>
      <c r="F179" s="190"/>
      <c r="G179" s="191"/>
      <c r="H179" s="192"/>
      <c r="I179" s="193"/>
      <c r="J179" s="79"/>
      <c r="K179" s="192"/>
      <c r="L179" s="193"/>
      <c r="M179" s="79"/>
    </row>
    <row r="180" spans="1:13" x14ac:dyDescent="0.35">
      <c r="A180" s="59"/>
      <c r="B180" s="189"/>
      <c r="C180" s="61"/>
      <c r="D180" s="190"/>
      <c r="E180" s="79"/>
      <c r="F180" s="190"/>
      <c r="G180" s="191"/>
      <c r="H180" s="192"/>
      <c r="I180" s="193"/>
      <c r="J180" s="79"/>
      <c r="K180" s="192"/>
      <c r="L180" s="193"/>
      <c r="M180" s="79"/>
    </row>
    <row r="181" spans="1:13" x14ac:dyDescent="0.35">
      <c r="A181" s="59"/>
      <c r="B181" s="189"/>
      <c r="C181" s="61"/>
      <c r="D181" s="190"/>
      <c r="E181" s="79"/>
      <c r="F181" s="190"/>
      <c r="G181" s="191"/>
      <c r="H181" s="192"/>
      <c r="I181" s="193"/>
      <c r="J181" s="79"/>
      <c r="K181" s="192"/>
      <c r="L181" s="193"/>
      <c r="M181" s="79"/>
    </row>
    <row r="182" spans="1:13" x14ac:dyDescent="0.35">
      <c r="A182" s="59"/>
      <c r="B182" s="189"/>
      <c r="C182" s="61"/>
      <c r="D182" s="190"/>
      <c r="E182" s="79"/>
      <c r="F182" s="190"/>
      <c r="G182" s="191"/>
      <c r="H182" s="192"/>
      <c r="I182" s="193"/>
      <c r="J182" s="79"/>
      <c r="K182" s="192"/>
      <c r="L182" s="193"/>
      <c r="M182" s="79"/>
    </row>
    <row r="183" spans="1:13" x14ac:dyDescent="0.35">
      <c r="A183" s="59"/>
      <c r="B183" s="189"/>
      <c r="C183" s="61"/>
      <c r="D183" s="190"/>
      <c r="E183" s="79"/>
      <c r="F183" s="190"/>
      <c r="G183" s="191"/>
      <c r="H183" s="192"/>
      <c r="I183" s="193"/>
      <c r="J183" s="79"/>
      <c r="K183" s="192"/>
      <c r="L183" s="193"/>
      <c r="M183" s="79"/>
    </row>
    <row r="184" spans="1:13" x14ac:dyDescent="0.35">
      <c r="A184" s="59"/>
      <c r="B184" s="189"/>
      <c r="C184" s="61"/>
      <c r="D184" s="190"/>
      <c r="E184" s="79"/>
      <c r="F184" s="190"/>
      <c r="G184" s="191"/>
      <c r="H184" s="192"/>
      <c r="I184" s="193"/>
      <c r="J184" s="79"/>
      <c r="K184" s="192"/>
      <c r="L184" s="193"/>
      <c r="M184" s="79"/>
    </row>
    <row r="185" spans="1:13" x14ac:dyDescent="0.35">
      <c r="A185" s="59"/>
      <c r="B185" s="189"/>
      <c r="C185" s="61"/>
      <c r="D185" s="190"/>
      <c r="E185" s="79"/>
      <c r="F185" s="190"/>
      <c r="G185" s="191"/>
      <c r="H185" s="192"/>
      <c r="I185" s="193"/>
      <c r="J185" s="79"/>
      <c r="K185" s="192"/>
      <c r="L185" s="193"/>
      <c r="M185" s="79"/>
    </row>
    <row r="186" spans="1:13" x14ac:dyDescent="0.35">
      <c r="A186" s="59"/>
      <c r="B186" s="189"/>
      <c r="C186" s="61"/>
      <c r="D186" s="190"/>
      <c r="E186" s="79"/>
      <c r="F186" s="190"/>
      <c r="G186" s="191"/>
      <c r="H186" s="192"/>
      <c r="I186" s="193"/>
      <c r="J186" s="79"/>
      <c r="K186" s="192"/>
      <c r="L186" s="193"/>
      <c r="M186" s="79"/>
    </row>
    <row r="187" spans="1:13" x14ac:dyDescent="0.35">
      <c r="A187" s="59"/>
      <c r="B187" s="189"/>
      <c r="C187" s="61"/>
      <c r="D187" s="190"/>
      <c r="E187" s="79"/>
      <c r="F187" s="190"/>
      <c r="G187" s="191"/>
      <c r="H187" s="192"/>
      <c r="I187" s="193"/>
      <c r="J187" s="79"/>
      <c r="K187" s="192"/>
      <c r="L187" s="193"/>
      <c r="M187" s="79"/>
    </row>
    <row r="188" spans="1:13" x14ac:dyDescent="0.35">
      <c r="A188" s="59"/>
      <c r="B188" s="189"/>
      <c r="C188" s="61"/>
      <c r="D188" s="190"/>
      <c r="E188" s="79"/>
      <c r="F188" s="190"/>
      <c r="G188" s="191"/>
      <c r="H188" s="192"/>
      <c r="I188" s="193"/>
      <c r="J188" s="79"/>
      <c r="K188" s="192"/>
      <c r="L188" s="193"/>
      <c r="M188" s="79"/>
    </row>
    <row r="189" spans="1:13" x14ac:dyDescent="0.35">
      <c r="A189" s="59"/>
      <c r="B189" s="189"/>
      <c r="C189" s="61"/>
      <c r="D189" s="190"/>
      <c r="E189" s="79"/>
      <c r="F189" s="190"/>
      <c r="G189" s="191"/>
      <c r="H189" s="192"/>
      <c r="I189" s="193"/>
      <c r="J189" s="79"/>
      <c r="K189" s="192"/>
      <c r="L189" s="193"/>
      <c r="M189" s="79"/>
    </row>
    <row r="190" spans="1:13" x14ac:dyDescent="0.35">
      <c r="A190" s="59"/>
      <c r="B190" s="189"/>
      <c r="C190" s="61"/>
      <c r="D190" s="190"/>
      <c r="E190" s="79"/>
      <c r="F190" s="190"/>
      <c r="G190" s="191"/>
      <c r="H190" s="192"/>
      <c r="I190" s="193"/>
      <c r="J190" s="79"/>
      <c r="K190" s="192"/>
      <c r="L190" s="193"/>
      <c r="M190" s="79"/>
    </row>
    <row r="191" spans="1:13" x14ac:dyDescent="0.35">
      <c r="A191" s="59"/>
      <c r="B191" s="189"/>
      <c r="C191" s="61"/>
      <c r="D191" s="190"/>
      <c r="E191" s="79"/>
      <c r="F191" s="190"/>
      <c r="G191" s="191"/>
      <c r="H191" s="192"/>
      <c r="I191" s="193"/>
      <c r="J191" s="79"/>
      <c r="K191" s="192"/>
      <c r="L191" s="193"/>
      <c r="M191" s="79"/>
    </row>
    <row r="192" spans="1:13" x14ac:dyDescent="0.35">
      <c r="A192" s="59"/>
      <c r="B192" s="189"/>
      <c r="C192" s="61"/>
      <c r="D192" s="190"/>
      <c r="E192" s="79"/>
      <c r="F192" s="190"/>
      <c r="G192" s="191"/>
      <c r="H192" s="192"/>
      <c r="I192" s="193"/>
      <c r="J192" s="79"/>
      <c r="K192" s="192"/>
      <c r="L192" s="193"/>
      <c r="M192" s="79"/>
    </row>
    <row r="193" spans="1:13" x14ac:dyDescent="0.35">
      <c r="A193" s="59"/>
      <c r="B193" s="189"/>
      <c r="C193" s="61"/>
      <c r="D193" s="190"/>
      <c r="E193" s="79"/>
      <c r="F193" s="190"/>
      <c r="G193" s="191"/>
      <c r="H193" s="192"/>
      <c r="I193" s="193"/>
      <c r="J193" s="79"/>
      <c r="K193" s="192"/>
      <c r="L193" s="193"/>
      <c r="M193" s="79"/>
    </row>
    <row r="194" spans="1:13" x14ac:dyDescent="0.35">
      <c r="A194" s="59"/>
      <c r="B194" s="189"/>
      <c r="C194" s="61"/>
      <c r="D194" s="190"/>
      <c r="E194" s="79"/>
      <c r="F194" s="190"/>
      <c r="G194" s="191"/>
      <c r="H194" s="192"/>
      <c r="I194" s="193"/>
      <c r="J194" s="79"/>
      <c r="K194" s="192"/>
      <c r="L194" s="193"/>
      <c r="M194" s="79"/>
    </row>
    <row r="195" spans="1:13" x14ac:dyDescent="0.35">
      <c r="A195" s="59"/>
      <c r="B195" s="189"/>
      <c r="C195" s="61"/>
      <c r="D195" s="190"/>
      <c r="E195" s="79"/>
      <c r="F195" s="190"/>
      <c r="G195" s="191"/>
      <c r="H195" s="192"/>
      <c r="I195" s="193"/>
      <c r="J195" s="79"/>
      <c r="K195" s="192"/>
      <c r="L195" s="193"/>
      <c r="M195" s="79"/>
    </row>
    <row r="196" spans="1:13" x14ac:dyDescent="0.35">
      <c r="A196" s="59"/>
      <c r="B196" s="189"/>
      <c r="C196" s="61"/>
      <c r="D196" s="190"/>
      <c r="E196" s="79"/>
      <c r="F196" s="190"/>
      <c r="G196" s="191"/>
      <c r="H196" s="192"/>
      <c r="I196" s="193"/>
      <c r="J196" s="79"/>
      <c r="K196" s="192"/>
      <c r="L196" s="193"/>
      <c r="M196" s="79"/>
    </row>
    <row r="197" spans="1:13" x14ac:dyDescent="0.35">
      <c r="A197" s="59"/>
      <c r="B197" s="189"/>
      <c r="C197" s="61"/>
      <c r="D197" s="190"/>
      <c r="E197" s="79"/>
      <c r="F197" s="190"/>
      <c r="G197" s="191"/>
      <c r="H197" s="192"/>
      <c r="I197" s="193"/>
      <c r="J197" s="79"/>
      <c r="K197" s="192"/>
      <c r="L197" s="193"/>
      <c r="M197" s="79"/>
    </row>
    <row r="198" spans="1:13" x14ac:dyDescent="0.35">
      <c r="A198" s="59"/>
      <c r="B198" s="189"/>
      <c r="C198" s="61"/>
      <c r="D198" s="190"/>
      <c r="E198" s="79"/>
      <c r="F198" s="190"/>
      <c r="G198" s="191"/>
      <c r="H198" s="192"/>
      <c r="I198" s="193"/>
      <c r="J198" s="79"/>
      <c r="K198" s="192"/>
      <c r="L198" s="193"/>
      <c r="M198" s="79"/>
    </row>
    <row r="199" spans="1:13" x14ac:dyDescent="0.35">
      <c r="A199" s="59"/>
      <c r="B199" s="189"/>
      <c r="C199" s="61"/>
      <c r="D199" s="190"/>
      <c r="E199" s="79"/>
      <c r="F199" s="190"/>
      <c r="G199" s="191"/>
      <c r="H199" s="192"/>
      <c r="I199" s="193"/>
      <c r="J199" s="79"/>
      <c r="K199" s="192"/>
      <c r="L199" s="193"/>
      <c r="M199" s="79"/>
    </row>
    <row r="200" spans="1:13" x14ac:dyDescent="0.35">
      <c r="A200" s="59"/>
      <c r="B200" s="189"/>
      <c r="C200" s="61"/>
      <c r="D200" s="190"/>
      <c r="E200" s="79"/>
      <c r="F200" s="190"/>
      <c r="G200" s="191"/>
      <c r="H200" s="192"/>
      <c r="I200" s="193"/>
      <c r="J200" s="79"/>
      <c r="K200" s="192"/>
      <c r="L200" s="193"/>
      <c r="M200" s="79"/>
    </row>
    <row r="201" spans="1:13" x14ac:dyDescent="0.35">
      <c r="A201" s="59"/>
      <c r="B201" s="189"/>
      <c r="C201" s="61"/>
      <c r="D201" s="190"/>
      <c r="E201" s="79"/>
      <c r="F201" s="190"/>
      <c r="G201" s="191"/>
      <c r="H201" s="192"/>
      <c r="I201" s="193"/>
      <c r="J201" s="79"/>
      <c r="K201" s="192"/>
      <c r="L201" s="193"/>
      <c r="M201" s="79"/>
    </row>
    <row r="202" spans="1:13" ht="15" thickBot="1" x14ac:dyDescent="0.4">
      <c r="A202" s="62"/>
      <c r="B202" s="194"/>
      <c r="C202" s="64"/>
      <c r="D202" s="195"/>
      <c r="E202" s="85"/>
      <c r="F202" s="195"/>
      <c r="G202" s="196"/>
      <c r="H202" s="197"/>
      <c r="I202" s="198"/>
      <c r="J202" s="85"/>
      <c r="K202" s="197"/>
      <c r="L202" s="198"/>
      <c r="M202" s="85"/>
    </row>
    <row r="203" spans="1:13" ht="40" customHeight="1" thickBot="1" x14ac:dyDescent="0.4">
      <c r="A203" s="100"/>
      <c r="B203" s="101"/>
      <c r="C203" s="101"/>
      <c r="D203" s="102"/>
      <c r="E203" s="102"/>
      <c r="F203" s="102"/>
      <c r="G203" s="101"/>
      <c r="H203" s="102"/>
      <c r="I203" s="102"/>
      <c r="J203" s="102"/>
      <c r="K203" s="102"/>
      <c r="L203" s="102"/>
      <c r="M203" s="103"/>
    </row>
  </sheetData>
  <sheetProtection algorithmName="SHA-512" hashValue="TSNTBqAk3YEKHJug3XcQnfv4xNZeAMYs5t/ISi54UMkicm3Zpl0p/p74eTitDbKwJyrysrFHV8U3CtxwjEyq8g==" saltValue="YYJBLX1DoHqIcoZeP3pikA==" spinCount="100000" sheet="1" objects="1" scenarios="1" insertRows="0"/>
  <mergeCells count="12">
    <mergeCell ref="K11:M11"/>
    <mergeCell ref="F10:M10"/>
    <mergeCell ref="B11:B12"/>
    <mergeCell ref="C11:C12"/>
    <mergeCell ref="E11:E12"/>
    <mergeCell ref="F11:F12"/>
    <mergeCell ref="G11:G12"/>
    <mergeCell ref="H11:J11"/>
    <mergeCell ref="D11:D12"/>
    <mergeCell ref="D10:E10"/>
    <mergeCell ref="A10:C10"/>
    <mergeCell ref="A11:A12"/>
  </mergeCells>
  <phoneticPr fontId="42" type="noConversion"/>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O513"/>
  <sheetViews>
    <sheetView tabSelected="1" topLeftCell="A10" workbookViewId="0">
      <selection activeCell="G33" sqref="G33"/>
    </sheetView>
  </sheetViews>
  <sheetFormatPr defaultColWidth="8.81640625" defaultRowHeight="14.5" x14ac:dyDescent="0.35"/>
  <cols>
    <col min="1" max="1" width="22.6328125" style="1" customWidth="1"/>
    <col min="2" max="2" width="14.6328125" style="5" customWidth="1"/>
    <col min="3" max="3" width="40" customWidth="1"/>
    <col min="4" max="4" width="20.6328125" style="1" hidden="1" customWidth="1"/>
    <col min="5" max="5" width="28.36328125" style="40" customWidth="1"/>
    <col min="6" max="7" width="18.453125" style="1" customWidth="1"/>
    <col min="8" max="8" width="18.6328125" style="1" customWidth="1"/>
    <col min="9" max="9" width="60.6328125" customWidth="1"/>
    <col min="10" max="15" width="18.6328125" style="1" customWidth="1"/>
  </cols>
  <sheetData>
    <row r="1" spans="1:15" ht="20.25" customHeight="1" x14ac:dyDescent="0.35"/>
    <row r="2" spans="1:15" ht="20.25" customHeight="1" x14ac:dyDescent="0.35"/>
    <row r="3" spans="1:15" ht="20.25" customHeight="1" x14ac:dyDescent="0.35"/>
    <row r="4" spans="1:15" ht="20.25" customHeight="1" x14ac:dyDescent="0.35"/>
    <row r="5" spans="1:15" ht="20.25" customHeight="1" x14ac:dyDescent="0.35"/>
    <row r="6" spans="1:15" ht="20.25" customHeight="1" x14ac:dyDescent="0.35"/>
    <row r="7" spans="1:15" ht="20.25" customHeight="1" x14ac:dyDescent="0.35"/>
    <row r="8" spans="1:15" ht="20.25" customHeight="1" thickBot="1" x14ac:dyDescent="0.4"/>
    <row r="9" spans="1:15" s="34" customFormat="1" ht="20.25" customHeight="1" thickBot="1" x14ac:dyDescent="0.55000000000000004">
      <c r="A9" s="35"/>
      <c r="B9" s="36"/>
      <c r="D9" s="35"/>
      <c r="E9" s="37"/>
      <c r="J9" s="245" t="s">
        <v>1284</v>
      </c>
      <c r="K9" s="246"/>
      <c r="L9" s="246"/>
      <c r="M9" s="246"/>
      <c r="N9" s="246"/>
      <c r="O9" s="247"/>
    </row>
    <row r="10" spans="1:15" ht="21.5" thickBot="1" x14ac:dyDescent="0.4">
      <c r="A10" s="260" t="s">
        <v>1240</v>
      </c>
      <c r="B10" s="266" t="s">
        <v>1157</v>
      </c>
      <c r="C10" s="230"/>
      <c r="D10" s="267"/>
      <c r="E10" s="263" t="s">
        <v>1295</v>
      </c>
      <c r="F10" s="248" t="s">
        <v>1292</v>
      </c>
      <c r="G10" s="249"/>
      <c r="H10" s="249"/>
      <c r="I10" s="250"/>
      <c r="J10" s="276" t="s">
        <v>1285</v>
      </c>
      <c r="K10" s="277"/>
      <c r="L10" s="278"/>
      <c r="M10" s="282" t="s">
        <v>1288</v>
      </c>
      <c r="N10" s="283"/>
      <c r="O10" s="284"/>
    </row>
    <row r="11" spans="1:15" ht="19" thickBot="1" x14ac:dyDescent="0.4">
      <c r="A11" s="261"/>
      <c r="B11" s="268"/>
      <c r="C11" s="231"/>
      <c r="D11" s="269"/>
      <c r="E11" s="264"/>
      <c r="F11" s="270" t="s">
        <v>1293</v>
      </c>
      <c r="G11" s="271"/>
      <c r="H11" s="272" t="s">
        <v>1164</v>
      </c>
      <c r="I11" s="274" t="s">
        <v>1163</v>
      </c>
      <c r="J11" s="279"/>
      <c r="K11" s="280"/>
      <c r="L11" s="281"/>
      <c r="M11" s="285"/>
      <c r="N11" s="286"/>
      <c r="O11" s="287"/>
    </row>
    <row r="12" spans="1:15" ht="20.25" customHeight="1" thickBot="1" x14ac:dyDescent="0.4">
      <c r="A12" s="262"/>
      <c r="B12" s="4" t="s">
        <v>14</v>
      </c>
      <c r="C12" s="28" t="s">
        <v>1175</v>
      </c>
      <c r="D12" s="20" t="s">
        <v>1239</v>
      </c>
      <c r="E12" s="265"/>
      <c r="F12" s="97" t="s">
        <v>1286</v>
      </c>
      <c r="G12" s="98" t="s">
        <v>1287</v>
      </c>
      <c r="H12" s="273"/>
      <c r="I12" s="275"/>
      <c r="J12" s="47" t="s">
        <v>7</v>
      </c>
      <c r="K12" s="45" t="s">
        <v>1246</v>
      </c>
      <c r="L12" s="48" t="s">
        <v>8</v>
      </c>
      <c r="M12" s="51" t="s">
        <v>7</v>
      </c>
      <c r="N12" s="45" t="s">
        <v>1246</v>
      </c>
      <c r="O12" s="41" t="s">
        <v>8</v>
      </c>
    </row>
    <row r="13" spans="1:15" ht="15.75" customHeight="1" x14ac:dyDescent="0.35">
      <c r="A13" s="54" t="s">
        <v>1229</v>
      </c>
      <c r="B13" s="55" t="s">
        <v>62</v>
      </c>
      <c r="C13" s="56" t="str">
        <f>IFERROR(IF(B13="No CAS","",INDEX('DEQ Pollutant List'!$C$7:$C$614,MATCH('3. Pollutant Emissions - EF'!B13,'DEQ Pollutant List'!$B$7:$B$614,0))),"")</f>
        <v>Amitrole</v>
      </c>
      <c r="D13" s="53">
        <f>IFERROR(IF(OR($B13="",$B13="No CAS",$B13="18540-29-9",$B13="7440-02-0"),INDEX('DEQ Pollutant List'!$A$7:$A$614,MATCH($C13,'DEQ Pollutant List'!$C$7:$C$614,0)),INDEX('DEQ Pollutant List'!$A$7:$A$614,MATCH($B13,'DEQ Pollutant List'!$B$7:$B$614,0))),"")</f>
        <v>25</v>
      </c>
      <c r="E13" s="65">
        <v>0.97499999999999998</v>
      </c>
      <c r="F13" s="66">
        <v>2.5</v>
      </c>
      <c r="G13" s="67"/>
      <c r="H13" s="68" t="s">
        <v>1221</v>
      </c>
      <c r="I13" s="69" t="s">
        <v>1290</v>
      </c>
      <c r="J13" s="70">
        <f>$F13*'2. Emissions Units &amp; Activities'!H$13*(1-$E13)</f>
        <v>6.2500000000000053</v>
      </c>
      <c r="K13" s="71">
        <f>$F13*'2. Emissions Units &amp; Activities'!I$13*(1-$E13)</f>
        <v>8.7500000000000071</v>
      </c>
      <c r="L13" s="68">
        <f>$F13*'2. Emissions Units &amp; Activities'!J$13*(1-$E13)</f>
        <v>12.500000000000011</v>
      </c>
      <c r="M13" s="70">
        <f>$F13*'2. Emissions Units &amp; Activities'!K$13*(1-$E13)</f>
        <v>1.8750000000000017E-2</v>
      </c>
      <c r="N13" s="71">
        <f>$F13*'2. Emissions Units &amp; Activities'!L$13*(1-$E13)</f>
        <v>3.1250000000000028E-2</v>
      </c>
      <c r="O13" s="68">
        <f>$F13*'2. Emissions Units &amp; Activities'!M$13*(1-$E13)</f>
        <v>5.0000000000000044E-2</v>
      </c>
    </row>
    <row r="14" spans="1:15" x14ac:dyDescent="0.35">
      <c r="A14" s="54" t="s">
        <v>1229</v>
      </c>
      <c r="B14" s="57" t="s">
        <v>84</v>
      </c>
      <c r="C14" s="58" t="str">
        <f>IFERROR(IF(B14="No CAS","",INDEX('DEQ Pollutant List'!$C$7:$C$614,MATCH('3. Pollutant Emissions - EF'!B14,'DEQ Pollutant List'!$B$7:$B$614,0))),"")</f>
        <v>Arsenic and compounds</v>
      </c>
      <c r="D14" s="53">
        <f>IFERROR(IF(OR($B14="",$B14="No CAS"),INDEX('DEQ Pollutant List'!$A$7:$A$614,MATCH($C14,'DEQ Pollutant List'!$C$7:$C$614,0)),INDEX('DEQ Pollutant List'!$A$7:$A$614,MATCH($B14,'DEQ Pollutant List'!$B$7:$B$614,0))),"")</f>
        <v>37</v>
      </c>
      <c r="E14" s="72">
        <v>0</v>
      </c>
      <c r="F14" s="73">
        <v>0.1</v>
      </c>
      <c r="G14" s="74"/>
      <c r="H14" s="68" t="s">
        <v>1221</v>
      </c>
      <c r="I14" s="69" t="s">
        <v>1222</v>
      </c>
      <c r="J14" s="73">
        <f>$F14*'2. Emissions Units &amp; Activities'!H$13*(1-$E14)</f>
        <v>10</v>
      </c>
      <c r="K14" s="75">
        <f>$F14*'2. Emissions Units &amp; Activities'!I$13*(1-$E14)</f>
        <v>14</v>
      </c>
      <c r="L14" s="68">
        <f>$F14*'2. Emissions Units &amp; Activities'!J$13*(1-$E14)</f>
        <v>20</v>
      </c>
      <c r="M14" s="73">
        <f>$F14*'2. Emissions Units &amp; Activities'!K$13*(1-$E14)</f>
        <v>0.03</v>
      </c>
      <c r="N14" s="75">
        <f>$F14*'2. Emissions Units &amp; Activities'!L$13*(1-$E14)</f>
        <v>0.05</v>
      </c>
      <c r="O14" s="68">
        <f>$F14*'2. Emissions Units &amp; Activities'!M$13*(1-$E14)</f>
        <v>8.0000000000000016E-2</v>
      </c>
    </row>
    <row r="15" spans="1:15" x14ac:dyDescent="0.35">
      <c r="A15" s="106"/>
      <c r="B15" s="117"/>
      <c r="C15" s="109" t="str">
        <f>IFERROR(IF(B15="No CAS","",INDEX('DEQ Pollutant List'!$C$7:$C$614,MATCH('3. Pollutant Emissions - EF'!B15,'DEQ Pollutant List'!$B$7:$B$614,0))),"")</f>
        <v/>
      </c>
      <c r="D15" s="118" t="str">
        <f>IFERROR(IF(OR($B15="",$B15="No CAS"),INDEX('DEQ Pollutant List'!$A$7:$A$614,MATCH($C15,'DEQ Pollutant List'!$C$7:$C$614,0)),INDEX('DEQ Pollutant List'!$A$7:$A$614,MATCH($B15,'DEQ Pollutant List'!$B$7:$B$614,0))),"")</f>
        <v/>
      </c>
      <c r="E15" s="119"/>
      <c r="F15" s="114"/>
      <c r="G15" s="120"/>
      <c r="H15" s="116"/>
      <c r="I15" s="113"/>
      <c r="J15" s="114"/>
      <c r="K15" s="115"/>
      <c r="L15" s="116"/>
      <c r="M15" s="114"/>
      <c r="N15" s="115"/>
      <c r="O15" s="116"/>
    </row>
    <row r="16" spans="1:15" x14ac:dyDescent="0.35">
      <c r="A16" s="208" t="s">
        <v>1371</v>
      </c>
      <c r="B16" s="60" t="s">
        <v>84</v>
      </c>
      <c r="C16" s="61" t="str">
        <f>IFERROR(IF(B16="No CAS","",INDEX('DEQ Pollutant List'!$C$7:$C$614,MATCH('3. Pollutant Emissions - EF'!B16,'DEQ Pollutant List'!$B$7:$B$614,0))),"")</f>
        <v>Arsenic and compounds</v>
      </c>
      <c r="D16" s="68">
        <f>IFERROR(IF(OR($B16="",$B16="No CAS"),INDEX('DEQ Pollutant List'!$A$7:$A$614,MATCH($C16,'DEQ Pollutant List'!$C$7:$C$614,0)),INDEX('DEQ Pollutant List'!$A$7:$A$614,MATCH($B16,'DEQ Pollutant List'!$B$7:$B$614,0))),"")</f>
        <v>37</v>
      </c>
      <c r="E16" s="76">
        <v>0</v>
      </c>
      <c r="F16" s="77">
        <v>1.7799999999999999E-3</v>
      </c>
      <c r="G16" s="78">
        <f>F16</f>
        <v>1.7799999999999999E-3</v>
      </c>
      <c r="H16" s="79" t="s">
        <v>1221</v>
      </c>
      <c r="I16" s="80" t="s">
        <v>1399</v>
      </c>
      <c r="J16" s="77">
        <f>$F16*'2. Emissions Units &amp; Activities'!H$15*(1-$E15)</f>
        <v>135.67516000000001</v>
      </c>
      <c r="K16" s="77">
        <f>$F16*'2. Emissions Units &amp; Activities'!I$15*(1-$E15)</f>
        <v>0</v>
      </c>
      <c r="L16" s="77"/>
      <c r="M16" s="77">
        <f>$F16*'2. Emissions Units &amp; Activities'!K$15*(1-$E15)</f>
        <v>0.37171276712328766</v>
      </c>
      <c r="N16" s="77">
        <f>$F16*'2. Emissions Units &amp; Activities'!L$15*(1-$E15)</f>
        <v>0</v>
      </c>
      <c r="O16" s="77"/>
    </row>
    <row r="17" spans="1:15" x14ac:dyDescent="0.35">
      <c r="A17" s="208" t="s">
        <v>1371</v>
      </c>
      <c r="B17" s="60" t="s">
        <v>118</v>
      </c>
      <c r="C17" s="61" t="str">
        <f>IFERROR(IF(B17="No CAS","",INDEX('DEQ Pollutant List'!$C$7:$C$614,MATCH('3. Pollutant Emissions - EF'!B17,'DEQ Pollutant List'!$B$7:$B$614,0))),"")</f>
        <v>Beryllium and compounds</v>
      </c>
      <c r="D17" s="68">
        <f>IFERROR(IF(OR($B17="",$B17="No CAS"),INDEX('DEQ Pollutant List'!$A$7:$A$614,MATCH($C17,'DEQ Pollutant List'!$C$7:$C$614,0)),INDEX('DEQ Pollutant List'!$A$7:$A$614,MATCH($B17,'DEQ Pollutant List'!$B$7:$B$614,0))),"")</f>
        <v>58</v>
      </c>
      <c r="E17" s="76">
        <v>0</v>
      </c>
      <c r="F17" s="77">
        <v>2.5699999999999999E-7</v>
      </c>
      <c r="G17" s="78">
        <f t="shared" ref="G17:G41" si="0">F17</f>
        <v>2.5699999999999999E-7</v>
      </c>
      <c r="H17" s="79" t="s">
        <v>1221</v>
      </c>
      <c r="I17" s="80"/>
      <c r="J17" s="77">
        <f>$F17*'2. Emissions Units &amp; Activities'!H$15*(1-$E16)</f>
        <v>1.9589053999999998E-2</v>
      </c>
      <c r="K17" s="77">
        <f>$F17*'2. Emissions Units &amp; Activities'!I$15*(1-$E16)</f>
        <v>0</v>
      </c>
      <c r="L17" s="77"/>
      <c r="M17" s="77">
        <f>$F17*'2. Emissions Units &amp; Activities'!K$15*(1-$E16)</f>
        <v>5.3668641095890413E-5</v>
      </c>
      <c r="N17" s="77">
        <f>$F17*'2. Emissions Units &amp; Activities'!L$15*(1-$E16)</f>
        <v>0</v>
      </c>
      <c r="O17" s="77"/>
    </row>
    <row r="18" spans="1:15" x14ac:dyDescent="0.35">
      <c r="A18" s="208" t="s">
        <v>1371</v>
      </c>
      <c r="B18" s="60" t="s">
        <v>168</v>
      </c>
      <c r="C18" s="61" t="str">
        <f>IFERROR(IF(B18="No CAS","",INDEX('DEQ Pollutant List'!$C$7:$C$614,MATCH('3. Pollutant Emissions - EF'!B18,'DEQ Pollutant List'!$B$7:$B$614,0))),"")</f>
        <v>Cadmium and compounds</v>
      </c>
      <c r="D18" s="68">
        <f>IFERROR(IF(OR($B18="",$B18="No CAS"),INDEX('DEQ Pollutant List'!$A$7:$A$614,MATCH($C18,'DEQ Pollutant List'!$C$7:$C$614,0)),INDEX('DEQ Pollutant List'!$A$7:$A$614,MATCH($B18,'DEQ Pollutant List'!$B$7:$B$614,0))),"")</f>
        <v>83</v>
      </c>
      <c r="E18" s="76">
        <v>0</v>
      </c>
      <c r="F18" s="77">
        <v>6.2199999999999994E-5</v>
      </c>
      <c r="G18" s="78">
        <f t="shared" si="0"/>
        <v>6.2199999999999994E-5</v>
      </c>
      <c r="H18" s="79" t="s">
        <v>1221</v>
      </c>
      <c r="I18" s="80"/>
      <c r="J18" s="77">
        <f>$F18*'2. Emissions Units &amp; Activities'!H$15*(1-$E17)</f>
        <v>4.7410083999999992</v>
      </c>
      <c r="K18" s="77">
        <f>$F18*'2. Emissions Units &amp; Activities'!I$15*(1-$E17)</f>
        <v>0</v>
      </c>
      <c r="L18" s="77"/>
      <c r="M18" s="77">
        <f>$F18*'2. Emissions Units &amp; Activities'!K$15*(1-$E17)</f>
        <v>1.2989064109589041E-2</v>
      </c>
      <c r="N18" s="77">
        <f>$F18*'2. Emissions Units &amp; Activities'!L$15*(1-$E17)</f>
        <v>0</v>
      </c>
      <c r="O18" s="77"/>
    </row>
    <row r="19" spans="1:15" x14ac:dyDescent="0.35">
      <c r="A19" s="208" t="s">
        <v>1371</v>
      </c>
      <c r="B19" s="60" t="s">
        <v>251</v>
      </c>
      <c r="C19" s="61" t="str">
        <f>IFERROR(IF(B19="No CAS","",INDEX('DEQ Pollutant List'!$C$7:$C$614,MATCH('3. Pollutant Emissions - EF'!B19,'DEQ Pollutant List'!$B$7:$B$614,0))),"")</f>
        <v>Chromium VI, chromate, and dichromate particulate</v>
      </c>
      <c r="D19" s="68">
        <f>IFERROR(IF(OR($B19="",$B19="No CAS"),INDEX('DEQ Pollutant List'!$A$7:$A$614,MATCH($C19,'DEQ Pollutant List'!$C$7:$C$614,0)),INDEX('DEQ Pollutant List'!$A$7:$A$614,MATCH($B19,'DEQ Pollutant List'!$B$7:$B$614,0))),"")</f>
        <v>136</v>
      </c>
      <c r="E19" s="76">
        <v>0</v>
      </c>
      <c r="F19" s="77">
        <v>1.6700000000000001E-6</v>
      </c>
      <c r="G19" s="78">
        <f t="shared" si="0"/>
        <v>1.6700000000000001E-6</v>
      </c>
      <c r="H19" s="79" t="s">
        <v>1221</v>
      </c>
      <c r="I19" s="80"/>
      <c r="J19" s="77">
        <f>$F19*'2. Emissions Units &amp; Activities'!H$15*(1-$E18)</f>
        <v>0.12729074000000001</v>
      </c>
      <c r="K19" s="77">
        <f>$F19*'2. Emissions Units &amp; Activities'!I$15*(1-$E18)</f>
        <v>0</v>
      </c>
      <c r="L19" s="77"/>
      <c r="M19" s="77">
        <f>$F19*'2. Emissions Units &amp; Activities'!K$15*(1-$E18)</f>
        <v>3.4874175342465758E-4</v>
      </c>
      <c r="N19" s="77">
        <f>$F19*'2. Emissions Units &amp; Activities'!L$15*(1-$E18)</f>
        <v>0</v>
      </c>
      <c r="O19" s="77"/>
    </row>
    <row r="20" spans="1:15" x14ac:dyDescent="0.35">
      <c r="A20" s="208" t="s">
        <v>1371</v>
      </c>
      <c r="B20" s="60" t="s">
        <v>557</v>
      </c>
      <c r="C20" s="61" t="str">
        <f>IFERROR(IF(B20="No CAS","",INDEX('DEQ Pollutant List'!$C$7:$C$614,MATCH('3. Pollutant Emissions - EF'!B20,'DEQ Pollutant List'!$B$7:$B$614,0))),"")</f>
        <v>Lead and compounds</v>
      </c>
      <c r="D20" s="68">
        <f>IFERROR(IF(OR($B20="",$B20="No CAS"),INDEX('DEQ Pollutant List'!$A$7:$A$614,MATCH($C20,'DEQ Pollutant List'!$C$7:$C$614,0)),INDEX('DEQ Pollutant List'!$A$7:$A$614,MATCH($B20,'DEQ Pollutant List'!$B$7:$B$614,0))),"")</f>
        <v>305</v>
      </c>
      <c r="E20" s="76">
        <v>0</v>
      </c>
      <c r="F20" s="77">
        <v>4.5700000000000003E-3</v>
      </c>
      <c r="G20" s="78">
        <f t="shared" si="0"/>
        <v>4.5700000000000003E-3</v>
      </c>
      <c r="H20" s="79" t="s">
        <v>1221</v>
      </c>
      <c r="I20" s="80"/>
      <c r="J20" s="77">
        <f>$F20*'2. Emissions Units &amp; Activities'!H$15*(1-$E19)</f>
        <v>348.33454</v>
      </c>
      <c r="K20" s="77">
        <f>$F20*'2. Emissions Units &amp; Activities'!I$15*(1-$E19)</f>
        <v>0</v>
      </c>
      <c r="L20" s="77"/>
      <c r="M20" s="77">
        <f>$F20*'2. Emissions Units &amp; Activities'!K$15*(1-$E19)</f>
        <v>0.95434120547945211</v>
      </c>
      <c r="N20" s="77">
        <f>$F20*'2. Emissions Units &amp; Activities'!L$15*(1-$E19)</f>
        <v>0</v>
      </c>
      <c r="O20" s="77"/>
    </row>
    <row r="21" spans="1:15" x14ac:dyDescent="0.35">
      <c r="A21" s="208" t="s">
        <v>1371</v>
      </c>
      <c r="B21" s="60" t="s">
        <v>563</v>
      </c>
      <c r="C21" s="61" t="str">
        <f>IFERROR(IF(B21="No CAS","",INDEX('DEQ Pollutant List'!$C$7:$C$614,MATCH('3. Pollutant Emissions - EF'!B21,'DEQ Pollutant List'!$B$7:$B$614,0))),"")</f>
        <v>Manganese and compounds</v>
      </c>
      <c r="D21" s="68">
        <f>IFERROR(IF(OR($B21="",$B21="No CAS"),INDEX('DEQ Pollutant List'!$A$7:$A$614,MATCH($C21,'DEQ Pollutant List'!$C$7:$C$614,0)),INDEX('DEQ Pollutant List'!$A$7:$A$614,MATCH($B21,'DEQ Pollutant List'!$B$7:$B$614,0))),"")</f>
        <v>312</v>
      </c>
      <c r="E21" s="76">
        <v>0</v>
      </c>
      <c r="F21" s="77">
        <v>3.7599999999999999E-5</v>
      </c>
      <c r="G21" s="78">
        <f t="shared" si="0"/>
        <v>3.7599999999999999E-5</v>
      </c>
      <c r="H21" s="79" t="s">
        <v>1221</v>
      </c>
      <c r="I21" s="80"/>
      <c r="J21" s="77">
        <f>$F21*'2. Emissions Units &amp; Activities'!H$15*(1-$E20)</f>
        <v>2.8659471999999999</v>
      </c>
      <c r="K21" s="77">
        <f>$F21*'2. Emissions Units &amp; Activities'!I$15*(1-$E20)</f>
        <v>0</v>
      </c>
      <c r="L21" s="77"/>
      <c r="M21" s="77">
        <f>$F21*'2. Emissions Units &amp; Activities'!K$15*(1-$E20)</f>
        <v>7.8519101369863009E-3</v>
      </c>
      <c r="N21" s="77">
        <f>$F21*'2. Emissions Units &amp; Activities'!L$15*(1-$E20)</f>
        <v>0</v>
      </c>
      <c r="O21" s="77"/>
    </row>
    <row r="22" spans="1:15" x14ac:dyDescent="0.35">
      <c r="A22" s="208" t="s">
        <v>1371</v>
      </c>
      <c r="B22" s="60" t="s">
        <v>569</v>
      </c>
      <c r="C22" s="61" t="str">
        <f>IFERROR(IF(B22="No CAS","",INDEX('DEQ Pollutant List'!$C$7:$C$614,MATCH('3. Pollutant Emissions - EF'!B22,'DEQ Pollutant List'!$B$7:$B$614,0))),"")</f>
        <v>Mercury and compounds</v>
      </c>
      <c r="D22" s="68">
        <f>IFERROR(IF(OR($B22="",$B22="No CAS"),INDEX('DEQ Pollutant List'!$A$7:$A$614,MATCH($C22,'DEQ Pollutant List'!$C$7:$C$614,0)),INDEX('DEQ Pollutant List'!$A$7:$A$614,MATCH($B22,'DEQ Pollutant List'!$B$7:$B$614,0))),"")</f>
        <v>316</v>
      </c>
      <c r="E22" s="76">
        <v>0</v>
      </c>
      <c r="F22" s="77">
        <v>8.5900000000000008E-6</v>
      </c>
      <c r="G22" s="78">
        <f t="shared" si="0"/>
        <v>8.5900000000000008E-6</v>
      </c>
      <c r="H22" s="79" t="s">
        <v>1221</v>
      </c>
      <c r="I22" s="80"/>
      <c r="J22" s="77">
        <f>$F22*'2. Emissions Units &amp; Activities'!H$15*(1-$E21)</f>
        <v>0.65474698000000009</v>
      </c>
      <c r="K22" s="77">
        <f>$F22*'2. Emissions Units &amp; Activities'!I$15*(1-$E21)</f>
        <v>0</v>
      </c>
      <c r="L22" s="77"/>
      <c r="M22" s="77">
        <f>$F22*'2. Emissions Units &amp; Activities'!K$15*(1-$E21)</f>
        <v>1.7938273424657537E-3</v>
      </c>
      <c r="N22" s="77">
        <f>$F22*'2. Emissions Units &amp; Activities'!L$15*(1-$E21)</f>
        <v>0</v>
      </c>
      <c r="O22" s="77"/>
    </row>
    <row r="23" spans="1:15" x14ac:dyDescent="0.35">
      <c r="A23" s="208" t="s">
        <v>1371</v>
      </c>
      <c r="B23" s="60" t="s">
        <v>635</v>
      </c>
      <c r="C23" s="61" t="str">
        <f>IFERROR(IF(B23="No CAS","",INDEX('DEQ Pollutant List'!$C$7:$C$614,MATCH('3. Pollutant Emissions - EF'!B23,'DEQ Pollutant List'!$B$7:$B$614,0))),"")</f>
        <v>Nickel and compounds</v>
      </c>
      <c r="D23" s="68">
        <f>IFERROR(IF(OR($B23="",$B23="No CAS"),INDEX('DEQ Pollutant List'!$A$7:$A$614,MATCH($C23,'DEQ Pollutant List'!$C$7:$C$614,0)),INDEX('DEQ Pollutant List'!$A$7:$A$614,MATCH($B23,'DEQ Pollutant List'!$B$7:$B$614,0))),"")</f>
        <v>364</v>
      </c>
      <c r="E23" s="76">
        <v>0</v>
      </c>
      <c r="F23" s="77">
        <v>7.5800000000000003E-6</v>
      </c>
      <c r="G23" s="78">
        <f t="shared" si="0"/>
        <v>7.5800000000000003E-6</v>
      </c>
      <c r="H23" s="79" t="s">
        <v>1221</v>
      </c>
      <c r="I23" s="80"/>
      <c r="J23" s="77">
        <f>$F23*'2. Emissions Units &amp; Activities'!H$15*(1-$E22)</f>
        <v>0.57776276000000004</v>
      </c>
      <c r="K23" s="77">
        <f>$F23*'2. Emissions Units &amp; Activities'!I$15*(1-$E22)</f>
        <v>0</v>
      </c>
      <c r="L23" s="77"/>
      <c r="M23" s="77">
        <f>$F23*'2. Emissions Units &amp; Activities'!K$15*(1-$E22)</f>
        <v>1.5829116712328768E-3</v>
      </c>
      <c r="N23" s="77">
        <f>$F23*'2. Emissions Units &amp; Activities'!L$15*(1-$E22)</f>
        <v>0</v>
      </c>
      <c r="O23" s="77"/>
    </row>
    <row r="24" spans="1:15" x14ac:dyDescent="0.35">
      <c r="A24" s="208" t="s">
        <v>1371</v>
      </c>
      <c r="B24" s="60" t="s">
        <v>1010</v>
      </c>
      <c r="C24" s="61" t="str">
        <f>IFERROR(IF(B24="No CAS","",INDEX('DEQ Pollutant List'!$C$7:$C$614,MATCH('3. Pollutant Emissions - EF'!B24,'DEQ Pollutant List'!$B$7:$B$614,0))),"")</f>
        <v>Selenium and compounds</v>
      </c>
      <c r="D24" s="68">
        <f>IFERROR(IF(OR($B24="",$B24="No CAS"),INDEX('DEQ Pollutant List'!$A$7:$A$614,MATCH($C24,'DEQ Pollutant List'!$C$7:$C$614,0)),INDEX('DEQ Pollutant List'!$A$7:$A$614,MATCH($B24,'DEQ Pollutant List'!$B$7:$B$614,0))),"")</f>
        <v>575</v>
      </c>
      <c r="E24" s="76">
        <v>0</v>
      </c>
      <c r="F24" s="77">
        <v>4.1199999999999999E-4</v>
      </c>
      <c r="G24" s="78">
        <f t="shared" si="0"/>
        <v>4.1199999999999999E-4</v>
      </c>
      <c r="H24" s="79" t="s">
        <v>1221</v>
      </c>
      <c r="I24" s="80"/>
      <c r="J24" s="77">
        <f>$F24*'2. Emissions Units &amp; Activities'!H$15*(1-$E23)</f>
        <v>31.403464</v>
      </c>
      <c r="K24" s="77">
        <f>$F24*'2. Emissions Units &amp; Activities'!I$15*(1-$E23)</f>
        <v>0</v>
      </c>
      <c r="L24" s="77"/>
      <c r="M24" s="77">
        <f>$F24*'2. Emissions Units &amp; Activities'!K$15*(1-$E23)</f>
        <v>8.6036887671232881E-2</v>
      </c>
      <c r="N24" s="77">
        <f>$F24*'2. Emissions Units &amp; Activities'!L$15*(1-$E23)</f>
        <v>0</v>
      </c>
      <c r="O24" s="77"/>
    </row>
    <row r="25" spans="1:15" x14ac:dyDescent="0.35">
      <c r="A25" s="208" t="s">
        <v>1371</v>
      </c>
      <c r="B25" s="60" t="s">
        <v>78</v>
      </c>
      <c r="C25" s="61" t="str">
        <f>IFERROR(IF(B25="No CAS","",INDEX('DEQ Pollutant List'!$C$7:$C$614,MATCH('3. Pollutant Emissions - EF'!B25,'DEQ Pollutant List'!$B$7:$B$614,0))),"")</f>
        <v>Antimony and compounds</v>
      </c>
      <c r="D25" s="68"/>
      <c r="E25" s="76">
        <v>0</v>
      </c>
      <c r="F25" s="77">
        <v>8.6000000000000003E-5</v>
      </c>
      <c r="G25" s="78">
        <f t="shared" si="0"/>
        <v>8.6000000000000003E-5</v>
      </c>
      <c r="H25" s="79" t="s">
        <v>1221</v>
      </c>
      <c r="I25" s="80"/>
      <c r="J25" s="77">
        <f>$F25*'2. Emissions Units &amp; Activities'!H$15*(1-$E25)</f>
        <v>6.5550920000000001</v>
      </c>
      <c r="K25" s="77">
        <f>$F25*'2. Emissions Units &amp; Activities'!I$15*(1-$E25)</f>
        <v>0</v>
      </c>
      <c r="L25" s="77"/>
      <c r="M25" s="77">
        <f>$G25*'2. Emissions Units &amp; Activities'!K$15*(1-$E25)</f>
        <v>1.7959156164383563E-2</v>
      </c>
      <c r="N25" s="77">
        <f>$G25*'2. Emissions Units &amp; Activities'!L$15*(1-$E25)</f>
        <v>0</v>
      </c>
      <c r="O25" s="77"/>
    </row>
    <row r="26" spans="1:15" x14ac:dyDescent="0.35">
      <c r="A26" s="208" t="s">
        <v>1371</v>
      </c>
      <c r="B26" s="60" t="s">
        <v>256</v>
      </c>
      <c r="C26" s="61" t="str">
        <f>IFERROR(IF(B26="No CAS","",INDEX('DEQ Pollutant List'!$C$7:$C$614,MATCH('3. Pollutant Emissions - EF'!B26,'DEQ Pollutant List'!$B$7:$B$614,0))),"")</f>
        <v>Cobalt and compounds</v>
      </c>
      <c r="D26" s="68"/>
      <c r="E26" s="76">
        <v>0</v>
      </c>
      <c r="F26" s="77">
        <v>6.9299999999999997E-7</v>
      </c>
      <c r="G26" s="78">
        <f t="shared" si="0"/>
        <v>6.9299999999999997E-7</v>
      </c>
      <c r="H26" s="79" t="s">
        <v>1221</v>
      </c>
      <c r="I26" s="80"/>
      <c r="J26" s="77">
        <f>$F26*'2. Emissions Units &amp; Activities'!H$15*(1-$E26)</f>
        <v>5.2821845999999999E-2</v>
      </c>
      <c r="K26" s="77">
        <f>$F26*'2. Emissions Units &amp; Activities'!I$15*(1-$E26)</f>
        <v>0</v>
      </c>
      <c r="L26" s="77"/>
      <c r="M26" s="77">
        <f>$G26*'2. Emissions Units &amp; Activities'!K$15*(1-$E26)</f>
        <v>1.4471738630136987E-4</v>
      </c>
      <c r="N26" s="77">
        <f>$G26*'2. Emissions Units &amp; Activities'!L$15*(1-$E26)</f>
        <v>0</v>
      </c>
      <c r="O26" s="77"/>
    </row>
    <row r="27" spans="1:15" x14ac:dyDescent="0.35">
      <c r="A27" s="208" t="s">
        <v>1371</v>
      </c>
      <c r="B27" s="60" t="s">
        <v>259</v>
      </c>
      <c r="C27" s="61" t="str">
        <f>IFERROR(IF(B27="No CAS","",INDEX('DEQ Pollutant List'!$C$7:$C$614,MATCH('3. Pollutant Emissions - EF'!B27,'DEQ Pollutant List'!$B$7:$B$614,0))),"")</f>
        <v>Copper and compounds</v>
      </c>
      <c r="D27" s="68">
        <f>IFERROR(IF(OR($B27="",$B27="No CAS"),INDEX('DEQ Pollutant List'!$A$7:$A$614,MATCH($C27,'DEQ Pollutant List'!$C$7:$C$614,0)),INDEX('DEQ Pollutant List'!$A$7:$A$614,MATCH($B27,'DEQ Pollutant List'!$B$7:$B$614,0))),"")</f>
        <v>149</v>
      </c>
      <c r="E27" s="76">
        <v>0</v>
      </c>
      <c r="F27" s="77">
        <v>8.7000000000000001E-5</v>
      </c>
      <c r="G27" s="78">
        <f t="shared" si="0"/>
        <v>8.7000000000000001E-5</v>
      </c>
      <c r="H27" s="79" t="s">
        <v>1221</v>
      </c>
      <c r="I27" s="80"/>
      <c r="J27" s="77">
        <f>$F27*'2. Emissions Units &amp; Activities'!H$15*(1-$E27)</f>
        <v>6.6313139999999997</v>
      </c>
      <c r="K27" s="77">
        <f>$F27*'2. Emissions Units &amp; Activities'!I$15*(1-$E27)</f>
        <v>0</v>
      </c>
      <c r="L27" s="77"/>
      <c r="M27" s="77">
        <f>$G27*'2. Emissions Units &amp; Activities'!K$15*(1-$E27)</f>
        <v>1.8167983561643838E-2</v>
      </c>
      <c r="N27" s="77">
        <f>$G27*'2. Emissions Units &amp; Activities'!L$15*(1-$E27)</f>
        <v>0</v>
      </c>
      <c r="O27" s="77"/>
    </row>
    <row r="28" spans="1:15" x14ac:dyDescent="0.35">
      <c r="A28" s="208" t="s">
        <v>1371</v>
      </c>
      <c r="B28" s="60" t="s">
        <v>482</v>
      </c>
      <c r="C28" s="61" t="str">
        <f>IFERROR(IF(B28="No CAS","",INDEX('DEQ Pollutant List'!$C$7:$C$614,MATCH('3. Pollutant Emissions - EF'!B28,'DEQ Pollutant List'!$B$7:$B$614,0))),"")</f>
        <v>Formaldehyde</v>
      </c>
      <c r="D28" s="68"/>
      <c r="E28" s="76">
        <v>0</v>
      </c>
      <c r="F28" s="77">
        <v>2.5999999999999998E-4</v>
      </c>
      <c r="G28" s="78">
        <f t="shared" si="0"/>
        <v>2.5999999999999998E-4</v>
      </c>
      <c r="H28" s="79" t="s">
        <v>1221</v>
      </c>
      <c r="I28" s="80"/>
      <c r="J28" s="77">
        <f>$F28*'2. Emissions Units &amp; Activities'!H$15*(1-$E28)</f>
        <v>19.817719999999998</v>
      </c>
      <c r="K28" s="77">
        <f>$F28*'2. Emissions Units &amp; Activities'!I$15*(1-$E28)</f>
        <v>0</v>
      </c>
      <c r="L28" s="77"/>
      <c r="M28" s="77">
        <f>$G28*'2. Emissions Units &amp; Activities'!K$15*(1-$E28)</f>
        <v>5.4295123287671228E-2</v>
      </c>
      <c r="N28" s="77">
        <f>$G28*'2. Emissions Units &amp; Activities'!L$15*(1-$E28)</f>
        <v>0</v>
      </c>
      <c r="O28" s="77"/>
    </row>
    <row r="29" spans="1:15" x14ac:dyDescent="0.35">
      <c r="A29" s="208" t="s">
        <v>1446</v>
      </c>
      <c r="B29" s="60" t="s">
        <v>84</v>
      </c>
      <c r="C29" s="61" t="str">
        <f>IFERROR(IF(B29="No CAS","",INDEX('DEQ Pollutant List'!$C$7:$C$614,MATCH('3. Pollutant Emissions - EF'!B29,'DEQ Pollutant List'!$B$7:$B$614,0))),"")</f>
        <v>Arsenic and compounds</v>
      </c>
      <c r="D29" s="68">
        <f>IFERROR(IF(OR($B29="",$B29="No CAS"),INDEX('DEQ Pollutant List'!$A$7:$A$614,MATCH($C29,'DEQ Pollutant List'!$C$7:$C$614,0)),INDEX('DEQ Pollutant List'!$A$7:$A$614,MATCH($B29,'DEQ Pollutant List'!$B$7:$B$614,0))),"")</f>
        <v>37</v>
      </c>
      <c r="E29" s="76">
        <v>0</v>
      </c>
      <c r="F29" s="77">
        <v>5.5599999999999996E-4</v>
      </c>
      <c r="G29" s="78">
        <f t="shared" si="0"/>
        <v>5.5599999999999996E-4</v>
      </c>
      <c r="H29" s="79" t="s">
        <v>1221</v>
      </c>
      <c r="I29" s="80" t="s">
        <v>1399</v>
      </c>
      <c r="J29" s="77">
        <f>$F29*'2. Emissions Units &amp; Activities'!H$16*(1-$E29)</f>
        <v>19.629023999999998</v>
      </c>
      <c r="K29" s="77">
        <f>$F29*'2. Emissions Units &amp; Activities'!I$16*(1-$E29)</f>
        <v>18.6816</v>
      </c>
      <c r="L29" s="77"/>
      <c r="M29" s="77">
        <f>$G29*'2. Emissions Units &amp; Activities'!K$16*(1-$E29)</f>
        <v>5.3778147945205482E-2</v>
      </c>
      <c r="N29" s="77">
        <f>$G29*'2. Emissions Units &amp; Activities'!L$16*(1-$E29)</f>
        <v>0.10608479999999999</v>
      </c>
      <c r="O29" s="77"/>
    </row>
    <row r="30" spans="1:15" x14ac:dyDescent="0.35">
      <c r="A30" s="208" t="s">
        <v>1446</v>
      </c>
      <c r="B30" s="60" t="s">
        <v>118</v>
      </c>
      <c r="C30" s="61" t="str">
        <f>IFERROR(IF(B30="No CAS","",INDEX('DEQ Pollutant List'!$C$7:$C$614,MATCH('3. Pollutant Emissions - EF'!B30,'DEQ Pollutant List'!$B$7:$B$614,0))),"")</f>
        <v>Beryllium and compounds</v>
      </c>
      <c r="D30" s="68">
        <f>IFERROR(IF(OR($B30="",$B30="No CAS"),INDEX('DEQ Pollutant List'!$A$7:$A$614,MATCH($C30,'DEQ Pollutant List'!$C$7:$C$614,0)),INDEX('DEQ Pollutant List'!$A$7:$A$614,MATCH($B30,'DEQ Pollutant List'!$B$7:$B$614,0))),"")</f>
        <v>58</v>
      </c>
      <c r="E30" s="76">
        <v>0</v>
      </c>
      <c r="F30" s="77">
        <v>1.18E-7</v>
      </c>
      <c r="G30" s="78">
        <f t="shared" si="0"/>
        <v>1.18E-7</v>
      </c>
      <c r="H30" s="79" t="s">
        <v>1221</v>
      </c>
      <c r="I30" s="80"/>
      <c r="J30" s="77">
        <f>$F30*'2. Emissions Units &amp; Activities'!H$16*(1-$E30)</f>
        <v>4.1658720000000002E-3</v>
      </c>
      <c r="K30" s="77">
        <f>$F30*'2. Emissions Units &amp; Activities'!I$16*(1-$E30)</f>
        <v>3.9648000000000001E-3</v>
      </c>
      <c r="L30" s="77"/>
      <c r="M30" s="77">
        <f>$G30*'2. Emissions Units &amp; Activities'!K$16*(1-$E30)</f>
        <v>1.141334794520548E-5</v>
      </c>
      <c r="N30" s="77">
        <f>$G30*'2. Emissions Units &amp; Activities'!L$16*(1-$E30)</f>
        <v>2.2514400000000002E-5</v>
      </c>
      <c r="O30" s="77"/>
    </row>
    <row r="31" spans="1:15" x14ac:dyDescent="0.35">
      <c r="A31" s="208" t="s">
        <v>1446</v>
      </c>
      <c r="B31" s="60" t="s">
        <v>168</v>
      </c>
      <c r="C31" s="61" t="str">
        <f>IFERROR(IF(B31="No CAS","",INDEX('DEQ Pollutant List'!$C$7:$C$614,MATCH('3. Pollutant Emissions - EF'!B31,'DEQ Pollutant List'!$B$7:$B$614,0))),"")</f>
        <v>Cadmium and compounds</v>
      </c>
      <c r="D31" s="68">
        <f>IFERROR(IF(OR($B31="",$B31="No CAS"),INDEX('DEQ Pollutant List'!$A$7:$A$614,MATCH($C31,'DEQ Pollutant List'!$C$7:$C$614,0)),INDEX('DEQ Pollutant List'!$A$7:$A$614,MATCH($B31,'DEQ Pollutant List'!$B$7:$B$614,0))),"")</f>
        <v>83</v>
      </c>
      <c r="E31" s="76">
        <v>0</v>
      </c>
      <c r="F31" s="77">
        <v>5.3699999999999997E-5</v>
      </c>
      <c r="G31" s="78">
        <f t="shared" si="0"/>
        <v>5.3699999999999997E-5</v>
      </c>
      <c r="H31" s="79" t="s">
        <v>1221</v>
      </c>
      <c r="I31" s="80"/>
      <c r="J31" s="77">
        <f>$F31*'2. Emissions Units &amp; Activities'!H$16*(1-$E31)</f>
        <v>1.8958248</v>
      </c>
      <c r="K31" s="77">
        <f>$F31*'2. Emissions Units &amp; Activities'!I$16*(1-$E31)</f>
        <v>1.8043199999999999</v>
      </c>
      <c r="L31" s="77"/>
      <c r="M31" s="77">
        <f>$G31*'2. Emissions Units &amp; Activities'!K$16*(1-$E31)</f>
        <v>5.1940405479452053E-3</v>
      </c>
      <c r="N31" s="77">
        <f>$G31*'2. Emissions Units &amp; Activities'!L$16*(1-$E31)</f>
        <v>1.024596E-2</v>
      </c>
      <c r="O31" s="77"/>
    </row>
    <row r="32" spans="1:15" x14ac:dyDescent="0.35">
      <c r="A32" s="208" t="s">
        <v>1446</v>
      </c>
      <c r="B32" s="60" t="s">
        <v>251</v>
      </c>
      <c r="C32" s="61" t="str">
        <f>IFERROR(IF(B32="No CAS","",INDEX('DEQ Pollutant List'!$C$7:$C$614,MATCH('3. Pollutant Emissions - EF'!B32,'DEQ Pollutant List'!$B$7:$B$614,0))),"")</f>
        <v>Chromium VI, chromate, and dichromate particulate</v>
      </c>
      <c r="D32" s="68">
        <f>IFERROR(IF(OR($B32="",$B32="No CAS"),INDEX('DEQ Pollutant List'!$A$7:$A$614,MATCH($C32,'DEQ Pollutant List'!$C$7:$C$614,0)),INDEX('DEQ Pollutant List'!$A$7:$A$614,MATCH($B32,'DEQ Pollutant List'!$B$7:$B$614,0))),"")</f>
        <v>136</v>
      </c>
      <c r="E32" s="76">
        <v>0</v>
      </c>
      <c r="F32" s="77">
        <v>2.6899999999999999E-7</v>
      </c>
      <c r="G32" s="78">
        <f t="shared" si="0"/>
        <v>2.6899999999999999E-7</v>
      </c>
      <c r="H32" s="79" t="s">
        <v>1221</v>
      </c>
      <c r="I32" s="80"/>
      <c r="J32" s="77">
        <f>$F32*'2. Emissions Units &amp; Activities'!H$16*(1-$E32)</f>
        <v>9.4967760000000002E-3</v>
      </c>
      <c r="K32" s="77">
        <f>$F32*'2. Emissions Units &amp; Activities'!I$16*(1-$E32)</f>
        <v>9.0384000000000003E-3</v>
      </c>
      <c r="L32" s="77"/>
      <c r="M32" s="77">
        <f>$G32*'2. Emissions Units &amp; Activities'!K$16*(1-$E32)</f>
        <v>2.6018564383561645E-5</v>
      </c>
      <c r="N32" s="77">
        <f>$G32*'2. Emissions Units &amp; Activities'!L$16*(1-$E32)</f>
        <v>5.1325200000000001E-5</v>
      </c>
      <c r="O32" s="77"/>
    </row>
    <row r="33" spans="1:15" x14ac:dyDescent="0.35">
      <c r="A33" s="208" t="s">
        <v>1446</v>
      </c>
      <c r="B33" s="60" t="s">
        <v>557</v>
      </c>
      <c r="C33" s="61" t="str">
        <f>IFERROR(IF(B33="No CAS","",INDEX('DEQ Pollutant List'!$C$7:$C$614,MATCH('3. Pollutant Emissions - EF'!B33,'DEQ Pollutant List'!$B$7:$B$614,0))),"")</f>
        <v>Lead and compounds</v>
      </c>
      <c r="D33" s="68">
        <f>IFERROR(IF(OR($B33="",$B33="No CAS"),INDEX('DEQ Pollutant List'!$A$7:$A$614,MATCH($C33,'DEQ Pollutant List'!$C$7:$C$614,0)),INDEX('DEQ Pollutant List'!$A$7:$A$614,MATCH($B33,'DEQ Pollutant List'!$B$7:$B$614,0))),"")</f>
        <v>305</v>
      </c>
      <c r="E33" s="76">
        <v>0</v>
      </c>
      <c r="F33" s="77">
        <v>6.5100000000000002E-3</v>
      </c>
      <c r="G33" s="78">
        <f t="shared" si="0"/>
        <v>6.5100000000000002E-3</v>
      </c>
      <c r="H33" s="79" t="s">
        <v>1221</v>
      </c>
      <c r="I33" s="80"/>
      <c r="J33" s="77">
        <f>$F33*'2. Emissions Units &amp; Activities'!H$16*(1-$E33)</f>
        <v>229.82903999999999</v>
      </c>
      <c r="K33" s="77">
        <f>$F33*'2. Emissions Units &amp; Activities'!I$16*(1-$E33)</f>
        <v>218.73600000000002</v>
      </c>
      <c r="L33" s="77"/>
      <c r="M33" s="77">
        <f>$G33*'2. Emissions Units &amp; Activities'!K$16*(1-$E33)</f>
        <v>0.62966860273972602</v>
      </c>
      <c r="N33" s="77">
        <f>$G33*'2. Emissions Units &amp; Activities'!L$16*(1-$E33)</f>
        <v>1.2421080000000002</v>
      </c>
      <c r="O33" s="77"/>
    </row>
    <row r="34" spans="1:15" x14ac:dyDescent="0.35">
      <c r="A34" s="208" t="s">
        <v>1446</v>
      </c>
      <c r="B34" s="60" t="s">
        <v>563</v>
      </c>
      <c r="C34" s="61" t="str">
        <f>IFERROR(IF(B34="No CAS","",INDEX('DEQ Pollutant List'!$C$7:$C$614,MATCH('3. Pollutant Emissions - EF'!B34,'DEQ Pollutant List'!$B$7:$B$614,0))),"")</f>
        <v>Manganese and compounds</v>
      </c>
      <c r="D34" s="68">
        <f>IFERROR(IF(OR($B34="",$B34="No CAS"),INDEX('DEQ Pollutant List'!$A$7:$A$614,MATCH($C34,'DEQ Pollutant List'!$C$7:$C$614,0)),INDEX('DEQ Pollutant List'!$A$7:$A$614,MATCH($B34,'DEQ Pollutant List'!$B$7:$B$614,0))),"")</f>
        <v>312</v>
      </c>
      <c r="E34" s="76">
        <v>0</v>
      </c>
      <c r="F34" s="77">
        <v>1.5500000000000001E-5</v>
      </c>
      <c r="G34" s="78">
        <f t="shared" si="0"/>
        <v>1.5500000000000001E-5</v>
      </c>
      <c r="H34" s="79" t="s">
        <v>1221</v>
      </c>
      <c r="I34" s="80"/>
      <c r="J34" s="77">
        <f>$F34*'2. Emissions Units &amp; Activities'!H$16*(1-$E34)</f>
        <v>0.54721200000000003</v>
      </c>
      <c r="K34" s="77">
        <f>$F34*'2. Emissions Units &amp; Activities'!I$16*(1-$E34)</f>
        <v>0.52080000000000004</v>
      </c>
      <c r="L34" s="77"/>
      <c r="M34" s="77">
        <f>$G34*'2. Emissions Units &amp; Activities'!K$16*(1-$E34)</f>
        <v>1.4992109589041097E-3</v>
      </c>
      <c r="N34" s="77">
        <f>$G34*'2. Emissions Units &amp; Activities'!L$16*(1-$E34)</f>
        <v>2.9574000000000002E-3</v>
      </c>
      <c r="O34" s="77"/>
    </row>
    <row r="35" spans="1:15" x14ac:dyDescent="0.35">
      <c r="A35" s="208" t="s">
        <v>1446</v>
      </c>
      <c r="B35" s="60" t="s">
        <v>569</v>
      </c>
      <c r="C35" s="61" t="str">
        <f>IFERROR(IF(B35="No CAS","",INDEX('DEQ Pollutant List'!$C$7:$C$614,MATCH('3. Pollutant Emissions - EF'!B35,'DEQ Pollutant List'!$B$7:$B$614,0))),"")</f>
        <v>Mercury and compounds</v>
      </c>
      <c r="D35" s="68">
        <f>IFERROR(IF(OR($B35="",$B35="No CAS"),INDEX('DEQ Pollutant List'!$A$7:$A$614,MATCH($C35,'DEQ Pollutant List'!$C$7:$C$614,0)),INDEX('DEQ Pollutant List'!$A$7:$A$614,MATCH($B35,'DEQ Pollutant List'!$B$7:$B$614,0))),"")</f>
        <v>316</v>
      </c>
      <c r="E35" s="76">
        <v>0</v>
      </c>
      <c r="F35" s="77">
        <v>7.0899999999999999E-6</v>
      </c>
      <c r="G35" s="78">
        <f t="shared" si="0"/>
        <v>7.0899999999999999E-6</v>
      </c>
      <c r="H35" s="79" t="s">
        <v>1221</v>
      </c>
      <c r="I35" s="80"/>
      <c r="J35" s="77">
        <f>$F35*'2. Emissions Units &amp; Activities'!H$16*(1-$E35)</f>
        <v>0.25030535999999998</v>
      </c>
      <c r="K35" s="77">
        <f>$F35*'2. Emissions Units &amp; Activities'!I$16*(1-$E35)</f>
        <v>0.23822399999999999</v>
      </c>
      <c r="L35" s="77"/>
      <c r="M35" s="77">
        <f>$G35*'2. Emissions Units &amp; Activities'!K$16*(1-$E35)</f>
        <v>6.8576810958904109E-4</v>
      </c>
      <c r="N35" s="77">
        <f>$G35*'2. Emissions Units &amp; Activities'!L$16*(1-$E35)</f>
        <v>1.3527720000000001E-3</v>
      </c>
      <c r="O35" s="77"/>
    </row>
    <row r="36" spans="1:15" x14ac:dyDescent="0.35">
      <c r="A36" s="208" t="s">
        <v>1446</v>
      </c>
      <c r="B36" s="60" t="s">
        <v>635</v>
      </c>
      <c r="C36" s="61" t="str">
        <f>IFERROR(IF(B36="No CAS","",INDEX('DEQ Pollutant List'!$C$7:$C$614,MATCH('3. Pollutant Emissions - EF'!B36,'DEQ Pollutant List'!$B$7:$B$614,0))),"")</f>
        <v>Nickel and compounds</v>
      </c>
      <c r="D36" s="68">
        <f>IFERROR(IF(OR($B36="",$B36="No CAS"),INDEX('DEQ Pollutant List'!$A$7:$A$614,MATCH($C36,'DEQ Pollutant List'!$C$7:$C$614,0)),INDEX('DEQ Pollutant List'!$A$7:$A$614,MATCH($B36,'DEQ Pollutant List'!$B$7:$B$614,0))),"")</f>
        <v>364</v>
      </c>
      <c r="E36" s="76">
        <v>0</v>
      </c>
      <c r="F36" s="77">
        <v>2.6400000000000001E-5</v>
      </c>
      <c r="G36" s="78">
        <f t="shared" si="0"/>
        <v>2.6400000000000001E-5</v>
      </c>
      <c r="H36" s="79" t="s">
        <v>1221</v>
      </c>
      <c r="I36" s="80"/>
      <c r="J36" s="77">
        <f>$F36*'2. Emissions Units &amp; Activities'!H$16*(1-$E36)</f>
        <v>0.93202560000000001</v>
      </c>
      <c r="K36" s="77">
        <f>$F36*'2. Emissions Units &amp; Activities'!I$16*(1-$E36)</f>
        <v>0.88704000000000005</v>
      </c>
      <c r="L36" s="77"/>
      <c r="M36" s="77">
        <f>$G36*'2. Emissions Units &amp; Activities'!K$16*(1-$E36)</f>
        <v>2.5534947945205482E-3</v>
      </c>
      <c r="N36" s="77">
        <f>$G36*'2. Emissions Units &amp; Activities'!L$16*(1-$E36)</f>
        <v>5.0371200000000008E-3</v>
      </c>
      <c r="O36" s="77"/>
    </row>
    <row r="37" spans="1:15" x14ac:dyDescent="0.35">
      <c r="A37" s="208" t="s">
        <v>1446</v>
      </c>
      <c r="B37" s="60" t="s">
        <v>1010</v>
      </c>
      <c r="C37" s="61" t="str">
        <f>IFERROR(IF(B37="No CAS","",INDEX('DEQ Pollutant List'!$C$7:$C$614,MATCH('3. Pollutant Emissions - EF'!B37,'DEQ Pollutant List'!$B$7:$B$614,0))),"")</f>
        <v>Selenium and compounds</v>
      </c>
      <c r="D37" s="68">
        <f>IFERROR(IF(OR($B37="",$B37="No CAS"),INDEX('DEQ Pollutant List'!$A$7:$A$614,MATCH($C37,'DEQ Pollutant List'!$C$7:$C$614,0)),INDEX('DEQ Pollutant List'!$A$7:$A$614,MATCH($B37,'DEQ Pollutant List'!$B$7:$B$614,0))),"")</f>
        <v>575</v>
      </c>
      <c r="E37" s="76">
        <v>0</v>
      </c>
      <c r="F37" s="77">
        <v>3.6299999999999999E-4</v>
      </c>
      <c r="G37" s="78">
        <f t="shared" si="0"/>
        <v>3.6299999999999999E-4</v>
      </c>
      <c r="H37" s="79" t="s">
        <v>1221</v>
      </c>
      <c r="I37" s="80"/>
      <c r="J37" s="77">
        <f>$F37*'2. Emissions Units &amp; Activities'!H$16*(1-$E37)</f>
        <v>12.815351999999999</v>
      </c>
      <c r="K37" s="77">
        <f>$F37*'2. Emissions Units &amp; Activities'!I$16*(1-$E37)</f>
        <v>12.1968</v>
      </c>
      <c r="L37" s="77"/>
      <c r="M37" s="77">
        <f>$G37*'2. Emissions Units &amp; Activities'!K$16*(1-$E37)</f>
        <v>3.5110553424657534E-2</v>
      </c>
      <c r="N37" s="77">
        <f>$G37*'2. Emissions Units &amp; Activities'!L$16*(1-$E37)</f>
        <v>6.92604E-2</v>
      </c>
      <c r="O37" s="77"/>
    </row>
    <row r="38" spans="1:15" x14ac:dyDescent="0.35">
      <c r="A38" s="208" t="s">
        <v>1446</v>
      </c>
      <c r="B38" s="60" t="s">
        <v>78</v>
      </c>
      <c r="C38" s="61" t="str">
        <f>IFERROR(IF(B38="No CAS","",INDEX('DEQ Pollutant List'!$C$7:$C$614,MATCH('3. Pollutant Emissions - EF'!B38,'DEQ Pollutant List'!$B$7:$B$614,0))),"")</f>
        <v>Antimony and compounds</v>
      </c>
      <c r="D38" s="68">
        <f>IFERROR(IF(OR($B38="",$B38="No CAS"),INDEX('DEQ Pollutant List'!$A$7:$A$614,MATCH($C38,'DEQ Pollutant List'!$C$7:$C$614,0)),INDEX('DEQ Pollutant List'!$A$7:$A$614,MATCH($B38,'DEQ Pollutant List'!$B$7:$B$614,0))),"")</f>
        <v>33</v>
      </c>
      <c r="E38" s="76">
        <v>0</v>
      </c>
      <c r="F38" s="77">
        <v>2.9600000000000001E-5</v>
      </c>
      <c r="G38" s="78">
        <f t="shared" si="0"/>
        <v>2.9600000000000001E-5</v>
      </c>
      <c r="H38" s="79" t="s">
        <v>1221</v>
      </c>
      <c r="I38" s="80"/>
      <c r="J38" s="77">
        <f>$F38*'2. Emissions Units &amp; Activities'!H$16*(1-$E38)</f>
        <v>1.0449984000000001</v>
      </c>
      <c r="K38" s="77">
        <f>$F38*'2. Emissions Units &amp; Activities'!I$16*(1-$E38)</f>
        <v>0.99456</v>
      </c>
      <c r="L38" s="77"/>
      <c r="M38" s="77">
        <f>$G38*'2. Emissions Units &amp; Activities'!K$16*(1-$E38)</f>
        <v>2.8630093150684936E-3</v>
      </c>
      <c r="N38" s="77">
        <f>$G38*'2. Emissions Units &amp; Activities'!L$16*(1-$E38)</f>
        <v>5.6476800000000004E-3</v>
      </c>
      <c r="O38" s="77"/>
    </row>
    <row r="39" spans="1:15" x14ac:dyDescent="0.35">
      <c r="A39" s="208" t="s">
        <v>1446</v>
      </c>
      <c r="B39" s="60" t="s">
        <v>256</v>
      </c>
      <c r="C39" s="61" t="str">
        <f>IFERROR(IF(B39="No CAS","",INDEX('DEQ Pollutant List'!$C$7:$C$614,MATCH('3. Pollutant Emissions - EF'!B39,'DEQ Pollutant List'!$B$7:$B$614,0))),"")</f>
        <v>Cobalt and compounds</v>
      </c>
      <c r="D39" s="68">
        <f>IFERROR(IF(OR($B39="",$B39="No CAS"),INDEX('DEQ Pollutant List'!$A$7:$A$614,MATCH($C39,'DEQ Pollutant List'!$C$7:$C$614,0)),INDEX('DEQ Pollutant List'!$A$7:$A$614,MATCH($B39,'DEQ Pollutant List'!$B$7:$B$614,0))),"")</f>
        <v>146</v>
      </c>
      <c r="E39" s="76">
        <v>0</v>
      </c>
      <c r="F39" s="77">
        <v>4.7E-7</v>
      </c>
      <c r="G39" s="78">
        <f t="shared" si="0"/>
        <v>4.7E-7</v>
      </c>
      <c r="H39" s="79" t="s">
        <v>1221</v>
      </c>
      <c r="I39" s="80"/>
      <c r="J39" s="77">
        <f>$F39*'2. Emissions Units &amp; Activities'!H$16*(1-$E39)</f>
        <v>1.6592880000000001E-2</v>
      </c>
      <c r="K39" s="77">
        <f>$F39*'2. Emissions Units &amp; Activities'!I$16*(1-$E39)</f>
        <v>1.5792E-2</v>
      </c>
      <c r="L39" s="77"/>
      <c r="M39" s="77">
        <f>$G39*'2. Emissions Units &amp; Activities'!K$16*(1-$E39)</f>
        <v>4.5459945205479457E-5</v>
      </c>
      <c r="N39" s="77">
        <f>$G39*'2. Emissions Units &amp; Activities'!L$16*(1-$E39)</f>
        <v>8.9676E-5</v>
      </c>
      <c r="O39" s="77"/>
    </row>
    <row r="40" spans="1:15" x14ac:dyDescent="0.35">
      <c r="A40" s="208" t="s">
        <v>1446</v>
      </c>
      <c r="B40" s="60" t="s">
        <v>259</v>
      </c>
      <c r="C40" s="61" t="str">
        <f>IFERROR(IF(B40="No CAS","",INDEX('DEQ Pollutant List'!$C$7:$C$614,MATCH('3. Pollutant Emissions - EF'!B40,'DEQ Pollutant List'!$B$7:$B$614,0))),"")</f>
        <v>Copper and compounds</v>
      </c>
      <c r="D40" s="68"/>
      <c r="E40" s="76">
        <v>0</v>
      </c>
      <c r="F40" s="77">
        <v>5.7800000000000002E-5</v>
      </c>
      <c r="G40" s="78">
        <f t="shared" si="0"/>
        <v>5.7800000000000002E-5</v>
      </c>
      <c r="H40" s="79" t="s">
        <v>1221</v>
      </c>
      <c r="I40" s="80"/>
      <c r="J40" s="77">
        <f>$F40*'2. Emissions Units &amp; Activities'!H$16*(1-$E40)</f>
        <v>2.0405712</v>
      </c>
      <c r="K40" s="77">
        <f>$F40*'2. Emissions Units &amp; Activities'!I$16*(1-$E40)</f>
        <v>1.94208</v>
      </c>
      <c r="L40" s="77"/>
      <c r="M40" s="77">
        <f>$G40*'2. Emissions Units &amp; Activities'!K$16*(1-$E40)</f>
        <v>5.5906060273972604E-3</v>
      </c>
      <c r="N40" s="77">
        <f>$G40*'2. Emissions Units &amp; Activities'!L$16*(1-$E40)</f>
        <v>1.1028240000000002E-2</v>
      </c>
      <c r="O40" s="77"/>
    </row>
    <row r="41" spans="1:15" x14ac:dyDescent="0.35">
      <c r="A41" s="208" t="s">
        <v>1446</v>
      </c>
      <c r="B41" s="60" t="s">
        <v>482</v>
      </c>
      <c r="C41" s="61" t="str">
        <f>IFERROR(IF(B41="No CAS","",INDEX('DEQ Pollutant List'!$C$7:$C$614,MATCH('3. Pollutant Emissions - EF'!B41,'DEQ Pollutant List'!$B$7:$B$614,0))),"")</f>
        <v>Formaldehyde</v>
      </c>
      <c r="D41" s="68"/>
      <c r="E41" s="76">
        <v>0</v>
      </c>
      <c r="F41" s="77">
        <v>4.3999999999999999E-5</v>
      </c>
      <c r="G41" s="199">
        <f t="shared" si="0"/>
        <v>4.3999999999999999E-5</v>
      </c>
      <c r="H41" s="79" t="s">
        <v>1221</v>
      </c>
      <c r="I41" s="80"/>
      <c r="J41" s="77">
        <f>$F41*'2. Emissions Units &amp; Activities'!H$16*(1-$E41)</f>
        <v>1.5533759999999999</v>
      </c>
      <c r="K41" s="77">
        <f>$F41*'2. Emissions Units &amp; Activities'!I$16*(1-$E41)</f>
        <v>1.4783999999999999</v>
      </c>
      <c r="L41" s="77"/>
      <c r="M41" s="77">
        <f>$F41*'2. Emissions Units &amp; Activities'!K$16*(1-$E41)</f>
        <v>4.2558246575342467E-3</v>
      </c>
      <c r="N41" s="77">
        <f>$F41*'2. Emissions Units &amp; Activities'!L$16*(1-$E41)</f>
        <v>8.3952000000000002E-3</v>
      </c>
      <c r="O41" s="77"/>
    </row>
    <row r="42" spans="1:15" x14ac:dyDescent="0.35">
      <c r="A42" s="208" t="s">
        <v>1439</v>
      </c>
      <c r="B42" s="60" t="s">
        <v>84</v>
      </c>
      <c r="C42" s="61" t="str">
        <f>IFERROR(IF(B42="No CAS","",INDEX('DEQ Pollutant List'!$C$7:$C$614,MATCH('3. Pollutant Emissions - EF'!B42,'DEQ Pollutant List'!$B$7:$B$614,0))),"")</f>
        <v>Arsenic and compounds</v>
      </c>
      <c r="D42" s="68">
        <f>IFERROR(IF(OR($B42="",$B42="No CAS"),INDEX('DEQ Pollutant List'!$A$7:$A$614,MATCH($C42,'DEQ Pollutant List'!$C$7:$C$614,0)),INDEX('DEQ Pollutant List'!$A$7:$A$614,MATCH($B42,'DEQ Pollutant List'!$B$7:$B$614,0))),"")</f>
        <v>37</v>
      </c>
      <c r="E42" s="76">
        <v>0</v>
      </c>
      <c r="F42" s="77">
        <v>3.9500000000000001E-4</v>
      </c>
      <c r="G42" s="78">
        <f t="shared" ref="G42:G54" si="1">F42</f>
        <v>3.9500000000000001E-4</v>
      </c>
      <c r="H42" s="79" t="s">
        <v>1221</v>
      </c>
      <c r="I42" s="80" t="s">
        <v>1399</v>
      </c>
      <c r="J42" s="77">
        <f>$F42*'2. Emissions Units &amp; Activities'!H$17*(1-$E42)</f>
        <v>10.956905000000001</v>
      </c>
      <c r="K42" s="77">
        <f>$F42*'2. Emissions Units &amp; Activities'!I$17*(1-$E42)</f>
        <v>10.428000000000001</v>
      </c>
      <c r="L42" s="77"/>
      <c r="M42" s="77">
        <f>$G42*'2. Emissions Units &amp; Activities'!K$17*(1-$E42)</f>
        <v>3.0018917808219178E-2</v>
      </c>
      <c r="N42" s="77">
        <f>$G42*'2. Emissions Units &amp; Activities'!L$17*(1-$E42)</f>
        <v>7.5366000000000002E-2</v>
      </c>
      <c r="O42" s="77"/>
    </row>
    <row r="43" spans="1:15" x14ac:dyDescent="0.35">
      <c r="A43" s="208" t="s">
        <v>1439</v>
      </c>
      <c r="B43" s="60" t="s">
        <v>118</v>
      </c>
      <c r="C43" s="61" t="str">
        <f>IFERROR(IF(B43="No CAS","",INDEX('DEQ Pollutant List'!$C$7:$C$614,MATCH('3. Pollutant Emissions - EF'!B43,'DEQ Pollutant List'!$B$7:$B$614,0))),"")</f>
        <v>Beryllium and compounds</v>
      </c>
      <c r="D43" s="68"/>
      <c r="E43" s="76">
        <v>0</v>
      </c>
      <c r="F43" s="77">
        <v>1.0700000000000001E-7</v>
      </c>
      <c r="G43" s="78">
        <f t="shared" si="1"/>
        <v>1.0700000000000001E-7</v>
      </c>
      <c r="H43" s="79" t="s">
        <v>1221</v>
      </c>
      <c r="I43" s="80"/>
      <c r="J43" s="77">
        <f>$F43*'2. Emissions Units &amp; Activities'!H$17*(1-$E43)</f>
        <v>2.9680730000000003E-3</v>
      </c>
      <c r="K43" s="77">
        <f>$F43*'2. Emissions Units &amp; Activities'!I$17*(1-$E43)</f>
        <v>2.8248000000000001E-3</v>
      </c>
      <c r="L43" s="77"/>
      <c r="M43" s="77">
        <f>$G43*'2. Emissions Units &amp; Activities'!K$17*(1-$E43)</f>
        <v>8.1317068493150693E-6</v>
      </c>
      <c r="N43" s="77">
        <f>$G43*'2. Emissions Units &amp; Activities'!L$17*(1-$E43)</f>
        <v>2.0415600000000002E-5</v>
      </c>
      <c r="O43" s="77"/>
    </row>
    <row r="44" spans="1:15" x14ac:dyDescent="0.35">
      <c r="A44" s="208" t="s">
        <v>1439</v>
      </c>
      <c r="B44" s="60" t="s">
        <v>168</v>
      </c>
      <c r="C44" s="61" t="str">
        <f>IFERROR(IF(B44="No CAS","",INDEX('DEQ Pollutant List'!$C$7:$C$614,MATCH('3. Pollutant Emissions - EF'!B44,'DEQ Pollutant List'!$B$7:$B$614,0))),"")</f>
        <v>Cadmium and compounds</v>
      </c>
      <c r="D44" s="68"/>
      <c r="E44" s="76">
        <v>0</v>
      </c>
      <c r="F44" s="77">
        <v>4.8300000000000002E-5</v>
      </c>
      <c r="G44" s="78">
        <f t="shared" si="1"/>
        <v>4.8300000000000002E-5</v>
      </c>
      <c r="H44" s="79" t="s">
        <v>1221</v>
      </c>
      <c r="I44" s="80"/>
      <c r="J44" s="77">
        <f>$F44*'2. Emissions Units &amp; Activities'!H$17*(1-$E44)</f>
        <v>1.3397937</v>
      </c>
      <c r="K44" s="77">
        <f>$F44*'2. Emissions Units &amp; Activities'!I$17*(1-$E44)</f>
        <v>1.27512</v>
      </c>
      <c r="L44" s="77"/>
      <c r="M44" s="77">
        <f>$G44*'2. Emissions Units &amp; Activities'!K$17*(1-$E44)</f>
        <v>3.6706676712328769E-3</v>
      </c>
      <c r="N44" s="77">
        <f>$G44*'2. Emissions Units &amp; Activities'!L$17*(1-$E44)</f>
        <v>9.2156400000000006E-3</v>
      </c>
      <c r="O44" s="77"/>
    </row>
    <row r="45" spans="1:15" x14ac:dyDescent="0.35">
      <c r="A45" s="208" t="s">
        <v>1439</v>
      </c>
      <c r="B45" s="60" t="s">
        <v>251</v>
      </c>
      <c r="C45" s="61" t="str">
        <f>IFERROR(IF(B45="No CAS","",INDEX('DEQ Pollutant List'!$C$7:$C$614,MATCH('3. Pollutant Emissions - EF'!B45,'DEQ Pollutant List'!$B$7:$B$614,0))),"")</f>
        <v>Chromium VI, chromate, and dichromate particulate</v>
      </c>
      <c r="D45" s="68"/>
      <c r="E45" s="76">
        <v>0</v>
      </c>
      <c r="F45" s="77">
        <v>4.7800000000000002E-7</v>
      </c>
      <c r="G45" s="78">
        <f t="shared" si="1"/>
        <v>4.7800000000000002E-7</v>
      </c>
      <c r="H45" s="79" t="s">
        <v>1221</v>
      </c>
      <c r="I45" s="80"/>
      <c r="J45" s="77">
        <f>$F45*'2. Emissions Units &amp; Activities'!H$17*(1-$E45)</f>
        <v>1.3259242000000001E-2</v>
      </c>
      <c r="K45" s="77">
        <f>$F45*'2. Emissions Units &amp; Activities'!I$17*(1-$E45)</f>
        <v>1.2619200000000001E-2</v>
      </c>
      <c r="L45" s="77"/>
      <c r="M45" s="77">
        <f>$G45*'2. Emissions Units &amp; Activities'!K$17*(1-$E45)</f>
        <v>3.6326690410958904E-5</v>
      </c>
      <c r="N45" s="77">
        <f>$G45*'2. Emissions Units &amp; Activities'!L$17*(1-$E45)</f>
        <v>9.1202400000000013E-5</v>
      </c>
      <c r="O45" s="77"/>
    </row>
    <row r="46" spans="1:15" x14ac:dyDescent="0.35">
      <c r="A46" s="208" t="s">
        <v>1439</v>
      </c>
      <c r="B46" s="60" t="s">
        <v>557</v>
      </c>
      <c r="C46" s="61" t="str">
        <f>IFERROR(IF(B46="No CAS","",INDEX('DEQ Pollutant List'!$C$7:$C$614,MATCH('3. Pollutant Emissions - EF'!B46,'DEQ Pollutant List'!$B$7:$B$614,0))),"")</f>
        <v>Lead and compounds</v>
      </c>
      <c r="D46" s="68"/>
      <c r="E46" s="76">
        <v>0</v>
      </c>
      <c r="F46" s="77">
        <v>5.1999999999999998E-3</v>
      </c>
      <c r="G46" s="78">
        <f t="shared" si="1"/>
        <v>5.1999999999999998E-3</v>
      </c>
      <c r="H46" s="79" t="s">
        <v>1221</v>
      </c>
      <c r="I46" s="80"/>
      <c r="J46" s="77">
        <f>$F46*'2. Emissions Units &amp; Activities'!H$17*(1-$E46)</f>
        <v>144.24279999999999</v>
      </c>
      <c r="K46" s="77">
        <f>$F46*'2. Emissions Units &amp; Activities'!I$17*(1-$E46)</f>
        <v>137.28</v>
      </c>
      <c r="L46" s="77"/>
      <c r="M46" s="77">
        <f>$G46*'2. Emissions Units &amp; Activities'!K$17*(1-$E46)</f>
        <v>0.3951857534246575</v>
      </c>
      <c r="N46" s="77">
        <f>$G46*'2. Emissions Units &amp; Activities'!L$17*(1-$E46)</f>
        <v>0.99216000000000004</v>
      </c>
      <c r="O46" s="77"/>
    </row>
    <row r="47" spans="1:15" x14ac:dyDescent="0.35">
      <c r="A47" s="208" t="s">
        <v>1439</v>
      </c>
      <c r="B47" s="60" t="s">
        <v>563</v>
      </c>
      <c r="C47" s="61" t="str">
        <f>IFERROR(IF(B47="No CAS","",INDEX('DEQ Pollutant List'!$C$7:$C$614,MATCH('3. Pollutant Emissions - EF'!B47,'DEQ Pollutant List'!$B$7:$B$614,0))),"")</f>
        <v>Manganese and compounds</v>
      </c>
      <c r="D47" s="68"/>
      <c r="E47" s="76">
        <v>0</v>
      </c>
      <c r="F47" s="77">
        <v>1.29E-5</v>
      </c>
      <c r="G47" s="78">
        <f t="shared" si="1"/>
        <v>1.29E-5</v>
      </c>
      <c r="H47" s="79" t="s">
        <v>1221</v>
      </c>
      <c r="I47" s="80"/>
      <c r="J47" s="77">
        <f>$F47*'2. Emissions Units &amp; Activities'!H$17*(1-$E47)</f>
        <v>0.35783310000000002</v>
      </c>
      <c r="K47" s="77">
        <f>$F47*'2. Emissions Units &amp; Activities'!I$17*(1-$E47)</f>
        <v>0.34056000000000003</v>
      </c>
      <c r="L47" s="77"/>
      <c r="M47" s="77">
        <f>$G47*'2. Emissions Units &amp; Activities'!K$17*(1-$E47)</f>
        <v>9.8036465753424651E-4</v>
      </c>
      <c r="N47" s="77">
        <f>$G47*'2. Emissions Units &amp; Activities'!L$17*(1-$E47)</f>
        <v>2.4613200000000003E-3</v>
      </c>
      <c r="O47" s="77"/>
    </row>
    <row r="48" spans="1:15" x14ac:dyDescent="0.35">
      <c r="A48" s="208" t="s">
        <v>1439</v>
      </c>
      <c r="B48" s="60" t="s">
        <v>569</v>
      </c>
      <c r="C48" s="61" t="str">
        <f>IFERROR(IF(B48="No CAS","",INDEX('DEQ Pollutant List'!$C$7:$C$614,MATCH('3. Pollutant Emissions - EF'!B48,'DEQ Pollutant List'!$B$7:$B$614,0))),"")</f>
        <v>Mercury and compounds</v>
      </c>
      <c r="D48" s="68"/>
      <c r="E48" s="76">
        <v>0</v>
      </c>
      <c r="F48" s="77">
        <v>9.0699999999999996E-6</v>
      </c>
      <c r="G48" s="78">
        <f t="shared" si="1"/>
        <v>9.0699999999999996E-6</v>
      </c>
      <c r="H48" s="79" t="s">
        <v>1221</v>
      </c>
      <c r="I48" s="80"/>
      <c r="J48" s="77">
        <f>$F48*'2. Emissions Units &amp; Activities'!H$17*(1-$E48)</f>
        <v>0.25159272999999999</v>
      </c>
      <c r="K48" s="77">
        <f>$F48*'2. Emissions Units &amp; Activities'!I$17*(1-$E48)</f>
        <v>0.23944799999999999</v>
      </c>
      <c r="L48" s="77"/>
      <c r="M48" s="77">
        <f>$G48*'2. Emissions Units &amp; Activities'!K$17*(1-$E48)</f>
        <v>6.8929515068493147E-4</v>
      </c>
      <c r="N48" s="77">
        <f>$G48*'2. Emissions Units &amp; Activities'!L$17*(1-$E48)</f>
        <v>1.7305560000000001E-3</v>
      </c>
      <c r="O48" s="77"/>
    </row>
    <row r="49" spans="1:15" x14ac:dyDescent="0.35">
      <c r="A49" s="208" t="s">
        <v>1439</v>
      </c>
      <c r="B49" s="60" t="s">
        <v>635</v>
      </c>
      <c r="C49" s="61" t="str">
        <f>IFERROR(IF(B49="No CAS","",INDEX('DEQ Pollutant List'!$C$7:$C$614,MATCH('3. Pollutant Emissions - EF'!B49,'DEQ Pollutant List'!$B$7:$B$614,0))),"")</f>
        <v>Nickel and compounds</v>
      </c>
      <c r="D49" s="68"/>
      <c r="E49" s="76">
        <v>0</v>
      </c>
      <c r="F49" s="77">
        <v>2.09E-5</v>
      </c>
      <c r="G49" s="78">
        <f t="shared" si="1"/>
        <v>2.09E-5</v>
      </c>
      <c r="H49" s="79" t="s">
        <v>1221</v>
      </c>
      <c r="I49" s="80"/>
      <c r="J49" s="77">
        <f>$F49*'2. Emissions Units &amp; Activities'!H$17*(1-$E49)</f>
        <v>0.57974510000000001</v>
      </c>
      <c r="K49" s="77">
        <f>$F49*'2. Emissions Units &amp; Activities'!I$17*(1-$E49)</f>
        <v>0.55176000000000003</v>
      </c>
      <c r="L49" s="77"/>
      <c r="M49" s="77">
        <f>$G49*'2. Emissions Units &amp; Activities'!K$17*(1-$E49)</f>
        <v>1.5883427397260274E-3</v>
      </c>
      <c r="N49" s="77">
        <f>$G49*'2. Emissions Units &amp; Activities'!L$17*(1-$E49)</f>
        <v>3.9877200000000002E-3</v>
      </c>
      <c r="O49" s="77"/>
    </row>
    <row r="50" spans="1:15" x14ac:dyDescent="0.35">
      <c r="A50" s="208" t="s">
        <v>1439</v>
      </c>
      <c r="B50" s="60" t="s">
        <v>1010</v>
      </c>
      <c r="C50" s="61" t="str">
        <f>IFERROR(IF(B50="No CAS","",INDEX('DEQ Pollutant List'!$C$7:$C$614,MATCH('3. Pollutant Emissions - EF'!B50,'DEQ Pollutant List'!$B$7:$B$614,0))),"")</f>
        <v>Selenium and compounds</v>
      </c>
      <c r="D50" s="68"/>
      <c r="E50" s="76">
        <v>0</v>
      </c>
      <c r="F50" s="77">
        <v>2.7799999999999998E-4</v>
      </c>
      <c r="G50" s="78">
        <f t="shared" si="1"/>
        <v>2.7799999999999998E-4</v>
      </c>
      <c r="H50" s="79" t="s">
        <v>1221</v>
      </c>
      <c r="I50" s="80"/>
      <c r="J50" s="77">
        <f>$F50*'2. Emissions Units &amp; Activities'!H$17*(1-$E50)</f>
        <v>7.7114419999999999</v>
      </c>
      <c r="K50" s="77">
        <f>$F50*'2. Emissions Units &amp; Activities'!I$17*(1-$E50)</f>
        <v>7.3391999999999991</v>
      </c>
      <c r="L50" s="77"/>
      <c r="M50" s="77">
        <f>$G50*'2. Emissions Units &amp; Activities'!K$17*(1-$E50)</f>
        <v>2.1127238356164382E-2</v>
      </c>
      <c r="N50" s="77">
        <f>$G50*'2. Emissions Units &amp; Activities'!L$17*(1-$E50)</f>
        <v>5.3042399999999996E-2</v>
      </c>
      <c r="O50" s="77"/>
    </row>
    <row r="51" spans="1:15" x14ac:dyDescent="0.35">
      <c r="A51" s="208" t="s">
        <v>1439</v>
      </c>
      <c r="B51" s="60" t="s">
        <v>78</v>
      </c>
      <c r="C51" s="61" t="str">
        <f>IFERROR(IF(B51="No CAS","",INDEX('DEQ Pollutant List'!$C$7:$C$614,MATCH('3. Pollutant Emissions - EF'!B51,'DEQ Pollutant List'!$B$7:$B$614,0))),"")</f>
        <v>Antimony and compounds</v>
      </c>
      <c r="D51" s="68"/>
      <c r="E51" s="76">
        <v>0</v>
      </c>
      <c r="F51" s="77">
        <v>1.6099999999999998E-5</v>
      </c>
      <c r="G51" s="78">
        <f t="shared" si="1"/>
        <v>1.6099999999999998E-5</v>
      </c>
      <c r="H51" s="79" t="s">
        <v>1221</v>
      </c>
      <c r="I51" s="80"/>
      <c r="J51" s="77">
        <f>$F51*'2. Emissions Units &amp; Activities'!H$17*(1-$E51)</f>
        <v>0.44659789999999994</v>
      </c>
      <c r="K51" s="77">
        <f>$F51*'2. Emissions Units &amp; Activities'!I$17*(1-$E51)</f>
        <v>0.42503999999999997</v>
      </c>
      <c r="L51" s="77"/>
      <c r="M51" s="77">
        <f>$G51*'2. Emissions Units &amp; Activities'!K$17*(1-$E51)</f>
        <v>1.2235558904109588E-3</v>
      </c>
      <c r="N51" s="77">
        <f>$G51*'2. Emissions Units &amp; Activities'!L$17*(1-$E51)</f>
        <v>3.0718799999999999E-3</v>
      </c>
      <c r="O51" s="77"/>
    </row>
    <row r="52" spans="1:15" x14ac:dyDescent="0.35">
      <c r="A52" s="208" t="s">
        <v>1439</v>
      </c>
      <c r="B52" s="60" t="s">
        <v>256</v>
      </c>
      <c r="C52" s="61" t="str">
        <f>IFERROR(IF(B52="No CAS","",INDEX('DEQ Pollutant List'!$C$7:$C$614,MATCH('3. Pollutant Emissions - EF'!B52,'DEQ Pollutant List'!$B$7:$B$614,0))),"")</f>
        <v>Cobalt and compounds</v>
      </c>
      <c r="D52" s="68"/>
      <c r="E52" s="76">
        <v>0</v>
      </c>
      <c r="F52" s="77">
        <v>1.06E-6</v>
      </c>
      <c r="G52" s="78">
        <f t="shared" si="1"/>
        <v>1.06E-6</v>
      </c>
      <c r="H52" s="79" t="s">
        <v>1221</v>
      </c>
      <c r="I52" s="80"/>
      <c r="J52" s="77">
        <f>$F52*'2. Emissions Units &amp; Activities'!H$17*(1-$E52)</f>
        <v>2.940334E-2</v>
      </c>
      <c r="K52" s="77">
        <f>$F52*'2. Emissions Units &amp; Activities'!I$17*(1-$E52)</f>
        <v>2.7984000000000002E-2</v>
      </c>
      <c r="L52" s="77"/>
      <c r="M52" s="77">
        <f>$G52*'2. Emissions Units &amp; Activities'!K$17*(1-$E52)</f>
        <v>8.0557095890410963E-5</v>
      </c>
      <c r="N52" s="77">
        <f>$G52*'2. Emissions Units &amp; Activities'!L$17*(1-$E52)</f>
        <v>2.0224800000000001E-4</v>
      </c>
      <c r="O52" s="77"/>
    </row>
    <row r="53" spans="1:15" x14ac:dyDescent="0.35">
      <c r="A53" s="208" t="s">
        <v>1439</v>
      </c>
      <c r="B53" s="60" t="s">
        <v>259</v>
      </c>
      <c r="C53" s="61" t="str">
        <f>IFERROR(IF(B53="No CAS","",INDEX('DEQ Pollutant List'!$C$7:$C$614,MATCH('3. Pollutant Emissions - EF'!B53,'DEQ Pollutant List'!$B$7:$B$614,0))),"")</f>
        <v>Copper and compounds</v>
      </c>
      <c r="D53" s="68"/>
      <c r="E53" s="76">
        <v>0</v>
      </c>
      <c r="F53" s="77">
        <v>8.7700000000000004E-5</v>
      </c>
      <c r="G53" s="78">
        <f t="shared" si="1"/>
        <v>8.7700000000000004E-5</v>
      </c>
      <c r="H53" s="79" t="s">
        <v>1221</v>
      </c>
      <c r="I53" s="80"/>
      <c r="J53" s="77">
        <f>$F53*'2. Emissions Units &amp; Activities'!H$17*(1-$E53)</f>
        <v>2.4327103000000001</v>
      </c>
      <c r="K53" s="77">
        <f>$F53*'2. Emissions Units &amp; Activities'!I$17*(1-$E53)</f>
        <v>2.31528</v>
      </c>
      <c r="L53" s="77"/>
      <c r="M53" s="77">
        <f>$G53*'2. Emissions Units &amp; Activities'!K$17*(1-$E53)</f>
        <v>6.6649597260273977E-3</v>
      </c>
      <c r="N53" s="77">
        <f>$G53*'2. Emissions Units &amp; Activities'!L$17*(1-$E53)</f>
        <v>1.673316E-2</v>
      </c>
      <c r="O53" s="77"/>
    </row>
    <row r="54" spans="1:15" x14ac:dyDescent="0.35">
      <c r="A54" s="208" t="s">
        <v>1439</v>
      </c>
      <c r="B54" s="60" t="s">
        <v>482</v>
      </c>
      <c r="C54" s="61" t="str">
        <f>IFERROR(IF(B54="No CAS","",INDEX('DEQ Pollutant List'!$C$7:$C$614,MATCH('3. Pollutant Emissions - EF'!B54,'DEQ Pollutant List'!$B$7:$B$614,0))),"")</f>
        <v>Formaldehyde</v>
      </c>
      <c r="D54" s="68"/>
      <c r="E54" s="76">
        <v>0</v>
      </c>
      <c r="F54" s="77">
        <v>2.5999999999999998E-4</v>
      </c>
      <c r="G54" s="78">
        <f t="shared" si="1"/>
        <v>2.5999999999999998E-4</v>
      </c>
      <c r="H54" s="79" t="s">
        <v>1221</v>
      </c>
      <c r="I54" s="80"/>
      <c r="J54" s="77">
        <f>$F54*'2. Emissions Units &amp; Activities'!H$17*(1-$E54)</f>
        <v>7.2121399999999998</v>
      </c>
      <c r="K54" s="77">
        <f>$F54*'2. Emissions Units &amp; Activities'!I$17*(1-$E54)</f>
        <v>6.863999999999999</v>
      </c>
      <c r="L54" s="77"/>
      <c r="M54" s="77">
        <f>$G54*'2. Emissions Units &amp; Activities'!K$17*(1-$E54)</f>
        <v>1.9759287671232875E-2</v>
      </c>
      <c r="N54" s="77">
        <f>$G54*'2. Emissions Units &amp; Activities'!L$17*(1-$E54)</f>
        <v>4.9607999999999999E-2</v>
      </c>
      <c r="O54" s="77"/>
    </row>
    <row r="55" spans="1:15" x14ac:dyDescent="0.35">
      <c r="A55" s="208" t="s">
        <v>1372</v>
      </c>
      <c r="B55" s="60" t="s">
        <v>16</v>
      </c>
      <c r="C55" s="61" t="str">
        <f>IFERROR(IF(B55="No CAS","",INDEX('DEQ Pollutant List'!$C$7:$C$614,MATCH('3. Pollutant Emissions - EF'!B55,'DEQ Pollutant List'!$B$7:$B$614,0))),"")</f>
        <v>Acetaldehyde</v>
      </c>
      <c r="D55" s="68">
        <f>IFERROR(IF(OR($B55="",$B55="No CAS"),INDEX('DEQ Pollutant List'!$A$7:$A$614,MATCH($C55,'DEQ Pollutant List'!$C$7:$C$614,0)),INDEX('DEQ Pollutant List'!$A$7:$A$614,MATCH($B55,'DEQ Pollutant List'!$B$7:$B$614,0))),"")</f>
        <v>1</v>
      </c>
      <c r="E55" s="76">
        <v>0</v>
      </c>
      <c r="F55" s="77">
        <v>2.1399999999999999E-2</v>
      </c>
      <c r="G55" s="77">
        <f>F55</f>
        <v>2.1399999999999999E-2</v>
      </c>
      <c r="H55" s="79" t="s">
        <v>1398</v>
      </c>
      <c r="I55" s="80" t="s">
        <v>1400</v>
      </c>
      <c r="J55" s="77">
        <f>$F55*'2. Emissions Units &amp; Activities'!H$18*(1-$E55)</f>
        <v>5.48482</v>
      </c>
      <c r="K55" s="77">
        <f>$F55*'2. Emissions Units &amp; Activities'!I$18*(1-$E55)</f>
        <v>0</v>
      </c>
      <c r="L55" s="77"/>
      <c r="M55" s="77">
        <f>$G55*'2. Emissions Units &amp; Activities'!K$18*(1-$E55)</f>
        <v>1.502690410958904E-2</v>
      </c>
      <c r="N55" s="77">
        <f>$G55*'2. Emissions Units &amp; Activities'!L$18*(1-$E55)</f>
        <v>0</v>
      </c>
      <c r="O55" s="77"/>
    </row>
    <row r="56" spans="1:15" x14ac:dyDescent="0.35">
      <c r="A56" s="208" t="s">
        <v>1372</v>
      </c>
      <c r="B56" s="60" t="s">
        <v>26</v>
      </c>
      <c r="C56" s="61" t="str">
        <f>IFERROR(IF(B56="No CAS","",INDEX('DEQ Pollutant List'!$C$7:$C$614,MATCH('3. Pollutant Emissions - EF'!B56,'DEQ Pollutant List'!$B$7:$B$614,0))),"")</f>
        <v>Acrolein</v>
      </c>
      <c r="D56" s="68">
        <f>IFERROR(IF(OR($B56="",$B56="No CAS"),INDEX('DEQ Pollutant List'!$A$7:$A$614,MATCH($C56,'DEQ Pollutant List'!$C$7:$C$614,0)),INDEX('DEQ Pollutant List'!$A$7:$A$614,MATCH($B56,'DEQ Pollutant List'!$B$7:$B$614,0))),"")</f>
        <v>5</v>
      </c>
      <c r="E56" s="76">
        <v>0</v>
      </c>
      <c r="F56" s="77">
        <v>1.8E-5</v>
      </c>
      <c r="G56" s="77">
        <f t="shared" ref="G56:G96" si="2">F56</f>
        <v>1.8E-5</v>
      </c>
      <c r="H56" s="79" t="s">
        <v>1398</v>
      </c>
      <c r="I56" s="80" t="s">
        <v>1429</v>
      </c>
      <c r="J56" s="77">
        <f>$F56*'2. Emissions Units &amp; Activities'!H$18*(1-$E56)</f>
        <v>4.6134000000000001E-3</v>
      </c>
      <c r="K56" s="77">
        <f>$F56*'2. Emissions Units &amp; Activities'!I$18*(1-$E56)</f>
        <v>0</v>
      </c>
      <c r="L56" s="77"/>
      <c r="M56" s="77">
        <f>$G56*'2. Emissions Units &amp; Activities'!K$18*(1-$E56)</f>
        <v>1.2639452054794521E-5</v>
      </c>
      <c r="N56" s="77">
        <f>$G56*'2. Emissions Units &amp; Activities'!L$18*(1-$E56)</f>
        <v>0</v>
      </c>
      <c r="O56" s="77"/>
    </row>
    <row r="57" spans="1:15" x14ac:dyDescent="0.35">
      <c r="A57" s="208" t="s">
        <v>1372</v>
      </c>
      <c r="B57" s="60" t="s">
        <v>84</v>
      </c>
      <c r="C57" s="61" t="str">
        <f>IFERROR(IF(B57="No CAS","",INDEX('DEQ Pollutant List'!$C$7:$C$614,MATCH('3. Pollutant Emissions - EF'!B57,'DEQ Pollutant List'!$B$7:$B$614,0))),"")</f>
        <v>Arsenic and compounds</v>
      </c>
      <c r="D57" s="68">
        <f>IFERROR(IF(OR($B57="",$B57="No CAS"),INDEX('DEQ Pollutant List'!$A$7:$A$614,MATCH($C57,'DEQ Pollutant List'!$C$7:$C$614,0)),INDEX('DEQ Pollutant List'!$A$7:$A$614,MATCH($B57,'DEQ Pollutant List'!$B$7:$B$614,0))),"")</f>
        <v>37</v>
      </c>
      <c r="E57" s="76">
        <v>0</v>
      </c>
      <c r="F57" s="77">
        <v>0</v>
      </c>
      <c r="G57" s="77">
        <f t="shared" si="2"/>
        <v>0</v>
      </c>
      <c r="H57" s="79" t="s">
        <v>1398</v>
      </c>
      <c r="I57" s="80"/>
      <c r="J57" s="77">
        <f>$F57*'2. Emissions Units &amp; Activities'!H$18*(1-$E57)</f>
        <v>0</v>
      </c>
      <c r="K57" s="77">
        <f>$F57*'2. Emissions Units &amp; Activities'!I$18*(1-$E57)</f>
        <v>0</v>
      </c>
      <c r="L57" s="77"/>
      <c r="M57" s="77">
        <f>$G57*'2. Emissions Units &amp; Activities'!K$18*(1-$E57)</f>
        <v>0</v>
      </c>
      <c r="N57" s="77">
        <f>$G57*'2. Emissions Units &amp; Activities'!L$18*(1-$E57)</f>
        <v>0</v>
      </c>
      <c r="O57" s="77"/>
    </row>
    <row r="58" spans="1:15" x14ac:dyDescent="0.35">
      <c r="A58" s="208" t="s">
        <v>1372</v>
      </c>
      <c r="B58" s="60" t="s">
        <v>100</v>
      </c>
      <c r="C58" s="61" t="str">
        <f>IFERROR(IF(B58="No CAS","",INDEX('DEQ Pollutant List'!$C$7:$C$614,MATCH('3. Pollutant Emissions - EF'!B58,'DEQ Pollutant List'!$B$7:$B$614,0))),"")</f>
        <v>Barium and compounds</v>
      </c>
      <c r="D58" s="68">
        <f>IFERROR(IF(OR($B58="",$B58="No CAS"),INDEX('DEQ Pollutant List'!$A$7:$A$614,MATCH($C58,'DEQ Pollutant List'!$C$7:$C$614,0)),INDEX('DEQ Pollutant List'!$A$7:$A$614,MATCH($B58,'DEQ Pollutant List'!$B$7:$B$614,0))),"")</f>
        <v>45</v>
      </c>
      <c r="E58" s="76">
        <v>0</v>
      </c>
      <c r="F58" s="77">
        <v>4.4000000000000003E-3</v>
      </c>
      <c r="G58" s="77">
        <f t="shared" si="2"/>
        <v>4.4000000000000003E-3</v>
      </c>
      <c r="H58" s="79" t="s">
        <v>1398</v>
      </c>
      <c r="I58" s="80"/>
      <c r="J58" s="77">
        <f>$F58*'2. Emissions Units &amp; Activities'!H$18*(1-$E58)</f>
        <v>1.1277200000000001</v>
      </c>
      <c r="K58" s="77">
        <f>$F58*'2. Emissions Units &amp; Activities'!I$18*(1-$E58)</f>
        <v>0</v>
      </c>
      <c r="L58" s="77"/>
      <c r="M58" s="77">
        <f>$G58*'2. Emissions Units &amp; Activities'!K$18*(1-$E58)</f>
        <v>3.0896438356164384E-3</v>
      </c>
      <c r="N58" s="77">
        <f>$G58*'2. Emissions Units &amp; Activities'!L$18*(1-$E58)</f>
        <v>0</v>
      </c>
      <c r="O58" s="77"/>
    </row>
    <row r="59" spans="1:15" x14ac:dyDescent="0.35">
      <c r="A59" s="208" t="s">
        <v>1372</v>
      </c>
      <c r="B59" s="60" t="s">
        <v>102</v>
      </c>
      <c r="C59" s="61" t="str">
        <f>IFERROR(IF(B59="No CAS","",INDEX('DEQ Pollutant List'!$C$7:$C$614,MATCH('3. Pollutant Emissions - EF'!B59,'DEQ Pollutant List'!$B$7:$B$614,0))),"")</f>
        <v>Benzene</v>
      </c>
      <c r="D59" s="68">
        <f>IFERROR(IF(OR($B59="",$B59="No CAS"),INDEX('DEQ Pollutant List'!$A$7:$A$614,MATCH($C59,'DEQ Pollutant List'!$C$7:$C$614,0)),INDEX('DEQ Pollutant List'!$A$7:$A$614,MATCH($B59,'DEQ Pollutant List'!$B$7:$B$614,0))),"")</f>
        <v>46</v>
      </c>
      <c r="E59" s="76">
        <v>0</v>
      </c>
      <c r="F59" s="77">
        <v>2.0999999999999999E-3</v>
      </c>
      <c r="G59" s="77">
        <f t="shared" si="2"/>
        <v>2.0999999999999999E-3</v>
      </c>
      <c r="H59" s="79" t="s">
        <v>1398</v>
      </c>
      <c r="I59" s="80"/>
      <c r="J59" s="77">
        <f>$F59*'2. Emissions Units &amp; Activities'!H$18*(1-$E59)</f>
        <v>0.53822999999999999</v>
      </c>
      <c r="K59" s="77">
        <f>$F59*'2. Emissions Units &amp; Activities'!I$18*(1-$E59)</f>
        <v>0</v>
      </c>
      <c r="L59" s="77"/>
      <c r="M59" s="77">
        <f>$G59*'2. Emissions Units &amp; Activities'!K$18*(1-$E59)</f>
        <v>1.4746027397260274E-3</v>
      </c>
      <c r="N59" s="77">
        <f>$G59*'2. Emissions Units &amp; Activities'!L$18*(1-$E59)</f>
        <v>0</v>
      </c>
      <c r="O59" s="77"/>
    </row>
    <row r="60" spans="1:15" x14ac:dyDescent="0.35">
      <c r="A60" s="208" t="s">
        <v>1372</v>
      </c>
      <c r="B60" s="60" t="s">
        <v>118</v>
      </c>
      <c r="C60" s="61" t="str">
        <f>IFERROR(IF(B60="No CAS","",INDEX('DEQ Pollutant List'!$C$7:$C$614,MATCH('3. Pollutant Emissions - EF'!B60,'DEQ Pollutant List'!$B$7:$B$614,0))),"")</f>
        <v>Beryllium and compounds</v>
      </c>
      <c r="D60" s="68">
        <f>IFERROR(IF(OR($B60="",$B60="No CAS"),INDEX('DEQ Pollutant List'!$A$7:$A$614,MATCH($C60,'DEQ Pollutant List'!$C$7:$C$614,0)),INDEX('DEQ Pollutant List'!$A$7:$A$614,MATCH($B60,'DEQ Pollutant List'!$B$7:$B$614,0))),"")</f>
        <v>58</v>
      </c>
      <c r="E60" s="76">
        <v>0</v>
      </c>
      <c r="F60" s="77">
        <v>0</v>
      </c>
      <c r="G60" s="77">
        <f t="shared" si="2"/>
        <v>0</v>
      </c>
      <c r="H60" s="79" t="s">
        <v>1398</v>
      </c>
      <c r="I60" s="80"/>
      <c r="J60" s="77">
        <f>$F60*'2. Emissions Units &amp; Activities'!H$18*(1-$E60)</f>
        <v>0</v>
      </c>
      <c r="K60" s="77">
        <f>$F60*'2. Emissions Units &amp; Activities'!I$18*(1-$E60)</f>
        <v>0</v>
      </c>
      <c r="L60" s="77"/>
      <c r="M60" s="77">
        <f>$G60*'2. Emissions Units &amp; Activities'!K$18*(1-$E60)</f>
        <v>0</v>
      </c>
      <c r="N60" s="77">
        <f>$G60*'2. Emissions Units &amp; Activities'!L$18*(1-$E60)</f>
        <v>0</v>
      </c>
      <c r="O60" s="77"/>
    </row>
    <row r="61" spans="1:15" x14ac:dyDescent="0.35">
      <c r="A61" s="208" t="s">
        <v>1372</v>
      </c>
      <c r="B61" s="60" t="s">
        <v>168</v>
      </c>
      <c r="C61" s="61" t="str">
        <f>IFERROR(IF(B61="No CAS","",INDEX('DEQ Pollutant List'!$C$7:$C$614,MATCH('3. Pollutant Emissions - EF'!B61,'DEQ Pollutant List'!$B$7:$B$614,0))),"")</f>
        <v>Cadmium and compounds</v>
      </c>
      <c r="D61" s="68">
        <f>IFERROR(IF(OR($B61="",$B61="No CAS"),INDEX('DEQ Pollutant List'!$A$7:$A$614,MATCH($C61,'DEQ Pollutant List'!$C$7:$C$614,0)),INDEX('DEQ Pollutant List'!$A$7:$A$614,MATCH($B61,'DEQ Pollutant List'!$B$7:$B$614,0))),"")</f>
        <v>83</v>
      </c>
      <c r="E61" s="76">
        <v>0</v>
      </c>
      <c r="F61" s="77">
        <v>0</v>
      </c>
      <c r="G61" s="77">
        <f t="shared" si="2"/>
        <v>0</v>
      </c>
      <c r="H61" s="79" t="s">
        <v>1398</v>
      </c>
      <c r="I61" s="80"/>
      <c r="J61" s="77">
        <f>$F61*'2. Emissions Units &amp; Activities'!H$18*(1-$E61)</f>
        <v>0</v>
      </c>
      <c r="K61" s="77">
        <f>$F61*'2. Emissions Units &amp; Activities'!I$18*(1-$E61)</f>
        <v>0</v>
      </c>
      <c r="L61" s="77"/>
      <c r="M61" s="77">
        <f>$G61*'2. Emissions Units &amp; Activities'!K$18*(1-$E61)</f>
        <v>0</v>
      </c>
      <c r="N61" s="77">
        <f>$G61*'2. Emissions Units &amp; Activities'!L$18*(1-$E61)</f>
        <v>0</v>
      </c>
      <c r="O61" s="77"/>
    </row>
    <row r="62" spans="1:15" x14ac:dyDescent="0.35">
      <c r="A62" s="208" t="s">
        <v>1372</v>
      </c>
      <c r="B62" s="60" t="s">
        <v>251</v>
      </c>
      <c r="C62" s="61" t="str">
        <f>IFERROR(IF(B62="No CAS","",INDEX('DEQ Pollutant List'!$C$7:$C$614,MATCH('3. Pollutant Emissions - EF'!B62,'DEQ Pollutant List'!$B$7:$B$614,0))),"")</f>
        <v>Chromium VI, chromate, and dichromate particulate</v>
      </c>
      <c r="D62" s="68">
        <f>IFERROR(IF(OR($B62="",$B62="No CAS"),INDEX('DEQ Pollutant List'!$A$7:$A$614,MATCH($C62,'DEQ Pollutant List'!$C$7:$C$614,0)),INDEX('DEQ Pollutant List'!$A$7:$A$614,MATCH($B62,'DEQ Pollutant List'!$B$7:$B$614,0))),"")</f>
        <v>136</v>
      </c>
      <c r="E62" s="76">
        <v>0</v>
      </c>
      <c r="F62" s="77">
        <v>0</v>
      </c>
      <c r="G62" s="77">
        <f t="shared" si="2"/>
        <v>0</v>
      </c>
      <c r="H62" s="79" t="s">
        <v>1398</v>
      </c>
      <c r="I62" s="80"/>
      <c r="J62" s="77">
        <f>$F62*'2. Emissions Units &amp; Activities'!H$18*(1-$E62)</f>
        <v>0</v>
      </c>
      <c r="K62" s="77">
        <f>$F62*'2. Emissions Units &amp; Activities'!I$18*(1-$E62)</f>
        <v>0</v>
      </c>
      <c r="L62" s="77"/>
      <c r="M62" s="77">
        <f>$G62*'2. Emissions Units &amp; Activities'!K$18*(1-$E62)</f>
        <v>0</v>
      </c>
      <c r="N62" s="77">
        <f>$G62*'2. Emissions Units &amp; Activities'!L$18*(1-$E62)</f>
        <v>0</v>
      </c>
      <c r="O62" s="77"/>
    </row>
    <row r="63" spans="1:15" x14ac:dyDescent="0.35">
      <c r="A63" s="208" t="s">
        <v>1372</v>
      </c>
      <c r="B63" s="60" t="s">
        <v>256</v>
      </c>
      <c r="C63" s="61" t="str">
        <f>IFERROR(IF(B63="No CAS","",INDEX('DEQ Pollutant List'!$C$7:$C$614,MATCH('3. Pollutant Emissions - EF'!B63,'DEQ Pollutant List'!$B$7:$B$614,0))),"")</f>
        <v>Cobalt and compounds</v>
      </c>
      <c r="D63" s="68">
        <f>IFERROR(IF(OR($B63="",$B63="No CAS"),INDEX('DEQ Pollutant List'!$A$7:$A$614,MATCH($C63,'DEQ Pollutant List'!$C$7:$C$614,0)),INDEX('DEQ Pollutant List'!$A$7:$A$614,MATCH($B63,'DEQ Pollutant List'!$B$7:$B$614,0))),"")</f>
        <v>146</v>
      </c>
      <c r="E63" s="76">
        <v>0</v>
      </c>
      <c r="F63" s="77">
        <v>0</v>
      </c>
      <c r="G63" s="77">
        <f t="shared" si="2"/>
        <v>0</v>
      </c>
      <c r="H63" s="79" t="s">
        <v>1398</v>
      </c>
      <c r="I63" s="80"/>
      <c r="J63" s="77">
        <f>$F63*'2. Emissions Units &amp; Activities'!H$18*(1-$E63)</f>
        <v>0</v>
      </c>
      <c r="K63" s="77">
        <f>$F63*'2. Emissions Units &amp; Activities'!I$18*(1-$E63)</f>
        <v>0</v>
      </c>
      <c r="L63" s="77"/>
      <c r="M63" s="77">
        <f>$G63*'2. Emissions Units &amp; Activities'!K$18*(1-$E63)</f>
        <v>0</v>
      </c>
      <c r="N63" s="77">
        <f>$G63*'2. Emissions Units &amp; Activities'!L$18*(1-$E63)</f>
        <v>0</v>
      </c>
      <c r="O63" s="77"/>
    </row>
    <row r="64" spans="1:15" x14ac:dyDescent="0.35">
      <c r="A64" s="208" t="s">
        <v>1372</v>
      </c>
      <c r="B64" s="60" t="s">
        <v>259</v>
      </c>
      <c r="C64" s="61" t="str">
        <f>IFERROR(IF(B64="No CAS","",INDEX('DEQ Pollutant List'!$C$7:$C$614,MATCH('3. Pollutant Emissions - EF'!B64,'DEQ Pollutant List'!$B$7:$B$614,0))),"")</f>
        <v>Copper and compounds</v>
      </c>
      <c r="D64" s="68">
        <f>IFERROR(IF(OR($B64="",$B64="No CAS"),INDEX('DEQ Pollutant List'!$A$7:$A$614,MATCH($C64,'DEQ Pollutant List'!$C$7:$C$614,0)),INDEX('DEQ Pollutant List'!$A$7:$A$614,MATCH($B64,'DEQ Pollutant List'!$B$7:$B$614,0))),"")</f>
        <v>149</v>
      </c>
      <c r="E64" s="76">
        <v>0</v>
      </c>
      <c r="F64" s="77">
        <v>0</v>
      </c>
      <c r="G64" s="77">
        <f t="shared" si="2"/>
        <v>0</v>
      </c>
      <c r="H64" s="79" t="s">
        <v>1398</v>
      </c>
      <c r="I64" s="80"/>
      <c r="J64" s="77">
        <f>$F64*'2. Emissions Units &amp; Activities'!H$18*(1-$E64)</f>
        <v>0</v>
      </c>
      <c r="K64" s="77">
        <f>$F64*'2. Emissions Units &amp; Activities'!I$18*(1-$E64)</f>
        <v>0</v>
      </c>
      <c r="L64" s="77"/>
      <c r="M64" s="77">
        <f>$G64*'2. Emissions Units &amp; Activities'!K$18*(1-$E64)</f>
        <v>0</v>
      </c>
      <c r="N64" s="77">
        <f>$G64*'2. Emissions Units &amp; Activities'!L$18*(1-$E64)</f>
        <v>0</v>
      </c>
      <c r="O64" s="77"/>
    </row>
    <row r="65" spans="1:15" x14ac:dyDescent="0.35">
      <c r="A65" s="208" t="s">
        <v>1372</v>
      </c>
      <c r="B65" s="60" t="s">
        <v>445</v>
      </c>
      <c r="C65" s="61" t="str">
        <f>IFERROR(IF(B65="No CAS","",INDEX('DEQ Pollutant List'!$C$7:$C$614,MATCH('3. Pollutant Emissions - EF'!B65,'DEQ Pollutant List'!$B$7:$B$614,0))),"")</f>
        <v>Ethyl benzene</v>
      </c>
      <c r="D65" s="68">
        <f>IFERROR(IF(OR($B65="",$B65="No CAS"),INDEX('DEQ Pollutant List'!$A$7:$A$614,MATCH($C65,'DEQ Pollutant List'!$C$7:$C$614,0)),INDEX('DEQ Pollutant List'!$A$7:$A$614,MATCH($B65,'DEQ Pollutant List'!$B$7:$B$614,0))),"")</f>
        <v>229</v>
      </c>
      <c r="E65" s="76">
        <v>0</v>
      </c>
      <c r="F65" s="77">
        <v>0</v>
      </c>
      <c r="G65" s="77">
        <f t="shared" si="2"/>
        <v>0</v>
      </c>
      <c r="H65" s="79" t="s">
        <v>1398</v>
      </c>
      <c r="I65" s="80"/>
      <c r="J65" s="77">
        <f>$F65*'2. Emissions Units &amp; Activities'!H$18*(1-$E65)</f>
        <v>0</v>
      </c>
      <c r="K65" s="77">
        <f>$F65*'2. Emissions Units &amp; Activities'!I$18*(1-$E65)</f>
        <v>0</v>
      </c>
      <c r="L65" s="77"/>
      <c r="M65" s="77">
        <f>$G65*'2. Emissions Units &amp; Activities'!K$18*(1-$E65)</f>
        <v>0</v>
      </c>
      <c r="N65" s="77">
        <f>$G65*'2. Emissions Units &amp; Activities'!L$18*(1-$E65)</f>
        <v>0</v>
      </c>
      <c r="O65" s="77"/>
    </row>
    <row r="66" spans="1:15" x14ac:dyDescent="0.35">
      <c r="A66" s="208" t="s">
        <v>1372</v>
      </c>
      <c r="B66" s="60" t="s">
        <v>482</v>
      </c>
      <c r="C66" s="61" t="str">
        <f>IFERROR(IF(B66="No CAS","",INDEX('DEQ Pollutant List'!$C$7:$C$614,MATCH('3. Pollutant Emissions - EF'!B66,'DEQ Pollutant List'!$B$7:$B$614,0))),"")</f>
        <v>Formaldehyde</v>
      </c>
      <c r="D66" s="68">
        <f>IFERROR(IF(OR($B66="",$B66="No CAS"),INDEX('DEQ Pollutant List'!$A$7:$A$614,MATCH($C66,'DEQ Pollutant List'!$C$7:$C$614,0)),INDEX('DEQ Pollutant List'!$A$7:$A$614,MATCH($B66,'DEQ Pollutant List'!$B$7:$B$614,0))),"")</f>
        <v>250</v>
      </c>
      <c r="E66" s="76">
        <v>0</v>
      </c>
      <c r="F66" s="77">
        <v>0</v>
      </c>
      <c r="G66" s="77">
        <f t="shared" si="2"/>
        <v>0</v>
      </c>
      <c r="H66" s="79" t="s">
        <v>1398</v>
      </c>
      <c r="I66" s="80"/>
      <c r="J66" s="77">
        <f>$F66*'2. Emissions Units &amp; Activities'!H$18*(1-$E66)</f>
        <v>0</v>
      </c>
      <c r="K66" s="77">
        <f>$F66*'2. Emissions Units &amp; Activities'!I$18*(1-$E66)</f>
        <v>0</v>
      </c>
      <c r="L66" s="77"/>
      <c r="M66" s="77">
        <f>$G66*'2. Emissions Units &amp; Activities'!K$18*(1-$E66)</f>
        <v>0</v>
      </c>
      <c r="N66" s="77">
        <f>$G66*'2. Emissions Units &amp; Activities'!L$18*(1-$E66)</f>
        <v>0</v>
      </c>
      <c r="O66" s="77"/>
    </row>
    <row r="67" spans="1:15" x14ac:dyDescent="0.35">
      <c r="A67" s="208" t="s">
        <v>1372</v>
      </c>
      <c r="B67" s="60" t="s">
        <v>525</v>
      </c>
      <c r="C67" s="61" t="str">
        <f>IFERROR(IF(B67="No CAS","",INDEX('DEQ Pollutant List'!$C$7:$C$614,MATCH('3. Pollutant Emissions - EF'!B67,'DEQ Pollutant List'!$B$7:$B$614,0))),"")</f>
        <v>Hexane</v>
      </c>
      <c r="D67" s="68">
        <f>IFERROR(IF(OR($B67="",$B67="No CAS"),INDEX('DEQ Pollutant List'!$A$7:$A$614,MATCH($C67,'DEQ Pollutant List'!$C$7:$C$614,0)),INDEX('DEQ Pollutant List'!$A$7:$A$614,MATCH($B67,'DEQ Pollutant List'!$B$7:$B$614,0))),"")</f>
        <v>289</v>
      </c>
      <c r="E67" s="76">
        <v>0</v>
      </c>
      <c r="F67" s="77">
        <v>1.8</v>
      </c>
      <c r="G67" s="77">
        <f t="shared" si="2"/>
        <v>1.8</v>
      </c>
      <c r="H67" s="79" t="s">
        <v>1398</v>
      </c>
      <c r="I67" s="80"/>
      <c r="J67" s="77">
        <f>$F67*'2. Emissions Units &amp; Activities'!H$18*(1-$E67)</f>
        <v>461.34000000000003</v>
      </c>
      <c r="K67" s="77">
        <f>$F67*'2. Emissions Units &amp; Activities'!I$18*(1-$E67)</f>
        <v>0</v>
      </c>
      <c r="L67" s="77"/>
      <c r="M67" s="77">
        <f>$G67*'2. Emissions Units &amp; Activities'!K$18*(1-$E67)</f>
        <v>1.263945205479452</v>
      </c>
      <c r="N67" s="77">
        <f>$G67*'2. Emissions Units &amp; Activities'!L$18*(1-$E67)</f>
        <v>0</v>
      </c>
      <c r="O67" s="77"/>
    </row>
    <row r="68" spans="1:15" x14ac:dyDescent="0.35">
      <c r="A68" s="208" t="s">
        <v>1372</v>
      </c>
      <c r="B68" s="60" t="s">
        <v>563</v>
      </c>
      <c r="C68" s="61" t="str">
        <f>IFERROR(IF(B68="No CAS","",INDEX('DEQ Pollutant List'!$C$7:$C$614,MATCH('3. Pollutant Emissions - EF'!B68,'DEQ Pollutant List'!$B$7:$B$614,0))),"")</f>
        <v>Manganese and compounds</v>
      </c>
      <c r="D68" s="68">
        <f>IFERROR(IF(OR($B68="",$B68="No CAS"),INDEX('DEQ Pollutant List'!$A$7:$A$614,MATCH($C68,'DEQ Pollutant List'!$C$7:$C$614,0)),INDEX('DEQ Pollutant List'!$A$7:$A$614,MATCH($B68,'DEQ Pollutant List'!$B$7:$B$614,0))),"")</f>
        <v>312</v>
      </c>
      <c r="E68" s="76">
        <v>0</v>
      </c>
      <c r="F68" s="77">
        <v>0</v>
      </c>
      <c r="G68" s="77">
        <f t="shared" si="2"/>
        <v>0</v>
      </c>
      <c r="H68" s="79" t="s">
        <v>1398</v>
      </c>
      <c r="I68" s="80"/>
      <c r="J68" s="77">
        <f>$F68*'2. Emissions Units &amp; Activities'!H$18*(1-$E68)</f>
        <v>0</v>
      </c>
      <c r="K68" s="77">
        <f>$F68*'2. Emissions Units &amp; Activities'!I$18*(1-$E68)</f>
        <v>0</v>
      </c>
      <c r="L68" s="77"/>
      <c r="M68" s="77">
        <f>$G68*'2. Emissions Units &amp; Activities'!K$18*(1-$E68)</f>
        <v>0</v>
      </c>
      <c r="N68" s="77">
        <f>$G68*'2. Emissions Units &amp; Activities'!L$18*(1-$E68)</f>
        <v>0</v>
      </c>
      <c r="O68" s="77"/>
    </row>
    <row r="69" spans="1:15" x14ac:dyDescent="0.35">
      <c r="A69" s="208" t="s">
        <v>1372</v>
      </c>
      <c r="B69" s="60" t="s">
        <v>569</v>
      </c>
      <c r="C69" s="61" t="str">
        <f>IFERROR(IF(B69="No CAS","",INDEX('DEQ Pollutant List'!$C$7:$C$614,MATCH('3. Pollutant Emissions - EF'!B69,'DEQ Pollutant List'!$B$7:$B$614,0))),"")</f>
        <v>Mercury and compounds</v>
      </c>
      <c r="D69" s="68">
        <f>IFERROR(IF(OR($B69="",$B69="No CAS"),INDEX('DEQ Pollutant List'!$A$7:$A$614,MATCH($C69,'DEQ Pollutant List'!$C$7:$C$614,0)),INDEX('DEQ Pollutant List'!$A$7:$A$614,MATCH($B69,'DEQ Pollutant List'!$B$7:$B$614,0))),"")</f>
        <v>316</v>
      </c>
      <c r="E69" s="76">
        <v>0</v>
      </c>
      <c r="F69" s="77">
        <v>0</v>
      </c>
      <c r="G69" s="77">
        <f t="shared" si="2"/>
        <v>0</v>
      </c>
      <c r="H69" s="79" t="s">
        <v>1398</v>
      </c>
      <c r="I69" s="80"/>
      <c r="J69" s="77">
        <f>$F69*'2. Emissions Units &amp; Activities'!H$18*(1-$E69)</f>
        <v>0</v>
      </c>
      <c r="K69" s="77">
        <f>$F69*'2. Emissions Units &amp; Activities'!I$18*(1-$E69)</f>
        <v>0</v>
      </c>
      <c r="L69" s="77"/>
      <c r="M69" s="77">
        <f>$G69*'2. Emissions Units &amp; Activities'!K$18*(1-$E69)</f>
        <v>0</v>
      </c>
      <c r="N69" s="77">
        <f>$G69*'2. Emissions Units &amp; Activities'!L$18*(1-$E69)</f>
        <v>0</v>
      </c>
      <c r="O69" s="77"/>
    </row>
    <row r="70" spans="1:15" x14ac:dyDescent="0.35">
      <c r="A70" s="208" t="s">
        <v>1372</v>
      </c>
      <c r="B70" s="60" t="s">
        <v>627</v>
      </c>
      <c r="C70" s="61" t="str">
        <f>IFERROR(IF(B70="No CAS","",INDEX('DEQ Pollutant List'!$C$7:$C$614,MATCH('3. Pollutant Emissions - EF'!B70,'DEQ Pollutant List'!$B$7:$B$614,0))),"")</f>
        <v>Molybdenum trioxide</v>
      </c>
      <c r="D70" s="68">
        <f>IFERROR(IF(OR($B70="",$B70="No CAS"),INDEX('DEQ Pollutant List'!$A$7:$A$614,MATCH($C70,'DEQ Pollutant List'!$C$7:$C$614,0)),INDEX('DEQ Pollutant List'!$A$7:$A$614,MATCH($B70,'DEQ Pollutant List'!$B$7:$B$614,0))),"")</f>
        <v>361</v>
      </c>
      <c r="E70" s="76">
        <v>0</v>
      </c>
      <c r="F70" s="77">
        <v>1.65E-3</v>
      </c>
      <c r="G70" s="77">
        <f t="shared" si="2"/>
        <v>1.65E-3</v>
      </c>
      <c r="H70" s="79" t="s">
        <v>1398</v>
      </c>
      <c r="I70" s="80"/>
      <c r="J70" s="77">
        <f>$F70*'2. Emissions Units &amp; Activities'!H$18*(1-$E70)</f>
        <v>0.42289500000000002</v>
      </c>
      <c r="K70" s="77">
        <f>$F70*'2. Emissions Units &amp; Activities'!I$18*(1-$E70)</f>
        <v>0</v>
      </c>
      <c r="L70" s="77"/>
      <c r="M70" s="77">
        <f>$G70*'2. Emissions Units &amp; Activities'!K$18*(1-$E70)</f>
        <v>1.1586164383561644E-3</v>
      </c>
      <c r="N70" s="77">
        <f>$G70*'2. Emissions Units &amp; Activities'!L$18*(1-$E70)</f>
        <v>0</v>
      </c>
      <c r="O70" s="77"/>
    </row>
    <row r="71" spans="1:15" x14ac:dyDescent="0.35">
      <c r="A71" s="208" t="s">
        <v>1372</v>
      </c>
      <c r="B71" s="60" t="s">
        <v>635</v>
      </c>
      <c r="C71" s="61" t="str">
        <f>IFERROR(IF(B71="No CAS","",INDEX('DEQ Pollutant List'!$C$7:$C$614,MATCH('3. Pollutant Emissions - EF'!B71,'DEQ Pollutant List'!$B$7:$B$614,0))),"")</f>
        <v>Nickel and compounds</v>
      </c>
      <c r="D71" s="68">
        <f>IFERROR(IF(OR($B71="",$B71="No CAS"),INDEX('DEQ Pollutant List'!$A$7:$A$614,MATCH($C71,'DEQ Pollutant List'!$C$7:$C$614,0)),INDEX('DEQ Pollutant List'!$A$7:$A$614,MATCH($B71,'DEQ Pollutant List'!$B$7:$B$614,0))),"")</f>
        <v>364</v>
      </c>
      <c r="E71" s="76">
        <v>0</v>
      </c>
      <c r="F71" s="77">
        <v>0</v>
      </c>
      <c r="G71" s="77">
        <f t="shared" si="2"/>
        <v>0</v>
      </c>
      <c r="H71" s="79" t="s">
        <v>1398</v>
      </c>
      <c r="I71" s="80"/>
      <c r="J71" s="77">
        <f>$F71*'2. Emissions Units &amp; Activities'!H$18*(1-$E71)</f>
        <v>0</v>
      </c>
      <c r="K71" s="77">
        <f>$F71*'2. Emissions Units &amp; Activities'!I$18*(1-$E71)</f>
        <v>0</v>
      </c>
      <c r="L71" s="77"/>
      <c r="M71" s="77">
        <f>$G71*'2. Emissions Units &amp; Activities'!K$18*(1-$E71)</f>
        <v>0</v>
      </c>
      <c r="N71" s="77">
        <f>$G71*'2. Emissions Units &amp; Activities'!L$18*(1-$E71)</f>
        <v>0</v>
      </c>
      <c r="O71" s="77"/>
    </row>
    <row r="72" spans="1:15" x14ac:dyDescent="0.35">
      <c r="A72" s="208" t="s">
        <v>1372</v>
      </c>
      <c r="B72" s="60" t="s">
        <v>876</v>
      </c>
      <c r="C72" s="61" t="str">
        <f>IFERROR(IF(B72="No CAS","",INDEX('DEQ Pollutant List'!$C$7:$C$614,MATCH('3. Pollutant Emissions - EF'!B72,'DEQ Pollutant List'!$B$7:$B$614,0))),"")</f>
        <v>Acenaphthene</v>
      </c>
      <c r="D72" s="68">
        <f>IFERROR(IF(OR($B72="",$B72="No CAS"),INDEX('DEQ Pollutant List'!$A$7:$A$614,MATCH($C72,'DEQ Pollutant List'!$C$7:$C$614,0)),INDEX('DEQ Pollutant List'!$A$7:$A$614,MATCH($B72,'DEQ Pollutant List'!$B$7:$B$614,0))),"")</f>
        <v>402</v>
      </c>
      <c r="E72" s="76">
        <v>0</v>
      </c>
      <c r="F72" s="77">
        <v>1.7999999999999999E-6</v>
      </c>
      <c r="G72" s="77">
        <f t="shared" si="2"/>
        <v>1.7999999999999999E-6</v>
      </c>
      <c r="H72" s="79" t="s">
        <v>1398</v>
      </c>
      <c r="I72" s="80"/>
      <c r="J72" s="77">
        <f>$F72*'2. Emissions Units &amp; Activities'!H$18*(1-$E72)</f>
        <v>4.6134000000000002E-4</v>
      </c>
      <c r="K72" s="77">
        <f>$F72*'2. Emissions Units &amp; Activities'!I$18*(1-$E72)</f>
        <v>0</v>
      </c>
      <c r="L72" s="77"/>
      <c r="M72" s="77">
        <f>$G72*'2. Emissions Units &amp; Activities'!K$18*(1-$E72)</f>
        <v>1.2639452054794521E-6</v>
      </c>
      <c r="N72" s="77">
        <f>$G72*'2. Emissions Units &amp; Activities'!L$18*(1-$E72)</f>
        <v>0</v>
      </c>
      <c r="O72" s="77"/>
    </row>
    <row r="73" spans="1:15" x14ac:dyDescent="0.35">
      <c r="A73" s="208" t="s">
        <v>1372</v>
      </c>
      <c r="B73" s="60" t="s">
        <v>878</v>
      </c>
      <c r="C73" s="61" t="str">
        <f>IFERROR(IF(B73="No CAS","",INDEX('DEQ Pollutant List'!$C$7:$C$614,MATCH('3. Pollutant Emissions - EF'!B73,'DEQ Pollutant List'!$B$7:$B$614,0))),"")</f>
        <v>Acenaphthylene</v>
      </c>
      <c r="D73" s="68">
        <f>IFERROR(IF(OR($B73="",$B73="No CAS"),INDEX('DEQ Pollutant List'!$A$7:$A$614,MATCH($C73,'DEQ Pollutant List'!$C$7:$C$614,0)),INDEX('DEQ Pollutant List'!$A$7:$A$614,MATCH($B73,'DEQ Pollutant List'!$B$7:$B$614,0))),"")</f>
        <v>403</v>
      </c>
      <c r="E73" s="76">
        <v>0</v>
      </c>
      <c r="F73" s="77">
        <v>1.7999999999999999E-6</v>
      </c>
      <c r="G73" s="77">
        <f t="shared" si="2"/>
        <v>1.7999999999999999E-6</v>
      </c>
      <c r="H73" s="79" t="s">
        <v>1398</v>
      </c>
      <c r="I73" s="80"/>
      <c r="J73" s="77">
        <f>$F73*'2. Emissions Units &amp; Activities'!H$18*(1-$E73)</f>
        <v>4.6134000000000002E-4</v>
      </c>
      <c r="K73" s="77">
        <f>$F73*'2. Emissions Units &amp; Activities'!I$18*(1-$E73)</f>
        <v>0</v>
      </c>
      <c r="L73" s="77"/>
      <c r="M73" s="77">
        <f>$G73*'2. Emissions Units &amp; Activities'!K$18*(1-$E73)</f>
        <v>1.2639452054794521E-6</v>
      </c>
      <c r="N73" s="77">
        <f>$G73*'2. Emissions Units &amp; Activities'!L$18*(1-$E73)</f>
        <v>0</v>
      </c>
      <c r="O73" s="77"/>
    </row>
    <row r="74" spans="1:15" x14ac:dyDescent="0.35">
      <c r="A74" s="208" t="s">
        <v>1372</v>
      </c>
      <c r="B74" s="60" t="s">
        <v>880</v>
      </c>
      <c r="C74" s="61" t="str">
        <f>IFERROR(IF(B74="No CAS","",INDEX('DEQ Pollutant List'!$C$7:$C$614,MATCH('3. Pollutant Emissions - EF'!B74,'DEQ Pollutant List'!$B$7:$B$614,0))),"")</f>
        <v>Anthracene</v>
      </c>
      <c r="D74" s="68">
        <f>IFERROR(IF(OR($B74="",$B74="No CAS"),INDEX('DEQ Pollutant List'!$A$7:$A$614,MATCH($C74,'DEQ Pollutant List'!$C$7:$C$614,0)),INDEX('DEQ Pollutant List'!$A$7:$A$614,MATCH($B74,'DEQ Pollutant List'!$B$7:$B$614,0))),"")</f>
        <v>404</v>
      </c>
      <c r="E74" s="76">
        <v>0</v>
      </c>
      <c r="F74" s="77">
        <v>2.3999999999999999E-6</v>
      </c>
      <c r="G74" s="77">
        <f t="shared" si="2"/>
        <v>2.3999999999999999E-6</v>
      </c>
      <c r="H74" s="79" t="s">
        <v>1398</v>
      </c>
      <c r="I74" s="80"/>
      <c r="J74" s="77">
        <f>$F74*'2. Emissions Units &amp; Activities'!H$18*(1-$E74)</f>
        <v>6.1512000000000003E-4</v>
      </c>
      <c r="K74" s="77">
        <f>$F74*'2. Emissions Units &amp; Activities'!I$18*(1-$E74)</f>
        <v>0</v>
      </c>
      <c r="L74" s="77"/>
      <c r="M74" s="77">
        <f>$G74*'2. Emissions Units &amp; Activities'!K$18*(1-$E74)</f>
        <v>1.6852602739726026E-6</v>
      </c>
      <c r="N74" s="77">
        <f>$G74*'2. Emissions Units &amp; Activities'!L$18*(1-$E74)</f>
        <v>0</v>
      </c>
      <c r="O74" s="77"/>
    </row>
    <row r="75" spans="1:15" x14ac:dyDescent="0.35">
      <c r="A75" s="208" t="s">
        <v>1372</v>
      </c>
      <c r="B75" s="60" t="s">
        <v>884</v>
      </c>
      <c r="C75" s="61" t="str">
        <f>IFERROR(IF(B75="No CAS","",INDEX('DEQ Pollutant List'!$C$7:$C$614,MATCH('3. Pollutant Emissions - EF'!B75,'DEQ Pollutant List'!$B$7:$B$614,0))),"")</f>
        <v>Benz[a]anthracene</v>
      </c>
      <c r="D75" s="68">
        <f>IFERROR(IF(OR($B75="",$B75="No CAS"),INDEX('DEQ Pollutant List'!$A$7:$A$614,MATCH($C75,'DEQ Pollutant List'!$C$7:$C$614,0)),INDEX('DEQ Pollutant List'!$A$7:$A$614,MATCH($B75,'DEQ Pollutant List'!$B$7:$B$614,0))),"")</f>
        <v>405</v>
      </c>
      <c r="E75" s="76">
        <v>0</v>
      </c>
      <c r="F75" s="77">
        <v>1.7999999999999999E-6</v>
      </c>
      <c r="G75" s="77">
        <f t="shared" si="2"/>
        <v>1.7999999999999999E-6</v>
      </c>
      <c r="H75" s="79" t="s">
        <v>1398</v>
      </c>
      <c r="I75" s="80"/>
      <c r="J75" s="77">
        <f>$F75*'2. Emissions Units &amp; Activities'!H$18*(1-$E75)</f>
        <v>4.6134000000000002E-4</v>
      </c>
      <c r="K75" s="77">
        <f>$F75*'2. Emissions Units &amp; Activities'!I$18*(1-$E75)</f>
        <v>0</v>
      </c>
      <c r="L75" s="77"/>
      <c r="M75" s="77">
        <f>$G75*'2. Emissions Units &amp; Activities'!K$18*(1-$E75)</f>
        <v>1.2639452054794521E-6</v>
      </c>
      <c r="N75" s="77">
        <f>$G75*'2. Emissions Units &amp; Activities'!L$18*(1-$E75)</f>
        <v>0</v>
      </c>
      <c r="O75" s="77"/>
    </row>
    <row r="76" spans="1:15" x14ac:dyDescent="0.35">
      <c r="A76" s="208" t="s">
        <v>1372</v>
      </c>
      <c r="B76" s="60" t="s">
        <v>886</v>
      </c>
      <c r="C76" s="61" t="str">
        <f>IFERROR(IF(B76="No CAS","",INDEX('DEQ Pollutant List'!$C$7:$C$614,MATCH('3. Pollutant Emissions - EF'!B76,'DEQ Pollutant List'!$B$7:$B$614,0))),"")</f>
        <v>Benzo[a]pyrene</v>
      </c>
      <c r="D76" s="68">
        <f>IFERROR(IF(OR($B76="",$B76="No CAS"),INDEX('DEQ Pollutant List'!$A$7:$A$614,MATCH($C76,'DEQ Pollutant List'!$C$7:$C$614,0)),INDEX('DEQ Pollutant List'!$A$7:$A$614,MATCH($B76,'DEQ Pollutant List'!$B$7:$B$614,0))),"")</f>
        <v>406</v>
      </c>
      <c r="E76" s="76">
        <v>0</v>
      </c>
      <c r="F76" s="77">
        <v>1.1999999999999999E-6</v>
      </c>
      <c r="G76" s="77">
        <f t="shared" si="2"/>
        <v>1.1999999999999999E-6</v>
      </c>
      <c r="H76" s="79" t="s">
        <v>1398</v>
      </c>
      <c r="I76" s="80"/>
      <c r="J76" s="77">
        <f>$F76*'2. Emissions Units &amp; Activities'!H$18*(1-$E76)</f>
        <v>3.0756000000000002E-4</v>
      </c>
      <c r="K76" s="77">
        <f>$F76*'2. Emissions Units &amp; Activities'!I$18*(1-$E76)</f>
        <v>0</v>
      </c>
      <c r="L76" s="77"/>
      <c r="M76" s="77">
        <f>$G76*'2. Emissions Units &amp; Activities'!K$18*(1-$E76)</f>
        <v>8.426301369863013E-7</v>
      </c>
      <c r="N76" s="77">
        <f>$G76*'2. Emissions Units &amp; Activities'!L$18*(1-$E76)</f>
        <v>0</v>
      </c>
      <c r="O76" s="77"/>
    </row>
    <row r="77" spans="1:15" x14ac:dyDescent="0.35">
      <c r="A77" s="208" t="s">
        <v>1372</v>
      </c>
      <c r="B77" s="60" t="s">
        <v>888</v>
      </c>
      <c r="C77" s="61" t="str">
        <f>IFERROR(IF(B77="No CAS","",INDEX('DEQ Pollutant List'!$C$7:$C$614,MATCH('3. Pollutant Emissions - EF'!B77,'DEQ Pollutant List'!$B$7:$B$614,0))),"")</f>
        <v>Benzo[b]fluoranthene</v>
      </c>
      <c r="D77" s="68">
        <f>IFERROR(IF(OR($B77="",$B77="No CAS"),INDEX('DEQ Pollutant List'!$A$7:$A$614,MATCH($C77,'DEQ Pollutant List'!$C$7:$C$614,0)),INDEX('DEQ Pollutant List'!$A$7:$A$614,MATCH($B77,'DEQ Pollutant List'!$B$7:$B$614,0))),"")</f>
        <v>407</v>
      </c>
      <c r="E77" s="76">
        <v>0</v>
      </c>
      <c r="F77" s="77">
        <v>1.7999999999999999E-6</v>
      </c>
      <c r="G77" s="77">
        <f t="shared" si="2"/>
        <v>1.7999999999999999E-6</v>
      </c>
      <c r="H77" s="79" t="s">
        <v>1398</v>
      </c>
      <c r="I77" s="80"/>
      <c r="J77" s="77">
        <f>$F77*'2. Emissions Units &amp; Activities'!H$18*(1-$E77)</f>
        <v>4.6134000000000002E-4</v>
      </c>
      <c r="K77" s="77">
        <f>$F77*'2. Emissions Units &amp; Activities'!I$18*(1-$E77)</f>
        <v>0</v>
      </c>
      <c r="L77" s="77"/>
      <c r="M77" s="77">
        <f>$G77*'2. Emissions Units &amp; Activities'!K$18*(1-$E77)</f>
        <v>1.2639452054794521E-6</v>
      </c>
      <c r="N77" s="77">
        <f>$G77*'2. Emissions Units &amp; Activities'!L$18*(1-$E77)</f>
        <v>0</v>
      </c>
      <c r="O77" s="77"/>
    </row>
    <row r="78" spans="1:15" x14ac:dyDescent="0.35">
      <c r="A78" s="208" t="s">
        <v>1372</v>
      </c>
      <c r="B78" s="60" t="s">
        <v>894</v>
      </c>
      <c r="C78" s="61" t="str">
        <f>IFERROR(IF(B78="No CAS","",INDEX('DEQ Pollutant List'!$C$7:$C$614,MATCH('3. Pollutant Emissions - EF'!B78,'DEQ Pollutant List'!$B$7:$B$614,0))),"")</f>
        <v>Benzo[g,h,i]perylene</v>
      </c>
      <c r="D78" s="68">
        <f>IFERROR(IF(OR($B78="",$B78="No CAS"),INDEX('DEQ Pollutant List'!$A$7:$A$614,MATCH($C78,'DEQ Pollutant List'!$C$7:$C$614,0)),INDEX('DEQ Pollutant List'!$A$7:$A$614,MATCH($B78,'DEQ Pollutant List'!$B$7:$B$614,0))),"")</f>
        <v>410</v>
      </c>
      <c r="E78" s="76">
        <v>0</v>
      </c>
      <c r="F78" s="77">
        <v>1.1999999999999999E-6</v>
      </c>
      <c r="G78" s="77">
        <f t="shared" si="2"/>
        <v>1.1999999999999999E-6</v>
      </c>
      <c r="H78" s="79" t="s">
        <v>1398</v>
      </c>
      <c r="I78" s="80"/>
      <c r="J78" s="77">
        <f>$F78*'2. Emissions Units &amp; Activities'!H$18*(1-$E78)</f>
        <v>3.0756000000000002E-4</v>
      </c>
      <c r="K78" s="77">
        <f>$F78*'2. Emissions Units &amp; Activities'!I$18*(1-$E78)</f>
        <v>0</v>
      </c>
      <c r="L78" s="77"/>
      <c r="M78" s="77">
        <f>$G78*'2. Emissions Units &amp; Activities'!K$18*(1-$E78)</f>
        <v>8.426301369863013E-7</v>
      </c>
      <c r="N78" s="77">
        <f>$G78*'2. Emissions Units &amp; Activities'!L$18*(1-$E78)</f>
        <v>0</v>
      </c>
      <c r="O78" s="77"/>
    </row>
    <row r="79" spans="1:15" x14ac:dyDescent="0.35">
      <c r="A79" s="208" t="s">
        <v>1372</v>
      </c>
      <c r="B79" s="60" t="s">
        <v>898</v>
      </c>
      <c r="C79" s="61" t="str">
        <f>IFERROR(IF(B79="No CAS","",INDEX('DEQ Pollutant List'!$C$7:$C$614,MATCH('3. Pollutant Emissions - EF'!B79,'DEQ Pollutant List'!$B$7:$B$614,0))),"")</f>
        <v>Benzo[k]fluoranthene</v>
      </c>
      <c r="D79" s="68">
        <f>IFERROR(IF(OR($B79="",$B79="No CAS"),INDEX('DEQ Pollutant List'!$A$7:$A$614,MATCH($C79,'DEQ Pollutant List'!$C$7:$C$614,0)),INDEX('DEQ Pollutant List'!$A$7:$A$614,MATCH($B79,'DEQ Pollutant List'!$B$7:$B$614,0))),"")</f>
        <v>412</v>
      </c>
      <c r="E79" s="76">
        <v>0</v>
      </c>
      <c r="F79" s="77">
        <v>1.7999999999999999E-6</v>
      </c>
      <c r="G79" s="77">
        <f t="shared" si="2"/>
        <v>1.7999999999999999E-6</v>
      </c>
      <c r="H79" s="79" t="s">
        <v>1398</v>
      </c>
      <c r="I79" s="80"/>
      <c r="J79" s="77">
        <f>$F79*'2. Emissions Units &amp; Activities'!H$18*(1-$E79)</f>
        <v>4.6134000000000002E-4</v>
      </c>
      <c r="K79" s="77">
        <f>$F79*'2. Emissions Units &amp; Activities'!I$18*(1-$E79)</f>
        <v>0</v>
      </c>
      <c r="L79" s="77"/>
      <c r="M79" s="77">
        <f>$G79*'2. Emissions Units &amp; Activities'!K$18*(1-$E79)</f>
        <v>1.2639452054794521E-6</v>
      </c>
      <c r="N79" s="77">
        <f>$G79*'2. Emissions Units &amp; Activities'!L$18*(1-$E79)</f>
        <v>0</v>
      </c>
      <c r="O79" s="77"/>
    </row>
    <row r="80" spans="1:15" x14ac:dyDescent="0.35">
      <c r="A80" s="208" t="s">
        <v>1372</v>
      </c>
      <c r="B80" s="60" t="s">
        <v>902</v>
      </c>
      <c r="C80" s="61" t="str">
        <f>IFERROR(IF(B80="No CAS","",INDEX('DEQ Pollutant List'!$C$7:$C$614,MATCH('3. Pollutant Emissions - EF'!B80,'DEQ Pollutant List'!$B$7:$B$614,0))),"")</f>
        <v>Chrysene</v>
      </c>
      <c r="D80" s="68">
        <f>IFERROR(IF(OR($B80="",$B80="No CAS"),INDEX('DEQ Pollutant List'!$A$7:$A$614,MATCH($C80,'DEQ Pollutant List'!$C$7:$C$614,0)),INDEX('DEQ Pollutant List'!$A$7:$A$614,MATCH($B80,'DEQ Pollutant List'!$B$7:$B$614,0))),"")</f>
        <v>414</v>
      </c>
      <c r="E80" s="76">
        <v>0</v>
      </c>
      <c r="F80" s="77">
        <v>1.7999999999999999E-6</v>
      </c>
      <c r="G80" s="77">
        <f t="shared" si="2"/>
        <v>1.7999999999999999E-6</v>
      </c>
      <c r="H80" s="79" t="s">
        <v>1398</v>
      </c>
      <c r="I80" s="80"/>
      <c r="J80" s="77">
        <f>$F80*'2. Emissions Units &amp; Activities'!H$18*(1-$E80)</f>
        <v>4.6134000000000002E-4</v>
      </c>
      <c r="K80" s="77">
        <f>$F80*'2. Emissions Units &amp; Activities'!I$18*(1-$E80)</f>
        <v>0</v>
      </c>
      <c r="L80" s="77"/>
      <c r="M80" s="77">
        <f>$G80*'2. Emissions Units &amp; Activities'!K$18*(1-$E80)</f>
        <v>1.2639452054794521E-6</v>
      </c>
      <c r="N80" s="77">
        <f>$G80*'2. Emissions Units &amp; Activities'!L$18*(1-$E80)</f>
        <v>0</v>
      </c>
      <c r="O80" s="77"/>
    </row>
    <row r="81" spans="1:15" x14ac:dyDescent="0.35">
      <c r="A81" s="208" t="s">
        <v>1372</v>
      </c>
      <c r="B81" s="60" t="s">
        <v>906</v>
      </c>
      <c r="C81" s="61" t="str">
        <f>IFERROR(IF(B81="No CAS","",INDEX('DEQ Pollutant List'!$C$7:$C$614,MATCH('3. Pollutant Emissions - EF'!B81,'DEQ Pollutant List'!$B$7:$B$614,0))),"")</f>
        <v>Dibenz[a,h]acridine</v>
      </c>
      <c r="D81" s="68">
        <f>IFERROR(IF(OR($B81="",$B81="No CAS"),INDEX('DEQ Pollutant List'!$A$7:$A$614,MATCH($C81,'DEQ Pollutant List'!$C$7:$C$614,0)),INDEX('DEQ Pollutant List'!$A$7:$A$614,MATCH($B81,'DEQ Pollutant List'!$B$7:$B$614,0))),"")</f>
        <v>416</v>
      </c>
      <c r="E81" s="76">
        <v>0</v>
      </c>
      <c r="F81" s="77">
        <v>0</v>
      </c>
      <c r="G81" s="77">
        <f t="shared" si="2"/>
        <v>0</v>
      </c>
      <c r="H81" s="79" t="s">
        <v>1398</v>
      </c>
      <c r="I81" s="80"/>
      <c r="J81" s="77">
        <f>$F81*'2. Emissions Units &amp; Activities'!H$18*(1-$E81)</f>
        <v>0</v>
      </c>
      <c r="K81" s="77">
        <f>$F81*'2. Emissions Units &amp; Activities'!I$18*(1-$E81)</f>
        <v>0</v>
      </c>
      <c r="L81" s="77"/>
      <c r="M81" s="77">
        <f>$G81*'2. Emissions Units &amp; Activities'!K$18*(1-$E81)</f>
        <v>0</v>
      </c>
      <c r="N81" s="77">
        <f>$G81*'2. Emissions Units &amp; Activities'!L$18*(1-$E81)</f>
        <v>0</v>
      </c>
      <c r="O81" s="77"/>
    </row>
    <row r="82" spans="1:15" x14ac:dyDescent="0.35">
      <c r="A82" s="208" t="s">
        <v>1372</v>
      </c>
      <c r="B82" s="60" t="s">
        <v>924</v>
      </c>
      <c r="C82" s="61" t="str">
        <f>IFERROR(IF(B82="No CAS","",INDEX('DEQ Pollutant List'!$C$7:$C$614,MATCH('3. Pollutant Emissions - EF'!B82,'DEQ Pollutant List'!$B$7:$B$614,0))),"")</f>
        <v>Fluoranthene</v>
      </c>
      <c r="D82" s="68">
        <f>IFERROR(IF(OR($B82="",$B82="No CAS"),INDEX('DEQ Pollutant List'!$A$7:$A$614,MATCH($C82,'DEQ Pollutant List'!$C$7:$C$614,0)),INDEX('DEQ Pollutant List'!$A$7:$A$614,MATCH($B82,'DEQ Pollutant List'!$B$7:$B$614,0))),"")</f>
        <v>424</v>
      </c>
      <c r="E82" s="76">
        <v>0</v>
      </c>
      <c r="F82" s="77">
        <v>3.0000000000000001E-6</v>
      </c>
      <c r="G82" s="77">
        <f t="shared" si="2"/>
        <v>3.0000000000000001E-6</v>
      </c>
      <c r="H82" s="79" t="s">
        <v>1398</v>
      </c>
      <c r="I82" s="80"/>
      <c r="J82" s="77">
        <f>$F82*'2. Emissions Units &amp; Activities'!H$18*(1-$E82)</f>
        <v>7.689000000000001E-4</v>
      </c>
      <c r="K82" s="77">
        <f>$F82*'2. Emissions Units &amp; Activities'!I$18*(1-$E82)</f>
        <v>0</v>
      </c>
      <c r="L82" s="77"/>
      <c r="M82" s="77">
        <f>$G82*'2. Emissions Units &amp; Activities'!K$18*(1-$E82)</f>
        <v>2.1065753424657533E-6</v>
      </c>
      <c r="N82" s="77">
        <f>$G82*'2. Emissions Units &amp; Activities'!L$18*(1-$E82)</f>
        <v>0</v>
      </c>
      <c r="O82" s="77"/>
    </row>
    <row r="83" spans="1:15" x14ac:dyDescent="0.35">
      <c r="A83" s="208" t="s">
        <v>1372</v>
      </c>
      <c r="B83" s="60" t="s">
        <v>926</v>
      </c>
      <c r="C83" s="61" t="str">
        <f>IFERROR(IF(B83="No CAS","",INDEX('DEQ Pollutant List'!$C$7:$C$614,MATCH('3. Pollutant Emissions - EF'!B83,'DEQ Pollutant List'!$B$7:$B$614,0))),"")</f>
        <v>Fluorene</v>
      </c>
      <c r="D83" s="68">
        <f>IFERROR(IF(OR($B83="",$B83="No CAS"),INDEX('DEQ Pollutant List'!$A$7:$A$614,MATCH($C83,'DEQ Pollutant List'!$C$7:$C$614,0)),INDEX('DEQ Pollutant List'!$A$7:$A$614,MATCH($B83,'DEQ Pollutant List'!$B$7:$B$614,0))),"")</f>
        <v>425</v>
      </c>
      <c r="E83" s="76">
        <v>0</v>
      </c>
      <c r="F83" s="77">
        <v>2.7999999999999999E-6</v>
      </c>
      <c r="G83" s="77">
        <f t="shared" si="2"/>
        <v>2.7999999999999999E-6</v>
      </c>
      <c r="H83" s="79" t="s">
        <v>1398</v>
      </c>
      <c r="I83" s="80"/>
      <c r="J83" s="77">
        <f>$F83*'2. Emissions Units &amp; Activities'!H$18*(1-$E83)</f>
        <v>7.1763999999999997E-4</v>
      </c>
      <c r="K83" s="77">
        <f>$F83*'2. Emissions Units &amp; Activities'!I$18*(1-$E83)</f>
        <v>0</v>
      </c>
      <c r="L83" s="77"/>
      <c r="M83" s="77">
        <f>$G83*'2. Emissions Units &amp; Activities'!K$18*(1-$E83)</f>
        <v>1.9661369863013699E-6</v>
      </c>
      <c r="N83" s="77">
        <f>$G83*'2. Emissions Units &amp; Activities'!L$18*(1-$E83)</f>
        <v>0</v>
      </c>
      <c r="O83" s="77"/>
    </row>
    <row r="84" spans="1:15" x14ac:dyDescent="0.35">
      <c r="A84" s="208" t="s">
        <v>1372</v>
      </c>
      <c r="B84" s="60" t="s">
        <v>928</v>
      </c>
      <c r="C84" s="61" t="str">
        <f>IFERROR(IF(B84="No CAS","",INDEX('DEQ Pollutant List'!$C$7:$C$614,MATCH('3. Pollutant Emissions - EF'!B84,'DEQ Pollutant List'!$B$7:$B$614,0))),"")</f>
        <v>Indeno[1,2,3-cd]pyrene</v>
      </c>
      <c r="D84" s="68">
        <f>IFERROR(IF(OR($B84="",$B84="No CAS"),INDEX('DEQ Pollutant List'!$A$7:$A$614,MATCH($C84,'DEQ Pollutant List'!$C$7:$C$614,0)),INDEX('DEQ Pollutant List'!$A$7:$A$614,MATCH($B84,'DEQ Pollutant List'!$B$7:$B$614,0))),"")</f>
        <v>426</v>
      </c>
      <c r="E84" s="76">
        <v>0</v>
      </c>
      <c r="F84" s="77">
        <v>1.7999999999999999E-6</v>
      </c>
      <c r="G84" s="77">
        <f t="shared" si="2"/>
        <v>1.7999999999999999E-6</v>
      </c>
      <c r="H84" s="79" t="s">
        <v>1398</v>
      </c>
      <c r="I84" s="80"/>
      <c r="J84" s="77">
        <f>$F84*'2. Emissions Units &amp; Activities'!H$18*(1-$E84)</f>
        <v>4.6134000000000002E-4</v>
      </c>
      <c r="K84" s="77">
        <f>$F84*'2. Emissions Units &amp; Activities'!I$18*(1-$E84)</f>
        <v>0</v>
      </c>
      <c r="L84" s="77"/>
      <c r="M84" s="77">
        <f>$G84*'2. Emissions Units &amp; Activities'!K$18*(1-$E84)</f>
        <v>1.2639452054794521E-6</v>
      </c>
      <c r="N84" s="77">
        <f>$G84*'2. Emissions Units &amp; Activities'!L$18*(1-$E84)</f>
        <v>0</v>
      </c>
      <c r="O84" s="77"/>
    </row>
    <row r="85" spans="1:15" x14ac:dyDescent="0.35">
      <c r="A85" s="208" t="s">
        <v>1372</v>
      </c>
      <c r="B85" s="60" t="s">
        <v>930</v>
      </c>
      <c r="C85" s="61" t="str">
        <f>IFERROR(IF(B85="No CAS","",INDEX('DEQ Pollutant List'!$C$7:$C$614,MATCH('3. Pollutant Emissions - EF'!B85,'DEQ Pollutant List'!$B$7:$B$614,0))),"")</f>
        <v>2-Methyl naphthalene</v>
      </c>
      <c r="D85" s="68">
        <f>IFERROR(IF(OR($B85="",$B85="No CAS"),INDEX('DEQ Pollutant List'!$A$7:$A$614,MATCH($C85,'DEQ Pollutant List'!$C$7:$C$614,0)),INDEX('DEQ Pollutant List'!$A$7:$A$614,MATCH($B85,'DEQ Pollutant List'!$B$7:$B$614,0))),"")</f>
        <v>427</v>
      </c>
      <c r="E85" s="76">
        <v>0</v>
      </c>
      <c r="F85" s="77">
        <v>2.4000000000000001E-5</v>
      </c>
      <c r="G85" s="77">
        <f t="shared" si="2"/>
        <v>2.4000000000000001E-5</v>
      </c>
      <c r="H85" s="79" t="s">
        <v>1398</v>
      </c>
      <c r="I85" s="80"/>
      <c r="J85" s="77">
        <f>$F85*'2. Emissions Units &amp; Activities'!H$18*(1-$E85)</f>
        <v>6.1512000000000008E-3</v>
      </c>
      <c r="K85" s="77">
        <f>$F85*'2. Emissions Units &amp; Activities'!I$18*(1-$E85)</f>
        <v>0</v>
      </c>
      <c r="L85" s="77"/>
      <c r="M85" s="77">
        <f>$G85*'2. Emissions Units &amp; Activities'!K$18*(1-$E85)</f>
        <v>1.6852602739726027E-5</v>
      </c>
      <c r="N85" s="77">
        <f>$G85*'2. Emissions Units &amp; Activities'!L$18*(1-$E85)</f>
        <v>0</v>
      </c>
      <c r="O85" s="77"/>
    </row>
    <row r="86" spans="1:15" x14ac:dyDescent="0.35">
      <c r="A86" s="208" t="s">
        <v>1372</v>
      </c>
      <c r="B86" s="60" t="s">
        <v>633</v>
      </c>
      <c r="C86" s="61" t="str">
        <f>IFERROR(IF(B86="No CAS","",INDEX('DEQ Pollutant List'!$C$7:$C$614,MATCH('3. Pollutant Emissions - EF'!B86,'DEQ Pollutant List'!$B$7:$B$614,0))),"")</f>
        <v>Naphthalene</v>
      </c>
      <c r="D86" s="68">
        <f>IFERROR(IF(OR($B86="",$B86="No CAS"),INDEX('DEQ Pollutant List'!$A$7:$A$614,MATCH($C86,'DEQ Pollutant List'!$C$7:$C$614,0)),INDEX('DEQ Pollutant List'!$A$7:$A$614,MATCH($B86,'DEQ Pollutant List'!$B$7:$B$614,0))),"")</f>
        <v>428</v>
      </c>
      <c r="E86" s="76">
        <v>0</v>
      </c>
      <c r="F86" s="77">
        <v>6.0999999999999997E-4</v>
      </c>
      <c r="G86" s="77">
        <f t="shared" si="2"/>
        <v>6.0999999999999997E-4</v>
      </c>
      <c r="H86" s="79" t="s">
        <v>1398</v>
      </c>
      <c r="I86" s="80"/>
      <c r="J86" s="77">
        <f>$F86*'2. Emissions Units &amp; Activities'!H$18*(1-$E86)</f>
        <v>0.15634300000000001</v>
      </c>
      <c r="K86" s="77">
        <f>$F86*'2. Emissions Units &amp; Activities'!I$18*(1-$E86)</f>
        <v>0</v>
      </c>
      <c r="L86" s="77"/>
      <c r="M86" s="77">
        <f>$G86*'2. Emissions Units &amp; Activities'!K$18*(1-$E86)</f>
        <v>4.2833698630136981E-4</v>
      </c>
      <c r="N86" s="77">
        <f>$G86*'2. Emissions Units &amp; Activities'!L$18*(1-$E86)</f>
        <v>0</v>
      </c>
      <c r="O86" s="77"/>
    </row>
    <row r="87" spans="1:15" x14ac:dyDescent="0.35">
      <c r="A87" s="208" t="s">
        <v>1372</v>
      </c>
      <c r="B87" s="60" t="s">
        <v>934</v>
      </c>
      <c r="C87" s="61" t="str">
        <f>IFERROR(IF(B87="No CAS","",INDEX('DEQ Pollutant List'!$C$7:$C$614,MATCH('3. Pollutant Emissions - EF'!B87,'DEQ Pollutant List'!$B$7:$B$614,0))),"")</f>
        <v>Phenanthrene</v>
      </c>
      <c r="D87" s="68">
        <f>IFERROR(IF(OR($B87="",$B87="No CAS"),INDEX('DEQ Pollutant List'!$A$7:$A$614,MATCH($C87,'DEQ Pollutant List'!$C$7:$C$614,0)),INDEX('DEQ Pollutant List'!$A$7:$A$614,MATCH($B87,'DEQ Pollutant List'!$B$7:$B$614,0))),"")</f>
        <v>430</v>
      </c>
      <c r="E87" s="76">
        <v>0</v>
      </c>
      <c r="F87" s="77">
        <v>1.7E-5</v>
      </c>
      <c r="G87" s="77">
        <f t="shared" si="2"/>
        <v>1.7E-5</v>
      </c>
      <c r="H87" s="79" t="s">
        <v>1398</v>
      </c>
      <c r="I87" s="80"/>
      <c r="J87" s="77">
        <f>$F87*'2. Emissions Units &amp; Activities'!H$18*(1-$E87)</f>
        <v>4.3571E-3</v>
      </c>
      <c r="K87" s="77">
        <f>$F87*'2. Emissions Units &amp; Activities'!I$18*(1-$E87)</f>
        <v>0</v>
      </c>
      <c r="L87" s="77"/>
      <c r="M87" s="77">
        <f>$G87*'2. Emissions Units &amp; Activities'!K$18*(1-$E87)</f>
        <v>1.1937260273972602E-5</v>
      </c>
      <c r="N87" s="77">
        <f>$G87*'2. Emissions Units &amp; Activities'!L$18*(1-$E87)</f>
        <v>0</v>
      </c>
      <c r="O87" s="77"/>
    </row>
    <row r="88" spans="1:15" x14ac:dyDescent="0.35">
      <c r="A88" s="208" t="s">
        <v>1372</v>
      </c>
      <c r="B88" s="60" t="s">
        <v>936</v>
      </c>
      <c r="C88" s="61" t="str">
        <f>IFERROR(IF(B88="No CAS","",INDEX('DEQ Pollutant List'!$C$7:$C$614,MATCH('3. Pollutant Emissions - EF'!B88,'DEQ Pollutant List'!$B$7:$B$614,0))),"")</f>
        <v>Pyrene</v>
      </c>
      <c r="D88" s="68">
        <f>IFERROR(IF(OR($B88="",$B88="No CAS"),INDEX('DEQ Pollutant List'!$A$7:$A$614,MATCH($C88,'DEQ Pollutant List'!$C$7:$C$614,0)),INDEX('DEQ Pollutant List'!$A$7:$A$614,MATCH($B88,'DEQ Pollutant List'!$B$7:$B$614,0))),"")</f>
        <v>431</v>
      </c>
      <c r="E88" s="76">
        <v>0</v>
      </c>
      <c r="F88" s="77">
        <v>5.0000000000000004E-6</v>
      </c>
      <c r="G88" s="77">
        <f t="shared" si="2"/>
        <v>5.0000000000000004E-6</v>
      </c>
      <c r="H88" s="79" t="s">
        <v>1398</v>
      </c>
      <c r="I88" s="80"/>
      <c r="J88" s="77">
        <f>$F88*'2. Emissions Units &amp; Activities'!H$18*(1-$E88)</f>
        <v>1.2815000000000001E-3</v>
      </c>
      <c r="K88" s="77">
        <f>$F88*'2. Emissions Units &amp; Activities'!I$18*(1-$E88)</f>
        <v>0</v>
      </c>
      <c r="L88" s="77"/>
      <c r="M88" s="77">
        <f>$G88*'2. Emissions Units &amp; Activities'!K$18*(1-$E88)</f>
        <v>3.5109589041095895E-6</v>
      </c>
      <c r="N88" s="77">
        <f>$G88*'2. Emissions Units &amp; Activities'!L$18*(1-$E88)</f>
        <v>0</v>
      </c>
      <c r="O88" s="77"/>
    </row>
    <row r="89" spans="1:15" x14ac:dyDescent="0.35">
      <c r="A89" s="208" t="s">
        <v>1372</v>
      </c>
      <c r="B89" s="60" t="s">
        <v>944</v>
      </c>
      <c r="C89" s="61" t="str">
        <f>IFERROR(IF(B89="No CAS","",INDEX('DEQ Pollutant List'!$C$7:$C$614,MATCH('3. Pollutant Emissions - EF'!B89,'DEQ Pollutant List'!$B$7:$B$614,0))),"")</f>
        <v>7,12-Dimethylbenz[a]anthracene</v>
      </c>
      <c r="D89" s="68">
        <f>IFERROR(IF(OR($B89="",$B89="No CAS"),INDEX('DEQ Pollutant List'!$A$7:$A$614,MATCH($C89,'DEQ Pollutant List'!$C$7:$C$614,0)),INDEX('DEQ Pollutant List'!$A$7:$A$614,MATCH($B89,'DEQ Pollutant List'!$B$7:$B$614,0))),"")</f>
        <v>436</v>
      </c>
      <c r="E89" s="76">
        <v>0</v>
      </c>
      <c r="F89" s="77">
        <v>1.5999999999999999E-5</v>
      </c>
      <c r="G89" s="77">
        <f t="shared" si="2"/>
        <v>1.5999999999999999E-5</v>
      </c>
      <c r="H89" s="79" t="s">
        <v>1398</v>
      </c>
      <c r="I89" s="80"/>
      <c r="J89" s="77">
        <f>$F89*'2. Emissions Units &amp; Activities'!H$18*(1-$E89)</f>
        <v>4.1007999999999999E-3</v>
      </c>
      <c r="K89" s="77">
        <f>$F89*'2. Emissions Units &amp; Activities'!I$18*(1-$E89)</f>
        <v>0</v>
      </c>
      <c r="L89" s="77"/>
      <c r="M89" s="77">
        <f>$G89*'2. Emissions Units &amp; Activities'!K$18*(1-$E89)</f>
        <v>1.1235068493150684E-5</v>
      </c>
      <c r="N89" s="77">
        <f>$G89*'2. Emissions Units &amp; Activities'!L$18*(1-$E89)</f>
        <v>0</v>
      </c>
      <c r="O89" s="77"/>
    </row>
    <row r="90" spans="1:15" x14ac:dyDescent="0.35">
      <c r="A90" s="208" t="s">
        <v>1372</v>
      </c>
      <c r="B90" s="60" t="s">
        <v>950</v>
      </c>
      <c r="C90" s="61" t="str">
        <f>IFERROR(IF(B90="No CAS","",INDEX('DEQ Pollutant List'!$C$7:$C$614,MATCH('3. Pollutant Emissions - EF'!B90,'DEQ Pollutant List'!$B$7:$B$614,0))),"")</f>
        <v>3-Methylcholanthrene</v>
      </c>
      <c r="D90" s="68">
        <f>IFERROR(IF(OR($B90="",$B90="No CAS"),INDEX('DEQ Pollutant List'!$A$7:$A$614,MATCH($C90,'DEQ Pollutant List'!$C$7:$C$614,0)),INDEX('DEQ Pollutant List'!$A$7:$A$614,MATCH($B90,'DEQ Pollutant List'!$B$7:$B$614,0))),"")</f>
        <v>439</v>
      </c>
      <c r="E90" s="76">
        <v>0</v>
      </c>
      <c r="F90" s="77">
        <v>1.7999999999999999E-6</v>
      </c>
      <c r="G90" s="77">
        <f t="shared" si="2"/>
        <v>1.7999999999999999E-6</v>
      </c>
      <c r="H90" s="79" t="s">
        <v>1398</v>
      </c>
      <c r="I90" s="80"/>
      <c r="J90" s="77">
        <f>$F90*'2. Emissions Units &amp; Activities'!H$18*(1-$E90)</f>
        <v>4.6134000000000002E-4</v>
      </c>
      <c r="K90" s="77">
        <f>$F90*'2. Emissions Units &amp; Activities'!I$18*(1-$E90)</f>
        <v>0</v>
      </c>
      <c r="L90" s="77"/>
      <c r="M90" s="77">
        <f>$G90*'2. Emissions Units &amp; Activities'!K$18*(1-$E90)</f>
        <v>1.2639452054794521E-6</v>
      </c>
      <c r="N90" s="77">
        <f>$G90*'2. Emissions Units &amp; Activities'!L$18*(1-$E90)</f>
        <v>0</v>
      </c>
      <c r="O90" s="77"/>
    </row>
    <row r="91" spans="1:15" x14ac:dyDescent="0.35">
      <c r="A91" s="208" t="s">
        <v>1372</v>
      </c>
      <c r="B91" s="60" t="s">
        <v>1010</v>
      </c>
      <c r="C91" s="61" t="str">
        <f>IFERROR(IF(B91="No CAS","",INDEX('DEQ Pollutant List'!$C$7:$C$614,MATCH('3. Pollutant Emissions - EF'!B91,'DEQ Pollutant List'!$B$7:$B$614,0))),"")</f>
        <v>Selenium and compounds</v>
      </c>
      <c r="D91" s="68">
        <f>IFERROR(IF(OR($B91="",$B91="No CAS"),INDEX('DEQ Pollutant List'!$A$7:$A$614,MATCH($C91,'DEQ Pollutant List'!$C$7:$C$614,0)),INDEX('DEQ Pollutant List'!$A$7:$A$614,MATCH($B91,'DEQ Pollutant List'!$B$7:$B$614,0))),"")</f>
        <v>575</v>
      </c>
      <c r="E91" s="76">
        <v>0</v>
      </c>
      <c r="F91" s="77">
        <v>2.4000000000000001E-5</v>
      </c>
      <c r="G91" s="77">
        <f t="shared" si="2"/>
        <v>2.4000000000000001E-5</v>
      </c>
      <c r="H91" s="79" t="s">
        <v>1398</v>
      </c>
      <c r="I91" s="80"/>
      <c r="J91" s="77">
        <f>$F91*'2. Emissions Units &amp; Activities'!H$18*(1-$E91)</f>
        <v>6.1512000000000008E-3</v>
      </c>
      <c r="K91" s="77">
        <f>$F91*'2. Emissions Units &amp; Activities'!I$18*(1-$E91)</f>
        <v>0</v>
      </c>
      <c r="L91" s="77"/>
      <c r="M91" s="77">
        <f>$G91*'2. Emissions Units &amp; Activities'!K$18*(1-$E91)</f>
        <v>1.6852602739726027E-5</v>
      </c>
      <c r="N91" s="77">
        <f>$G91*'2. Emissions Units &amp; Activities'!L$18*(1-$E91)</f>
        <v>0</v>
      </c>
      <c r="O91" s="77"/>
    </row>
    <row r="92" spans="1:15" x14ac:dyDescent="0.35">
      <c r="A92" s="208" t="s">
        <v>1372</v>
      </c>
      <c r="B92" s="60" t="s">
        <v>1062</v>
      </c>
      <c r="C92" s="61" t="str">
        <f>IFERROR(IF(B92="No CAS","",INDEX('DEQ Pollutant List'!$C$7:$C$614,MATCH('3. Pollutant Emissions - EF'!B92,'DEQ Pollutant List'!$B$7:$B$614,0))),"")</f>
        <v>Toluene</v>
      </c>
      <c r="D92" s="68">
        <f>IFERROR(IF(OR($B92="",$B92="No CAS"),INDEX('DEQ Pollutant List'!$A$7:$A$614,MATCH($C92,'DEQ Pollutant List'!$C$7:$C$614,0)),INDEX('DEQ Pollutant List'!$A$7:$A$614,MATCH($B92,'DEQ Pollutant List'!$B$7:$B$614,0))),"")</f>
        <v>600</v>
      </c>
      <c r="E92" s="76">
        <v>0</v>
      </c>
      <c r="F92" s="77">
        <v>3.3999999999999998E-3</v>
      </c>
      <c r="G92" s="77">
        <f t="shared" si="2"/>
        <v>3.3999999999999998E-3</v>
      </c>
      <c r="H92" s="79" t="s">
        <v>1398</v>
      </c>
      <c r="I92" s="80"/>
      <c r="J92" s="77">
        <f>$F92*'2. Emissions Units &amp; Activities'!H$18*(1-$E92)</f>
        <v>0.87141999999999997</v>
      </c>
      <c r="K92" s="77">
        <f>$F92*'2. Emissions Units &amp; Activities'!I$18*(1-$E92)</f>
        <v>0</v>
      </c>
      <c r="L92" s="77"/>
      <c r="M92" s="77">
        <f>$G92*'2. Emissions Units &amp; Activities'!K$18*(1-$E92)</f>
        <v>2.3874520547945205E-3</v>
      </c>
      <c r="N92" s="77">
        <f>$G92*'2. Emissions Units &amp; Activities'!L$18*(1-$E92)</f>
        <v>0</v>
      </c>
      <c r="O92" s="77"/>
    </row>
    <row r="93" spans="1:15" x14ac:dyDescent="0.35">
      <c r="A93" s="208" t="s">
        <v>1372</v>
      </c>
      <c r="B93" s="60" t="s">
        <v>1129</v>
      </c>
      <c r="C93" s="61" t="str">
        <f>IFERROR(IF(B93="No CAS","",INDEX('DEQ Pollutant List'!$C$7:$C$614,MATCH('3. Pollutant Emissions - EF'!B93,'DEQ Pollutant List'!$B$7:$B$614,0))),"")</f>
        <v>Vanadium (fume or dust)</v>
      </c>
      <c r="D93" s="68">
        <f>IFERROR(IF(OR($B93="",$B93="No CAS"),INDEX('DEQ Pollutant List'!$A$7:$A$614,MATCH($C93,'DEQ Pollutant List'!$C$7:$C$614,0)),INDEX('DEQ Pollutant List'!$A$7:$A$614,MATCH($B93,'DEQ Pollutant List'!$B$7:$B$614,0))),"")</f>
        <v>620</v>
      </c>
      <c r="E93" s="76">
        <v>0</v>
      </c>
      <c r="F93" s="77">
        <v>2.3E-3</v>
      </c>
      <c r="G93" s="77">
        <f t="shared" si="2"/>
        <v>2.3E-3</v>
      </c>
      <c r="H93" s="79" t="s">
        <v>1398</v>
      </c>
      <c r="I93" s="80"/>
      <c r="J93" s="77">
        <f>$F93*'2. Emissions Units &amp; Activities'!H$18*(1-$E93)</f>
        <v>0.58949000000000007</v>
      </c>
      <c r="K93" s="77">
        <f>$F93*'2. Emissions Units &amp; Activities'!I$18*(1-$E93)</f>
        <v>0</v>
      </c>
      <c r="L93" s="77"/>
      <c r="M93" s="77">
        <f>$G93*'2. Emissions Units &amp; Activities'!K$18*(1-$E93)</f>
        <v>1.6150410958904108E-3</v>
      </c>
      <c r="N93" s="77">
        <f>$G93*'2. Emissions Units &amp; Activities'!L$18*(1-$E93)</f>
        <v>0</v>
      </c>
      <c r="O93" s="77"/>
    </row>
    <row r="94" spans="1:15" x14ac:dyDescent="0.35">
      <c r="A94" s="208" t="s">
        <v>1372</v>
      </c>
      <c r="B94" s="60" t="s">
        <v>1145</v>
      </c>
      <c r="C94" s="61" t="str">
        <f>IFERROR(IF(B94="No CAS","",INDEX('DEQ Pollutant List'!$C$7:$C$614,MATCH('3. Pollutant Emissions - EF'!B94,'DEQ Pollutant List'!$B$7:$B$614,0))),"")</f>
        <v>Xylene (mixture), including m-xylene, o-xylene, p-xylene</v>
      </c>
      <c r="D94" s="68">
        <f>IFERROR(IF(OR($B94="",$B94="No CAS"),INDEX('DEQ Pollutant List'!$A$7:$A$614,MATCH($C94,'DEQ Pollutant List'!$C$7:$C$614,0)),INDEX('DEQ Pollutant List'!$A$7:$A$614,MATCH($B94,'DEQ Pollutant List'!$B$7:$B$614,0))),"")</f>
        <v>628</v>
      </c>
      <c r="E94" s="76">
        <v>0</v>
      </c>
      <c r="F94" s="77">
        <v>0</v>
      </c>
      <c r="G94" s="77">
        <f t="shared" si="2"/>
        <v>0</v>
      </c>
      <c r="H94" s="79" t="s">
        <v>1398</v>
      </c>
      <c r="I94" s="80"/>
      <c r="J94" s="77">
        <f>$F94*'2. Emissions Units &amp; Activities'!H$18*(1-$E94)</f>
        <v>0</v>
      </c>
      <c r="K94" s="77">
        <f>$F94*'2. Emissions Units &amp; Activities'!I$18*(1-$E94)</f>
        <v>0</v>
      </c>
      <c r="L94" s="77"/>
      <c r="M94" s="77">
        <f>$G94*'2. Emissions Units &amp; Activities'!K$18*(1-$E94)</f>
        <v>0</v>
      </c>
      <c r="N94" s="77">
        <f>$G94*'2. Emissions Units &amp; Activities'!L$18*(1-$E94)</f>
        <v>0</v>
      </c>
      <c r="O94" s="77"/>
    </row>
    <row r="95" spans="1:15" x14ac:dyDescent="0.35">
      <c r="A95" s="208" t="s">
        <v>1372</v>
      </c>
      <c r="B95" s="60" t="s">
        <v>1150</v>
      </c>
      <c r="C95" s="61" t="str">
        <f>IFERROR(IF(B95="No CAS","",INDEX('DEQ Pollutant List'!$C$7:$C$614,MATCH('3. Pollutant Emissions - EF'!B95,'DEQ Pollutant List'!$B$7:$B$614,0))),"")</f>
        <v>Zinc and compounds</v>
      </c>
      <c r="D95" s="68">
        <f>IFERROR(IF(OR($B95="",$B95="No CAS"),INDEX('DEQ Pollutant List'!$A$7:$A$614,MATCH($C95,'DEQ Pollutant List'!$C$7:$C$614,0)),INDEX('DEQ Pollutant List'!$A$7:$A$614,MATCH($B95,'DEQ Pollutant List'!$B$7:$B$614,0))),"")</f>
        <v>632</v>
      </c>
      <c r="E95" s="76">
        <v>0</v>
      </c>
      <c r="F95" s="77">
        <v>2.9000000000000001E-2</v>
      </c>
      <c r="G95" s="77">
        <f t="shared" si="2"/>
        <v>2.9000000000000001E-2</v>
      </c>
      <c r="H95" s="79" t="s">
        <v>1398</v>
      </c>
      <c r="I95" s="80"/>
      <c r="J95" s="77">
        <f>$F95*'2. Emissions Units &amp; Activities'!H$18*(1-$E95)</f>
        <v>7.4327000000000005</v>
      </c>
      <c r="K95" s="77">
        <f>$F95*'2. Emissions Units &amp; Activities'!I$18*(1-$E95)</f>
        <v>0</v>
      </c>
      <c r="L95" s="77"/>
      <c r="M95" s="77">
        <f>$G95*'2. Emissions Units &amp; Activities'!K$18*(1-$E95)</f>
        <v>2.0363561643835616E-2</v>
      </c>
      <c r="N95" s="77">
        <f>$G95*'2. Emissions Units &amp; Activities'!L$18*(1-$E95)</f>
        <v>0</v>
      </c>
      <c r="O95" s="77"/>
    </row>
    <row r="96" spans="1:15" x14ac:dyDescent="0.35">
      <c r="A96" s="208" t="s">
        <v>1372</v>
      </c>
      <c r="B96" s="60" t="s">
        <v>64</v>
      </c>
      <c r="C96" s="61" t="str">
        <f>IFERROR(IF(B96="No CAS","",INDEX('DEQ Pollutant List'!$C$7:$C$614,MATCH('3. Pollutant Emissions - EF'!B96,'DEQ Pollutant List'!$B$7:$B$614,0))),"")</f>
        <v>Ammonia</v>
      </c>
      <c r="D96" s="68">
        <f>IFERROR(IF(OR($B96="",$B96="No CAS"),INDEX('DEQ Pollutant List'!$A$7:$A$614,MATCH($C96,'DEQ Pollutant List'!$C$7:$C$614,0)),INDEX('DEQ Pollutant List'!$A$7:$A$614,MATCH($B96,'DEQ Pollutant List'!$B$7:$B$614,0))),"")</f>
        <v>26</v>
      </c>
      <c r="E96" s="76">
        <v>0</v>
      </c>
      <c r="F96" s="77">
        <v>3.2</v>
      </c>
      <c r="G96" s="77">
        <f t="shared" si="2"/>
        <v>3.2</v>
      </c>
      <c r="H96" s="79" t="s">
        <v>1398</v>
      </c>
      <c r="I96" s="80"/>
      <c r="J96" s="77">
        <f>$F96*'2. Emissions Units &amp; Activities'!H$18*(1-$E96)</f>
        <v>820.16000000000008</v>
      </c>
      <c r="K96" s="77">
        <f>$F96*'2. Emissions Units &amp; Activities'!I$18*(1-$E96)</f>
        <v>0</v>
      </c>
      <c r="L96" s="77"/>
      <c r="M96" s="77">
        <f>$G96*'2. Emissions Units &amp; Activities'!K$18*(1-$E96)</f>
        <v>2.2470136986301372</v>
      </c>
      <c r="N96" s="77">
        <f>$G96*'2. Emissions Units &amp; Activities'!L$18*(1-$E96)</f>
        <v>0</v>
      </c>
      <c r="O96" s="77"/>
    </row>
    <row r="97" spans="1:15" x14ac:dyDescent="0.35">
      <c r="A97" s="208" t="s">
        <v>1428</v>
      </c>
      <c r="B97" s="60" t="s">
        <v>16</v>
      </c>
      <c r="C97" s="61" t="str">
        <f>IFERROR(IF(B97="No CAS","",INDEX('DEQ Pollutant List'!$C$7:$C$614,MATCH('3. Pollutant Emissions - EF'!B97,'DEQ Pollutant List'!$B$7:$B$614,0))),"")</f>
        <v>Acetaldehyde</v>
      </c>
      <c r="D97" s="68">
        <f>IFERROR(IF(OR($B97="",$B97="No CAS"),INDEX('DEQ Pollutant List'!$A$7:$A$614,MATCH($C97,'DEQ Pollutant List'!$C$7:$C$614,0)),INDEX('DEQ Pollutant List'!$A$7:$A$614,MATCH($B97,'DEQ Pollutant List'!$B$7:$B$614,0))),"")</f>
        <v>1</v>
      </c>
      <c r="E97" s="76">
        <v>0</v>
      </c>
      <c r="F97" s="77">
        <v>2.1399999999999999E-2</v>
      </c>
      <c r="G97" s="77">
        <f t="shared" ref="G97:G138" si="3">F97</f>
        <v>2.1399999999999999E-2</v>
      </c>
      <c r="H97" s="79" t="s">
        <v>1398</v>
      </c>
      <c r="I97" s="80" t="s">
        <v>1400</v>
      </c>
      <c r="J97" s="77">
        <f>$F97*'2. Emissions Units &amp; Activities'!H$19*(1-$E97)</f>
        <v>4.5346599999999997</v>
      </c>
      <c r="K97" s="77">
        <f>$F97*'2. Emissions Units &amp; Activities'!I$19*(1-$E97)</f>
        <v>5.1787999999999998</v>
      </c>
      <c r="L97" s="77"/>
      <c r="M97" s="77">
        <f>$G97*'2. Emissions Units &amp; Activities'!K$19*(1-$E97)</f>
        <v>1.2423726027397259E-2</v>
      </c>
      <c r="N97" s="77">
        <f>$G97*'2. Emissions Units &amp; Activities'!L$19*(1-$E97)</f>
        <v>1.7026191780821917E-2</v>
      </c>
      <c r="O97" s="77"/>
    </row>
    <row r="98" spans="1:15" x14ac:dyDescent="0.35">
      <c r="A98" s="208" t="s">
        <v>1428</v>
      </c>
      <c r="B98" s="60" t="s">
        <v>26</v>
      </c>
      <c r="C98" s="61" t="str">
        <f>IFERROR(IF(B98="No CAS","",INDEX('DEQ Pollutant List'!$C$7:$C$614,MATCH('3. Pollutant Emissions - EF'!B98,'DEQ Pollutant List'!$B$7:$B$614,0))),"")</f>
        <v>Acrolein</v>
      </c>
      <c r="D98" s="68">
        <f>IFERROR(IF(OR($B98="",$B98="No CAS"),INDEX('DEQ Pollutant List'!$A$7:$A$614,MATCH($C98,'DEQ Pollutant List'!$C$7:$C$614,0)),INDEX('DEQ Pollutant List'!$A$7:$A$614,MATCH($B98,'DEQ Pollutant List'!$B$7:$B$614,0))),"")</f>
        <v>5</v>
      </c>
      <c r="E98" s="76">
        <v>0</v>
      </c>
      <c r="F98" s="77">
        <v>1.8E-5</v>
      </c>
      <c r="G98" s="77">
        <f t="shared" si="3"/>
        <v>1.8E-5</v>
      </c>
      <c r="H98" s="79" t="s">
        <v>1398</v>
      </c>
      <c r="I98" s="80" t="s">
        <v>1429</v>
      </c>
      <c r="J98" s="77">
        <f>$F98*'2. Emissions Units &amp; Activities'!H$19*(1-$E98)</f>
        <v>3.8142000000000002E-3</v>
      </c>
      <c r="K98" s="77">
        <f>$F98*'2. Emissions Units &amp; Activities'!I$19*(1-$E98)</f>
        <v>4.3560000000000005E-3</v>
      </c>
      <c r="L98" s="77"/>
      <c r="M98" s="77">
        <f>$G98*'2. Emissions Units &amp; Activities'!K$19*(1-$E98)</f>
        <v>1.044986301369863E-5</v>
      </c>
      <c r="N98" s="77">
        <f>$G98*'2. Emissions Units &amp; Activities'!L$19*(1-$E98)</f>
        <v>1.432109589041096E-5</v>
      </c>
      <c r="O98" s="77"/>
    </row>
    <row r="99" spans="1:15" x14ac:dyDescent="0.35">
      <c r="A99" s="208" t="s">
        <v>1428</v>
      </c>
      <c r="B99" s="60" t="s">
        <v>84</v>
      </c>
      <c r="C99" s="61" t="str">
        <f>IFERROR(IF(B99="No CAS","",INDEX('DEQ Pollutant List'!$C$7:$C$614,MATCH('3. Pollutant Emissions - EF'!B99,'DEQ Pollutant List'!$B$7:$B$614,0))),"")</f>
        <v>Arsenic and compounds</v>
      </c>
      <c r="D99" s="68">
        <f>IFERROR(IF(OR($B99="",$B99="No CAS"),INDEX('DEQ Pollutant List'!$A$7:$A$614,MATCH($C99,'DEQ Pollutant List'!$C$7:$C$614,0)),INDEX('DEQ Pollutant List'!$A$7:$A$614,MATCH($B99,'DEQ Pollutant List'!$B$7:$B$614,0))),"")</f>
        <v>37</v>
      </c>
      <c r="E99" s="76">
        <v>0</v>
      </c>
      <c r="F99" s="77">
        <v>0</v>
      </c>
      <c r="G99" s="77">
        <f t="shared" si="3"/>
        <v>0</v>
      </c>
      <c r="H99" s="79" t="s">
        <v>1398</v>
      </c>
      <c r="I99" s="80"/>
      <c r="J99" s="77">
        <f>$F99*'2. Emissions Units &amp; Activities'!H$19*(1-$E99)</f>
        <v>0</v>
      </c>
      <c r="K99" s="77">
        <f>$F99*'2. Emissions Units &amp; Activities'!I$19*(1-$E99)</f>
        <v>0</v>
      </c>
      <c r="L99" s="77"/>
      <c r="M99" s="77">
        <f>$G99*'2. Emissions Units &amp; Activities'!K$19*(1-$E99)</f>
        <v>0</v>
      </c>
      <c r="N99" s="77">
        <f>$G99*'2. Emissions Units &amp; Activities'!L$19*(1-$E99)</f>
        <v>0</v>
      </c>
      <c r="O99" s="77"/>
    </row>
    <row r="100" spans="1:15" x14ac:dyDescent="0.35">
      <c r="A100" s="208" t="s">
        <v>1428</v>
      </c>
      <c r="B100" s="60" t="s">
        <v>100</v>
      </c>
      <c r="C100" s="61" t="str">
        <f>IFERROR(IF(B100="No CAS","",INDEX('DEQ Pollutant List'!$C$7:$C$614,MATCH('3. Pollutant Emissions - EF'!B100,'DEQ Pollutant List'!$B$7:$B$614,0))),"")</f>
        <v>Barium and compounds</v>
      </c>
      <c r="D100" s="68">
        <f>IFERROR(IF(OR($B100="",$B100="No CAS"),INDEX('DEQ Pollutant List'!$A$7:$A$614,MATCH($C100,'DEQ Pollutant List'!$C$7:$C$614,0)),INDEX('DEQ Pollutant List'!$A$7:$A$614,MATCH($B100,'DEQ Pollutant List'!$B$7:$B$614,0))),"")</f>
        <v>45</v>
      </c>
      <c r="E100" s="76">
        <v>0</v>
      </c>
      <c r="F100" s="77">
        <v>4.4000000000000003E-3</v>
      </c>
      <c r="G100" s="77">
        <f t="shared" si="3"/>
        <v>4.4000000000000003E-3</v>
      </c>
      <c r="H100" s="79" t="s">
        <v>1398</v>
      </c>
      <c r="I100" s="80"/>
      <c r="J100" s="77">
        <f>$F100*'2. Emissions Units &amp; Activities'!H$19*(1-$E100)</f>
        <v>0.93236000000000008</v>
      </c>
      <c r="K100" s="77">
        <f>$F100*'2. Emissions Units &amp; Activities'!I$19*(1-$E100)</f>
        <v>1.0648</v>
      </c>
      <c r="L100" s="77"/>
      <c r="M100" s="77">
        <f>$G100*'2. Emissions Units &amp; Activities'!K$19*(1-$E100)</f>
        <v>2.5544109589041098E-3</v>
      </c>
      <c r="N100" s="77">
        <f>$G100*'2. Emissions Units &amp; Activities'!L$19*(1-$E100)</f>
        <v>3.5007123287671238E-3</v>
      </c>
      <c r="O100" s="77"/>
    </row>
    <row r="101" spans="1:15" x14ac:dyDescent="0.35">
      <c r="A101" s="208" t="s">
        <v>1428</v>
      </c>
      <c r="B101" s="60" t="s">
        <v>102</v>
      </c>
      <c r="C101" s="61" t="str">
        <f>IFERROR(IF(B101="No CAS","",INDEX('DEQ Pollutant List'!$C$7:$C$614,MATCH('3. Pollutant Emissions - EF'!B101,'DEQ Pollutant List'!$B$7:$B$614,0))),"")</f>
        <v>Benzene</v>
      </c>
      <c r="D101" s="68">
        <f>IFERROR(IF(OR($B101="",$B101="No CAS"),INDEX('DEQ Pollutant List'!$A$7:$A$614,MATCH($C101,'DEQ Pollutant List'!$C$7:$C$614,0)),INDEX('DEQ Pollutant List'!$A$7:$A$614,MATCH($B101,'DEQ Pollutant List'!$B$7:$B$614,0))),"")</f>
        <v>46</v>
      </c>
      <c r="E101" s="76">
        <v>0</v>
      </c>
      <c r="F101" s="77">
        <v>2.0999999999999999E-3</v>
      </c>
      <c r="G101" s="77">
        <f t="shared" si="3"/>
        <v>2.0999999999999999E-3</v>
      </c>
      <c r="H101" s="79" t="s">
        <v>1398</v>
      </c>
      <c r="I101" s="80"/>
      <c r="J101" s="77">
        <f>$F101*'2. Emissions Units &amp; Activities'!H$19*(1-$E101)</f>
        <v>0.44499</v>
      </c>
      <c r="K101" s="77">
        <f>$F101*'2. Emissions Units &amp; Activities'!I$19*(1-$E101)</f>
        <v>0.50819999999999999</v>
      </c>
      <c r="L101" s="77"/>
      <c r="M101" s="77">
        <f>$G101*'2. Emissions Units &amp; Activities'!K$19*(1-$E101)</f>
        <v>1.2191506849315069E-3</v>
      </c>
      <c r="N101" s="77">
        <f>$G101*'2. Emissions Units &amp; Activities'!L$19*(1-$E101)</f>
        <v>1.6707945205479452E-3</v>
      </c>
      <c r="O101" s="77"/>
    </row>
    <row r="102" spans="1:15" x14ac:dyDescent="0.35">
      <c r="A102" s="208" t="s">
        <v>1428</v>
      </c>
      <c r="B102" s="60" t="s">
        <v>118</v>
      </c>
      <c r="C102" s="61" t="str">
        <f>IFERROR(IF(B102="No CAS","",INDEX('DEQ Pollutant List'!$C$7:$C$614,MATCH('3. Pollutant Emissions - EF'!B102,'DEQ Pollutant List'!$B$7:$B$614,0))),"")</f>
        <v>Beryllium and compounds</v>
      </c>
      <c r="D102" s="68">
        <f>IFERROR(IF(OR($B102="",$B102="No CAS"),INDEX('DEQ Pollutant List'!$A$7:$A$614,MATCH($C102,'DEQ Pollutant List'!$C$7:$C$614,0)),INDEX('DEQ Pollutant List'!$A$7:$A$614,MATCH($B102,'DEQ Pollutant List'!$B$7:$B$614,0))),"")</f>
        <v>58</v>
      </c>
      <c r="E102" s="76">
        <v>0</v>
      </c>
      <c r="F102" s="77">
        <v>0</v>
      </c>
      <c r="G102" s="77">
        <f t="shared" si="3"/>
        <v>0</v>
      </c>
      <c r="H102" s="79" t="s">
        <v>1398</v>
      </c>
      <c r="I102" s="80"/>
      <c r="J102" s="77">
        <f>$F102*'2. Emissions Units &amp; Activities'!H$19*(1-$E102)</f>
        <v>0</v>
      </c>
      <c r="K102" s="77">
        <f>$F102*'2. Emissions Units &amp; Activities'!I$19*(1-$E102)</f>
        <v>0</v>
      </c>
      <c r="L102" s="77"/>
      <c r="M102" s="77">
        <f>$G102*'2. Emissions Units &amp; Activities'!K$19*(1-$E102)</f>
        <v>0</v>
      </c>
      <c r="N102" s="77">
        <f>$G102*'2. Emissions Units &amp; Activities'!L$19*(1-$E102)</f>
        <v>0</v>
      </c>
      <c r="O102" s="77"/>
    </row>
    <row r="103" spans="1:15" x14ac:dyDescent="0.35">
      <c r="A103" s="208" t="s">
        <v>1428</v>
      </c>
      <c r="B103" s="60" t="s">
        <v>168</v>
      </c>
      <c r="C103" s="61" t="str">
        <f>IFERROR(IF(B103="No CAS","",INDEX('DEQ Pollutant List'!$C$7:$C$614,MATCH('3. Pollutant Emissions - EF'!B103,'DEQ Pollutant List'!$B$7:$B$614,0))),"")</f>
        <v>Cadmium and compounds</v>
      </c>
      <c r="D103" s="68">
        <f>IFERROR(IF(OR($B103="",$B103="No CAS"),INDEX('DEQ Pollutant List'!$A$7:$A$614,MATCH($C103,'DEQ Pollutant List'!$C$7:$C$614,0)),INDEX('DEQ Pollutant List'!$A$7:$A$614,MATCH($B103,'DEQ Pollutant List'!$B$7:$B$614,0))),"")</f>
        <v>83</v>
      </c>
      <c r="E103" s="76">
        <v>0</v>
      </c>
      <c r="F103" s="77">
        <v>0</v>
      </c>
      <c r="G103" s="77">
        <f t="shared" si="3"/>
        <v>0</v>
      </c>
      <c r="H103" s="79" t="s">
        <v>1398</v>
      </c>
      <c r="I103" s="80"/>
      <c r="J103" s="77">
        <f>$F103*'2. Emissions Units &amp; Activities'!H$19*(1-$E103)</f>
        <v>0</v>
      </c>
      <c r="K103" s="77">
        <f>$F103*'2. Emissions Units &amp; Activities'!I$19*(1-$E103)</f>
        <v>0</v>
      </c>
      <c r="L103" s="77"/>
      <c r="M103" s="77">
        <f>$G103*'2. Emissions Units &amp; Activities'!K$19*(1-$E103)</f>
        <v>0</v>
      </c>
      <c r="N103" s="77">
        <f>$G103*'2. Emissions Units &amp; Activities'!L$19*(1-$E103)</f>
        <v>0</v>
      </c>
      <c r="O103" s="77"/>
    </row>
    <row r="104" spans="1:15" x14ac:dyDescent="0.35">
      <c r="A104" s="208" t="s">
        <v>1428</v>
      </c>
      <c r="B104" s="60" t="s">
        <v>251</v>
      </c>
      <c r="C104" s="61" t="str">
        <f>IFERROR(IF(B104="No CAS","",INDEX('DEQ Pollutant List'!$C$7:$C$614,MATCH('3. Pollutant Emissions - EF'!B104,'DEQ Pollutant List'!$B$7:$B$614,0))),"")</f>
        <v>Chromium VI, chromate, and dichromate particulate</v>
      </c>
      <c r="D104" s="68">
        <f>IFERROR(IF(OR($B104="",$B104="No CAS"),INDEX('DEQ Pollutant List'!$A$7:$A$614,MATCH($C104,'DEQ Pollutant List'!$C$7:$C$614,0)),INDEX('DEQ Pollutant List'!$A$7:$A$614,MATCH($B104,'DEQ Pollutant List'!$B$7:$B$614,0))),"")</f>
        <v>136</v>
      </c>
      <c r="E104" s="76">
        <v>0</v>
      </c>
      <c r="F104" s="77">
        <v>0</v>
      </c>
      <c r="G104" s="77">
        <f t="shared" si="3"/>
        <v>0</v>
      </c>
      <c r="H104" s="79" t="s">
        <v>1398</v>
      </c>
      <c r="I104" s="80"/>
      <c r="J104" s="77">
        <f>$F104*'2. Emissions Units &amp; Activities'!H$19*(1-$E104)</f>
        <v>0</v>
      </c>
      <c r="K104" s="77">
        <f>$F104*'2. Emissions Units &amp; Activities'!I$19*(1-$E104)</f>
        <v>0</v>
      </c>
      <c r="L104" s="77"/>
      <c r="M104" s="77">
        <f>$G104*'2. Emissions Units &amp; Activities'!K$19*(1-$E104)</f>
        <v>0</v>
      </c>
      <c r="N104" s="77">
        <f>$G104*'2. Emissions Units &amp; Activities'!L$19*(1-$E104)</f>
        <v>0</v>
      </c>
      <c r="O104" s="77"/>
    </row>
    <row r="105" spans="1:15" x14ac:dyDescent="0.35">
      <c r="A105" s="208" t="s">
        <v>1428</v>
      </c>
      <c r="B105" s="60" t="s">
        <v>256</v>
      </c>
      <c r="C105" s="61" t="str">
        <f>IFERROR(IF(B105="No CAS","",INDEX('DEQ Pollutant List'!$C$7:$C$614,MATCH('3. Pollutant Emissions - EF'!B105,'DEQ Pollutant List'!$B$7:$B$614,0))),"")</f>
        <v>Cobalt and compounds</v>
      </c>
      <c r="D105" s="68">
        <f>IFERROR(IF(OR($B105="",$B105="No CAS"),INDEX('DEQ Pollutant List'!$A$7:$A$614,MATCH($C105,'DEQ Pollutant List'!$C$7:$C$614,0)),INDEX('DEQ Pollutant List'!$A$7:$A$614,MATCH($B105,'DEQ Pollutant List'!$B$7:$B$614,0))),"")</f>
        <v>146</v>
      </c>
      <c r="E105" s="76">
        <v>0</v>
      </c>
      <c r="F105" s="77">
        <v>0</v>
      </c>
      <c r="G105" s="77">
        <f t="shared" si="3"/>
        <v>0</v>
      </c>
      <c r="H105" s="79" t="s">
        <v>1398</v>
      </c>
      <c r="I105" s="80"/>
      <c r="J105" s="77">
        <f>$F105*'2. Emissions Units &amp; Activities'!H$19*(1-$E105)</f>
        <v>0</v>
      </c>
      <c r="K105" s="77">
        <f>$F105*'2. Emissions Units &amp; Activities'!I$19*(1-$E105)</f>
        <v>0</v>
      </c>
      <c r="L105" s="77"/>
      <c r="M105" s="77">
        <f>$G105*'2. Emissions Units &amp; Activities'!K$19*(1-$E105)</f>
        <v>0</v>
      </c>
      <c r="N105" s="77">
        <f>$G105*'2. Emissions Units &amp; Activities'!L$19*(1-$E105)</f>
        <v>0</v>
      </c>
      <c r="O105" s="77"/>
    </row>
    <row r="106" spans="1:15" x14ac:dyDescent="0.35">
      <c r="A106" s="208" t="s">
        <v>1428</v>
      </c>
      <c r="B106" s="60" t="s">
        <v>259</v>
      </c>
      <c r="C106" s="61" t="str">
        <f>IFERROR(IF(B106="No CAS","",INDEX('DEQ Pollutant List'!$C$7:$C$614,MATCH('3. Pollutant Emissions - EF'!B106,'DEQ Pollutant List'!$B$7:$B$614,0))),"")</f>
        <v>Copper and compounds</v>
      </c>
      <c r="D106" s="68">
        <f>IFERROR(IF(OR($B106="",$B106="No CAS"),INDEX('DEQ Pollutant List'!$A$7:$A$614,MATCH($C106,'DEQ Pollutant List'!$C$7:$C$614,0)),INDEX('DEQ Pollutant List'!$A$7:$A$614,MATCH($B106,'DEQ Pollutant List'!$B$7:$B$614,0))),"")</f>
        <v>149</v>
      </c>
      <c r="E106" s="76">
        <v>0</v>
      </c>
      <c r="F106" s="77">
        <v>0</v>
      </c>
      <c r="G106" s="77">
        <f t="shared" si="3"/>
        <v>0</v>
      </c>
      <c r="H106" s="79" t="s">
        <v>1398</v>
      </c>
      <c r="I106" s="80"/>
      <c r="J106" s="77">
        <f>$F106*'2. Emissions Units &amp; Activities'!H$19*(1-$E106)</f>
        <v>0</v>
      </c>
      <c r="K106" s="77">
        <f>$F106*'2. Emissions Units &amp; Activities'!I$19*(1-$E106)</f>
        <v>0</v>
      </c>
      <c r="L106" s="77"/>
      <c r="M106" s="77">
        <f>$G106*'2. Emissions Units &amp; Activities'!K$19*(1-$E106)</f>
        <v>0</v>
      </c>
      <c r="N106" s="77">
        <f>$G106*'2. Emissions Units &amp; Activities'!L$19*(1-$E106)</f>
        <v>0</v>
      </c>
      <c r="O106" s="77"/>
    </row>
    <row r="107" spans="1:15" x14ac:dyDescent="0.35">
      <c r="A107" s="208" t="s">
        <v>1428</v>
      </c>
      <c r="B107" s="60" t="s">
        <v>445</v>
      </c>
      <c r="C107" s="61" t="str">
        <f>IFERROR(IF(B107="No CAS","",INDEX('DEQ Pollutant List'!$C$7:$C$614,MATCH('3. Pollutant Emissions - EF'!B107,'DEQ Pollutant List'!$B$7:$B$614,0))),"")</f>
        <v>Ethyl benzene</v>
      </c>
      <c r="D107" s="68">
        <f>IFERROR(IF(OR($B107="",$B107="No CAS"),INDEX('DEQ Pollutant List'!$A$7:$A$614,MATCH($C107,'DEQ Pollutant List'!$C$7:$C$614,0)),INDEX('DEQ Pollutant List'!$A$7:$A$614,MATCH($B107,'DEQ Pollutant List'!$B$7:$B$614,0))),"")</f>
        <v>229</v>
      </c>
      <c r="E107" s="76">
        <v>0</v>
      </c>
      <c r="F107" s="77">
        <v>0</v>
      </c>
      <c r="G107" s="77">
        <f t="shared" si="3"/>
        <v>0</v>
      </c>
      <c r="H107" s="79" t="s">
        <v>1398</v>
      </c>
      <c r="I107" s="80"/>
      <c r="J107" s="77">
        <f>$F107*'2. Emissions Units &amp; Activities'!H$19*(1-$E107)</f>
        <v>0</v>
      </c>
      <c r="K107" s="77">
        <f>$F107*'2. Emissions Units &amp; Activities'!I$19*(1-$E107)</f>
        <v>0</v>
      </c>
      <c r="L107" s="77"/>
      <c r="M107" s="77">
        <f>$G107*'2. Emissions Units &amp; Activities'!K$19*(1-$E107)</f>
        <v>0</v>
      </c>
      <c r="N107" s="77">
        <f>$G107*'2. Emissions Units &amp; Activities'!L$19*(1-$E107)</f>
        <v>0</v>
      </c>
      <c r="O107" s="77"/>
    </row>
    <row r="108" spans="1:15" x14ac:dyDescent="0.35">
      <c r="A108" s="208" t="s">
        <v>1428</v>
      </c>
      <c r="B108" s="60" t="s">
        <v>482</v>
      </c>
      <c r="C108" s="61" t="str">
        <f>IFERROR(IF(B108="No CAS","",INDEX('DEQ Pollutant List'!$C$7:$C$614,MATCH('3. Pollutant Emissions - EF'!B108,'DEQ Pollutant List'!$B$7:$B$614,0))),"")</f>
        <v>Formaldehyde</v>
      </c>
      <c r="D108" s="68">
        <f>IFERROR(IF(OR($B108="",$B108="No CAS"),INDEX('DEQ Pollutant List'!$A$7:$A$614,MATCH($C108,'DEQ Pollutant List'!$C$7:$C$614,0)),INDEX('DEQ Pollutant List'!$A$7:$A$614,MATCH($B108,'DEQ Pollutant List'!$B$7:$B$614,0))),"")</f>
        <v>250</v>
      </c>
      <c r="E108" s="76">
        <v>0</v>
      </c>
      <c r="F108" s="77">
        <v>0</v>
      </c>
      <c r="G108" s="77">
        <f t="shared" si="3"/>
        <v>0</v>
      </c>
      <c r="H108" s="79" t="s">
        <v>1398</v>
      </c>
      <c r="I108" s="80"/>
      <c r="J108" s="77">
        <f>$F108*'2. Emissions Units &amp; Activities'!H$19*(1-$E108)</f>
        <v>0</v>
      </c>
      <c r="K108" s="77">
        <f>$F108*'2. Emissions Units &amp; Activities'!I$19*(1-$E108)</f>
        <v>0</v>
      </c>
      <c r="L108" s="77"/>
      <c r="M108" s="77">
        <f>$G108*'2. Emissions Units &amp; Activities'!K$19*(1-$E108)</f>
        <v>0</v>
      </c>
      <c r="N108" s="77">
        <f>$G108*'2. Emissions Units &amp; Activities'!L$19*(1-$E108)</f>
        <v>0</v>
      </c>
      <c r="O108" s="77"/>
    </row>
    <row r="109" spans="1:15" x14ac:dyDescent="0.35">
      <c r="A109" s="208" t="s">
        <v>1428</v>
      </c>
      <c r="B109" s="60" t="s">
        <v>525</v>
      </c>
      <c r="C109" s="61" t="str">
        <f>IFERROR(IF(B109="No CAS","",INDEX('DEQ Pollutant List'!$C$7:$C$614,MATCH('3. Pollutant Emissions - EF'!B109,'DEQ Pollutant List'!$B$7:$B$614,0))),"")</f>
        <v>Hexane</v>
      </c>
      <c r="D109" s="68">
        <f>IFERROR(IF(OR($B109="",$B109="No CAS"),INDEX('DEQ Pollutant List'!$A$7:$A$614,MATCH($C109,'DEQ Pollutant List'!$C$7:$C$614,0)),INDEX('DEQ Pollutant List'!$A$7:$A$614,MATCH($B109,'DEQ Pollutant List'!$B$7:$B$614,0))),"")</f>
        <v>289</v>
      </c>
      <c r="E109" s="76">
        <v>0</v>
      </c>
      <c r="F109" s="77">
        <v>1.8</v>
      </c>
      <c r="G109" s="77">
        <f t="shared" si="3"/>
        <v>1.8</v>
      </c>
      <c r="H109" s="79" t="s">
        <v>1398</v>
      </c>
      <c r="I109" s="80"/>
      <c r="J109" s="77">
        <f>$F109*'2. Emissions Units &amp; Activities'!H$19*(1-$E109)</f>
        <v>381.42</v>
      </c>
      <c r="K109" s="77">
        <f>$F109*'2. Emissions Units &amp; Activities'!I$19*(1-$E109)</f>
        <v>435.6</v>
      </c>
      <c r="L109" s="77"/>
      <c r="M109" s="77">
        <f>$G109*'2. Emissions Units &amp; Activities'!K$19*(1-$E109)</f>
        <v>1.044986301369863</v>
      </c>
      <c r="N109" s="77">
        <f>$G109*'2. Emissions Units &amp; Activities'!L$19*(1-$E109)</f>
        <v>1.432109589041096</v>
      </c>
      <c r="O109" s="77"/>
    </row>
    <row r="110" spans="1:15" x14ac:dyDescent="0.35">
      <c r="A110" s="208" t="s">
        <v>1428</v>
      </c>
      <c r="B110" s="60" t="s">
        <v>563</v>
      </c>
      <c r="C110" s="61" t="str">
        <f>IFERROR(IF(B110="No CAS","",INDEX('DEQ Pollutant List'!$C$7:$C$614,MATCH('3. Pollutant Emissions - EF'!B110,'DEQ Pollutant List'!$B$7:$B$614,0))),"")</f>
        <v>Manganese and compounds</v>
      </c>
      <c r="D110" s="68">
        <f>IFERROR(IF(OR($B110="",$B110="No CAS"),INDEX('DEQ Pollutant List'!$A$7:$A$614,MATCH($C110,'DEQ Pollutant List'!$C$7:$C$614,0)),INDEX('DEQ Pollutant List'!$A$7:$A$614,MATCH($B110,'DEQ Pollutant List'!$B$7:$B$614,0))),"")</f>
        <v>312</v>
      </c>
      <c r="E110" s="76">
        <v>0</v>
      </c>
      <c r="F110" s="77">
        <v>0</v>
      </c>
      <c r="G110" s="77">
        <f t="shared" si="3"/>
        <v>0</v>
      </c>
      <c r="H110" s="79" t="s">
        <v>1398</v>
      </c>
      <c r="I110" s="80"/>
      <c r="J110" s="77">
        <f>$F110*'2. Emissions Units &amp; Activities'!H$19*(1-$E110)</f>
        <v>0</v>
      </c>
      <c r="K110" s="77">
        <f>$F110*'2. Emissions Units &amp; Activities'!I$19*(1-$E110)</f>
        <v>0</v>
      </c>
      <c r="L110" s="77"/>
      <c r="M110" s="77">
        <f>$G110*'2. Emissions Units &amp; Activities'!K$19*(1-$E110)</f>
        <v>0</v>
      </c>
      <c r="N110" s="77">
        <f>$G110*'2. Emissions Units &amp; Activities'!L$19*(1-$E110)</f>
        <v>0</v>
      </c>
      <c r="O110" s="77"/>
    </row>
    <row r="111" spans="1:15" x14ac:dyDescent="0.35">
      <c r="A111" s="208" t="s">
        <v>1428</v>
      </c>
      <c r="B111" s="60" t="s">
        <v>569</v>
      </c>
      <c r="C111" s="61" t="str">
        <f>IFERROR(IF(B111="No CAS","",INDEX('DEQ Pollutant List'!$C$7:$C$614,MATCH('3. Pollutant Emissions - EF'!B111,'DEQ Pollutant List'!$B$7:$B$614,0))),"")</f>
        <v>Mercury and compounds</v>
      </c>
      <c r="D111" s="68">
        <f>IFERROR(IF(OR($B111="",$B111="No CAS"),INDEX('DEQ Pollutant List'!$A$7:$A$614,MATCH($C111,'DEQ Pollutant List'!$C$7:$C$614,0)),INDEX('DEQ Pollutant List'!$A$7:$A$614,MATCH($B111,'DEQ Pollutant List'!$B$7:$B$614,0))),"")</f>
        <v>316</v>
      </c>
      <c r="E111" s="76">
        <v>0</v>
      </c>
      <c r="F111" s="77">
        <v>0</v>
      </c>
      <c r="G111" s="77">
        <f t="shared" si="3"/>
        <v>0</v>
      </c>
      <c r="H111" s="79" t="s">
        <v>1398</v>
      </c>
      <c r="I111" s="80"/>
      <c r="J111" s="77">
        <f>$F111*'2. Emissions Units &amp; Activities'!H$19*(1-$E111)</f>
        <v>0</v>
      </c>
      <c r="K111" s="77">
        <f>$F111*'2. Emissions Units &amp; Activities'!I$19*(1-$E111)</f>
        <v>0</v>
      </c>
      <c r="L111" s="77"/>
      <c r="M111" s="77">
        <f>$G111*'2. Emissions Units &amp; Activities'!K$19*(1-$E111)</f>
        <v>0</v>
      </c>
      <c r="N111" s="77">
        <f>$G111*'2. Emissions Units &amp; Activities'!L$19*(1-$E111)</f>
        <v>0</v>
      </c>
      <c r="O111" s="77"/>
    </row>
    <row r="112" spans="1:15" x14ac:dyDescent="0.35">
      <c r="A112" s="208" t="s">
        <v>1428</v>
      </c>
      <c r="B112" s="60" t="s">
        <v>627</v>
      </c>
      <c r="C112" s="61" t="str">
        <f>IFERROR(IF(B112="No CAS","",INDEX('DEQ Pollutant List'!$C$7:$C$614,MATCH('3. Pollutant Emissions - EF'!B112,'DEQ Pollutant List'!$B$7:$B$614,0))),"")</f>
        <v>Molybdenum trioxide</v>
      </c>
      <c r="D112" s="68">
        <f>IFERROR(IF(OR($B112="",$B112="No CAS"),INDEX('DEQ Pollutant List'!$A$7:$A$614,MATCH($C112,'DEQ Pollutant List'!$C$7:$C$614,0)),INDEX('DEQ Pollutant List'!$A$7:$A$614,MATCH($B112,'DEQ Pollutant List'!$B$7:$B$614,0))),"")</f>
        <v>361</v>
      </c>
      <c r="E112" s="76">
        <v>0</v>
      </c>
      <c r="F112" s="77">
        <v>1.65E-3</v>
      </c>
      <c r="G112" s="77">
        <f t="shared" si="3"/>
        <v>1.65E-3</v>
      </c>
      <c r="H112" s="79" t="s">
        <v>1398</v>
      </c>
      <c r="I112" s="80"/>
      <c r="J112" s="77">
        <f>$F112*'2. Emissions Units &amp; Activities'!H$19*(1-$E112)</f>
        <v>0.34963500000000003</v>
      </c>
      <c r="K112" s="77">
        <f>$F112*'2. Emissions Units &amp; Activities'!I$19*(1-$E112)</f>
        <v>0.39929999999999999</v>
      </c>
      <c r="L112" s="77"/>
      <c r="M112" s="77">
        <f>$G112*'2. Emissions Units &amp; Activities'!K$19*(1-$E112)</f>
        <v>9.5790410958904117E-4</v>
      </c>
      <c r="N112" s="77">
        <f>$G112*'2. Emissions Units &amp; Activities'!L$19*(1-$E112)</f>
        <v>1.3127671232876714E-3</v>
      </c>
      <c r="O112" s="77"/>
    </row>
    <row r="113" spans="1:15" x14ac:dyDescent="0.35">
      <c r="A113" s="208" t="s">
        <v>1428</v>
      </c>
      <c r="B113" s="60" t="s">
        <v>635</v>
      </c>
      <c r="C113" s="61" t="str">
        <f>IFERROR(IF(B113="No CAS","",INDEX('DEQ Pollutant List'!$C$7:$C$614,MATCH('3. Pollutant Emissions - EF'!B113,'DEQ Pollutant List'!$B$7:$B$614,0))),"")</f>
        <v>Nickel and compounds</v>
      </c>
      <c r="D113" s="68">
        <f>IFERROR(IF(OR($B113="",$B113="No CAS"),INDEX('DEQ Pollutant List'!$A$7:$A$614,MATCH($C113,'DEQ Pollutant List'!$C$7:$C$614,0)),INDEX('DEQ Pollutant List'!$A$7:$A$614,MATCH($B113,'DEQ Pollutant List'!$B$7:$B$614,0))),"")</f>
        <v>364</v>
      </c>
      <c r="E113" s="76">
        <v>0</v>
      </c>
      <c r="F113" s="77">
        <v>0</v>
      </c>
      <c r="G113" s="77">
        <f t="shared" si="3"/>
        <v>0</v>
      </c>
      <c r="H113" s="79" t="s">
        <v>1398</v>
      </c>
      <c r="I113" s="80"/>
      <c r="J113" s="77">
        <f>$F113*'2. Emissions Units &amp; Activities'!H$19*(1-$E113)</f>
        <v>0</v>
      </c>
      <c r="K113" s="77">
        <f>$F113*'2. Emissions Units &amp; Activities'!I$19*(1-$E113)</f>
        <v>0</v>
      </c>
      <c r="L113" s="77"/>
      <c r="M113" s="77">
        <f>$G113*'2. Emissions Units &amp; Activities'!K$19*(1-$E113)</f>
        <v>0</v>
      </c>
      <c r="N113" s="77">
        <f>$G113*'2. Emissions Units &amp; Activities'!L$19*(1-$E113)</f>
        <v>0</v>
      </c>
      <c r="O113" s="77"/>
    </row>
    <row r="114" spans="1:15" x14ac:dyDescent="0.35">
      <c r="A114" s="208" t="s">
        <v>1428</v>
      </c>
      <c r="B114" s="60" t="s">
        <v>876</v>
      </c>
      <c r="C114" s="61" t="str">
        <f>IFERROR(IF(B114="No CAS","",INDEX('DEQ Pollutant List'!$C$7:$C$614,MATCH('3. Pollutant Emissions - EF'!B114,'DEQ Pollutant List'!$B$7:$B$614,0))),"")</f>
        <v>Acenaphthene</v>
      </c>
      <c r="D114" s="68">
        <f>IFERROR(IF(OR($B114="",$B114="No CAS"),INDEX('DEQ Pollutant List'!$A$7:$A$614,MATCH($C114,'DEQ Pollutant List'!$C$7:$C$614,0)),INDEX('DEQ Pollutant List'!$A$7:$A$614,MATCH($B114,'DEQ Pollutant List'!$B$7:$B$614,0))),"")</f>
        <v>402</v>
      </c>
      <c r="E114" s="76">
        <v>0</v>
      </c>
      <c r="F114" s="77">
        <v>1.7999999999999999E-6</v>
      </c>
      <c r="G114" s="77">
        <f t="shared" si="3"/>
        <v>1.7999999999999999E-6</v>
      </c>
      <c r="H114" s="79" t="s">
        <v>1398</v>
      </c>
      <c r="I114" s="80"/>
      <c r="J114" s="77">
        <f>$F114*'2. Emissions Units &amp; Activities'!H$19*(1-$E114)</f>
        <v>3.8141999999999999E-4</v>
      </c>
      <c r="K114" s="77">
        <f>$F114*'2. Emissions Units &amp; Activities'!I$19*(1-$E114)</f>
        <v>4.3559999999999996E-4</v>
      </c>
      <c r="L114" s="77"/>
      <c r="M114" s="77">
        <f>$G114*'2. Emissions Units &amp; Activities'!K$19*(1-$E114)</f>
        <v>1.044986301369863E-6</v>
      </c>
      <c r="N114" s="77">
        <f>$G114*'2. Emissions Units &amp; Activities'!L$19*(1-$E114)</f>
        <v>1.4321095890410959E-6</v>
      </c>
      <c r="O114" s="77"/>
    </row>
    <row r="115" spans="1:15" x14ac:dyDescent="0.35">
      <c r="A115" s="208" t="s">
        <v>1428</v>
      </c>
      <c r="B115" s="60" t="s">
        <v>878</v>
      </c>
      <c r="C115" s="61" t="str">
        <f>IFERROR(IF(B115="No CAS","",INDEX('DEQ Pollutant List'!$C$7:$C$614,MATCH('3. Pollutant Emissions - EF'!B115,'DEQ Pollutant List'!$B$7:$B$614,0))),"")</f>
        <v>Acenaphthylene</v>
      </c>
      <c r="D115" s="68">
        <f>IFERROR(IF(OR($B115="",$B115="No CAS"),INDEX('DEQ Pollutant List'!$A$7:$A$614,MATCH($C115,'DEQ Pollutant List'!$C$7:$C$614,0)),INDEX('DEQ Pollutant List'!$A$7:$A$614,MATCH($B115,'DEQ Pollutant List'!$B$7:$B$614,0))),"")</f>
        <v>403</v>
      </c>
      <c r="E115" s="76">
        <v>0</v>
      </c>
      <c r="F115" s="77">
        <v>1.7999999999999999E-6</v>
      </c>
      <c r="G115" s="77">
        <f t="shared" si="3"/>
        <v>1.7999999999999999E-6</v>
      </c>
      <c r="H115" s="79" t="s">
        <v>1398</v>
      </c>
      <c r="I115" s="80"/>
      <c r="J115" s="77">
        <f>$F115*'2. Emissions Units &amp; Activities'!H$19*(1-$E115)</f>
        <v>3.8141999999999999E-4</v>
      </c>
      <c r="K115" s="77">
        <f>$F115*'2. Emissions Units &amp; Activities'!I$19*(1-$E115)</f>
        <v>4.3559999999999996E-4</v>
      </c>
      <c r="L115" s="77"/>
      <c r="M115" s="77">
        <f>$G115*'2. Emissions Units &amp; Activities'!K$19*(1-$E115)</f>
        <v>1.044986301369863E-6</v>
      </c>
      <c r="N115" s="77">
        <f>$G115*'2. Emissions Units &amp; Activities'!L$19*(1-$E115)</f>
        <v>1.4321095890410959E-6</v>
      </c>
      <c r="O115" s="77"/>
    </row>
    <row r="116" spans="1:15" x14ac:dyDescent="0.35">
      <c r="A116" s="208" t="s">
        <v>1428</v>
      </c>
      <c r="B116" s="60" t="s">
        <v>880</v>
      </c>
      <c r="C116" s="61" t="str">
        <f>IFERROR(IF(B116="No CAS","",INDEX('DEQ Pollutant List'!$C$7:$C$614,MATCH('3. Pollutant Emissions - EF'!B116,'DEQ Pollutant List'!$B$7:$B$614,0))),"")</f>
        <v>Anthracene</v>
      </c>
      <c r="D116" s="68">
        <f>IFERROR(IF(OR($B116="",$B116="No CAS"),INDEX('DEQ Pollutant List'!$A$7:$A$614,MATCH($C116,'DEQ Pollutant List'!$C$7:$C$614,0)),INDEX('DEQ Pollutant List'!$A$7:$A$614,MATCH($B116,'DEQ Pollutant List'!$B$7:$B$614,0))),"")</f>
        <v>404</v>
      </c>
      <c r="E116" s="76">
        <v>0</v>
      </c>
      <c r="F116" s="77">
        <v>2.3999999999999999E-6</v>
      </c>
      <c r="G116" s="77">
        <f t="shared" si="3"/>
        <v>2.3999999999999999E-6</v>
      </c>
      <c r="H116" s="79" t="s">
        <v>1398</v>
      </c>
      <c r="I116" s="80"/>
      <c r="J116" s="77">
        <f>$F116*'2. Emissions Units &amp; Activities'!H$19*(1-$E116)</f>
        <v>5.0856000000000002E-4</v>
      </c>
      <c r="K116" s="77">
        <f>$F116*'2. Emissions Units &amp; Activities'!I$19*(1-$E116)</f>
        <v>5.8080000000000002E-4</v>
      </c>
      <c r="L116" s="77"/>
      <c r="M116" s="77">
        <f>$G116*'2. Emissions Units &amp; Activities'!K$19*(1-$E116)</f>
        <v>1.3933150684931507E-6</v>
      </c>
      <c r="N116" s="77">
        <f>$G116*'2. Emissions Units &amp; Activities'!L$19*(1-$E116)</f>
        <v>1.9094794520547947E-6</v>
      </c>
      <c r="O116" s="77"/>
    </row>
    <row r="117" spans="1:15" x14ac:dyDescent="0.35">
      <c r="A117" s="208" t="s">
        <v>1428</v>
      </c>
      <c r="B117" s="60" t="s">
        <v>884</v>
      </c>
      <c r="C117" s="61" t="str">
        <f>IFERROR(IF(B117="No CAS","",INDEX('DEQ Pollutant List'!$C$7:$C$614,MATCH('3. Pollutant Emissions - EF'!B117,'DEQ Pollutant List'!$B$7:$B$614,0))),"")</f>
        <v>Benz[a]anthracene</v>
      </c>
      <c r="D117" s="68">
        <f>IFERROR(IF(OR($B117="",$B117="No CAS"),INDEX('DEQ Pollutant List'!$A$7:$A$614,MATCH($C117,'DEQ Pollutant List'!$C$7:$C$614,0)),INDEX('DEQ Pollutant List'!$A$7:$A$614,MATCH($B117,'DEQ Pollutant List'!$B$7:$B$614,0))),"")</f>
        <v>405</v>
      </c>
      <c r="E117" s="76">
        <v>0</v>
      </c>
      <c r="F117" s="77">
        <v>1.7999999999999999E-6</v>
      </c>
      <c r="G117" s="77">
        <f t="shared" si="3"/>
        <v>1.7999999999999999E-6</v>
      </c>
      <c r="H117" s="79" t="s">
        <v>1398</v>
      </c>
      <c r="I117" s="80"/>
      <c r="J117" s="77">
        <f>$F117*'2. Emissions Units &amp; Activities'!H$19*(1-$E117)</f>
        <v>3.8141999999999999E-4</v>
      </c>
      <c r="K117" s="77">
        <f>$F117*'2. Emissions Units &amp; Activities'!I$19*(1-$E117)</f>
        <v>4.3559999999999996E-4</v>
      </c>
      <c r="L117" s="77"/>
      <c r="M117" s="77">
        <f>$G117*'2. Emissions Units &amp; Activities'!K$19*(1-$E117)</f>
        <v>1.044986301369863E-6</v>
      </c>
      <c r="N117" s="77">
        <f>$G117*'2. Emissions Units &amp; Activities'!L$19*(1-$E117)</f>
        <v>1.4321095890410959E-6</v>
      </c>
      <c r="O117" s="77"/>
    </row>
    <row r="118" spans="1:15" x14ac:dyDescent="0.35">
      <c r="A118" s="208" t="s">
        <v>1428</v>
      </c>
      <c r="B118" s="60" t="s">
        <v>886</v>
      </c>
      <c r="C118" s="61" t="str">
        <f>IFERROR(IF(B118="No CAS","",INDEX('DEQ Pollutant List'!$C$7:$C$614,MATCH('3. Pollutant Emissions - EF'!B118,'DEQ Pollutant List'!$B$7:$B$614,0))),"")</f>
        <v>Benzo[a]pyrene</v>
      </c>
      <c r="D118" s="68">
        <f>IFERROR(IF(OR($B118="",$B118="No CAS"),INDEX('DEQ Pollutant List'!$A$7:$A$614,MATCH($C118,'DEQ Pollutant List'!$C$7:$C$614,0)),INDEX('DEQ Pollutant List'!$A$7:$A$614,MATCH($B118,'DEQ Pollutant List'!$B$7:$B$614,0))),"")</f>
        <v>406</v>
      </c>
      <c r="E118" s="76">
        <v>0</v>
      </c>
      <c r="F118" s="77">
        <v>1.1999999999999999E-6</v>
      </c>
      <c r="G118" s="77">
        <f t="shared" si="3"/>
        <v>1.1999999999999999E-6</v>
      </c>
      <c r="H118" s="79" t="s">
        <v>1398</v>
      </c>
      <c r="I118" s="80"/>
      <c r="J118" s="77">
        <f>$F118*'2. Emissions Units &amp; Activities'!H$19*(1-$E118)</f>
        <v>2.5428000000000001E-4</v>
      </c>
      <c r="K118" s="77">
        <f>$F118*'2. Emissions Units &amp; Activities'!I$19*(1-$E118)</f>
        <v>2.9040000000000001E-4</v>
      </c>
      <c r="L118" s="77"/>
      <c r="M118" s="77">
        <f>$G118*'2. Emissions Units &amp; Activities'!K$19*(1-$E118)</f>
        <v>6.9665753424657536E-7</v>
      </c>
      <c r="N118" s="77">
        <f>$G118*'2. Emissions Units &amp; Activities'!L$19*(1-$E118)</f>
        <v>9.5473972602739733E-7</v>
      </c>
      <c r="O118" s="77"/>
    </row>
    <row r="119" spans="1:15" x14ac:dyDescent="0.35">
      <c r="A119" s="208" t="s">
        <v>1428</v>
      </c>
      <c r="B119" s="60" t="s">
        <v>888</v>
      </c>
      <c r="C119" s="61" t="str">
        <f>IFERROR(IF(B119="No CAS","",INDEX('DEQ Pollutant List'!$C$7:$C$614,MATCH('3. Pollutant Emissions - EF'!B119,'DEQ Pollutant List'!$B$7:$B$614,0))),"")</f>
        <v>Benzo[b]fluoranthene</v>
      </c>
      <c r="D119" s="68">
        <f>IFERROR(IF(OR($B119="",$B119="No CAS"),INDEX('DEQ Pollutant List'!$A$7:$A$614,MATCH($C119,'DEQ Pollutant List'!$C$7:$C$614,0)),INDEX('DEQ Pollutant List'!$A$7:$A$614,MATCH($B119,'DEQ Pollutant List'!$B$7:$B$614,0))),"")</f>
        <v>407</v>
      </c>
      <c r="E119" s="76">
        <v>0</v>
      </c>
      <c r="F119" s="77">
        <v>1.7999999999999999E-6</v>
      </c>
      <c r="G119" s="77">
        <f t="shared" si="3"/>
        <v>1.7999999999999999E-6</v>
      </c>
      <c r="H119" s="79" t="s">
        <v>1398</v>
      </c>
      <c r="I119" s="80"/>
      <c r="J119" s="77">
        <f>$F119*'2. Emissions Units &amp; Activities'!H$19*(1-$E119)</f>
        <v>3.8141999999999999E-4</v>
      </c>
      <c r="K119" s="77">
        <f>$F119*'2. Emissions Units &amp; Activities'!I$19*(1-$E119)</f>
        <v>4.3559999999999996E-4</v>
      </c>
      <c r="L119" s="77"/>
      <c r="M119" s="77">
        <f>$G119*'2. Emissions Units &amp; Activities'!K$19*(1-$E119)</f>
        <v>1.044986301369863E-6</v>
      </c>
      <c r="N119" s="77">
        <f>$G119*'2. Emissions Units &amp; Activities'!L$19*(1-$E119)</f>
        <v>1.4321095890410959E-6</v>
      </c>
      <c r="O119" s="77"/>
    </row>
    <row r="120" spans="1:15" x14ac:dyDescent="0.35">
      <c r="A120" s="208" t="s">
        <v>1428</v>
      </c>
      <c r="B120" s="60" t="s">
        <v>894</v>
      </c>
      <c r="C120" s="61" t="str">
        <f>IFERROR(IF(B120="No CAS","",INDEX('DEQ Pollutant List'!$C$7:$C$614,MATCH('3. Pollutant Emissions - EF'!B120,'DEQ Pollutant List'!$B$7:$B$614,0))),"")</f>
        <v>Benzo[g,h,i]perylene</v>
      </c>
      <c r="D120" s="68">
        <f>IFERROR(IF(OR($B120="",$B120="No CAS"),INDEX('DEQ Pollutant List'!$A$7:$A$614,MATCH($C120,'DEQ Pollutant List'!$C$7:$C$614,0)),INDEX('DEQ Pollutant List'!$A$7:$A$614,MATCH($B120,'DEQ Pollutant List'!$B$7:$B$614,0))),"")</f>
        <v>410</v>
      </c>
      <c r="E120" s="76">
        <v>0</v>
      </c>
      <c r="F120" s="77">
        <v>1.1999999999999999E-6</v>
      </c>
      <c r="G120" s="77">
        <f t="shared" si="3"/>
        <v>1.1999999999999999E-6</v>
      </c>
      <c r="H120" s="79" t="s">
        <v>1398</v>
      </c>
      <c r="I120" s="80"/>
      <c r="J120" s="77">
        <f>$F120*'2. Emissions Units &amp; Activities'!H$19*(1-$E120)</f>
        <v>2.5428000000000001E-4</v>
      </c>
      <c r="K120" s="77">
        <f>$F120*'2. Emissions Units &amp; Activities'!I$19*(1-$E120)</f>
        <v>2.9040000000000001E-4</v>
      </c>
      <c r="L120" s="77"/>
      <c r="M120" s="77">
        <f>$G120*'2. Emissions Units &amp; Activities'!K$19*(1-$E120)</f>
        <v>6.9665753424657536E-7</v>
      </c>
      <c r="N120" s="77">
        <f>$G120*'2. Emissions Units &amp; Activities'!L$19*(1-$E120)</f>
        <v>9.5473972602739733E-7</v>
      </c>
      <c r="O120" s="77"/>
    </row>
    <row r="121" spans="1:15" x14ac:dyDescent="0.35">
      <c r="A121" s="208" t="s">
        <v>1428</v>
      </c>
      <c r="B121" s="60" t="s">
        <v>898</v>
      </c>
      <c r="C121" s="61" t="str">
        <f>IFERROR(IF(B121="No CAS","",INDEX('DEQ Pollutant List'!$C$7:$C$614,MATCH('3. Pollutant Emissions - EF'!B121,'DEQ Pollutant List'!$B$7:$B$614,0))),"")</f>
        <v>Benzo[k]fluoranthene</v>
      </c>
      <c r="D121" s="68">
        <f>IFERROR(IF(OR($B121="",$B121="No CAS"),INDEX('DEQ Pollutant List'!$A$7:$A$614,MATCH($C121,'DEQ Pollutant List'!$C$7:$C$614,0)),INDEX('DEQ Pollutant List'!$A$7:$A$614,MATCH($B121,'DEQ Pollutant List'!$B$7:$B$614,0))),"")</f>
        <v>412</v>
      </c>
      <c r="E121" s="76">
        <v>0</v>
      </c>
      <c r="F121" s="77">
        <v>1.7999999999999999E-6</v>
      </c>
      <c r="G121" s="77">
        <f t="shared" si="3"/>
        <v>1.7999999999999999E-6</v>
      </c>
      <c r="H121" s="79" t="s">
        <v>1398</v>
      </c>
      <c r="I121" s="80"/>
      <c r="J121" s="77">
        <f>$F121*'2. Emissions Units &amp; Activities'!H$19*(1-$E121)</f>
        <v>3.8141999999999999E-4</v>
      </c>
      <c r="K121" s="77">
        <f>$F121*'2. Emissions Units &amp; Activities'!I$19*(1-$E121)</f>
        <v>4.3559999999999996E-4</v>
      </c>
      <c r="L121" s="77"/>
      <c r="M121" s="77">
        <f>$G121*'2. Emissions Units &amp; Activities'!K$19*(1-$E121)</f>
        <v>1.044986301369863E-6</v>
      </c>
      <c r="N121" s="77">
        <f>$G121*'2. Emissions Units &amp; Activities'!L$19*(1-$E121)</f>
        <v>1.4321095890410959E-6</v>
      </c>
      <c r="O121" s="77"/>
    </row>
    <row r="122" spans="1:15" x14ac:dyDescent="0.35">
      <c r="A122" s="208" t="s">
        <v>1428</v>
      </c>
      <c r="B122" s="60" t="s">
        <v>902</v>
      </c>
      <c r="C122" s="61" t="str">
        <f>IFERROR(IF(B122="No CAS","",INDEX('DEQ Pollutant List'!$C$7:$C$614,MATCH('3. Pollutant Emissions - EF'!B122,'DEQ Pollutant List'!$B$7:$B$614,0))),"")</f>
        <v>Chrysene</v>
      </c>
      <c r="D122" s="68">
        <f>IFERROR(IF(OR($B122="",$B122="No CAS"),INDEX('DEQ Pollutant List'!$A$7:$A$614,MATCH($C122,'DEQ Pollutant List'!$C$7:$C$614,0)),INDEX('DEQ Pollutant List'!$A$7:$A$614,MATCH($B122,'DEQ Pollutant List'!$B$7:$B$614,0))),"")</f>
        <v>414</v>
      </c>
      <c r="E122" s="76">
        <v>0</v>
      </c>
      <c r="F122" s="77">
        <v>1.7999999999999999E-6</v>
      </c>
      <c r="G122" s="77">
        <f t="shared" si="3"/>
        <v>1.7999999999999999E-6</v>
      </c>
      <c r="H122" s="79" t="s">
        <v>1398</v>
      </c>
      <c r="I122" s="80"/>
      <c r="J122" s="77">
        <f>$F122*'2. Emissions Units &amp; Activities'!H$19*(1-$E122)</f>
        <v>3.8141999999999999E-4</v>
      </c>
      <c r="K122" s="77">
        <f>$F122*'2. Emissions Units &amp; Activities'!I$19*(1-$E122)</f>
        <v>4.3559999999999996E-4</v>
      </c>
      <c r="L122" s="77"/>
      <c r="M122" s="77">
        <f>$G122*'2. Emissions Units &amp; Activities'!K$19*(1-$E122)</f>
        <v>1.044986301369863E-6</v>
      </c>
      <c r="N122" s="77">
        <f>$G122*'2. Emissions Units &amp; Activities'!L$19*(1-$E122)</f>
        <v>1.4321095890410959E-6</v>
      </c>
      <c r="O122" s="77"/>
    </row>
    <row r="123" spans="1:15" x14ac:dyDescent="0.35">
      <c r="A123" s="208" t="s">
        <v>1428</v>
      </c>
      <c r="B123" s="60" t="s">
        <v>906</v>
      </c>
      <c r="C123" s="61" t="str">
        <f>IFERROR(IF(B123="No CAS","",INDEX('DEQ Pollutant List'!$C$7:$C$614,MATCH('3. Pollutant Emissions - EF'!B123,'DEQ Pollutant List'!$B$7:$B$614,0))),"")</f>
        <v>Dibenz[a,h]acridine</v>
      </c>
      <c r="D123" s="68">
        <f>IFERROR(IF(OR($B123="",$B123="No CAS"),INDEX('DEQ Pollutant List'!$A$7:$A$614,MATCH($C123,'DEQ Pollutant List'!$C$7:$C$614,0)),INDEX('DEQ Pollutant List'!$A$7:$A$614,MATCH($B123,'DEQ Pollutant List'!$B$7:$B$614,0))),"")</f>
        <v>416</v>
      </c>
      <c r="E123" s="76">
        <v>0</v>
      </c>
      <c r="F123" s="77">
        <v>0</v>
      </c>
      <c r="G123" s="77">
        <f t="shared" si="3"/>
        <v>0</v>
      </c>
      <c r="H123" s="79" t="s">
        <v>1398</v>
      </c>
      <c r="I123" s="80"/>
      <c r="J123" s="77">
        <f>$F123*'2. Emissions Units &amp; Activities'!H$19*(1-$E123)</f>
        <v>0</v>
      </c>
      <c r="K123" s="77">
        <f>$F123*'2. Emissions Units &amp; Activities'!I$19*(1-$E123)</f>
        <v>0</v>
      </c>
      <c r="L123" s="77"/>
      <c r="M123" s="77">
        <f>$G123*'2. Emissions Units &amp; Activities'!K$19*(1-$E123)</f>
        <v>0</v>
      </c>
      <c r="N123" s="77">
        <f>$G123*'2. Emissions Units &amp; Activities'!L$19*(1-$E123)</f>
        <v>0</v>
      </c>
      <c r="O123" s="77"/>
    </row>
    <row r="124" spans="1:15" x14ac:dyDescent="0.35">
      <c r="A124" s="208" t="s">
        <v>1428</v>
      </c>
      <c r="B124" s="60" t="s">
        <v>924</v>
      </c>
      <c r="C124" s="61" t="str">
        <f>IFERROR(IF(B124="No CAS","",INDEX('DEQ Pollutant List'!$C$7:$C$614,MATCH('3. Pollutant Emissions - EF'!B124,'DEQ Pollutant List'!$B$7:$B$614,0))),"")</f>
        <v>Fluoranthene</v>
      </c>
      <c r="D124" s="68">
        <f>IFERROR(IF(OR($B124="",$B124="No CAS"),INDEX('DEQ Pollutant List'!$A$7:$A$614,MATCH($C124,'DEQ Pollutant List'!$C$7:$C$614,0)),INDEX('DEQ Pollutant List'!$A$7:$A$614,MATCH($B124,'DEQ Pollutant List'!$B$7:$B$614,0))),"")</f>
        <v>424</v>
      </c>
      <c r="E124" s="76">
        <v>0</v>
      </c>
      <c r="F124" s="77">
        <v>3.0000000000000001E-6</v>
      </c>
      <c r="G124" s="77">
        <f t="shared" si="3"/>
        <v>3.0000000000000001E-6</v>
      </c>
      <c r="H124" s="79" t="s">
        <v>1398</v>
      </c>
      <c r="I124" s="80"/>
      <c r="J124" s="77">
        <f>$F124*'2. Emissions Units &amp; Activities'!H$19*(1-$E124)</f>
        <v>6.357E-4</v>
      </c>
      <c r="K124" s="77">
        <f>$F124*'2. Emissions Units &amp; Activities'!I$19*(1-$E124)</f>
        <v>7.2599999999999997E-4</v>
      </c>
      <c r="L124" s="77"/>
      <c r="M124" s="77">
        <f>$G124*'2. Emissions Units &amp; Activities'!K$19*(1-$E124)</f>
        <v>1.7416438356164385E-6</v>
      </c>
      <c r="N124" s="77">
        <f>$G124*'2. Emissions Units &amp; Activities'!L$19*(1-$E124)</f>
        <v>2.3868493150684936E-6</v>
      </c>
      <c r="O124" s="77"/>
    </row>
    <row r="125" spans="1:15" x14ac:dyDescent="0.35">
      <c r="A125" s="208" t="s">
        <v>1428</v>
      </c>
      <c r="B125" s="60" t="s">
        <v>926</v>
      </c>
      <c r="C125" s="61" t="str">
        <f>IFERROR(IF(B125="No CAS","",INDEX('DEQ Pollutant List'!$C$7:$C$614,MATCH('3. Pollutant Emissions - EF'!B125,'DEQ Pollutant List'!$B$7:$B$614,0))),"")</f>
        <v>Fluorene</v>
      </c>
      <c r="D125" s="68">
        <f>IFERROR(IF(OR($B125="",$B125="No CAS"),INDEX('DEQ Pollutant List'!$A$7:$A$614,MATCH($C125,'DEQ Pollutant List'!$C$7:$C$614,0)),INDEX('DEQ Pollutant List'!$A$7:$A$614,MATCH($B125,'DEQ Pollutant List'!$B$7:$B$614,0))),"")</f>
        <v>425</v>
      </c>
      <c r="E125" s="76">
        <v>0</v>
      </c>
      <c r="F125" s="77">
        <v>2.7999999999999999E-6</v>
      </c>
      <c r="G125" s="77">
        <f t="shared" si="3"/>
        <v>2.7999999999999999E-6</v>
      </c>
      <c r="H125" s="79" t="s">
        <v>1398</v>
      </c>
      <c r="I125" s="80"/>
      <c r="J125" s="77">
        <f>$F125*'2. Emissions Units &amp; Activities'!H$19*(1-$E125)</f>
        <v>5.9331999999999994E-4</v>
      </c>
      <c r="K125" s="77">
        <f>$F125*'2. Emissions Units &amp; Activities'!I$19*(1-$E125)</f>
        <v>6.7759999999999999E-4</v>
      </c>
      <c r="L125" s="77"/>
      <c r="M125" s="77">
        <f>$G125*'2. Emissions Units &amp; Activities'!K$19*(1-$E125)</f>
        <v>1.6255342465753425E-6</v>
      </c>
      <c r="N125" s="77">
        <f>$G125*'2. Emissions Units &amp; Activities'!L$19*(1-$E125)</f>
        <v>2.2277260273972605E-6</v>
      </c>
      <c r="O125" s="77"/>
    </row>
    <row r="126" spans="1:15" x14ac:dyDescent="0.35">
      <c r="A126" s="208" t="s">
        <v>1428</v>
      </c>
      <c r="B126" s="60" t="s">
        <v>928</v>
      </c>
      <c r="C126" s="61" t="str">
        <f>IFERROR(IF(B126="No CAS","",INDEX('DEQ Pollutant List'!$C$7:$C$614,MATCH('3. Pollutant Emissions - EF'!B126,'DEQ Pollutant List'!$B$7:$B$614,0))),"")</f>
        <v>Indeno[1,2,3-cd]pyrene</v>
      </c>
      <c r="D126" s="68">
        <f>IFERROR(IF(OR($B126="",$B126="No CAS"),INDEX('DEQ Pollutant List'!$A$7:$A$614,MATCH($C126,'DEQ Pollutant List'!$C$7:$C$614,0)),INDEX('DEQ Pollutant List'!$A$7:$A$614,MATCH($B126,'DEQ Pollutant List'!$B$7:$B$614,0))),"")</f>
        <v>426</v>
      </c>
      <c r="E126" s="76">
        <v>0</v>
      </c>
      <c r="F126" s="77">
        <v>1.7999999999999999E-6</v>
      </c>
      <c r="G126" s="77">
        <f t="shared" si="3"/>
        <v>1.7999999999999999E-6</v>
      </c>
      <c r="H126" s="79" t="s">
        <v>1398</v>
      </c>
      <c r="I126" s="80"/>
      <c r="J126" s="77">
        <f>$F126*'2. Emissions Units &amp; Activities'!H$19*(1-$E126)</f>
        <v>3.8141999999999999E-4</v>
      </c>
      <c r="K126" s="77">
        <f>$F126*'2. Emissions Units &amp; Activities'!I$19*(1-$E126)</f>
        <v>4.3559999999999996E-4</v>
      </c>
      <c r="L126" s="77"/>
      <c r="M126" s="77">
        <f>$G126*'2. Emissions Units &amp; Activities'!K$19*(1-$E126)</f>
        <v>1.044986301369863E-6</v>
      </c>
      <c r="N126" s="77">
        <f>$G126*'2. Emissions Units &amp; Activities'!L$19*(1-$E126)</f>
        <v>1.4321095890410959E-6</v>
      </c>
      <c r="O126" s="77"/>
    </row>
    <row r="127" spans="1:15" x14ac:dyDescent="0.35">
      <c r="A127" s="208" t="s">
        <v>1428</v>
      </c>
      <c r="B127" s="60" t="s">
        <v>930</v>
      </c>
      <c r="C127" s="61" t="str">
        <f>IFERROR(IF(B127="No CAS","",INDEX('DEQ Pollutant List'!$C$7:$C$614,MATCH('3. Pollutant Emissions - EF'!B127,'DEQ Pollutant List'!$B$7:$B$614,0))),"")</f>
        <v>2-Methyl naphthalene</v>
      </c>
      <c r="D127" s="68">
        <f>IFERROR(IF(OR($B127="",$B127="No CAS"),INDEX('DEQ Pollutant List'!$A$7:$A$614,MATCH($C127,'DEQ Pollutant List'!$C$7:$C$614,0)),INDEX('DEQ Pollutant List'!$A$7:$A$614,MATCH($B127,'DEQ Pollutant List'!$B$7:$B$614,0))),"")</f>
        <v>427</v>
      </c>
      <c r="E127" s="76">
        <v>0</v>
      </c>
      <c r="F127" s="77">
        <v>2.4000000000000001E-5</v>
      </c>
      <c r="G127" s="77">
        <f t="shared" si="3"/>
        <v>2.4000000000000001E-5</v>
      </c>
      <c r="H127" s="79" t="s">
        <v>1398</v>
      </c>
      <c r="I127" s="80"/>
      <c r="J127" s="77">
        <f>$F127*'2. Emissions Units &amp; Activities'!H$19*(1-$E127)</f>
        <v>5.0856E-3</v>
      </c>
      <c r="K127" s="77">
        <f>$F127*'2. Emissions Units &amp; Activities'!I$19*(1-$E127)</f>
        <v>5.8079999999999998E-3</v>
      </c>
      <c r="L127" s="77"/>
      <c r="M127" s="77">
        <f>$G127*'2. Emissions Units &amp; Activities'!K$19*(1-$E127)</f>
        <v>1.3933150684931508E-5</v>
      </c>
      <c r="N127" s="77">
        <f>$G127*'2. Emissions Units &amp; Activities'!L$19*(1-$E127)</f>
        <v>1.9094794520547949E-5</v>
      </c>
      <c r="O127" s="77"/>
    </row>
    <row r="128" spans="1:15" x14ac:dyDescent="0.35">
      <c r="A128" s="208" t="s">
        <v>1428</v>
      </c>
      <c r="B128" s="60" t="s">
        <v>633</v>
      </c>
      <c r="C128" s="61" t="str">
        <f>IFERROR(IF(B128="No CAS","",INDEX('DEQ Pollutant List'!$C$7:$C$614,MATCH('3. Pollutant Emissions - EF'!B128,'DEQ Pollutant List'!$B$7:$B$614,0))),"")</f>
        <v>Naphthalene</v>
      </c>
      <c r="D128" s="68">
        <f>IFERROR(IF(OR($B128="",$B128="No CAS"),INDEX('DEQ Pollutant List'!$A$7:$A$614,MATCH($C128,'DEQ Pollutant List'!$C$7:$C$614,0)),INDEX('DEQ Pollutant List'!$A$7:$A$614,MATCH($B128,'DEQ Pollutant List'!$B$7:$B$614,0))),"")</f>
        <v>428</v>
      </c>
      <c r="E128" s="76">
        <v>0</v>
      </c>
      <c r="F128" s="77">
        <v>6.0999999999999997E-4</v>
      </c>
      <c r="G128" s="77">
        <f t="shared" si="3"/>
        <v>6.0999999999999997E-4</v>
      </c>
      <c r="H128" s="79" t="s">
        <v>1398</v>
      </c>
      <c r="I128" s="80"/>
      <c r="J128" s="77">
        <f>$F128*'2. Emissions Units &amp; Activities'!H$19*(1-$E128)</f>
        <v>0.12925899999999999</v>
      </c>
      <c r="K128" s="77">
        <f>$F128*'2. Emissions Units &amp; Activities'!I$19*(1-$E128)</f>
        <v>0.14762</v>
      </c>
      <c r="L128" s="77"/>
      <c r="M128" s="77">
        <f>$G128*'2. Emissions Units &amp; Activities'!K$19*(1-$E128)</f>
        <v>3.5413424657534248E-4</v>
      </c>
      <c r="N128" s="77">
        <f>$G128*'2. Emissions Units &amp; Activities'!L$19*(1-$E128)</f>
        <v>4.853260273972603E-4</v>
      </c>
      <c r="O128" s="77"/>
    </row>
    <row r="129" spans="1:15" x14ac:dyDescent="0.35">
      <c r="A129" s="208" t="s">
        <v>1428</v>
      </c>
      <c r="B129" s="60" t="s">
        <v>934</v>
      </c>
      <c r="C129" s="61" t="str">
        <f>IFERROR(IF(B129="No CAS","",INDEX('DEQ Pollutant List'!$C$7:$C$614,MATCH('3. Pollutant Emissions - EF'!B129,'DEQ Pollutant List'!$B$7:$B$614,0))),"")</f>
        <v>Phenanthrene</v>
      </c>
      <c r="D129" s="68">
        <f>IFERROR(IF(OR($B129="",$B129="No CAS"),INDEX('DEQ Pollutant List'!$A$7:$A$614,MATCH($C129,'DEQ Pollutant List'!$C$7:$C$614,0)),INDEX('DEQ Pollutant List'!$A$7:$A$614,MATCH($B129,'DEQ Pollutant List'!$B$7:$B$614,0))),"")</f>
        <v>430</v>
      </c>
      <c r="E129" s="76">
        <v>0</v>
      </c>
      <c r="F129" s="77">
        <v>1.7E-5</v>
      </c>
      <c r="G129" s="77">
        <f t="shared" si="3"/>
        <v>1.7E-5</v>
      </c>
      <c r="H129" s="79" t="s">
        <v>1398</v>
      </c>
      <c r="I129" s="80"/>
      <c r="J129" s="77">
        <f>$F129*'2. Emissions Units &amp; Activities'!H$19*(1-$E129)</f>
        <v>3.6023000000000001E-3</v>
      </c>
      <c r="K129" s="77">
        <f>$F129*'2. Emissions Units &amp; Activities'!I$19*(1-$E129)</f>
        <v>4.1139999999999996E-3</v>
      </c>
      <c r="L129" s="77"/>
      <c r="M129" s="77">
        <f>$G129*'2. Emissions Units &amp; Activities'!K$19*(1-$E129)</f>
        <v>9.8693150684931508E-6</v>
      </c>
      <c r="N129" s="77">
        <f>$G129*'2. Emissions Units &amp; Activities'!L$19*(1-$E129)</f>
        <v>1.3525479452054796E-5</v>
      </c>
      <c r="O129" s="77"/>
    </row>
    <row r="130" spans="1:15" x14ac:dyDescent="0.35">
      <c r="A130" s="208" t="s">
        <v>1428</v>
      </c>
      <c r="B130" s="60" t="s">
        <v>936</v>
      </c>
      <c r="C130" s="61" t="str">
        <f>IFERROR(IF(B130="No CAS","",INDEX('DEQ Pollutant List'!$C$7:$C$614,MATCH('3. Pollutant Emissions - EF'!B130,'DEQ Pollutant List'!$B$7:$B$614,0))),"")</f>
        <v>Pyrene</v>
      </c>
      <c r="D130" s="68">
        <f>IFERROR(IF(OR($B130="",$B130="No CAS"),INDEX('DEQ Pollutant List'!$A$7:$A$614,MATCH($C130,'DEQ Pollutant List'!$C$7:$C$614,0)),INDEX('DEQ Pollutant List'!$A$7:$A$614,MATCH($B130,'DEQ Pollutant List'!$B$7:$B$614,0))),"")</f>
        <v>431</v>
      </c>
      <c r="E130" s="76">
        <v>0</v>
      </c>
      <c r="F130" s="77">
        <v>5.0000000000000004E-6</v>
      </c>
      <c r="G130" s="77">
        <f t="shared" si="3"/>
        <v>5.0000000000000004E-6</v>
      </c>
      <c r="H130" s="79" t="s">
        <v>1398</v>
      </c>
      <c r="I130" s="80"/>
      <c r="J130" s="77">
        <f>$F130*'2. Emissions Units &amp; Activities'!H$19*(1-$E130)</f>
        <v>1.0595000000000001E-3</v>
      </c>
      <c r="K130" s="77">
        <f>$F130*'2. Emissions Units &amp; Activities'!I$19*(1-$E130)</f>
        <v>1.2100000000000001E-3</v>
      </c>
      <c r="L130" s="77"/>
      <c r="M130" s="77">
        <f>$G130*'2. Emissions Units &amp; Activities'!K$19*(1-$E130)</f>
        <v>2.9027397260273978E-6</v>
      </c>
      <c r="N130" s="77">
        <f>$G130*'2. Emissions Units &amp; Activities'!L$19*(1-$E130)</f>
        <v>3.9780821917808225E-6</v>
      </c>
      <c r="O130" s="77"/>
    </row>
    <row r="131" spans="1:15" x14ac:dyDescent="0.35">
      <c r="A131" s="208" t="s">
        <v>1428</v>
      </c>
      <c r="B131" s="60" t="s">
        <v>944</v>
      </c>
      <c r="C131" s="61" t="str">
        <f>IFERROR(IF(B131="No CAS","",INDEX('DEQ Pollutant List'!$C$7:$C$614,MATCH('3. Pollutant Emissions - EF'!B131,'DEQ Pollutant List'!$B$7:$B$614,0))),"")</f>
        <v>7,12-Dimethylbenz[a]anthracene</v>
      </c>
      <c r="D131" s="68">
        <f>IFERROR(IF(OR($B131="",$B131="No CAS"),INDEX('DEQ Pollutant List'!$A$7:$A$614,MATCH($C131,'DEQ Pollutant List'!$C$7:$C$614,0)),INDEX('DEQ Pollutant List'!$A$7:$A$614,MATCH($B131,'DEQ Pollutant List'!$B$7:$B$614,0))),"")</f>
        <v>436</v>
      </c>
      <c r="E131" s="76">
        <v>0</v>
      </c>
      <c r="F131" s="77">
        <v>1.5999999999999999E-5</v>
      </c>
      <c r="G131" s="77">
        <f t="shared" si="3"/>
        <v>1.5999999999999999E-5</v>
      </c>
      <c r="H131" s="79" t="s">
        <v>1398</v>
      </c>
      <c r="I131" s="80"/>
      <c r="J131" s="77">
        <f>$F131*'2. Emissions Units &amp; Activities'!H$19*(1-$E131)</f>
        <v>3.3904E-3</v>
      </c>
      <c r="K131" s="77">
        <f>$F131*'2. Emissions Units &amp; Activities'!I$19*(1-$E131)</f>
        <v>3.872E-3</v>
      </c>
      <c r="L131" s="77"/>
      <c r="M131" s="77">
        <f>$G131*'2. Emissions Units &amp; Activities'!K$19*(1-$E131)</f>
        <v>9.2887671232876712E-6</v>
      </c>
      <c r="N131" s="77">
        <f>$G131*'2. Emissions Units &amp; Activities'!L$19*(1-$E131)</f>
        <v>1.2729863013698631E-5</v>
      </c>
      <c r="O131" s="77"/>
    </row>
    <row r="132" spans="1:15" x14ac:dyDescent="0.35">
      <c r="A132" s="208" t="s">
        <v>1428</v>
      </c>
      <c r="B132" s="60" t="s">
        <v>950</v>
      </c>
      <c r="C132" s="61" t="str">
        <f>IFERROR(IF(B132="No CAS","",INDEX('DEQ Pollutant List'!$C$7:$C$614,MATCH('3. Pollutant Emissions - EF'!B132,'DEQ Pollutant List'!$B$7:$B$614,0))),"")</f>
        <v>3-Methylcholanthrene</v>
      </c>
      <c r="D132" s="68">
        <f>IFERROR(IF(OR($B132="",$B132="No CAS"),INDEX('DEQ Pollutant List'!$A$7:$A$614,MATCH($C132,'DEQ Pollutant List'!$C$7:$C$614,0)),INDEX('DEQ Pollutant List'!$A$7:$A$614,MATCH($B132,'DEQ Pollutant List'!$B$7:$B$614,0))),"")</f>
        <v>439</v>
      </c>
      <c r="E132" s="76">
        <v>0</v>
      </c>
      <c r="F132" s="77">
        <v>1.7999999999999999E-6</v>
      </c>
      <c r="G132" s="77">
        <f t="shared" si="3"/>
        <v>1.7999999999999999E-6</v>
      </c>
      <c r="H132" s="79" t="s">
        <v>1398</v>
      </c>
      <c r="I132" s="80"/>
      <c r="J132" s="77">
        <f>$F132*'2. Emissions Units &amp; Activities'!H$19*(1-$E132)</f>
        <v>3.8141999999999999E-4</v>
      </c>
      <c r="K132" s="77">
        <f>$F132*'2. Emissions Units &amp; Activities'!I$19*(1-$E132)</f>
        <v>4.3559999999999996E-4</v>
      </c>
      <c r="L132" s="77"/>
      <c r="M132" s="77">
        <f>$G132*'2. Emissions Units &amp; Activities'!K$19*(1-$E132)</f>
        <v>1.044986301369863E-6</v>
      </c>
      <c r="N132" s="77">
        <f>$G132*'2. Emissions Units &amp; Activities'!L$19*(1-$E132)</f>
        <v>1.4321095890410959E-6</v>
      </c>
      <c r="O132" s="77"/>
    </row>
    <row r="133" spans="1:15" x14ac:dyDescent="0.35">
      <c r="A133" s="208" t="s">
        <v>1428</v>
      </c>
      <c r="B133" s="60" t="s">
        <v>1010</v>
      </c>
      <c r="C133" s="61" t="str">
        <f>IFERROR(IF(B133="No CAS","",INDEX('DEQ Pollutant List'!$C$7:$C$614,MATCH('3. Pollutant Emissions - EF'!B133,'DEQ Pollutant List'!$B$7:$B$614,0))),"")</f>
        <v>Selenium and compounds</v>
      </c>
      <c r="D133" s="68">
        <f>IFERROR(IF(OR($B133="",$B133="No CAS"),INDEX('DEQ Pollutant List'!$A$7:$A$614,MATCH($C133,'DEQ Pollutant List'!$C$7:$C$614,0)),INDEX('DEQ Pollutant List'!$A$7:$A$614,MATCH($B133,'DEQ Pollutant List'!$B$7:$B$614,0))),"")</f>
        <v>575</v>
      </c>
      <c r="E133" s="76">
        <v>0</v>
      </c>
      <c r="F133" s="77">
        <v>2.4000000000000001E-5</v>
      </c>
      <c r="G133" s="77">
        <f t="shared" si="3"/>
        <v>2.4000000000000001E-5</v>
      </c>
      <c r="H133" s="79" t="s">
        <v>1398</v>
      </c>
      <c r="I133" s="80"/>
      <c r="J133" s="77">
        <f>$F133*'2. Emissions Units &amp; Activities'!H$19*(1-$E133)</f>
        <v>5.0856E-3</v>
      </c>
      <c r="K133" s="77">
        <f>$F133*'2. Emissions Units &amp; Activities'!I$19*(1-$E133)</f>
        <v>5.8079999999999998E-3</v>
      </c>
      <c r="L133" s="77"/>
      <c r="M133" s="77">
        <f>$G133*'2. Emissions Units &amp; Activities'!K$19*(1-$E133)</f>
        <v>1.3933150684931508E-5</v>
      </c>
      <c r="N133" s="77">
        <f>$G133*'2. Emissions Units &amp; Activities'!L$19*(1-$E133)</f>
        <v>1.9094794520547949E-5</v>
      </c>
      <c r="O133" s="77"/>
    </row>
    <row r="134" spans="1:15" x14ac:dyDescent="0.35">
      <c r="A134" s="208" t="s">
        <v>1428</v>
      </c>
      <c r="B134" s="60" t="s">
        <v>1062</v>
      </c>
      <c r="C134" s="61" t="str">
        <f>IFERROR(IF(B134="No CAS","",INDEX('DEQ Pollutant List'!$C$7:$C$614,MATCH('3. Pollutant Emissions - EF'!B134,'DEQ Pollutant List'!$B$7:$B$614,0))),"")</f>
        <v>Toluene</v>
      </c>
      <c r="D134" s="68">
        <f>IFERROR(IF(OR($B134="",$B134="No CAS"),INDEX('DEQ Pollutant List'!$A$7:$A$614,MATCH($C134,'DEQ Pollutant List'!$C$7:$C$614,0)),INDEX('DEQ Pollutant List'!$A$7:$A$614,MATCH($B134,'DEQ Pollutant List'!$B$7:$B$614,0))),"")</f>
        <v>600</v>
      </c>
      <c r="E134" s="76">
        <v>0</v>
      </c>
      <c r="F134" s="77">
        <v>3.3999999999999998E-3</v>
      </c>
      <c r="G134" s="77">
        <f t="shared" si="3"/>
        <v>3.3999999999999998E-3</v>
      </c>
      <c r="H134" s="79" t="s">
        <v>1398</v>
      </c>
      <c r="I134" s="80"/>
      <c r="J134" s="77">
        <f>$F134*'2. Emissions Units &amp; Activities'!H$19*(1-$E134)</f>
        <v>0.72045999999999999</v>
      </c>
      <c r="K134" s="77">
        <f>$F134*'2. Emissions Units &amp; Activities'!I$19*(1-$E134)</f>
        <v>0.82279999999999998</v>
      </c>
      <c r="L134" s="77"/>
      <c r="M134" s="77">
        <f>$G134*'2. Emissions Units &amp; Activities'!K$19*(1-$E134)</f>
        <v>1.9738630136986301E-3</v>
      </c>
      <c r="N134" s="77">
        <f>$G134*'2. Emissions Units &amp; Activities'!L$19*(1-$E134)</f>
        <v>2.7050958904109592E-3</v>
      </c>
      <c r="O134" s="77"/>
    </row>
    <row r="135" spans="1:15" x14ac:dyDescent="0.35">
      <c r="A135" s="208" t="s">
        <v>1428</v>
      </c>
      <c r="B135" s="60" t="s">
        <v>1129</v>
      </c>
      <c r="C135" s="61" t="str">
        <f>IFERROR(IF(B135="No CAS","",INDEX('DEQ Pollutant List'!$C$7:$C$614,MATCH('3. Pollutant Emissions - EF'!B135,'DEQ Pollutant List'!$B$7:$B$614,0))),"")</f>
        <v>Vanadium (fume or dust)</v>
      </c>
      <c r="D135" s="68">
        <f>IFERROR(IF(OR($B135="",$B135="No CAS"),INDEX('DEQ Pollutant List'!$A$7:$A$614,MATCH($C135,'DEQ Pollutant List'!$C$7:$C$614,0)),INDEX('DEQ Pollutant List'!$A$7:$A$614,MATCH($B135,'DEQ Pollutant List'!$B$7:$B$614,0))),"")</f>
        <v>620</v>
      </c>
      <c r="E135" s="76">
        <v>0</v>
      </c>
      <c r="F135" s="77">
        <v>2.3E-3</v>
      </c>
      <c r="G135" s="77">
        <f t="shared" si="3"/>
        <v>2.3E-3</v>
      </c>
      <c r="H135" s="79" t="s">
        <v>1398</v>
      </c>
      <c r="I135" s="80"/>
      <c r="J135" s="77">
        <f>$F135*'2. Emissions Units &amp; Activities'!H$19*(1-$E135)</f>
        <v>0.48737000000000003</v>
      </c>
      <c r="K135" s="77">
        <f>$F135*'2. Emissions Units &amp; Activities'!I$19*(1-$E135)</f>
        <v>0.55659999999999998</v>
      </c>
      <c r="L135" s="77"/>
      <c r="M135" s="77">
        <f>$G135*'2. Emissions Units &amp; Activities'!K$19*(1-$E135)</f>
        <v>1.3352602739726029E-3</v>
      </c>
      <c r="N135" s="77">
        <f>$G135*'2. Emissions Units &amp; Activities'!L$19*(1-$E135)</f>
        <v>1.8299178082191783E-3</v>
      </c>
      <c r="O135" s="77"/>
    </row>
    <row r="136" spans="1:15" x14ac:dyDescent="0.35">
      <c r="A136" s="208" t="s">
        <v>1428</v>
      </c>
      <c r="B136" s="60" t="s">
        <v>1145</v>
      </c>
      <c r="C136" s="61" t="str">
        <f>IFERROR(IF(B136="No CAS","",INDEX('DEQ Pollutant List'!$C$7:$C$614,MATCH('3. Pollutant Emissions - EF'!B136,'DEQ Pollutant List'!$B$7:$B$614,0))),"")</f>
        <v>Xylene (mixture), including m-xylene, o-xylene, p-xylene</v>
      </c>
      <c r="D136" s="68">
        <f>IFERROR(IF(OR($B136="",$B136="No CAS"),INDEX('DEQ Pollutant List'!$A$7:$A$614,MATCH($C136,'DEQ Pollutant List'!$C$7:$C$614,0)),INDEX('DEQ Pollutant List'!$A$7:$A$614,MATCH($B136,'DEQ Pollutant List'!$B$7:$B$614,0))),"")</f>
        <v>628</v>
      </c>
      <c r="E136" s="76">
        <v>0</v>
      </c>
      <c r="F136" s="77">
        <v>0</v>
      </c>
      <c r="G136" s="77">
        <f t="shared" si="3"/>
        <v>0</v>
      </c>
      <c r="H136" s="79" t="s">
        <v>1398</v>
      </c>
      <c r="I136" s="80"/>
      <c r="J136" s="77">
        <f>$F136*'2. Emissions Units &amp; Activities'!H$19*(1-$E136)</f>
        <v>0</v>
      </c>
      <c r="K136" s="77">
        <f>$F136*'2. Emissions Units &amp; Activities'!I$19*(1-$E136)</f>
        <v>0</v>
      </c>
      <c r="L136" s="77"/>
      <c r="M136" s="77">
        <f>$G136*'2. Emissions Units &amp; Activities'!K$19*(1-$E136)</f>
        <v>0</v>
      </c>
      <c r="N136" s="77">
        <f>$G136*'2. Emissions Units &amp; Activities'!L$19*(1-$E136)</f>
        <v>0</v>
      </c>
      <c r="O136" s="77"/>
    </row>
    <row r="137" spans="1:15" x14ac:dyDescent="0.35">
      <c r="A137" s="208" t="s">
        <v>1428</v>
      </c>
      <c r="B137" s="60" t="s">
        <v>1150</v>
      </c>
      <c r="C137" s="61" t="str">
        <f>IFERROR(IF(B137="No CAS","",INDEX('DEQ Pollutant List'!$C$7:$C$614,MATCH('3. Pollutant Emissions - EF'!B137,'DEQ Pollutant List'!$B$7:$B$614,0))),"")</f>
        <v>Zinc and compounds</v>
      </c>
      <c r="D137" s="68">
        <f>IFERROR(IF(OR($B137="",$B137="No CAS"),INDEX('DEQ Pollutant List'!$A$7:$A$614,MATCH($C137,'DEQ Pollutant List'!$C$7:$C$614,0)),INDEX('DEQ Pollutant List'!$A$7:$A$614,MATCH($B137,'DEQ Pollutant List'!$B$7:$B$614,0))),"")</f>
        <v>632</v>
      </c>
      <c r="E137" s="76">
        <v>0</v>
      </c>
      <c r="F137" s="77">
        <v>2.9000000000000001E-2</v>
      </c>
      <c r="G137" s="77">
        <f t="shared" si="3"/>
        <v>2.9000000000000001E-2</v>
      </c>
      <c r="H137" s="79" t="s">
        <v>1398</v>
      </c>
      <c r="I137" s="80"/>
      <c r="J137" s="77">
        <f>$F137*'2. Emissions Units &amp; Activities'!H$19*(1-$E137)</f>
        <v>6.1451000000000002</v>
      </c>
      <c r="K137" s="77">
        <f>$F137*'2. Emissions Units &amp; Activities'!I$19*(1-$E137)</f>
        <v>7.0180000000000007</v>
      </c>
      <c r="L137" s="77"/>
      <c r="M137" s="77">
        <f>$G137*'2. Emissions Units &amp; Activities'!K$19*(1-$E137)</f>
        <v>1.6835890410958905E-2</v>
      </c>
      <c r="N137" s="77">
        <f>$G137*'2. Emissions Units &amp; Activities'!L$19*(1-$E137)</f>
        <v>2.3072876712328771E-2</v>
      </c>
      <c r="O137" s="77"/>
    </row>
    <row r="138" spans="1:15" x14ac:dyDescent="0.35">
      <c r="A138" s="208" t="s">
        <v>1428</v>
      </c>
      <c r="B138" s="60" t="s">
        <v>64</v>
      </c>
      <c r="C138" s="61" t="str">
        <f>IFERROR(IF(B138="No CAS","",INDEX('DEQ Pollutant List'!$C$7:$C$614,MATCH('3. Pollutant Emissions - EF'!B138,'DEQ Pollutant List'!$B$7:$B$614,0))),"")</f>
        <v>Ammonia</v>
      </c>
      <c r="D138" s="68">
        <f>IFERROR(IF(OR($B138="",$B138="No CAS"),INDEX('DEQ Pollutant List'!$A$7:$A$614,MATCH($C138,'DEQ Pollutant List'!$C$7:$C$614,0)),INDEX('DEQ Pollutant List'!$A$7:$A$614,MATCH($B138,'DEQ Pollutant List'!$B$7:$B$614,0))),"")</f>
        <v>26</v>
      </c>
      <c r="E138" s="76">
        <v>0</v>
      </c>
      <c r="F138" s="77">
        <v>3.2</v>
      </c>
      <c r="G138" s="77">
        <f t="shared" si="3"/>
        <v>3.2</v>
      </c>
      <c r="H138" s="79" t="s">
        <v>1398</v>
      </c>
      <c r="I138" s="80"/>
      <c r="J138" s="77">
        <f>$F138*'2. Emissions Units &amp; Activities'!H$19*(1-$E138)</f>
        <v>678.08</v>
      </c>
      <c r="K138" s="77">
        <f>$F138*'2. Emissions Units &amp; Activities'!I$19*(1-$E138)</f>
        <v>774.40000000000009</v>
      </c>
      <c r="L138" s="77"/>
      <c r="M138" s="77">
        <f>$G138*'2. Emissions Units &amp; Activities'!K$19*(1-$E138)</f>
        <v>1.8577534246575345</v>
      </c>
      <c r="N138" s="77">
        <f>$G138*'2. Emissions Units &amp; Activities'!L$19*(1-$E138)</f>
        <v>2.5459726027397265</v>
      </c>
      <c r="O138" s="77"/>
    </row>
    <row r="139" spans="1:15" x14ac:dyDescent="0.35">
      <c r="A139" s="208" t="s">
        <v>1373</v>
      </c>
      <c r="B139" s="60" t="s">
        <v>16</v>
      </c>
      <c r="C139" s="61" t="str">
        <f>IFERROR(IF(B139="No CAS","",INDEX('DEQ Pollutant List'!$C$7:$C$614,MATCH('3. Pollutant Emissions - EF'!B139,'DEQ Pollutant List'!$B$7:$B$614,0))),"")</f>
        <v>Acetaldehyde</v>
      </c>
      <c r="D139" s="68">
        <f>IFERROR(IF(OR($B139="",$B139="No CAS"),INDEX('DEQ Pollutant List'!$A$7:$A$614,MATCH($C139,'DEQ Pollutant List'!$C$7:$C$614,0)),INDEX('DEQ Pollutant List'!$A$7:$A$614,MATCH($B139,'DEQ Pollutant List'!$B$7:$B$614,0))),"")</f>
        <v>1</v>
      </c>
      <c r="E139" s="76">
        <v>0</v>
      </c>
      <c r="F139" s="77">
        <v>2.1399999999999999E-2</v>
      </c>
      <c r="G139" s="77">
        <f t="shared" ref="G139:G180" si="4">F139</f>
        <v>2.1399999999999999E-2</v>
      </c>
      <c r="H139" s="79" t="s">
        <v>1398</v>
      </c>
      <c r="I139" s="80" t="s">
        <v>1400</v>
      </c>
      <c r="J139" s="77">
        <f>$F139*'2. Emissions Units &amp; Activities'!H$20*(1-$E139)</f>
        <v>1.6285399999999999</v>
      </c>
      <c r="K139" s="77">
        <f>$F139*'2. Emissions Units &amp; Activities'!I$20*(1-$E139)</f>
        <v>1.8617999999999999</v>
      </c>
      <c r="L139" s="77"/>
      <c r="M139" s="77">
        <f>$G139*'2. Emissions Units &amp; Activities'!K$20*(1-$E139)</f>
        <v>4.4617534246575337E-3</v>
      </c>
      <c r="N139" s="77">
        <f>$G139*'2. Emissions Units &amp; Activities'!L$20*(1-$E139)</f>
        <v>6.1209863013698615E-3</v>
      </c>
      <c r="O139" s="77"/>
    </row>
    <row r="140" spans="1:15" x14ac:dyDescent="0.35">
      <c r="A140" s="208" t="s">
        <v>1373</v>
      </c>
      <c r="B140" s="60" t="s">
        <v>26</v>
      </c>
      <c r="C140" s="61" t="str">
        <f>IFERROR(IF(B140="No CAS","",INDEX('DEQ Pollutant List'!$C$7:$C$614,MATCH('3. Pollutant Emissions - EF'!B140,'DEQ Pollutant List'!$B$7:$B$614,0))),"")</f>
        <v>Acrolein</v>
      </c>
      <c r="D140" s="68">
        <f>IFERROR(IF(OR($B140="",$B140="No CAS"),INDEX('DEQ Pollutant List'!$A$7:$A$614,MATCH($C140,'DEQ Pollutant List'!$C$7:$C$614,0)),INDEX('DEQ Pollutant List'!$A$7:$A$614,MATCH($B140,'DEQ Pollutant List'!$B$7:$B$614,0))),"")</f>
        <v>5</v>
      </c>
      <c r="E140" s="76">
        <v>0</v>
      </c>
      <c r="F140" s="77">
        <v>1.8E-5</v>
      </c>
      <c r="G140" s="77">
        <f t="shared" si="4"/>
        <v>1.8E-5</v>
      </c>
      <c r="H140" s="79" t="s">
        <v>1398</v>
      </c>
      <c r="I140" s="80" t="s">
        <v>1429</v>
      </c>
      <c r="J140" s="77">
        <f>$F140*'2. Emissions Units &amp; Activities'!H$20*(1-$E140)</f>
        <v>1.3698E-3</v>
      </c>
      <c r="K140" s="77">
        <f>$F140*'2. Emissions Units &amp; Activities'!I$20*(1-$E140)</f>
        <v>1.5660000000000001E-3</v>
      </c>
      <c r="L140" s="77"/>
      <c r="M140" s="77">
        <f>$G140*'2. Emissions Units &amp; Activities'!K$20*(1-$E140)</f>
        <v>3.7528767123287668E-6</v>
      </c>
      <c r="N140" s="77">
        <f>$G140*'2. Emissions Units &amp; Activities'!L$20*(1-$E140)</f>
        <v>5.148493150684931E-6</v>
      </c>
      <c r="O140" s="77"/>
    </row>
    <row r="141" spans="1:15" x14ac:dyDescent="0.35">
      <c r="A141" s="208" t="s">
        <v>1373</v>
      </c>
      <c r="B141" s="60" t="s">
        <v>84</v>
      </c>
      <c r="C141" s="61" t="str">
        <f>IFERROR(IF(B141="No CAS","",INDEX('DEQ Pollutant List'!$C$7:$C$614,MATCH('3. Pollutant Emissions - EF'!B141,'DEQ Pollutant List'!$B$7:$B$614,0))),"")</f>
        <v>Arsenic and compounds</v>
      </c>
      <c r="D141" s="68">
        <f>IFERROR(IF(OR($B141="",$B141="No CAS"),INDEX('DEQ Pollutant List'!$A$7:$A$614,MATCH($C141,'DEQ Pollutant List'!$C$7:$C$614,0)),INDEX('DEQ Pollutant List'!$A$7:$A$614,MATCH($B141,'DEQ Pollutant List'!$B$7:$B$614,0))),"")</f>
        <v>37</v>
      </c>
      <c r="E141" s="76">
        <v>0</v>
      </c>
      <c r="F141" s="77">
        <v>2.0000000000000001E-4</v>
      </c>
      <c r="G141" s="77">
        <f t="shared" si="4"/>
        <v>2.0000000000000001E-4</v>
      </c>
      <c r="H141" s="79" t="s">
        <v>1398</v>
      </c>
      <c r="I141" s="80"/>
      <c r="J141" s="77">
        <f>$F141*'2. Emissions Units &amp; Activities'!H$20*(1-$E141)</f>
        <v>1.5219999999999999E-2</v>
      </c>
      <c r="K141" s="77">
        <f>$F141*'2. Emissions Units &amp; Activities'!I$20*(1-$E141)</f>
        <v>1.7400000000000002E-2</v>
      </c>
      <c r="L141" s="77"/>
      <c r="M141" s="77">
        <f>$G141*'2. Emissions Units &amp; Activities'!K$20*(1-$E141)</f>
        <v>4.1698630136986298E-5</v>
      </c>
      <c r="N141" s="77">
        <f>$G141*'2. Emissions Units &amp; Activities'!L$20*(1-$E141)</f>
        <v>5.7205479452054791E-5</v>
      </c>
      <c r="O141" s="77"/>
    </row>
    <row r="142" spans="1:15" x14ac:dyDescent="0.35">
      <c r="A142" s="208" t="s">
        <v>1373</v>
      </c>
      <c r="B142" s="60" t="s">
        <v>100</v>
      </c>
      <c r="C142" s="61" t="str">
        <f>IFERROR(IF(B142="No CAS","",INDEX('DEQ Pollutant List'!$C$7:$C$614,MATCH('3. Pollutant Emissions - EF'!B142,'DEQ Pollutant List'!$B$7:$B$614,0))),"")</f>
        <v>Barium and compounds</v>
      </c>
      <c r="D142" s="68">
        <f>IFERROR(IF(OR($B142="",$B142="No CAS"),INDEX('DEQ Pollutant List'!$A$7:$A$614,MATCH($C142,'DEQ Pollutant List'!$C$7:$C$614,0)),INDEX('DEQ Pollutant List'!$A$7:$A$614,MATCH($B142,'DEQ Pollutant List'!$B$7:$B$614,0))),"")</f>
        <v>45</v>
      </c>
      <c r="E142" s="76">
        <v>0</v>
      </c>
      <c r="F142" s="77">
        <v>4.4000000000000003E-3</v>
      </c>
      <c r="G142" s="77">
        <f t="shared" si="4"/>
        <v>4.4000000000000003E-3</v>
      </c>
      <c r="H142" s="79" t="s">
        <v>1398</v>
      </c>
      <c r="I142" s="80"/>
      <c r="J142" s="77">
        <f>$F142*'2. Emissions Units &amp; Activities'!H$20*(1-$E142)</f>
        <v>0.33483999999999997</v>
      </c>
      <c r="K142" s="77">
        <f>$F142*'2. Emissions Units &amp; Activities'!I$20*(1-$E142)</f>
        <v>0.38280000000000003</v>
      </c>
      <c r="L142" s="77"/>
      <c r="M142" s="77">
        <f>$G142*'2. Emissions Units &amp; Activities'!K$20*(1-$E142)</f>
        <v>9.1736986301369861E-4</v>
      </c>
      <c r="N142" s="77">
        <f>$G142*'2. Emissions Units &amp; Activities'!L$20*(1-$E142)</f>
        <v>1.2585205479452054E-3</v>
      </c>
      <c r="O142" s="77"/>
    </row>
    <row r="143" spans="1:15" x14ac:dyDescent="0.35">
      <c r="A143" s="208" t="s">
        <v>1373</v>
      </c>
      <c r="B143" s="60" t="s">
        <v>102</v>
      </c>
      <c r="C143" s="61" t="str">
        <f>IFERROR(IF(B143="No CAS","",INDEX('DEQ Pollutant List'!$C$7:$C$614,MATCH('3. Pollutant Emissions - EF'!B143,'DEQ Pollutant List'!$B$7:$B$614,0))),"")</f>
        <v>Benzene</v>
      </c>
      <c r="D143" s="68">
        <f>IFERROR(IF(OR($B143="",$B143="No CAS"),INDEX('DEQ Pollutant List'!$A$7:$A$614,MATCH($C143,'DEQ Pollutant List'!$C$7:$C$614,0)),INDEX('DEQ Pollutant List'!$A$7:$A$614,MATCH($B143,'DEQ Pollutant List'!$B$7:$B$614,0))),"")</f>
        <v>46</v>
      </c>
      <c r="E143" s="76">
        <v>0</v>
      </c>
      <c r="F143" s="77">
        <v>2.0999999999999999E-3</v>
      </c>
      <c r="G143" s="77">
        <f t="shared" si="4"/>
        <v>2.0999999999999999E-3</v>
      </c>
      <c r="H143" s="79" t="s">
        <v>1398</v>
      </c>
      <c r="I143" s="80"/>
      <c r="J143" s="77">
        <f>$F143*'2. Emissions Units &amp; Activities'!H$20*(1-$E143)</f>
        <v>0.15980999999999998</v>
      </c>
      <c r="K143" s="77">
        <f>$F143*'2. Emissions Units &amp; Activities'!I$20*(1-$E143)</f>
        <v>0.1827</v>
      </c>
      <c r="L143" s="77"/>
      <c r="M143" s="77">
        <f>$G143*'2. Emissions Units &amp; Activities'!K$20*(1-$E143)</f>
        <v>4.3783561643835611E-4</v>
      </c>
      <c r="N143" s="77">
        <f>$G143*'2. Emissions Units &amp; Activities'!L$20*(1-$E143)</f>
        <v>6.0065753424657525E-4</v>
      </c>
      <c r="O143" s="77"/>
    </row>
    <row r="144" spans="1:15" x14ac:dyDescent="0.35">
      <c r="A144" s="208" t="s">
        <v>1373</v>
      </c>
      <c r="B144" s="60" t="s">
        <v>118</v>
      </c>
      <c r="C144" s="61" t="str">
        <f>IFERROR(IF(B144="No CAS","",INDEX('DEQ Pollutant List'!$C$7:$C$614,MATCH('3. Pollutant Emissions - EF'!B144,'DEQ Pollutant List'!$B$7:$B$614,0))),"")</f>
        <v>Beryllium and compounds</v>
      </c>
      <c r="D144" s="68">
        <f>IFERROR(IF(OR($B144="",$B144="No CAS"),INDEX('DEQ Pollutant List'!$A$7:$A$614,MATCH($C144,'DEQ Pollutant List'!$C$7:$C$614,0)),INDEX('DEQ Pollutant List'!$A$7:$A$614,MATCH($B144,'DEQ Pollutant List'!$B$7:$B$614,0))),"")</f>
        <v>58</v>
      </c>
      <c r="E144" s="76">
        <v>0</v>
      </c>
      <c r="F144" s="77">
        <v>1.2E-5</v>
      </c>
      <c r="G144" s="77">
        <f t="shared" si="4"/>
        <v>1.2E-5</v>
      </c>
      <c r="H144" s="79" t="s">
        <v>1398</v>
      </c>
      <c r="I144" s="80"/>
      <c r="J144" s="77">
        <f>$F144*'2. Emissions Units &amp; Activities'!H$20*(1-$E144)</f>
        <v>9.1319999999999997E-4</v>
      </c>
      <c r="K144" s="77">
        <f>$F144*'2. Emissions Units &amp; Activities'!I$20*(1-$E144)</f>
        <v>1.044E-3</v>
      </c>
      <c r="L144" s="77"/>
      <c r="M144" s="77">
        <f>$G144*'2. Emissions Units &amp; Activities'!K$20*(1-$E144)</f>
        <v>2.5019178082191778E-6</v>
      </c>
      <c r="N144" s="77">
        <f>$G144*'2. Emissions Units &amp; Activities'!L$20*(1-$E144)</f>
        <v>3.4323287671232873E-6</v>
      </c>
      <c r="O144" s="77"/>
    </row>
    <row r="145" spans="1:15" x14ac:dyDescent="0.35">
      <c r="A145" s="208" t="s">
        <v>1373</v>
      </c>
      <c r="B145" s="60" t="s">
        <v>168</v>
      </c>
      <c r="C145" s="61" t="str">
        <f>IFERROR(IF(B145="No CAS","",INDEX('DEQ Pollutant List'!$C$7:$C$614,MATCH('3. Pollutant Emissions - EF'!B145,'DEQ Pollutant List'!$B$7:$B$614,0))),"")</f>
        <v>Cadmium and compounds</v>
      </c>
      <c r="D145" s="68">
        <f>IFERROR(IF(OR($B145="",$B145="No CAS"),INDEX('DEQ Pollutant List'!$A$7:$A$614,MATCH($C145,'DEQ Pollutant List'!$C$7:$C$614,0)),INDEX('DEQ Pollutant List'!$A$7:$A$614,MATCH($B145,'DEQ Pollutant List'!$B$7:$B$614,0))),"")</f>
        <v>83</v>
      </c>
      <c r="E145" s="76">
        <v>0</v>
      </c>
      <c r="F145" s="77">
        <v>1.1000000000000001E-3</v>
      </c>
      <c r="G145" s="77">
        <f t="shared" si="4"/>
        <v>1.1000000000000001E-3</v>
      </c>
      <c r="H145" s="79" t="s">
        <v>1398</v>
      </c>
      <c r="I145" s="80"/>
      <c r="J145" s="77">
        <f>$F145*'2. Emissions Units &amp; Activities'!H$20*(1-$E145)</f>
        <v>8.3709999999999993E-2</v>
      </c>
      <c r="K145" s="77">
        <f>$F145*'2. Emissions Units &amp; Activities'!I$20*(1-$E145)</f>
        <v>9.5700000000000007E-2</v>
      </c>
      <c r="L145" s="77"/>
      <c r="M145" s="77">
        <f>$G145*'2. Emissions Units &amp; Activities'!K$20*(1-$E145)</f>
        <v>2.2934246575342465E-4</v>
      </c>
      <c r="N145" s="77">
        <f>$G145*'2. Emissions Units &amp; Activities'!L$20*(1-$E145)</f>
        <v>3.1463013698630136E-4</v>
      </c>
      <c r="O145" s="77"/>
    </row>
    <row r="146" spans="1:15" x14ac:dyDescent="0.35">
      <c r="A146" s="208" t="s">
        <v>1373</v>
      </c>
      <c r="B146" s="60" t="s">
        <v>251</v>
      </c>
      <c r="C146" s="61" t="str">
        <f>IFERROR(IF(B146="No CAS","",INDEX('DEQ Pollutant List'!$C$7:$C$614,MATCH('3. Pollutant Emissions - EF'!B146,'DEQ Pollutant List'!$B$7:$B$614,0))),"")</f>
        <v>Chromium VI, chromate, and dichromate particulate</v>
      </c>
      <c r="D146" s="68">
        <f>IFERROR(IF(OR($B146="",$B146="No CAS"),INDEX('DEQ Pollutant List'!$A$7:$A$614,MATCH($C146,'DEQ Pollutant List'!$C$7:$C$614,0)),INDEX('DEQ Pollutant List'!$A$7:$A$614,MATCH($B146,'DEQ Pollutant List'!$B$7:$B$614,0))),"")</f>
        <v>136</v>
      </c>
      <c r="E146" s="76">
        <v>0</v>
      </c>
      <c r="F146" s="77">
        <v>1.4E-3</v>
      </c>
      <c r="G146" s="77">
        <f t="shared" si="4"/>
        <v>1.4E-3</v>
      </c>
      <c r="H146" s="79" t="s">
        <v>1398</v>
      </c>
      <c r="I146" s="80"/>
      <c r="J146" s="77">
        <f>$F146*'2. Emissions Units &amp; Activities'!H$20*(1-$E146)</f>
        <v>0.10654</v>
      </c>
      <c r="K146" s="77">
        <f>$F146*'2. Emissions Units &amp; Activities'!I$20*(1-$E146)</f>
        <v>0.12180000000000001</v>
      </c>
      <c r="L146" s="77"/>
      <c r="M146" s="77">
        <f>$G146*'2. Emissions Units &amp; Activities'!K$20*(1-$E146)</f>
        <v>2.9189041095890406E-4</v>
      </c>
      <c r="N146" s="77">
        <f>$G146*'2. Emissions Units &amp; Activities'!L$20*(1-$E146)</f>
        <v>4.004383561643835E-4</v>
      </c>
      <c r="O146" s="77"/>
    </row>
    <row r="147" spans="1:15" x14ac:dyDescent="0.35">
      <c r="A147" s="208" t="s">
        <v>1373</v>
      </c>
      <c r="B147" s="60" t="s">
        <v>256</v>
      </c>
      <c r="C147" s="61" t="str">
        <f>IFERROR(IF(B147="No CAS","",INDEX('DEQ Pollutant List'!$C$7:$C$614,MATCH('3. Pollutant Emissions - EF'!B147,'DEQ Pollutant List'!$B$7:$B$614,0))),"")</f>
        <v>Cobalt and compounds</v>
      </c>
      <c r="D147" s="68">
        <f>IFERROR(IF(OR($B147="",$B147="No CAS"),INDEX('DEQ Pollutant List'!$A$7:$A$614,MATCH($C147,'DEQ Pollutant List'!$C$7:$C$614,0)),INDEX('DEQ Pollutant List'!$A$7:$A$614,MATCH($B147,'DEQ Pollutant List'!$B$7:$B$614,0))),"")</f>
        <v>146</v>
      </c>
      <c r="E147" s="76">
        <v>0</v>
      </c>
      <c r="F147" s="77">
        <v>8.3999999999999995E-5</v>
      </c>
      <c r="G147" s="77">
        <f t="shared" si="4"/>
        <v>8.3999999999999995E-5</v>
      </c>
      <c r="H147" s="79" t="s">
        <v>1398</v>
      </c>
      <c r="I147" s="80"/>
      <c r="J147" s="77">
        <f>$F147*'2. Emissions Units &amp; Activities'!H$20*(1-$E147)</f>
        <v>6.3923999999999995E-3</v>
      </c>
      <c r="K147" s="77">
        <f>$F147*'2. Emissions Units &amp; Activities'!I$20*(1-$E147)</f>
        <v>7.3079999999999994E-3</v>
      </c>
      <c r="L147" s="77"/>
      <c r="M147" s="77">
        <f>$G147*'2. Emissions Units &amp; Activities'!K$20*(1-$E147)</f>
        <v>1.7513424657534245E-5</v>
      </c>
      <c r="N147" s="77">
        <f>$G147*'2. Emissions Units &amp; Activities'!L$20*(1-$E147)</f>
        <v>2.4026301369863008E-5</v>
      </c>
      <c r="O147" s="77"/>
    </row>
    <row r="148" spans="1:15" x14ac:dyDescent="0.35">
      <c r="A148" s="208" t="s">
        <v>1373</v>
      </c>
      <c r="B148" s="60" t="s">
        <v>259</v>
      </c>
      <c r="C148" s="61" t="str">
        <f>IFERROR(IF(B148="No CAS","",INDEX('DEQ Pollutant List'!$C$7:$C$614,MATCH('3. Pollutant Emissions - EF'!B148,'DEQ Pollutant List'!$B$7:$B$614,0))),"")</f>
        <v>Copper and compounds</v>
      </c>
      <c r="D148" s="68">
        <f>IFERROR(IF(OR($B148="",$B148="No CAS"),INDEX('DEQ Pollutant List'!$A$7:$A$614,MATCH($C148,'DEQ Pollutant List'!$C$7:$C$614,0)),INDEX('DEQ Pollutant List'!$A$7:$A$614,MATCH($B148,'DEQ Pollutant List'!$B$7:$B$614,0))),"")</f>
        <v>149</v>
      </c>
      <c r="E148" s="76">
        <v>0</v>
      </c>
      <c r="F148" s="77">
        <v>8.4999999999999995E-4</v>
      </c>
      <c r="G148" s="77">
        <f t="shared" si="4"/>
        <v>8.4999999999999995E-4</v>
      </c>
      <c r="H148" s="79" t="s">
        <v>1398</v>
      </c>
      <c r="I148" s="80"/>
      <c r="J148" s="77">
        <f>$F148*'2. Emissions Units &amp; Activities'!H$20*(1-$E148)</f>
        <v>6.4684999999999993E-2</v>
      </c>
      <c r="K148" s="77">
        <f>$F148*'2. Emissions Units &amp; Activities'!I$20*(1-$E148)</f>
        <v>7.3950000000000002E-2</v>
      </c>
      <c r="L148" s="77"/>
      <c r="M148" s="77">
        <f>$G148*'2. Emissions Units &amp; Activities'!K$20*(1-$E148)</f>
        <v>1.7721917808219176E-4</v>
      </c>
      <c r="N148" s="77">
        <f>$G148*'2. Emissions Units &amp; Activities'!L$20*(1-$E148)</f>
        <v>2.4312328767123282E-4</v>
      </c>
      <c r="O148" s="77"/>
    </row>
    <row r="149" spans="1:15" x14ac:dyDescent="0.35">
      <c r="A149" s="208" t="s">
        <v>1373</v>
      </c>
      <c r="B149" s="60" t="s">
        <v>445</v>
      </c>
      <c r="C149" s="61" t="str">
        <f>IFERROR(IF(B149="No CAS","",INDEX('DEQ Pollutant List'!$C$7:$C$614,MATCH('3. Pollutant Emissions - EF'!B149,'DEQ Pollutant List'!$B$7:$B$614,0))),"")</f>
        <v>Ethyl benzene</v>
      </c>
      <c r="D149" s="68">
        <f>IFERROR(IF(OR($B149="",$B149="No CAS"),INDEX('DEQ Pollutant List'!$A$7:$A$614,MATCH($C149,'DEQ Pollutant List'!$C$7:$C$614,0)),INDEX('DEQ Pollutant List'!$A$7:$A$614,MATCH($B149,'DEQ Pollutant List'!$B$7:$B$614,0))),"")</f>
        <v>229</v>
      </c>
      <c r="E149" s="76">
        <v>0</v>
      </c>
      <c r="F149" s="77">
        <v>0</v>
      </c>
      <c r="G149" s="77">
        <f t="shared" si="4"/>
        <v>0</v>
      </c>
      <c r="H149" s="79" t="s">
        <v>1398</v>
      </c>
      <c r="I149" s="80"/>
      <c r="J149" s="77">
        <f>$F149*'2. Emissions Units &amp; Activities'!H$20*(1-$E149)</f>
        <v>0</v>
      </c>
      <c r="K149" s="77">
        <f>$F149*'2. Emissions Units &amp; Activities'!I$20*(1-$E149)</f>
        <v>0</v>
      </c>
      <c r="L149" s="77"/>
      <c r="M149" s="77">
        <f>$G149*'2. Emissions Units &amp; Activities'!K$20*(1-$E149)</f>
        <v>0</v>
      </c>
      <c r="N149" s="77">
        <f>$G149*'2. Emissions Units &amp; Activities'!L$20*(1-$E149)</f>
        <v>0</v>
      </c>
      <c r="O149" s="77"/>
    </row>
    <row r="150" spans="1:15" x14ac:dyDescent="0.35">
      <c r="A150" s="208" t="s">
        <v>1373</v>
      </c>
      <c r="B150" s="60" t="s">
        <v>482</v>
      </c>
      <c r="C150" s="61" t="str">
        <f>IFERROR(IF(B150="No CAS","",INDEX('DEQ Pollutant List'!$C$7:$C$614,MATCH('3. Pollutant Emissions - EF'!B150,'DEQ Pollutant List'!$B$7:$B$614,0))),"")</f>
        <v>Formaldehyde</v>
      </c>
      <c r="D150" s="68">
        <f>IFERROR(IF(OR($B150="",$B150="No CAS"),INDEX('DEQ Pollutant List'!$A$7:$A$614,MATCH($C150,'DEQ Pollutant List'!$C$7:$C$614,0)),INDEX('DEQ Pollutant List'!$A$7:$A$614,MATCH($B150,'DEQ Pollutant List'!$B$7:$B$614,0))),"")</f>
        <v>250</v>
      </c>
      <c r="E150" s="76">
        <v>0</v>
      </c>
      <c r="F150" s="77">
        <v>7.4999999999999997E-2</v>
      </c>
      <c r="G150" s="77">
        <f t="shared" si="4"/>
        <v>7.4999999999999997E-2</v>
      </c>
      <c r="H150" s="79" t="s">
        <v>1398</v>
      </c>
      <c r="I150" s="80"/>
      <c r="J150" s="77">
        <f>$F150*'2. Emissions Units &amp; Activities'!H$20*(1-$E150)</f>
        <v>5.7074999999999996</v>
      </c>
      <c r="K150" s="77">
        <f>$F150*'2. Emissions Units &amp; Activities'!I$20*(1-$E150)</f>
        <v>6.5249999999999995</v>
      </c>
      <c r="L150" s="77"/>
      <c r="M150" s="77">
        <f>$G150*'2. Emissions Units &amp; Activities'!K$20*(1-$E150)</f>
        <v>1.5636986301369862E-2</v>
      </c>
      <c r="N150" s="77">
        <f>$G150*'2. Emissions Units &amp; Activities'!L$20*(1-$E150)</f>
        <v>2.1452054794520545E-2</v>
      </c>
      <c r="O150" s="77"/>
    </row>
    <row r="151" spans="1:15" x14ac:dyDescent="0.35">
      <c r="A151" s="208" t="s">
        <v>1373</v>
      </c>
      <c r="B151" s="60" t="s">
        <v>525</v>
      </c>
      <c r="C151" s="61" t="str">
        <f>IFERROR(IF(B151="No CAS","",INDEX('DEQ Pollutant List'!$C$7:$C$614,MATCH('3. Pollutant Emissions - EF'!B151,'DEQ Pollutant List'!$B$7:$B$614,0))),"")</f>
        <v>Hexane</v>
      </c>
      <c r="D151" s="68">
        <f>IFERROR(IF(OR($B151="",$B151="No CAS"),INDEX('DEQ Pollutant List'!$A$7:$A$614,MATCH($C151,'DEQ Pollutant List'!$C$7:$C$614,0)),INDEX('DEQ Pollutant List'!$A$7:$A$614,MATCH($B151,'DEQ Pollutant List'!$B$7:$B$614,0))),"")</f>
        <v>289</v>
      </c>
      <c r="E151" s="76">
        <v>0</v>
      </c>
      <c r="F151" s="77">
        <v>1.8</v>
      </c>
      <c r="G151" s="77">
        <f t="shared" si="4"/>
        <v>1.8</v>
      </c>
      <c r="H151" s="79" t="s">
        <v>1398</v>
      </c>
      <c r="I151" s="80"/>
      <c r="J151" s="77">
        <f>$F151*'2. Emissions Units &amp; Activities'!H$20*(1-$E151)</f>
        <v>136.97999999999999</v>
      </c>
      <c r="K151" s="77">
        <f>$F151*'2. Emissions Units &amp; Activities'!I$20*(1-$E151)</f>
        <v>156.6</v>
      </c>
      <c r="L151" s="77"/>
      <c r="M151" s="77">
        <f>$G151*'2. Emissions Units &amp; Activities'!K$20*(1-$E151)</f>
        <v>0.37528767123287671</v>
      </c>
      <c r="N151" s="77">
        <f>$G151*'2. Emissions Units &amp; Activities'!L$20*(1-$E151)</f>
        <v>0.51484931506849307</v>
      </c>
      <c r="O151" s="77"/>
    </row>
    <row r="152" spans="1:15" x14ac:dyDescent="0.35">
      <c r="A152" s="208" t="s">
        <v>1373</v>
      </c>
      <c r="B152" s="60" t="s">
        <v>563</v>
      </c>
      <c r="C152" s="61" t="str">
        <f>IFERROR(IF(B152="No CAS","",INDEX('DEQ Pollutant List'!$C$7:$C$614,MATCH('3. Pollutant Emissions - EF'!B152,'DEQ Pollutant List'!$B$7:$B$614,0))),"")</f>
        <v>Manganese and compounds</v>
      </c>
      <c r="D152" s="68">
        <f>IFERROR(IF(OR($B152="",$B152="No CAS"),INDEX('DEQ Pollutant List'!$A$7:$A$614,MATCH($C152,'DEQ Pollutant List'!$C$7:$C$614,0)),INDEX('DEQ Pollutant List'!$A$7:$A$614,MATCH($B152,'DEQ Pollutant List'!$B$7:$B$614,0))),"")</f>
        <v>312</v>
      </c>
      <c r="E152" s="76">
        <v>0</v>
      </c>
      <c r="F152" s="77">
        <v>3.8000000000000002E-4</v>
      </c>
      <c r="G152" s="77">
        <f t="shared" si="4"/>
        <v>3.8000000000000002E-4</v>
      </c>
      <c r="H152" s="79" t="s">
        <v>1398</v>
      </c>
      <c r="I152" s="80"/>
      <c r="J152" s="77">
        <f>$F152*'2. Emissions Units &amp; Activities'!H$20*(1-$E152)</f>
        <v>2.8917999999999999E-2</v>
      </c>
      <c r="K152" s="77">
        <f>$F152*'2. Emissions Units &amp; Activities'!I$20*(1-$E152)</f>
        <v>3.3059999999999999E-2</v>
      </c>
      <c r="L152" s="77"/>
      <c r="M152" s="77">
        <f>$G152*'2. Emissions Units &amp; Activities'!K$20*(1-$E152)</f>
        <v>7.9227397260273972E-5</v>
      </c>
      <c r="N152" s="77">
        <f>$G152*'2. Emissions Units &amp; Activities'!L$20*(1-$E152)</f>
        <v>1.086904109589041E-4</v>
      </c>
      <c r="O152" s="77"/>
    </row>
    <row r="153" spans="1:15" x14ac:dyDescent="0.35">
      <c r="A153" s="208" t="s">
        <v>1373</v>
      </c>
      <c r="B153" s="60" t="s">
        <v>569</v>
      </c>
      <c r="C153" s="61" t="str">
        <f>IFERROR(IF(B153="No CAS","",INDEX('DEQ Pollutant List'!$C$7:$C$614,MATCH('3. Pollutant Emissions - EF'!B153,'DEQ Pollutant List'!$B$7:$B$614,0))),"")</f>
        <v>Mercury and compounds</v>
      </c>
      <c r="D153" s="68">
        <f>IFERROR(IF(OR($B153="",$B153="No CAS"),INDEX('DEQ Pollutant List'!$A$7:$A$614,MATCH($C153,'DEQ Pollutant List'!$C$7:$C$614,0)),INDEX('DEQ Pollutant List'!$A$7:$A$614,MATCH($B153,'DEQ Pollutant List'!$B$7:$B$614,0))),"")</f>
        <v>316</v>
      </c>
      <c r="E153" s="76">
        <v>0</v>
      </c>
      <c r="F153" s="77">
        <v>2.5999999999999998E-4</v>
      </c>
      <c r="G153" s="77">
        <f t="shared" si="4"/>
        <v>2.5999999999999998E-4</v>
      </c>
      <c r="H153" s="79" t="s">
        <v>1398</v>
      </c>
      <c r="I153" s="80"/>
      <c r="J153" s="77">
        <f>$F153*'2. Emissions Units &amp; Activities'!H$20*(1-$E153)</f>
        <v>1.9785999999999998E-2</v>
      </c>
      <c r="K153" s="77">
        <f>$F153*'2. Emissions Units &amp; Activities'!I$20*(1-$E153)</f>
        <v>2.2619999999999998E-2</v>
      </c>
      <c r="L153" s="77"/>
      <c r="M153" s="77">
        <f>$G153*'2. Emissions Units &amp; Activities'!K$20*(1-$E153)</f>
        <v>5.4208219178082185E-5</v>
      </c>
      <c r="N153" s="77">
        <f>$G153*'2. Emissions Units &amp; Activities'!L$20*(1-$E153)</f>
        <v>7.4367123287671211E-5</v>
      </c>
      <c r="O153" s="77"/>
    </row>
    <row r="154" spans="1:15" x14ac:dyDescent="0.35">
      <c r="A154" s="208" t="s">
        <v>1373</v>
      </c>
      <c r="B154" s="60" t="s">
        <v>627</v>
      </c>
      <c r="C154" s="61" t="str">
        <f>IFERROR(IF(B154="No CAS","",INDEX('DEQ Pollutant List'!$C$7:$C$614,MATCH('3. Pollutant Emissions - EF'!B154,'DEQ Pollutant List'!$B$7:$B$614,0))),"")</f>
        <v>Molybdenum trioxide</v>
      </c>
      <c r="D154" s="68">
        <f>IFERROR(IF(OR($B154="",$B154="No CAS"),INDEX('DEQ Pollutant List'!$A$7:$A$614,MATCH($C154,'DEQ Pollutant List'!$C$7:$C$614,0)),INDEX('DEQ Pollutant List'!$A$7:$A$614,MATCH($B154,'DEQ Pollutant List'!$B$7:$B$614,0))),"")</f>
        <v>361</v>
      </c>
      <c r="E154" s="76">
        <v>0</v>
      </c>
      <c r="F154" s="77">
        <v>1.65E-3</v>
      </c>
      <c r="G154" s="77">
        <f t="shared" si="4"/>
        <v>1.65E-3</v>
      </c>
      <c r="H154" s="79" t="s">
        <v>1398</v>
      </c>
      <c r="I154" s="80"/>
      <c r="J154" s="77">
        <f>$F154*'2. Emissions Units &amp; Activities'!H$20*(1-$E154)</f>
        <v>0.12556499999999998</v>
      </c>
      <c r="K154" s="77">
        <f>$F154*'2. Emissions Units &amp; Activities'!I$20*(1-$E154)</f>
        <v>0.14355000000000001</v>
      </c>
      <c r="L154" s="77"/>
      <c r="M154" s="77">
        <f>$G154*'2. Emissions Units &amp; Activities'!K$20*(1-$E154)</f>
        <v>3.4401369863013698E-4</v>
      </c>
      <c r="N154" s="77">
        <f>$G154*'2. Emissions Units &amp; Activities'!L$20*(1-$E154)</f>
        <v>4.7194520547945196E-4</v>
      </c>
      <c r="O154" s="77"/>
    </row>
    <row r="155" spans="1:15" x14ac:dyDescent="0.35">
      <c r="A155" s="208" t="s">
        <v>1373</v>
      </c>
      <c r="B155" s="60" t="s">
        <v>635</v>
      </c>
      <c r="C155" s="61" t="str">
        <f>IFERROR(IF(B155="No CAS","",INDEX('DEQ Pollutant List'!$C$7:$C$614,MATCH('3. Pollutant Emissions - EF'!B155,'DEQ Pollutant List'!$B$7:$B$614,0))),"")</f>
        <v>Nickel and compounds</v>
      </c>
      <c r="D155" s="68">
        <f>IFERROR(IF(OR($B155="",$B155="No CAS"),INDEX('DEQ Pollutant List'!$A$7:$A$614,MATCH($C155,'DEQ Pollutant List'!$C$7:$C$614,0)),INDEX('DEQ Pollutant List'!$A$7:$A$614,MATCH($B155,'DEQ Pollutant List'!$B$7:$B$614,0))),"")</f>
        <v>364</v>
      </c>
      <c r="E155" s="76">
        <v>0</v>
      </c>
      <c r="F155" s="77">
        <v>2.0999999999999999E-3</v>
      </c>
      <c r="G155" s="77">
        <f t="shared" si="4"/>
        <v>2.0999999999999999E-3</v>
      </c>
      <c r="H155" s="79" t="s">
        <v>1398</v>
      </c>
      <c r="I155" s="80"/>
      <c r="J155" s="77">
        <f>$F155*'2. Emissions Units &amp; Activities'!H$20*(1-$E155)</f>
        <v>0.15980999999999998</v>
      </c>
      <c r="K155" s="77">
        <f>$F155*'2. Emissions Units &amp; Activities'!I$20*(1-$E155)</f>
        <v>0.1827</v>
      </c>
      <c r="L155" s="77"/>
      <c r="M155" s="77">
        <f>$G155*'2. Emissions Units &amp; Activities'!K$20*(1-$E155)</f>
        <v>4.3783561643835611E-4</v>
      </c>
      <c r="N155" s="77">
        <f>$G155*'2. Emissions Units &amp; Activities'!L$20*(1-$E155)</f>
        <v>6.0065753424657525E-4</v>
      </c>
      <c r="O155" s="77"/>
    </row>
    <row r="156" spans="1:15" x14ac:dyDescent="0.35">
      <c r="A156" s="208" t="s">
        <v>1373</v>
      </c>
      <c r="B156" s="60" t="s">
        <v>876</v>
      </c>
      <c r="C156" s="61" t="str">
        <f>IFERROR(IF(B156="No CAS","",INDEX('DEQ Pollutant List'!$C$7:$C$614,MATCH('3. Pollutant Emissions - EF'!B156,'DEQ Pollutant List'!$B$7:$B$614,0))),"")</f>
        <v>Acenaphthene</v>
      </c>
      <c r="D156" s="68">
        <f>IFERROR(IF(OR($B156="",$B156="No CAS"),INDEX('DEQ Pollutant List'!$A$7:$A$614,MATCH($C156,'DEQ Pollutant List'!$C$7:$C$614,0)),INDEX('DEQ Pollutant List'!$A$7:$A$614,MATCH($B156,'DEQ Pollutant List'!$B$7:$B$614,0))),"")</f>
        <v>402</v>
      </c>
      <c r="E156" s="76">
        <v>0</v>
      </c>
      <c r="F156" s="77">
        <v>1.7999999999999999E-6</v>
      </c>
      <c r="G156" s="77">
        <f t="shared" si="4"/>
        <v>1.7999999999999999E-6</v>
      </c>
      <c r="H156" s="79" t="s">
        <v>1398</v>
      </c>
      <c r="I156" s="80"/>
      <c r="J156" s="77">
        <f>$F156*'2. Emissions Units &amp; Activities'!H$20*(1-$E156)</f>
        <v>1.3697999999999998E-4</v>
      </c>
      <c r="K156" s="77">
        <f>$F156*'2. Emissions Units &amp; Activities'!I$20*(1-$E156)</f>
        <v>1.5659999999999998E-4</v>
      </c>
      <c r="L156" s="77"/>
      <c r="M156" s="77">
        <f>$G156*'2. Emissions Units &amp; Activities'!K$20*(1-$E156)</f>
        <v>3.7528767123287666E-7</v>
      </c>
      <c r="N156" s="77">
        <f>$G156*'2. Emissions Units &amp; Activities'!L$20*(1-$E156)</f>
        <v>5.1484931506849308E-7</v>
      </c>
      <c r="O156" s="77"/>
    </row>
    <row r="157" spans="1:15" x14ac:dyDescent="0.35">
      <c r="A157" s="208" t="s">
        <v>1373</v>
      </c>
      <c r="B157" s="60" t="s">
        <v>878</v>
      </c>
      <c r="C157" s="61" t="str">
        <f>IFERROR(IF(B157="No CAS","",INDEX('DEQ Pollutant List'!$C$7:$C$614,MATCH('3. Pollutant Emissions - EF'!B157,'DEQ Pollutant List'!$B$7:$B$614,0))),"")</f>
        <v>Acenaphthylene</v>
      </c>
      <c r="D157" s="68">
        <f>IFERROR(IF(OR($B157="",$B157="No CAS"),INDEX('DEQ Pollutant List'!$A$7:$A$614,MATCH($C157,'DEQ Pollutant List'!$C$7:$C$614,0)),INDEX('DEQ Pollutant List'!$A$7:$A$614,MATCH($B157,'DEQ Pollutant List'!$B$7:$B$614,0))),"")</f>
        <v>403</v>
      </c>
      <c r="E157" s="76">
        <v>0</v>
      </c>
      <c r="F157" s="77">
        <v>1.7999999999999999E-6</v>
      </c>
      <c r="G157" s="77">
        <f t="shared" si="4"/>
        <v>1.7999999999999999E-6</v>
      </c>
      <c r="H157" s="79" t="s">
        <v>1398</v>
      </c>
      <c r="I157" s="80"/>
      <c r="J157" s="77">
        <f>$F157*'2. Emissions Units &amp; Activities'!H$20*(1-$E157)</f>
        <v>1.3697999999999998E-4</v>
      </c>
      <c r="K157" s="77">
        <f>$F157*'2. Emissions Units &amp; Activities'!I$20*(1-$E157)</f>
        <v>1.5659999999999998E-4</v>
      </c>
      <c r="L157" s="77"/>
      <c r="M157" s="77">
        <f>$G157*'2. Emissions Units &amp; Activities'!K$20*(1-$E157)</f>
        <v>3.7528767123287666E-7</v>
      </c>
      <c r="N157" s="77">
        <f>$G157*'2. Emissions Units &amp; Activities'!L$20*(1-$E157)</f>
        <v>5.1484931506849308E-7</v>
      </c>
      <c r="O157" s="77"/>
    </row>
    <row r="158" spans="1:15" x14ac:dyDescent="0.35">
      <c r="A158" s="208" t="s">
        <v>1373</v>
      </c>
      <c r="B158" s="60" t="s">
        <v>880</v>
      </c>
      <c r="C158" s="61" t="str">
        <f>IFERROR(IF(B158="No CAS","",INDEX('DEQ Pollutant List'!$C$7:$C$614,MATCH('3. Pollutant Emissions - EF'!B158,'DEQ Pollutant List'!$B$7:$B$614,0))),"")</f>
        <v>Anthracene</v>
      </c>
      <c r="D158" s="68">
        <f>IFERROR(IF(OR($B158="",$B158="No CAS"),INDEX('DEQ Pollutant List'!$A$7:$A$614,MATCH($C158,'DEQ Pollutant List'!$C$7:$C$614,0)),INDEX('DEQ Pollutant List'!$A$7:$A$614,MATCH($B158,'DEQ Pollutant List'!$B$7:$B$614,0))),"")</f>
        <v>404</v>
      </c>
      <c r="E158" s="76">
        <v>0</v>
      </c>
      <c r="F158" s="77">
        <v>2.3999999999999999E-6</v>
      </c>
      <c r="G158" s="77">
        <f t="shared" si="4"/>
        <v>2.3999999999999999E-6</v>
      </c>
      <c r="H158" s="79" t="s">
        <v>1398</v>
      </c>
      <c r="I158" s="80"/>
      <c r="J158" s="77">
        <f>$F158*'2. Emissions Units &amp; Activities'!H$20*(1-$E158)</f>
        <v>1.8263999999999997E-4</v>
      </c>
      <c r="K158" s="77">
        <f>$F158*'2. Emissions Units &amp; Activities'!I$20*(1-$E158)</f>
        <v>2.0879999999999998E-4</v>
      </c>
      <c r="L158" s="77"/>
      <c r="M158" s="77">
        <f>$G158*'2. Emissions Units &amp; Activities'!K$20*(1-$E158)</f>
        <v>5.0038356164383555E-7</v>
      </c>
      <c r="N158" s="77">
        <f>$G158*'2. Emissions Units &amp; Activities'!L$20*(1-$E158)</f>
        <v>6.8646575342465741E-7</v>
      </c>
      <c r="O158" s="77"/>
    </row>
    <row r="159" spans="1:15" x14ac:dyDescent="0.35">
      <c r="A159" s="208" t="s">
        <v>1373</v>
      </c>
      <c r="B159" s="60" t="s">
        <v>884</v>
      </c>
      <c r="C159" s="61" t="str">
        <f>IFERROR(IF(B159="No CAS","",INDEX('DEQ Pollutant List'!$C$7:$C$614,MATCH('3. Pollutant Emissions - EF'!B159,'DEQ Pollutant List'!$B$7:$B$614,0))),"")</f>
        <v>Benz[a]anthracene</v>
      </c>
      <c r="D159" s="68">
        <f>IFERROR(IF(OR($B159="",$B159="No CAS"),INDEX('DEQ Pollutant List'!$A$7:$A$614,MATCH($C159,'DEQ Pollutant List'!$C$7:$C$614,0)),INDEX('DEQ Pollutant List'!$A$7:$A$614,MATCH($B159,'DEQ Pollutant List'!$B$7:$B$614,0))),"")</f>
        <v>405</v>
      </c>
      <c r="E159" s="76">
        <v>0</v>
      </c>
      <c r="F159" s="77">
        <v>1.7999999999999999E-6</v>
      </c>
      <c r="G159" s="77">
        <f t="shared" si="4"/>
        <v>1.7999999999999999E-6</v>
      </c>
      <c r="H159" s="79" t="s">
        <v>1398</v>
      </c>
      <c r="I159" s="80"/>
      <c r="J159" s="77">
        <f>$F159*'2. Emissions Units &amp; Activities'!H$20*(1-$E159)</f>
        <v>1.3697999999999998E-4</v>
      </c>
      <c r="K159" s="77">
        <f>$F159*'2. Emissions Units &amp; Activities'!I$20*(1-$E159)</f>
        <v>1.5659999999999998E-4</v>
      </c>
      <c r="L159" s="77"/>
      <c r="M159" s="77">
        <f>$G159*'2. Emissions Units &amp; Activities'!K$20*(1-$E159)</f>
        <v>3.7528767123287666E-7</v>
      </c>
      <c r="N159" s="77">
        <f>$G159*'2. Emissions Units &amp; Activities'!L$20*(1-$E159)</f>
        <v>5.1484931506849308E-7</v>
      </c>
      <c r="O159" s="77"/>
    </row>
    <row r="160" spans="1:15" x14ac:dyDescent="0.35">
      <c r="A160" s="208" t="s">
        <v>1373</v>
      </c>
      <c r="B160" s="60" t="s">
        <v>886</v>
      </c>
      <c r="C160" s="61" t="str">
        <f>IFERROR(IF(B160="No CAS","",INDEX('DEQ Pollutant List'!$C$7:$C$614,MATCH('3. Pollutant Emissions - EF'!B160,'DEQ Pollutant List'!$B$7:$B$614,0))),"")</f>
        <v>Benzo[a]pyrene</v>
      </c>
      <c r="D160" s="68">
        <f>IFERROR(IF(OR($B160="",$B160="No CAS"),INDEX('DEQ Pollutant List'!$A$7:$A$614,MATCH($C160,'DEQ Pollutant List'!$C$7:$C$614,0)),INDEX('DEQ Pollutant List'!$A$7:$A$614,MATCH($B160,'DEQ Pollutant List'!$B$7:$B$614,0))),"")</f>
        <v>406</v>
      </c>
      <c r="E160" s="76">
        <v>0</v>
      </c>
      <c r="F160" s="77">
        <v>1.1999999999999999E-6</v>
      </c>
      <c r="G160" s="77">
        <f t="shared" si="4"/>
        <v>1.1999999999999999E-6</v>
      </c>
      <c r="H160" s="79" t="s">
        <v>1398</v>
      </c>
      <c r="I160" s="80"/>
      <c r="J160" s="77">
        <f>$F160*'2. Emissions Units &amp; Activities'!H$20*(1-$E160)</f>
        <v>9.1319999999999986E-5</v>
      </c>
      <c r="K160" s="77">
        <f>$F160*'2. Emissions Units &amp; Activities'!I$20*(1-$E160)</f>
        <v>1.0439999999999999E-4</v>
      </c>
      <c r="L160" s="77"/>
      <c r="M160" s="77">
        <f>$G160*'2. Emissions Units &amp; Activities'!K$20*(1-$E160)</f>
        <v>2.5019178082191778E-7</v>
      </c>
      <c r="N160" s="77">
        <f>$G160*'2. Emissions Units &amp; Activities'!L$20*(1-$E160)</f>
        <v>3.432328767123287E-7</v>
      </c>
      <c r="O160" s="77"/>
    </row>
    <row r="161" spans="1:15" x14ac:dyDescent="0.35">
      <c r="A161" s="208" t="s">
        <v>1373</v>
      </c>
      <c r="B161" s="60" t="s">
        <v>888</v>
      </c>
      <c r="C161" s="61" t="str">
        <f>IFERROR(IF(B161="No CAS","",INDEX('DEQ Pollutant List'!$C$7:$C$614,MATCH('3. Pollutant Emissions - EF'!B161,'DEQ Pollutant List'!$B$7:$B$614,0))),"")</f>
        <v>Benzo[b]fluoranthene</v>
      </c>
      <c r="D161" s="68">
        <f>IFERROR(IF(OR($B161="",$B161="No CAS"),INDEX('DEQ Pollutant List'!$A$7:$A$614,MATCH($C161,'DEQ Pollutant List'!$C$7:$C$614,0)),INDEX('DEQ Pollutant List'!$A$7:$A$614,MATCH($B161,'DEQ Pollutant List'!$B$7:$B$614,0))),"")</f>
        <v>407</v>
      </c>
      <c r="E161" s="76">
        <v>0</v>
      </c>
      <c r="F161" s="77">
        <v>1.7999999999999999E-6</v>
      </c>
      <c r="G161" s="77">
        <f t="shared" si="4"/>
        <v>1.7999999999999999E-6</v>
      </c>
      <c r="H161" s="79" t="s">
        <v>1398</v>
      </c>
      <c r="I161" s="80"/>
      <c r="J161" s="77">
        <f>$F161*'2. Emissions Units &amp; Activities'!H$20*(1-$E161)</f>
        <v>1.3697999999999998E-4</v>
      </c>
      <c r="K161" s="77">
        <f>$F161*'2. Emissions Units &amp; Activities'!I$20*(1-$E161)</f>
        <v>1.5659999999999998E-4</v>
      </c>
      <c r="L161" s="77"/>
      <c r="M161" s="77">
        <f>$G161*'2. Emissions Units &amp; Activities'!K$20*(1-$E161)</f>
        <v>3.7528767123287666E-7</v>
      </c>
      <c r="N161" s="77">
        <f>$G161*'2. Emissions Units &amp; Activities'!L$20*(1-$E161)</f>
        <v>5.1484931506849308E-7</v>
      </c>
      <c r="O161" s="77"/>
    </row>
    <row r="162" spans="1:15" x14ac:dyDescent="0.35">
      <c r="A162" s="208" t="s">
        <v>1373</v>
      </c>
      <c r="B162" s="60" t="s">
        <v>894</v>
      </c>
      <c r="C162" s="61" t="str">
        <f>IFERROR(IF(B162="No CAS","",INDEX('DEQ Pollutant List'!$C$7:$C$614,MATCH('3. Pollutant Emissions - EF'!B162,'DEQ Pollutant List'!$B$7:$B$614,0))),"")</f>
        <v>Benzo[g,h,i]perylene</v>
      </c>
      <c r="D162" s="68">
        <f>IFERROR(IF(OR($B162="",$B162="No CAS"),INDEX('DEQ Pollutant List'!$A$7:$A$614,MATCH($C162,'DEQ Pollutant List'!$C$7:$C$614,0)),INDEX('DEQ Pollutant List'!$A$7:$A$614,MATCH($B162,'DEQ Pollutant List'!$B$7:$B$614,0))),"")</f>
        <v>410</v>
      </c>
      <c r="E162" s="76">
        <v>0</v>
      </c>
      <c r="F162" s="77">
        <v>1.1999999999999999E-6</v>
      </c>
      <c r="G162" s="77">
        <f t="shared" si="4"/>
        <v>1.1999999999999999E-6</v>
      </c>
      <c r="H162" s="79" t="s">
        <v>1398</v>
      </c>
      <c r="I162" s="80"/>
      <c r="J162" s="77">
        <f>$F162*'2. Emissions Units &amp; Activities'!H$20*(1-$E162)</f>
        <v>9.1319999999999986E-5</v>
      </c>
      <c r="K162" s="77">
        <f>$F162*'2. Emissions Units &amp; Activities'!I$20*(1-$E162)</f>
        <v>1.0439999999999999E-4</v>
      </c>
      <c r="L162" s="77"/>
      <c r="M162" s="77">
        <f>$G162*'2. Emissions Units &amp; Activities'!K$20*(1-$E162)</f>
        <v>2.5019178082191778E-7</v>
      </c>
      <c r="N162" s="77">
        <f>$G162*'2. Emissions Units &amp; Activities'!L$20*(1-$E162)</f>
        <v>3.432328767123287E-7</v>
      </c>
      <c r="O162" s="77"/>
    </row>
    <row r="163" spans="1:15" x14ac:dyDescent="0.35">
      <c r="A163" s="208" t="s">
        <v>1373</v>
      </c>
      <c r="B163" s="60" t="s">
        <v>898</v>
      </c>
      <c r="C163" s="61" t="str">
        <f>IFERROR(IF(B163="No CAS","",INDEX('DEQ Pollutant List'!$C$7:$C$614,MATCH('3. Pollutant Emissions - EF'!B163,'DEQ Pollutant List'!$B$7:$B$614,0))),"")</f>
        <v>Benzo[k]fluoranthene</v>
      </c>
      <c r="D163" s="68">
        <f>IFERROR(IF(OR($B163="",$B163="No CAS"),INDEX('DEQ Pollutant List'!$A$7:$A$614,MATCH($C163,'DEQ Pollutant List'!$C$7:$C$614,0)),INDEX('DEQ Pollutant List'!$A$7:$A$614,MATCH($B163,'DEQ Pollutant List'!$B$7:$B$614,0))),"")</f>
        <v>412</v>
      </c>
      <c r="E163" s="76">
        <v>0</v>
      </c>
      <c r="F163" s="77">
        <v>1.7999999999999999E-6</v>
      </c>
      <c r="G163" s="77">
        <f t="shared" si="4"/>
        <v>1.7999999999999999E-6</v>
      </c>
      <c r="H163" s="79" t="s">
        <v>1398</v>
      </c>
      <c r="I163" s="80"/>
      <c r="J163" s="77">
        <f>$F163*'2. Emissions Units &amp; Activities'!H$20*(1-$E163)</f>
        <v>1.3697999999999998E-4</v>
      </c>
      <c r="K163" s="77">
        <f>$F163*'2. Emissions Units &amp; Activities'!I$20*(1-$E163)</f>
        <v>1.5659999999999998E-4</v>
      </c>
      <c r="L163" s="77"/>
      <c r="M163" s="77">
        <f>$G163*'2. Emissions Units &amp; Activities'!K$20*(1-$E163)</f>
        <v>3.7528767123287666E-7</v>
      </c>
      <c r="N163" s="77">
        <f>$G163*'2. Emissions Units &amp; Activities'!L$20*(1-$E163)</f>
        <v>5.1484931506849308E-7</v>
      </c>
      <c r="O163" s="77"/>
    </row>
    <row r="164" spans="1:15" x14ac:dyDescent="0.35">
      <c r="A164" s="208" t="s">
        <v>1373</v>
      </c>
      <c r="B164" s="60" t="s">
        <v>902</v>
      </c>
      <c r="C164" s="61" t="str">
        <f>IFERROR(IF(B164="No CAS","",INDEX('DEQ Pollutant List'!$C$7:$C$614,MATCH('3. Pollutant Emissions - EF'!B164,'DEQ Pollutant List'!$B$7:$B$614,0))),"")</f>
        <v>Chrysene</v>
      </c>
      <c r="D164" s="68">
        <f>IFERROR(IF(OR($B164="",$B164="No CAS"),INDEX('DEQ Pollutant List'!$A$7:$A$614,MATCH($C164,'DEQ Pollutant List'!$C$7:$C$614,0)),INDEX('DEQ Pollutant List'!$A$7:$A$614,MATCH($B164,'DEQ Pollutant List'!$B$7:$B$614,0))),"")</f>
        <v>414</v>
      </c>
      <c r="E164" s="76">
        <v>0</v>
      </c>
      <c r="F164" s="77">
        <v>1.7999999999999999E-6</v>
      </c>
      <c r="G164" s="77">
        <f t="shared" si="4"/>
        <v>1.7999999999999999E-6</v>
      </c>
      <c r="H164" s="79" t="s">
        <v>1398</v>
      </c>
      <c r="I164" s="80"/>
      <c r="J164" s="77">
        <f>$F164*'2. Emissions Units &amp; Activities'!H$20*(1-$E164)</f>
        <v>1.3697999999999998E-4</v>
      </c>
      <c r="K164" s="77">
        <f>$F164*'2. Emissions Units &amp; Activities'!I$20*(1-$E164)</f>
        <v>1.5659999999999998E-4</v>
      </c>
      <c r="L164" s="77"/>
      <c r="M164" s="77">
        <f>$G164*'2. Emissions Units &amp; Activities'!K$20*(1-$E164)</f>
        <v>3.7528767123287666E-7</v>
      </c>
      <c r="N164" s="77">
        <f>$G164*'2. Emissions Units &amp; Activities'!L$20*(1-$E164)</f>
        <v>5.1484931506849308E-7</v>
      </c>
      <c r="O164" s="77"/>
    </row>
    <row r="165" spans="1:15" x14ac:dyDescent="0.35">
      <c r="A165" s="208" t="s">
        <v>1373</v>
      </c>
      <c r="B165" s="60" t="s">
        <v>906</v>
      </c>
      <c r="C165" s="61" t="str">
        <f>IFERROR(IF(B165="No CAS","",INDEX('DEQ Pollutant List'!$C$7:$C$614,MATCH('3. Pollutant Emissions - EF'!B165,'DEQ Pollutant List'!$B$7:$B$614,0))),"")</f>
        <v>Dibenz[a,h]acridine</v>
      </c>
      <c r="D165" s="68">
        <f>IFERROR(IF(OR($B165="",$B165="No CAS"),INDEX('DEQ Pollutant List'!$A$7:$A$614,MATCH($C165,'DEQ Pollutant List'!$C$7:$C$614,0)),INDEX('DEQ Pollutant List'!$A$7:$A$614,MATCH($B165,'DEQ Pollutant List'!$B$7:$B$614,0))),"")</f>
        <v>416</v>
      </c>
      <c r="E165" s="76">
        <v>0</v>
      </c>
      <c r="F165" s="77">
        <v>0</v>
      </c>
      <c r="G165" s="77">
        <f t="shared" si="4"/>
        <v>0</v>
      </c>
      <c r="H165" s="79" t="s">
        <v>1398</v>
      </c>
      <c r="I165" s="80"/>
      <c r="J165" s="77">
        <f>$F165*'2. Emissions Units &amp; Activities'!H$20*(1-$E165)</f>
        <v>0</v>
      </c>
      <c r="K165" s="77">
        <f>$F165*'2. Emissions Units &amp; Activities'!I$20*(1-$E165)</f>
        <v>0</v>
      </c>
      <c r="L165" s="77"/>
      <c r="M165" s="77">
        <f>$G165*'2. Emissions Units &amp; Activities'!K$20*(1-$E165)</f>
        <v>0</v>
      </c>
      <c r="N165" s="77">
        <f>$G165*'2. Emissions Units &amp; Activities'!L$20*(1-$E165)</f>
        <v>0</v>
      </c>
      <c r="O165" s="77"/>
    </row>
    <row r="166" spans="1:15" x14ac:dyDescent="0.35">
      <c r="A166" s="208" t="s">
        <v>1373</v>
      </c>
      <c r="B166" s="60" t="s">
        <v>924</v>
      </c>
      <c r="C166" s="61" t="str">
        <f>IFERROR(IF(B166="No CAS","",INDEX('DEQ Pollutant List'!$C$7:$C$614,MATCH('3. Pollutant Emissions - EF'!B166,'DEQ Pollutant List'!$B$7:$B$614,0))),"")</f>
        <v>Fluoranthene</v>
      </c>
      <c r="D166" s="68">
        <f>IFERROR(IF(OR($B166="",$B166="No CAS"),INDEX('DEQ Pollutant List'!$A$7:$A$614,MATCH($C166,'DEQ Pollutant List'!$C$7:$C$614,0)),INDEX('DEQ Pollutant List'!$A$7:$A$614,MATCH($B166,'DEQ Pollutant List'!$B$7:$B$614,0))),"")</f>
        <v>424</v>
      </c>
      <c r="E166" s="76">
        <v>0</v>
      </c>
      <c r="F166" s="77">
        <v>3.0000000000000001E-6</v>
      </c>
      <c r="G166" s="77">
        <f t="shared" si="4"/>
        <v>3.0000000000000001E-6</v>
      </c>
      <c r="H166" s="79" t="s">
        <v>1398</v>
      </c>
      <c r="I166" s="80"/>
      <c r="J166" s="77">
        <f>$F166*'2. Emissions Units &amp; Activities'!H$20*(1-$E166)</f>
        <v>2.2829999999999999E-4</v>
      </c>
      <c r="K166" s="77">
        <f>$F166*'2. Emissions Units &amp; Activities'!I$20*(1-$E166)</f>
        <v>2.61E-4</v>
      </c>
      <c r="L166" s="77"/>
      <c r="M166" s="77">
        <f>$G166*'2. Emissions Units &amp; Activities'!K$20*(1-$E166)</f>
        <v>6.2547945205479444E-7</v>
      </c>
      <c r="N166" s="77">
        <f>$G166*'2. Emissions Units &amp; Activities'!L$20*(1-$E166)</f>
        <v>8.5808219178082184E-7</v>
      </c>
      <c r="O166" s="77"/>
    </row>
    <row r="167" spans="1:15" x14ac:dyDescent="0.35">
      <c r="A167" s="208" t="s">
        <v>1373</v>
      </c>
      <c r="B167" s="60" t="s">
        <v>926</v>
      </c>
      <c r="C167" s="61" t="str">
        <f>IFERROR(IF(B167="No CAS","",INDEX('DEQ Pollutant List'!$C$7:$C$614,MATCH('3. Pollutant Emissions - EF'!B167,'DEQ Pollutant List'!$B$7:$B$614,0))),"")</f>
        <v>Fluorene</v>
      </c>
      <c r="D167" s="68">
        <f>IFERROR(IF(OR($B167="",$B167="No CAS"),INDEX('DEQ Pollutant List'!$A$7:$A$614,MATCH($C167,'DEQ Pollutant List'!$C$7:$C$614,0)),INDEX('DEQ Pollutant List'!$A$7:$A$614,MATCH($B167,'DEQ Pollutant List'!$B$7:$B$614,0))),"")</f>
        <v>425</v>
      </c>
      <c r="E167" s="76">
        <v>0</v>
      </c>
      <c r="F167" s="77">
        <v>2.7999999999999999E-6</v>
      </c>
      <c r="G167" s="77">
        <f t="shared" si="4"/>
        <v>2.7999999999999999E-6</v>
      </c>
      <c r="H167" s="79" t="s">
        <v>1398</v>
      </c>
      <c r="I167" s="80"/>
      <c r="J167" s="77">
        <f>$F167*'2. Emissions Units &amp; Activities'!H$20*(1-$E167)</f>
        <v>2.1307999999999999E-4</v>
      </c>
      <c r="K167" s="77">
        <f>$F167*'2. Emissions Units &amp; Activities'!I$20*(1-$E167)</f>
        <v>2.4359999999999999E-4</v>
      </c>
      <c r="L167" s="77"/>
      <c r="M167" s="77">
        <f>$G167*'2. Emissions Units &amp; Activities'!K$20*(1-$E167)</f>
        <v>5.8378082191780818E-7</v>
      </c>
      <c r="N167" s="77">
        <f>$G167*'2. Emissions Units &amp; Activities'!L$20*(1-$E167)</f>
        <v>8.0087671232876699E-7</v>
      </c>
      <c r="O167" s="77"/>
    </row>
    <row r="168" spans="1:15" x14ac:dyDescent="0.35">
      <c r="A168" s="208" t="s">
        <v>1373</v>
      </c>
      <c r="B168" s="60" t="s">
        <v>928</v>
      </c>
      <c r="C168" s="61" t="str">
        <f>IFERROR(IF(B168="No CAS","",INDEX('DEQ Pollutant List'!$C$7:$C$614,MATCH('3. Pollutant Emissions - EF'!B168,'DEQ Pollutant List'!$B$7:$B$614,0))),"")</f>
        <v>Indeno[1,2,3-cd]pyrene</v>
      </c>
      <c r="D168" s="68">
        <f>IFERROR(IF(OR($B168="",$B168="No CAS"),INDEX('DEQ Pollutant List'!$A$7:$A$614,MATCH($C168,'DEQ Pollutant List'!$C$7:$C$614,0)),INDEX('DEQ Pollutant List'!$A$7:$A$614,MATCH($B168,'DEQ Pollutant List'!$B$7:$B$614,0))),"")</f>
        <v>426</v>
      </c>
      <c r="E168" s="76">
        <v>0</v>
      </c>
      <c r="F168" s="77">
        <v>1.7999999999999999E-6</v>
      </c>
      <c r="G168" s="77">
        <f t="shared" si="4"/>
        <v>1.7999999999999999E-6</v>
      </c>
      <c r="H168" s="79" t="s">
        <v>1398</v>
      </c>
      <c r="I168" s="80"/>
      <c r="J168" s="77">
        <f>$F168*'2. Emissions Units &amp; Activities'!H$20*(1-$E168)</f>
        <v>1.3697999999999998E-4</v>
      </c>
      <c r="K168" s="77">
        <f>$F168*'2. Emissions Units &amp; Activities'!I$20*(1-$E168)</f>
        <v>1.5659999999999998E-4</v>
      </c>
      <c r="L168" s="77"/>
      <c r="M168" s="77">
        <f>$G168*'2. Emissions Units &amp; Activities'!K$20*(1-$E168)</f>
        <v>3.7528767123287666E-7</v>
      </c>
      <c r="N168" s="77">
        <f>$G168*'2. Emissions Units &amp; Activities'!L$20*(1-$E168)</f>
        <v>5.1484931506849308E-7</v>
      </c>
      <c r="O168" s="77"/>
    </row>
    <row r="169" spans="1:15" x14ac:dyDescent="0.35">
      <c r="A169" s="208" t="s">
        <v>1373</v>
      </c>
      <c r="B169" s="60" t="s">
        <v>930</v>
      </c>
      <c r="C169" s="61" t="str">
        <f>IFERROR(IF(B169="No CAS","",INDEX('DEQ Pollutant List'!$C$7:$C$614,MATCH('3. Pollutant Emissions - EF'!B169,'DEQ Pollutant List'!$B$7:$B$614,0))),"")</f>
        <v>2-Methyl naphthalene</v>
      </c>
      <c r="D169" s="68">
        <f>IFERROR(IF(OR($B169="",$B169="No CAS"),INDEX('DEQ Pollutant List'!$A$7:$A$614,MATCH($C169,'DEQ Pollutant List'!$C$7:$C$614,0)),INDEX('DEQ Pollutant List'!$A$7:$A$614,MATCH($B169,'DEQ Pollutant List'!$B$7:$B$614,0))),"")</f>
        <v>427</v>
      </c>
      <c r="E169" s="76">
        <v>0</v>
      </c>
      <c r="F169" s="77">
        <v>2.4000000000000001E-5</v>
      </c>
      <c r="G169" s="77">
        <f t="shared" si="4"/>
        <v>2.4000000000000001E-5</v>
      </c>
      <c r="H169" s="79" t="s">
        <v>1398</v>
      </c>
      <c r="I169" s="80"/>
      <c r="J169" s="77">
        <f>$F169*'2. Emissions Units &amp; Activities'!H$20*(1-$E169)</f>
        <v>1.8263999999999999E-3</v>
      </c>
      <c r="K169" s="77">
        <f>$F169*'2. Emissions Units &amp; Activities'!I$20*(1-$E169)</f>
        <v>2.088E-3</v>
      </c>
      <c r="L169" s="77"/>
      <c r="M169" s="77">
        <f>$G169*'2. Emissions Units &amp; Activities'!K$20*(1-$E169)</f>
        <v>5.0038356164383555E-6</v>
      </c>
      <c r="N169" s="77">
        <f>$G169*'2. Emissions Units &amp; Activities'!L$20*(1-$E169)</f>
        <v>6.8646575342465747E-6</v>
      </c>
      <c r="O169" s="77"/>
    </row>
    <row r="170" spans="1:15" x14ac:dyDescent="0.35">
      <c r="A170" s="208" t="s">
        <v>1373</v>
      </c>
      <c r="B170" s="60" t="s">
        <v>633</v>
      </c>
      <c r="C170" s="61" t="str">
        <f>IFERROR(IF(B170="No CAS","",INDEX('DEQ Pollutant List'!$C$7:$C$614,MATCH('3. Pollutant Emissions - EF'!B170,'DEQ Pollutant List'!$B$7:$B$614,0))),"")</f>
        <v>Naphthalene</v>
      </c>
      <c r="D170" s="68">
        <f>IFERROR(IF(OR($B170="",$B170="No CAS"),INDEX('DEQ Pollutant List'!$A$7:$A$614,MATCH($C170,'DEQ Pollutant List'!$C$7:$C$614,0)),INDEX('DEQ Pollutant List'!$A$7:$A$614,MATCH($B170,'DEQ Pollutant List'!$B$7:$B$614,0))),"")</f>
        <v>428</v>
      </c>
      <c r="E170" s="76">
        <v>0</v>
      </c>
      <c r="F170" s="77">
        <v>6.0999999999999997E-4</v>
      </c>
      <c r="G170" s="77">
        <f t="shared" si="4"/>
        <v>6.0999999999999997E-4</v>
      </c>
      <c r="H170" s="79" t="s">
        <v>1398</v>
      </c>
      <c r="I170" s="80"/>
      <c r="J170" s="77">
        <f>$F170*'2. Emissions Units &amp; Activities'!H$20*(1-$E170)</f>
        <v>4.6420999999999997E-2</v>
      </c>
      <c r="K170" s="77">
        <f>$F170*'2. Emissions Units &amp; Activities'!I$20*(1-$E170)</f>
        <v>5.3069999999999999E-2</v>
      </c>
      <c r="L170" s="77"/>
      <c r="M170" s="77">
        <f>$G170*'2. Emissions Units &amp; Activities'!K$20*(1-$E170)</f>
        <v>1.2718082191780821E-4</v>
      </c>
      <c r="N170" s="77">
        <f>$G170*'2. Emissions Units &amp; Activities'!L$20*(1-$E170)</f>
        <v>1.7447671232876709E-4</v>
      </c>
      <c r="O170" s="77"/>
    </row>
    <row r="171" spans="1:15" x14ac:dyDescent="0.35">
      <c r="A171" s="208" t="s">
        <v>1373</v>
      </c>
      <c r="B171" s="60" t="s">
        <v>934</v>
      </c>
      <c r="C171" s="61" t="str">
        <f>IFERROR(IF(B171="No CAS","",INDEX('DEQ Pollutant List'!$C$7:$C$614,MATCH('3. Pollutant Emissions - EF'!B171,'DEQ Pollutant List'!$B$7:$B$614,0))),"")</f>
        <v>Phenanthrene</v>
      </c>
      <c r="D171" s="68">
        <f>IFERROR(IF(OR($B171="",$B171="No CAS"),INDEX('DEQ Pollutant List'!$A$7:$A$614,MATCH($C171,'DEQ Pollutant List'!$C$7:$C$614,0)),INDEX('DEQ Pollutant List'!$A$7:$A$614,MATCH($B171,'DEQ Pollutant List'!$B$7:$B$614,0))),"")</f>
        <v>430</v>
      </c>
      <c r="E171" s="76">
        <v>0</v>
      </c>
      <c r="F171" s="77">
        <v>1.7E-5</v>
      </c>
      <c r="G171" s="77">
        <f t="shared" si="4"/>
        <v>1.7E-5</v>
      </c>
      <c r="H171" s="79" t="s">
        <v>1398</v>
      </c>
      <c r="I171" s="80"/>
      <c r="J171" s="77">
        <f>$F171*'2. Emissions Units &amp; Activities'!H$20*(1-$E171)</f>
        <v>1.2936999999999998E-3</v>
      </c>
      <c r="K171" s="77">
        <f>$F171*'2. Emissions Units &amp; Activities'!I$20*(1-$E171)</f>
        <v>1.4790000000000001E-3</v>
      </c>
      <c r="L171" s="77"/>
      <c r="M171" s="77">
        <f>$G171*'2. Emissions Units &amp; Activities'!K$20*(1-$E171)</f>
        <v>3.5443835616438351E-6</v>
      </c>
      <c r="N171" s="77">
        <f>$G171*'2. Emissions Units &amp; Activities'!L$20*(1-$E171)</f>
        <v>4.8624657534246568E-6</v>
      </c>
      <c r="O171" s="77"/>
    </row>
    <row r="172" spans="1:15" x14ac:dyDescent="0.35">
      <c r="A172" s="208" t="s">
        <v>1373</v>
      </c>
      <c r="B172" s="60" t="s">
        <v>936</v>
      </c>
      <c r="C172" s="61" t="str">
        <f>IFERROR(IF(B172="No CAS","",INDEX('DEQ Pollutant List'!$C$7:$C$614,MATCH('3. Pollutant Emissions - EF'!B172,'DEQ Pollutant List'!$B$7:$B$614,0))),"")</f>
        <v>Pyrene</v>
      </c>
      <c r="D172" s="68">
        <f>IFERROR(IF(OR($B172="",$B172="No CAS"),INDEX('DEQ Pollutant List'!$A$7:$A$614,MATCH($C172,'DEQ Pollutant List'!$C$7:$C$614,0)),INDEX('DEQ Pollutant List'!$A$7:$A$614,MATCH($B172,'DEQ Pollutant List'!$B$7:$B$614,0))),"")</f>
        <v>431</v>
      </c>
      <c r="E172" s="76">
        <v>0</v>
      </c>
      <c r="F172" s="77">
        <v>5.0000000000000004E-6</v>
      </c>
      <c r="G172" s="77">
        <f t="shared" si="4"/>
        <v>5.0000000000000004E-6</v>
      </c>
      <c r="H172" s="79" t="s">
        <v>1398</v>
      </c>
      <c r="I172" s="80"/>
      <c r="J172" s="77">
        <f>$F172*'2. Emissions Units &amp; Activities'!H$20*(1-$E172)</f>
        <v>3.8049999999999998E-4</v>
      </c>
      <c r="K172" s="77">
        <f>$F172*'2. Emissions Units &amp; Activities'!I$20*(1-$E172)</f>
        <v>4.3500000000000006E-4</v>
      </c>
      <c r="L172" s="77"/>
      <c r="M172" s="77">
        <f>$G172*'2. Emissions Units &amp; Activities'!K$20*(1-$E172)</f>
        <v>1.0424657534246576E-6</v>
      </c>
      <c r="N172" s="77">
        <f>$G172*'2. Emissions Units &amp; Activities'!L$20*(1-$E172)</f>
        <v>1.4301369863013699E-6</v>
      </c>
      <c r="O172" s="77"/>
    </row>
    <row r="173" spans="1:15" x14ac:dyDescent="0.35">
      <c r="A173" s="208" t="s">
        <v>1373</v>
      </c>
      <c r="B173" s="60" t="s">
        <v>944</v>
      </c>
      <c r="C173" s="61" t="str">
        <f>IFERROR(IF(B173="No CAS","",INDEX('DEQ Pollutant List'!$C$7:$C$614,MATCH('3. Pollutant Emissions - EF'!B173,'DEQ Pollutant List'!$B$7:$B$614,0))),"")</f>
        <v>7,12-Dimethylbenz[a]anthracene</v>
      </c>
      <c r="D173" s="68">
        <f>IFERROR(IF(OR($B173="",$B173="No CAS"),INDEX('DEQ Pollutant List'!$A$7:$A$614,MATCH($C173,'DEQ Pollutant List'!$C$7:$C$614,0)),INDEX('DEQ Pollutant List'!$A$7:$A$614,MATCH($B173,'DEQ Pollutant List'!$B$7:$B$614,0))),"")</f>
        <v>436</v>
      </c>
      <c r="E173" s="76">
        <v>0</v>
      </c>
      <c r="F173" s="77">
        <v>1.5999999999999999E-5</v>
      </c>
      <c r="G173" s="77">
        <f t="shared" si="4"/>
        <v>1.5999999999999999E-5</v>
      </c>
      <c r="H173" s="79" t="s">
        <v>1398</v>
      </c>
      <c r="I173" s="80"/>
      <c r="J173" s="77">
        <f>$F173*'2. Emissions Units &amp; Activities'!H$20*(1-$E173)</f>
        <v>1.2175999999999999E-3</v>
      </c>
      <c r="K173" s="77">
        <f>$F173*'2. Emissions Units &amp; Activities'!I$20*(1-$E173)</f>
        <v>1.392E-3</v>
      </c>
      <c r="L173" s="77"/>
      <c r="M173" s="77">
        <f>$G173*'2. Emissions Units &amp; Activities'!K$20*(1-$E173)</f>
        <v>3.3358904109589038E-6</v>
      </c>
      <c r="N173" s="77">
        <f>$G173*'2. Emissions Units &amp; Activities'!L$20*(1-$E173)</f>
        <v>4.5764383561643826E-6</v>
      </c>
      <c r="O173" s="77"/>
    </row>
    <row r="174" spans="1:15" x14ac:dyDescent="0.35">
      <c r="A174" s="208" t="s">
        <v>1373</v>
      </c>
      <c r="B174" s="60" t="s">
        <v>950</v>
      </c>
      <c r="C174" s="61" t="str">
        <f>IFERROR(IF(B174="No CAS","",INDEX('DEQ Pollutant List'!$C$7:$C$614,MATCH('3. Pollutant Emissions - EF'!B174,'DEQ Pollutant List'!$B$7:$B$614,0))),"")</f>
        <v>3-Methylcholanthrene</v>
      </c>
      <c r="D174" s="68">
        <f>IFERROR(IF(OR($B174="",$B174="No CAS"),INDEX('DEQ Pollutant List'!$A$7:$A$614,MATCH($C174,'DEQ Pollutant List'!$C$7:$C$614,0)),INDEX('DEQ Pollutant List'!$A$7:$A$614,MATCH($B174,'DEQ Pollutant List'!$B$7:$B$614,0))),"")</f>
        <v>439</v>
      </c>
      <c r="E174" s="76">
        <v>0</v>
      </c>
      <c r="F174" s="77">
        <v>1.7999999999999999E-6</v>
      </c>
      <c r="G174" s="77">
        <f t="shared" si="4"/>
        <v>1.7999999999999999E-6</v>
      </c>
      <c r="H174" s="79" t="s">
        <v>1398</v>
      </c>
      <c r="I174" s="80"/>
      <c r="J174" s="77">
        <f>$F174*'2. Emissions Units &amp; Activities'!H$20*(1-$E174)</f>
        <v>1.3697999999999998E-4</v>
      </c>
      <c r="K174" s="77">
        <f>$F174*'2. Emissions Units &amp; Activities'!I$20*(1-$E174)</f>
        <v>1.5659999999999998E-4</v>
      </c>
      <c r="L174" s="77"/>
      <c r="M174" s="77">
        <f>$G174*'2. Emissions Units &amp; Activities'!K$20*(1-$E174)</f>
        <v>3.7528767123287666E-7</v>
      </c>
      <c r="N174" s="77">
        <f>$G174*'2. Emissions Units &amp; Activities'!L$20*(1-$E174)</f>
        <v>5.1484931506849308E-7</v>
      </c>
      <c r="O174" s="77"/>
    </row>
    <row r="175" spans="1:15" x14ac:dyDescent="0.35">
      <c r="A175" s="208" t="s">
        <v>1373</v>
      </c>
      <c r="B175" s="60" t="s">
        <v>1010</v>
      </c>
      <c r="C175" s="61" t="str">
        <f>IFERROR(IF(B175="No CAS","",INDEX('DEQ Pollutant List'!$C$7:$C$614,MATCH('3. Pollutant Emissions - EF'!B175,'DEQ Pollutant List'!$B$7:$B$614,0))),"")</f>
        <v>Selenium and compounds</v>
      </c>
      <c r="D175" s="68">
        <f>IFERROR(IF(OR($B175="",$B175="No CAS"),INDEX('DEQ Pollutant List'!$A$7:$A$614,MATCH($C175,'DEQ Pollutant List'!$C$7:$C$614,0)),INDEX('DEQ Pollutant List'!$A$7:$A$614,MATCH($B175,'DEQ Pollutant List'!$B$7:$B$614,0))),"")</f>
        <v>575</v>
      </c>
      <c r="E175" s="76">
        <v>0</v>
      </c>
      <c r="F175" s="77">
        <v>2.4000000000000001E-5</v>
      </c>
      <c r="G175" s="77">
        <f t="shared" si="4"/>
        <v>2.4000000000000001E-5</v>
      </c>
      <c r="H175" s="79" t="s">
        <v>1398</v>
      </c>
      <c r="I175" s="80"/>
      <c r="J175" s="77">
        <f>$F175*'2. Emissions Units &amp; Activities'!H$20*(1-$E175)</f>
        <v>1.8263999999999999E-3</v>
      </c>
      <c r="K175" s="77">
        <f>$F175*'2. Emissions Units &amp; Activities'!I$20*(1-$E175)</f>
        <v>2.088E-3</v>
      </c>
      <c r="L175" s="77"/>
      <c r="M175" s="77">
        <f>$G175*'2. Emissions Units &amp; Activities'!K$20*(1-$E175)</f>
        <v>5.0038356164383555E-6</v>
      </c>
      <c r="N175" s="77">
        <f>$G175*'2. Emissions Units &amp; Activities'!L$20*(1-$E175)</f>
        <v>6.8646575342465747E-6</v>
      </c>
      <c r="O175" s="77"/>
    </row>
    <row r="176" spans="1:15" x14ac:dyDescent="0.35">
      <c r="A176" s="208" t="s">
        <v>1373</v>
      </c>
      <c r="B176" s="60" t="s">
        <v>1062</v>
      </c>
      <c r="C176" s="61" t="str">
        <f>IFERROR(IF(B176="No CAS","",INDEX('DEQ Pollutant List'!$C$7:$C$614,MATCH('3. Pollutant Emissions - EF'!B176,'DEQ Pollutant List'!$B$7:$B$614,0))),"")</f>
        <v>Toluene</v>
      </c>
      <c r="D176" s="68">
        <f>IFERROR(IF(OR($B176="",$B176="No CAS"),INDEX('DEQ Pollutant List'!$A$7:$A$614,MATCH($C176,'DEQ Pollutant List'!$C$7:$C$614,0)),INDEX('DEQ Pollutant List'!$A$7:$A$614,MATCH($B176,'DEQ Pollutant List'!$B$7:$B$614,0))),"")</f>
        <v>600</v>
      </c>
      <c r="E176" s="76">
        <v>0</v>
      </c>
      <c r="F176" s="77">
        <v>3.3999999999999998E-3</v>
      </c>
      <c r="G176" s="77">
        <f t="shared" si="4"/>
        <v>3.3999999999999998E-3</v>
      </c>
      <c r="H176" s="79" t="s">
        <v>1398</v>
      </c>
      <c r="I176" s="80"/>
      <c r="J176" s="77">
        <f>$F176*'2. Emissions Units &amp; Activities'!H$20*(1-$E176)</f>
        <v>0.25873999999999997</v>
      </c>
      <c r="K176" s="77">
        <f>$F176*'2. Emissions Units &amp; Activities'!I$20*(1-$E176)</f>
        <v>0.29580000000000001</v>
      </c>
      <c r="L176" s="77"/>
      <c r="M176" s="77">
        <f>$G176*'2. Emissions Units &amp; Activities'!K$20*(1-$E176)</f>
        <v>7.0887671232876704E-4</v>
      </c>
      <c r="N176" s="77">
        <f>$G176*'2. Emissions Units &amp; Activities'!L$20*(1-$E176)</f>
        <v>9.7249315068493128E-4</v>
      </c>
      <c r="O176" s="77"/>
    </row>
    <row r="177" spans="1:15" x14ac:dyDescent="0.35">
      <c r="A177" s="208" t="s">
        <v>1373</v>
      </c>
      <c r="B177" s="60" t="s">
        <v>1129</v>
      </c>
      <c r="C177" s="61" t="str">
        <f>IFERROR(IF(B177="No CAS","",INDEX('DEQ Pollutant List'!$C$7:$C$614,MATCH('3. Pollutant Emissions - EF'!B177,'DEQ Pollutant List'!$B$7:$B$614,0))),"")</f>
        <v>Vanadium (fume or dust)</v>
      </c>
      <c r="D177" s="68">
        <f>IFERROR(IF(OR($B177="",$B177="No CAS"),INDEX('DEQ Pollutant List'!$A$7:$A$614,MATCH($C177,'DEQ Pollutant List'!$C$7:$C$614,0)),INDEX('DEQ Pollutant List'!$A$7:$A$614,MATCH($B177,'DEQ Pollutant List'!$B$7:$B$614,0))),"")</f>
        <v>620</v>
      </c>
      <c r="E177" s="76">
        <v>0</v>
      </c>
      <c r="F177" s="77">
        <v>2.3E-3</v>
      </c>
      <c r="G177" s="77">
        <f t="shared" si="4"/>
        <v>2.3E-3</v>
      </c>
      <c r="H177" s="79" t="s">
        <v>1398</v>
      </c>
      <c r="I177" s="80"/>
      <c r="J177" s="77">
        <f>$F177*'2. Emissions Units &amp; Activities'!H$20*(1-$E177)</f>
        <v>0.17502999999999999</v>
      </c>
      <c r="K177" s="77">
        <f>$F177*'2. Emissions Units &amp; Activities'!I$20*(1-$E177)</f>
        <v>0.2001</v>
      </c>
      <c r="L177" s="77"/>
      <c r="M177" s="77">
        <f>$G177*'2. Emissions Units &amp; Activities'!K$20*(1-$E177)</f>
        <v>4.7953424657534244E-4</v>
      </c>
      <c r="N177" s="77">
        <f>$G177*'2. Emissions Units &amp; Activities'!L$20*(1-$E177)</f>
        <v>6.5786301369863008E-4</v>
      </c>
      <c r="O177" s="77"/>
    </row>
    <row r="178" spans="1:15" x14ac:dyDescent="0.35">
      <c r="A178" s="208" t="s">
        <v>1373</v>
      </c>
      <c r="B178" s="60" t="s">
        <v>1145</v>
      </c>
      <c r="C178" s="61" t="str">
        <f>IFERROR(IF(B178="No CAS","",INDEX('DEQ Pollutant List'!$C$7:$C$614,MATCH('3. Pollutant Emissions - EF'!B178,'DEQ Pollutant List'!$B$7:$B$614,0))),"")</f>
        <v>Xylene (mixture), including m-xylene, o-xylene, p-xylene</v>
      </c>
      <c r="D178" s="68">
        <f>IFERROR(IF(OR($B178="",$B178="No CAS"),INDEX('DEQ Pollutant List'!$A$7:$A$614,MATCH($C178,'DEQ Pollutant List'!$C$7:$C$614,0)),INDEX('DEQ Pollutant List'!$A$7:$A$614,MATCH($B178,'DEQ Pollutant List'!$B$7:$B$614,0))),"")</f>
        <v>628</v>
      </c>
      <c r="E178" s="76">
        <v>0</v>
      </c>
      <c r="F178" s="77">
        <v>0</v>
      </c>
      <c r="G178" s="77">
        <f t="shared" si="4"/>
        <v>0</v>
      </c>
      <c r="H178" s="79" t="s">
        <v>1398</v>
      </c>
      <c r="I178" s="80"/>
      <c r="J178" s="77">
        <f>$F178*'2. Emissions Units &amp; Activities'!H$20*(1-$E178)</f>
        <v>0</v>
      </c>
      <c r="K178" s="77">
        <f>$F178*'2. Emissions Units &amp; Activities'!I$20*(1-$E178)</f>
        <v>0</v>
      </c>
      <c r="L178" s="77"/>
      <c r="M178" s="77">
        <f>$G178*'2. Emissions Units &amp; Activities'!K$20*(1-$E178)</f>
        <v>0</v>
      </c>
      <c r="N178" s="77">
        <f>$G178*'2. Emissions Units &amp; Activities'!L$20*(1-$E178)</f>
        <v>0</v>
      </c>
      <c r="O178" s="77"/>
    </row>
    <row r="179" spans="1:15" x14ac:dyDescent="0.35">
      <c r="A179" s="208" t="s">
        <v>1373</v>
      </c>
      <c r="B179" s="60" t="s">
        <v>1150</v>
      </c>
      <c r="C179" s="61" t="str">
        <f>IFERROR(IF(B179="No CAS","",INDEX('DEQ Pollutant List'!$C$7:$C$614,MATCH('3. Pollutant Emissions - EF'!B179,'DEQ Pollutant List'!$B$7:$B$614,0))),"")</f>
        <v>Zinc and compounds</v>
      </c>
      <c r="D179" s="68">
        <f>IFERROR(IF(OR($B179="",$B179="No CAS"),INDEX('DEQ Pollutant List'!$A$7:$A$614,MATCH($C179,'DEQ Pollutant List'!$C$7:$C$614,0)),INDEX('DEQ Pollutant List'!$A$7:$A$614,MATCH($B179,'DEQ Pollutant List'!$B$7:$B$614,0))),"")</f>
        <v>632</v>
      </c>
      <c r="E179" s="76">
        <v>0</v>
      </c>
      <c r="F179" s="77">
        <v>2.9000000000000001E-2</v>
      </c>
      <c r="G179" s="77">
        <f t="shared" si="4"/>
        <v>2.9000000000000001E-2</v>
      </c>
      <c r="H179" s="79" t="s">
        <v>1398</v>
      </c>
      <c r="I179" s="80"/>
      <c r="J179" s="77">
        <f>$F179*'2. Emissions Units &amp; Activities'!H$20*(1-$E179)</f>
        <v>2.2069000000000001</v>
      </c>
      <c r="K179" s="77">
        <f>$F179*'2. Emissions Units &amp; Activities'!I$20*(1-$E179)</f>
        <v>2.5230000000000001</v>
      </c>
      <c r="L179" s="77"/>
      <c r="M179" s="77">
        <f>$G179*'2. Emissions Units &amp; Activities'!K$20*(1-$E179)</f>
        <v>6.0463013698630131E-3</v>
      </c>
      <c r="N179" s="77">
        <f>$G179*'2. Emissions Units &amp; Activities'!L$20*(1-$E179)</f>
        <v>8.2947945205479445E-3</v>
      </c>
      <c r="O179" s="77"/>
    </row>
    <row r="180" spans="1:15" x14ac:dyDescent="0.35">
      <c r="A180" s="208" t="s">
        <v>1373</v>
      </c>
      <c r="B180" s="60" t="s">
        <v>64</v>
      </c>
      <c r="C180" s="61" t="str">
        <f>IFERROR(IF(B180="No CAS","",INDEX('DEQ Pollutant List'!$C$7:$C$614,MATCH('3. Pollutant Emissions - EF'!B180,'DEQ Pollutant List'!$B$7:$B$614,0))),"")</f>
        <v>Ammonia</v>
      </c>
      <c r="D180" s="68">
        <f>IFERROR(IF(OR($B180="",$B180="No CAS"),INDEX('DEQ Pollutant List'!$A$7:$A$614,MATCH($C180,'DEQ Pollutant List'!$C$7:$C$614,0)),INDEX('DEQ Pollutant List'!$A$7:$A$614,MATCH($B180,'DEQ Pollutant List'!$B$7:$B$614,0))),"")</f>
        <v>26</v>
      </c>
      <c r="E180" s="76">
        <v>0</v>
      </c>
      <c r="F180" s="77">
        <v>3.2</v>
      </c>
      <c r="G180" s="77">
        <f t="shared" si="4"/>
        <v>3.2</v>
      </c>
      <c r="H180" s="79" t="s">
        <v>1398</v>
      </c>
      <c r="I180" s="80"/>
      <c r="J180" s="77">
        <f>$F180*'2. Emissions Units &amp; Activities'!H$20*(1-$E180)</f>
        <v>243.51999999999998</v>
      </c>
      <c r="K180" s="77">
        <f>$F180*'2. Emissions Units &amp; Activities'!I$20*(1-$E180)</f>
        <v>278.40000000000003</v>
      </c>
      <c r="L180" s="77"/>
      <c r="M180" s="77">
        <f>$G180*'2. Emissions Units &amp; Activities'!K$20*(1-$E180)</f>
        <v>0.66717808219178076</v>
      </c>
      <c r="N180" s="77">
        <f>$G180*'2. Emissions Units &amp; Activities'!L$20*(1-$E180)</f>
        <v>0.91528767123287658</v>
      </c>
      <c r="O180" s="77"/>
    </row>
    <row r="181" spans="1:15" x14ac:dyDescent="0.35">
      <c r="A181" s="59" t="s">
        <v>1374</v>
      </c>
      <c r="B181" s="60" t="s">
        <v>16</v>
      </c>
      <c r="C181" s="61" t="str">
        <f>IFERROR(IF(B181="No CAS","",INDEX('DEQ Pollutant List'!$C$7:$C$614,MATCH('3. Pollutant Emissions - EF'!B181,'DEQ Pollutant List'!$B$7:$B$614,0))),"")</f>
        <v>Acetaldehyde</v>
      </c>
      <c r="D181" s="68">
        <f>IFERROR(IF(OR($B181="",$B181="No CAS"),INDEX('DEQ Pollutant List'!$A$7:$A$614,MATCH($C181,'DEQ Pollutant List'!$C$7:$C$614,0)),INDEX('DEQ Pollutant List'!$A$7:$A$614,MATCH($B181,'DEQ Pollutant List'!$B$7:$B$614,0))),"")</f>
        <v>1</v>
      </c>
      <c r="E181" s="76">
        <v>0</v>
      </c>
      <c r="F181" s="77">
        <v>2.1399999999999999E-2</v>
      </c>
      <c r="G181" s="77">
        <f t="shared" ref="G181:G222" si="5">F181</f>
        <v>2.1399999999999999E-2</v>
      </c>
      <c r="H181" s="79" t="s">
        <v>1398</v>
      </c>
      <c r="I181" s="80" t="s">
        <v>1400</v>
      </c>
      <c r="J181" s="77">
        <f>$F181*'2. Emissions Units &amp; Activities'!H$21*(1-$E181)</f>
        <v>0.67837999999999998</v>
      </c>
      <c r="K181" s="77">
        <f>$F181*'2. Emissions Units &amp; Activities'!I$21*(1-$E181)</f>
        <v>0.81319999999999992</v>
      </c>
      <c r="L181" s="77"/>
      <c r="M181" s="77">
        <f>$G181*'2. Emissions Units &amp; Activities'!K$21*(1-$E181)</f>
        <v>1.8585753424657534E-3</v>
      </c>
      <c r="N181" s="77">
        <f>$G181*'2. Emissions Units &amp; Activities'!L$21*(1-$E181)</f>
        <v>3.341917808219178E-3</v>
      </c>
      <c r="O181" s="77"/>
    </row>
    <row r="182" spans="1:15" x14ac:dyDescent="0.35">
      <c r="A182" s="59" t="s">
        <v>1374</v>
      </c>
      <c r="B182" s="60" t="s">
        <v>26</v>
      </c>
      <c r="C182" s="61" t="str">
        <f>IFERROR(IF(B182="No CAS","",INDEX('DEQ Pollutant List'!$C$7:$C$614,MATCH('3. Pollutant Emissions - EF'!B182,'DEQ Pollutant List'!$B$7:$B$614,0))),"")</f>
        <v>Acrolein</v>
      </c>
      <c r="D182" s="68">
        <f>IFERROR(IF(OR($B182="",$B182="No CAS"),INDEX('DEQ Pollutant List'!$A$7:$A$614,MATCH($C182,'DEQ Pollutant List'!$C$7:$C$614,0)),INDEX('DEQ Pollutant List'!$A$7:$A$614,MATCH($B182,'DEQ Pollutant List'!$B$7:$B$614,0))),"")</f>
        <v>5</v>
      </c>
      <c r="E182" s="76">
        <v>0</v>
      </c>
      <c r="F182" s="77">
        <v>1.8E-5</v>
      </c>
      <c r="G182" s="77">
        <f t="shared" si="5"/>
        <v>1.8E-5</v>
      </c>
      <c r="H182" s="79" t="s">
        <v>1398</v>
      </c>
      <c r="I182" s="80" t="s">
        <v>1429</v>
      </c>
      <c r="J182" s="77">
        <f>$F182*'2. Emissions Units &amp; Activities'!H$21*(1-$E182)</f>
        <v>5.7059999999999999E-4</v>
      </c>
      <c r="K182" s="77">
        <f>$F182*'2. Emissions Units &amp; Activities'!I$21*(1-$E182)</f>
        <v>6.8400000000000004E-4</v>
      </c>
      <c r="L182" s="77"/>
      <c r="M182" s="77">
        <f>$G182*'2. Emissions Units &amp; Activities'!K$21*(1-$E182)</f>
        <v>1.5632876712328769E-6</v>
      </c>
      <c r="N182" s="77">
        <f>$G182*'2. Emissions Units &amp; Activities'!L$21*(1-$E182)</f>
        <v>2.810958904109589E-6</v>
      </c>
      <c r="O182" s="77"/>
    </row>
    <row r="183" spans="1:15" x14ac:dyDescent="0.35">
      <c r="A183" s="59" t="s">
        <v>1374</v>
      </c>
      <c r="B183" s="60" t="s">
        <v>84</v>
      </c>
      <c r="C183" s="61" t="str">
        <f>IFERROR(IF(B183="No CAS","",INDEX('DEQ Pollutant List'!$C$7:$C$614,MATCH('3. Pollutant Emissions - EF'!B183,'DEQ Pollutant List'!$B$7:$B$614,0))),"")</f>
        <v>Arsenic and compounds</v>
      </c>
      <c r="D183" s="68">
        <f>IFERROR(IF(OR($B183="",$B183="No CAS"),INDEX('DEQ Pollutant List'!$A$7:$A$614,MATCH($C183,'DEQ Pollutant List'!$C$7:$C$614,0)),INDEX('DEQ Pollutant List'!$A$7:$A$614,MATCH($B183,'DEQ Pollutant List'!$B$7:$B$614,0))),"")</f>
        <v>37</v>
      </c>
      <c r="E183" s="76">
        <v>0</v>
      </c>
      <c r="F183" s="77">
        <v>2.0000000000000001E-4</v>
      </c>
      <c r="G183" s="77">
        <f t="shared" si="5"/>
        <v>2.0000000000000001E-4</v>
      </c>
      <c r="H183" s="79" t="s">
        <v>1398</v>
      </c>
      <c r="I183" s="80"/>
      <c r="J183" s="77">
        <f>$F183*'2. Emissions Units &amp; Activities'!H$21*(1-$E183)</f>
        <v>6.3400000000000001E-3</v>
      </c>
      <c r="K183" s="77">
        <f>$F183*'2. Emissions Units &amp; Activities'!I$21*(1-$E183)</f>
        <v>7.6E-3</v>
      </c>
      <c r="L183" s="77"/>
      <c r="M183" s="77">
        <f>$G183*'2. Emissions Units &amp; Activities'!K$21*(1-$E183)</f>
        <v>1.736986301369863E-5</v>
      </c>
      <c r="N183" s="77">
        <f>$G183*'2. Emissions Units &amp; Activities'!L$21*(1-$E183)</f>
        <v>3.1232876712328767E-5</v>
      </c>
      <c r="O183" s="77"/>
    </row>
    <row r="184" spans="1:15" x14ac:dyDescent="0.35">
      <c r="A184" s="59" t="s">
        <v>1374</v>
      </c>
      <c r="B184" s="60" t="s">
        <v>100</v>
      </c>
      <c r="C184" s="61" t="str">
        <f>IFERROR(IF(B184="No CAS","",INDEX('DEQ Pollutant List'!$C$7:$C$614,MATCH('3. Pollutant Emissions - EF'!B184,'DEQ Pollutant List'!$B$7:$B$614,0))),"")</f>
        <v>Barium and compounds</v>
      </c>
      <c r="D184" s="68">
        <f>IFERROR(IF(OR($B184="",$B184="No CAS"),INDEX('DEQ Pollutant List'!$A$7:$A$614,MATCH($C184,'DEQ Pollutant List'!$C$7:$C$614,0)),INDEX('DEQ Pollutant List'!$A$7:$A$614,MATCH($B184,'DEQ Pollutant List'!$B$7:$B$614,0))),"")</f>
        <v>45</v>
      </c>
      <c r="E184" s="76">
        <v>0</v>
      </c>
      <c r="F184" s="77">
        <v>4.4000000000000003E-3</v>
      </c>
      <c r="G184" s="77">
        <f t="shared" si="5"/>
        <v>4.4000000000000003E-3</v>
      </c>
      <c r="H184" s="79" t="s">
        <v>1398</v>
      </c>
      <c r="I184" s="80"/>
      <c r="J184" s="77">
        <f>$F184*'2. Emissions Units &amp; Activities'!H$21*(1-$E184)</f>
        <v>0.13947999999999999</v>
      </c>
      <c r="K184" s="77">
        <f>$F184*'2. Emissions Units &amp; Activities'!I$21*(1-$E184)</f>
        <v>0.16720000000000002</v>
      </c>
      <c r="L184" s="77"/>
      <c r="M184" s="77">
        <f>$G184*'2. Emissions Units &amp; Activities'!K$21*(1-$E184)</f>
        <v>3.8213698630136988E-4</v>
      </c>
      <c r="N184" s="77">
        <f>$G184*'2. Emissions Units &amp; Activities'!L$21*(1-$E184)</f>
        <v>6.8712328767123285E-4</v>
      </c>
      <c r="O184" s="77"/>
    </row>
    <row r="185" spans="1:15" x14ac:dyDescent="0.35">
      <c r="A185" s="59" t="s">
        <v>1374</v>
      </c>
      <c r="B185" s="60" t="s">
        <v>102</v>
      </c>
      <c r="C185" s="61" t="str">
        <f>IFERROR(IF(B185="No CAS","",INDEX('DEQ Pollutant List'!$C$7:$C$614,MATCH('3. Pollutant Emissions - EF'!B185,'DEQ Pollutant List'!$B$7:$B$614,0))),"")</f>
        <v>Benzene</v>
      </c>
      <c r="D185" s="68">
        <f>IFERROR(IF(OR($B185="",$B185="No CAS"),INDEX('DEQ Pollutant List'!$A$7:$A$614,MATCH($C185,'DEQ Pollutant List'!$C$7:$C$614,0)),INDEX('DEQ Pollutant List'!$A$7:$A$614,MATCH($B185,'DEQ Pollutant List'!$B$7:$B$614,0))),"")</f>
        <v>46</v>
      </c>
      <c r="E185" s="76">
        <v>0</v>
      </c>
      <c r="F185" s="77">
        <v>2.0999999999999999E-3</v>
      </c>
      <c r="G185" s="77">
        <f t="shared" si="5"/>
        <v>2.0999999999999999E-3</v>
      </c>
      <c r="H185" s="79" t="s">
        <v>1398</v>
      </c>
      <c r="I185" s="80"/>
      <c r="J185" s="77">
        <f>$F185*'2. Emissions Units &amp; Activities'!H$21*(1-$E185)</f>
        <v>6.656999999999999E-2</v>
      </c>
      <c r="K185" s="77">
        <f>$F185*'2. Emissions Units &amp; Activities'!I$21*(1-$E185)</f>
        <v>7.9799999999999996E-2</v>
      </c>
      <c r="L185" s="77"/>
      <c r="M185" s="77">
        <f>$G185*'2. Emissions Units &amp; Activities'!K$21*(1-$E185)</f>
        <v>1.823835616438356E-4</v>
      </c>
      <c r="N185" s="77">
        <f>$G185*'2. Emissions Units &amp; Activities'!L$21*(1-$E185)</f>
        <v>3.2794520547945203E-4</v>
      </c>
      <c r="O185" s="77"/>
    </row>
    <row r="186" spans="1:15" x14ac:dyDescent="0.35">
      <c r="A186" s="59" t="s">
        <v>1374</v>
      </c>
      <c r="B186" s="60" t="s">
        <v>118</v>
      </c>
      <c r="C186" s="61" t="str">
        <f>IFERROR(IF(B186="No CAS","",INDEX('DEQ Pollutant List'!$C$7:$C$614,MATCH('3. Pollutant Emissions - EF'!B186,'DEQ Pollutant List'!$B$7:$B$614,0))),"")</f>
        <v>Beryllium and compounds</v>
      </c>
      <c r="D186" s="68">
        <f>IFERROR(IF(OR($B186="",$B186="No CAS"),INDEX('DEQ Pollutant List'!$A$7:$A$614,MATCH($C186,'DEQ Pollutant List'!$C$7:$C$614,0)),INDEX('DEQ Pollutant List'!$A$7:$A$614,MATCH($B186,'DEQ Pollutant List'!$B$7:$B$614,0))),"")</f>
        <v>58</v>
      </c>
      <c r="E186" s="76">
        <v>0</v>
      </c>
      <c r="F186" s="77">
        <v>1.2E-5</v>
      </c>
      <c r="G186" s="77">
        <f t="shared" si="5"/>
        <v>1.2E-5</v>
      </c>
      <c r="H186" s="79" t="s">
        <v>1398</v>
      </c>
      <c r="I186" s="80"/>
      <c r="J186" s="77">
        <f>$F186*'2. Emissions Units &amp; Activities'!H$21*(1-$E186)</f>
        <v>3.8039999999999998E-4</v>
      </c>
      <c r="K186" s="77">
        <f>$F186*'2. Emissions Units &amp; Activities'!I$21*(1-$E186)</f>
        <v>4.5600000000000003E-4</v>
      </c>
      <c r="L186" s="77"/>
      <c r="M186" s="77">
        <f>$G186*'2. Emissions Units &amp; Activities'!K$21*(1-$E186)</f>
        <v>1.0421917808219178E-6</v>
      </c>
      <c r="N186" s="77">
        <f>$G186*'2. Emissions Units &amp; Activities'!L$21*(1-$E186)</f>
        <v>1.8739726027397261E-6</v>
      </c>
      <c r="O186" s="77"/>
    </row>
    <row r="187" spans="1:15" x14ac:dyDescent="0.35">
      <c r="A187" s="59" t="s">
        <v>1374</v>
      </c>
      <c r="B187" s="60" t="s">
        <v>168</v>
      </c>
      <c r="C187" s="61" t="str">
        <f>IFERROR(IF(B187="No CAS","",INDEX('DEQ Pollutant List'!$C$7:$C$614,MATCH('3. Pollutant Emissions - EF'!B187,'DEQ Pollutant List'!$B$7:$B$614,0))),"")</f>
        <v>Cadmium and compounds</v>
      </c>
      <c r="D187" s="68">
        <f>IFERROR(IF(OR($B187="",$B187="No CAS"),INDEX('DEQ Pollutant List'!$A$7:$A$614,MATCH($C187,'DEQ Pollutant List'!$C$7:$C$614,0)),INDEX('DEQ Pollutant List'!$A$7:$A$614,MATCH($B187,'DEQ Pollutant List'!$B$7:$B$614,0))),"")</f>
        <v>83</v>
      </c>
      <c r="E187" s="76">
        <v>0</v>
      </c>
      <c r="F187" s="77">
        <v>1.1000000000000001E-3</v>
      </c>
      <c r="G187" s="77">
        <f t="shared" si="5"/>
        <v>1.1000000000000001E-3</v>
      </c>
      <c r="H187" s="79" t="s">
        <v>1398</v>
      </c>
      <c r="I187" s="80"/>
      <c r="J187" s="77">
        <f>$F187*'2. Emissions Units &amp; Activities'!H$21*(1-$E187)</f>
        <v>3.4869999999999998E-2</v>
      </c>
      <c r="K187" s="77">
        <f>$F187*'2. Emissions Units &amp; Activities'!I$21*(1-$E187)</f>
        <v>4.1800000000000004E-2</v>
      </c>
      <c r="L187" s="77"/>
      <c r="M187" s="77">
        <f>$G187*'2. Emissions Units &amp; Activities'!K$21*(1-$E187)</f>
        <v>9.5534246575342471E-5</v>
      </c>
      <c r="N187" s="77">
        <f>$G187*'2. Emissions Units &amp; Activities'!L$21*(1-$E187)</f>
        <v>1.7178082191780821E-4</v>
      </c>
      <c r="O187" s="77"/>
    </row>
    <row r="188" spans="1:15" x14ac:dyDescent="0.35">
      <c r="A188" s="59" t="s">
        <v>1374</v>
      </c>
      <c r="B188" s="60" t="s">
        <v>251</v>
      </c>
      <c r="C188" s="61" t="str">
        <f>IFERROR(IF(B188="No CAS","",INDEX('DEQ Pollutant List'!$C$7:$C$614,MATCH('3. Pollutant Emissions - EF'!B188,'DEQ Pollutant List'!$B$7:$B$614,0))),"")</f>
        <v>Chromium VI, chromate, and dichromate particulate</v>
      </c>
      <c r="D188" s="68">
        <f>IFERROR(IF(OR($B188="",$B188="No CAS"),INDEX('DEQ Pollutant List'!$A$7:$A$614,MATCH($C188,'DEQ Pollutant List'!$C$7:$C$614,0)),INDEX('DEQ Pollutant List'!$A$7:$A$614,MATCH($B188,'DEQ Pollutant List'!$B$7:$B$614,0))),"")</f>
        <v>136</v>
      </c>
      <c r="E188" s="76">
        <v>0</v>
      </c>
      <c r="F188" s="77">
        <v>1.4E-3</v>
      </c>
      <c r="G188" s="77">
        <f t="shared" si="5"/>
        <v>1.4E-3</v>
      </c>
      <c r="H188" s="79" t="s">
        <v>1398</v>
      </c>
      <c r="I188" s="80"/>
      <c r="J188" s="77">
        <f>$F188*'2. Emissions Units &amp; Activities'!H$21*(1-$E188)</f>
        <v>4.4379999999999996E-2</v>
      </c>
      <c r="K188" s="77">
        <f>$F188*'2. Emissions Units &amp; Activities'!I$21*(1-$E188)</f>
        <v>5.3199999999999997E-2</v>
      </c>
      <c r="L188" s="77"/>
      <c r="M188" s="77">
        <f>$G188*'2. Emissions Units &amp; Activities'!K$21*(1-$E188)</f>
        <v>1.2158904109589041E-4</v>
      </c>
      <c r="N188" s="77">
        <f>$G188*'2. Emissions Units &amp; Activities'!L$21*(1-$E188)</f>
        <v>2.1863013698630136E-4</v>
      </c>
      <c r="O188" s="77"/>
    </row>
    <row r="189" spans="1:15" x14ac:dyDescent="0.35">
      <c r="A189" s="59" t="s">
        <v>1374</v>
      </c>
      <c r="B189" s="60" t="s">
        <v>256</v>
      </c>
      <c r="C189" s="61" t="str">
        <f>IFERROR(IF(B189="No CAS","",INDEX('DEQ Pollutant List'!$C$7:$C$614,MATCH('3. Pollutant Emissions - EF'!B189,'DEQ Pollutant List'!$B$7:$B$614,0))),"")</f>
        <v>Cobalt and compounds</v>
      </c>
      <c r="D189" s="68">
        <f>IFERROR(IF(OR($B189="",$B189="No CAS"),INDEX('DEQ Pollutant List'!$A$7:$A$614,MATCH($C189,'DEQ Pollutant List'!$C$7:$C$614,0)),INDEX('DEQ Pollutant List'!$A$7:$A$614,MATCH($B189,'DEQ Pollutant List'!$B$7:$B$614,0))),"")</f>
        <v>146</v>
      </c>
      <c r="E189" s="76">
        <v>0</v>
      </c>
      <c r="F189" s="77">
        <v>8.3999999999999995E-5</v>
      </c>
      <c r="G189" s="77">
        <f t="shared" si="5"/>
        <v>8.3999999999999995E-5</v>
      </c>
      <c r="H189" s="79" t="s">
        <v>1398</v>
      </c>
      <c r="I189" s="80"/>
      <c r="J189" s="77">
        <f>$F189*'2. Emissions Units &amp; Activities'!H$21*(1-$E189)</f>
        <v>2.6627999999999999E-3</v>
      </c>
      <c r="K189" s="77">
        <f>$F189*'2. Emissions Units &amp; Activities'!I$21*(1-$E189)</f>
        <v>3.192E-3</v>
      </c>
      <c r="L189" s="77"/>
      <c r="M189" s="77">
        <f>$G189*'2. Emissions Units &amp; Activities'!K$21*(1-$E189)</f>
        <v>7.2953424657534244E-6</v>
      </c>
      <c r="N189" s="77">
        <f>$G189*'2. Emissions Units &amp; Activities'!L$21*(1-$E189)</f>
        <v>1.3117808219178081E-5</v>
      </c>
      <c r="O189" s="77"/>
    </row>
    <row r="190" spans="1:15" x14ac:dyDescent="0.35">
      <c r="A190" s="59" t="s">
        <v>1374</v>
      </c>
      <c r="B190" s="60" t="s">
        <v>259</v>
      </c>
      <c r="C190" s="61" t="str">
        <f>IFERROR(IF(B190="No CAS","",INDEX('DEQ Pollutant List'!$C$7:$C$614,MATCH('3. Pollutant Emissions - EF'!B190,'DEQ Pollutant List'!$B$7:$B$614,0))),"")</f>
        <v>Copper and compounds</v>
      </c>
      <c r="D190" s="68">
        <f>IFERROR(IF(OR($B190="",$B190="No CAS"),INDEX('DEQ Pollutant List'!$A$7:$A$614,MATCH($C190,'DEQ Pollutant List'!$C$7:$C$614,0)),INDEX('DEQ Pollutant List'!$A$7:$A$614,MATCH($B190,'DEQ Pollutant List'!$B$7:$B$614,0))),"")</f>
        <v>149</v>
      </c>
      <c r="E190" s="76">
        <v>0</v>
      </c>
      <c r="F190" s="77">
        <v>8.4999999999999995E-4</v>
      </c>
      <c r="G190" s="77">
        <f t="shared" si="5"/>
        <v>8.4999999999999995E-4</v>
      </c>
      <c r="H190" s="79" t="s">
        <v>1398</v>
      </c>
      <c r="I190" s="80"/>
      <c r="J190" s="77">
        <f>$F190*'2. Emissions Units &amp; Activities'!H$21*(1-$E190)</f>
        <v>2.6944999999999997E-2</v>
      </c>
      <c r="K190" s="77">
        <f>$F190*'2. Emissions Units &amp; Activities'!I$21*(1-$E190)</f>
        <v>3.2299999999999995E-2</v>
      </c>
      <c r="L190" s="77"/>
      <c r="M190" s="77">
        <f>$G190*'2. Emissions Units &amp; Activities'!K$21*(1-$E190)</f>
        <v>7.3821917808219179E-5</v>
      </c>
      <c r="N190" s="77">
        <f>$G190*'2. Emissions Units &amp; Activities'!L$21*(1-$E190)</f>
        <v>1.3273972602739724E-4</v>
      </c>
      <c r="O190" s="77"/>
    </row>
    <row r="191" spans="1:15" x14ac:dyDescent="0.35">
      <c r="A191" s="59" t="s">
        <v>1374</v>
      </c>
      <c r="B191" s="60" t="s">
        <v>445</v>
      </c>
      <c r="C191" s="61" t="str">
        <f>IFERROR(IF(B191="No CAS","",INDEX('DEQ Pollutant List'!$C$7:$C$614,MATCH('3. Pollutant Emissions - EF'!B191,'DEQ Pollutant List'!$B$7:$B$614,0))),"")</f>
        <v>Ethyl benzene</v>
      </c>
      <c r="D191" s="68">
        <f>IFERROR(IF(OR($B191="",$B191="No CAS"),INDEX('DEQ Pollutant List'!$A$7:$A$614,MATCH($C191,'DEQ Pollutant List'!$C$7:$C$614,0)),INDEX('DEQ Pollutant List'!$A$7:$A$614,MATCH($B191,'DEQ Pollutant List'!$B$7:$B$614,0))),"")</f>
        <v>229</v>
      </c>
      <c r="E191" s="76">
        <v>0</v>
      </c>
      <c r="F191" s="77">
        <v>0</v>
      </c>
      <c r="G191" s="77">
        <f t="shared" si="5"/>
        <v>0</v>
      </c>
      <c r="H191" s="79" t="s">
        <v>1398</v>
      </c>
      <c r="I191" s="80"/>
      <c r="J191" s="77">
        <f>$F191*'2. Emissions Units &amp; Activities'!H$21*(1-$E191)</f>
        <v>0</v>
      </c>
      <c r="K191" s="77">
        <f>$F191*'2. Emissions Units &amp; Activities'!I$21*(1-$E191)</f>
        <v>0</v>
      </c>
      <c r="L191" s="77"/>
      <c r="M191" s="77">
        <f>$G191*'2. Emissions Units &amp; Activities'!K$21*(1-$E191)</f>
        <v>0</v>
      </c>
      <c r="N191" s="77">
        <f>$G191*'2. Emissions Units &amp; Activities'!L$21*(1-$E191)</f>
        <v>0</v>
      </c>
      <c r="O191" s="77"/>
    </row>
    <row r="192" spans="1:15" x14ac:dyDescent="0.35">
      <c r="A192" s="59" t="s">
        <v>1374</v>
      </c>
      <c r="B192" s="60" t="s">
        <v>482</v>
      </c>
      <c r="C192" s="61" t="str">
        <f>IFERROR(IF(B192="No CAS","",INDEX('DEQ Pollutant List'!$C$7:$C$614,MATCH('3. Pollutant Emissions - EF'!B192,'DEQ Pollutant List'!$B$7:$B$614,0))),"")</f>
        <v>Formaldehyde</v>
      </c>
      <c r="D192" s="68">
        <f>IFERROR(IF(OR($B192="",$B192="No CAS"),INDEX('DEQ Pollutant List'!$A$7:$A$614,MATCH($C192,'DEQ Pollutant List'!$C$7:$C$614,0)),INDEX('DEQ Pollutant List'!$A$7:$A$614,MATCH($B192,'DEQ Pollutant List'!$B$7:$B$614,0))),"")</f>
        <v>250</v>
      </c>
      <c r="E192" s="76">
        <v>0</v>
      </c>
      <c r="F192" s="77">
        <v>7.4999999999999997E-2</v>
      </c>
      <c r="G192" s="77">
        <f t="shared" si="5"/>
        <v>7.4999999999999997E-2</v>
      </c>
      <c r="H192" s="79" t="s">
        <v>1398</v>
      </c>
      <c r="I192" s="80"/>
      <c r="J192" s="77">
        <f>$F192*'2. Emissions Units &amp; Activities'!H$21*(1-$E192)</f>
        <v>2.3774999999999999</v>
      </c>
      <c r="K192" s="77">
        <f>$F192*'2. Emissions Units &amp; Activities'!I$21*(1-$E192)</f>
        <v>2.85</v>
      </c>
      <c r="L192" s="77"/>
      <c r="M192" s="77">
        <f>$G192*'2. Emissions Units &amp; Activities'!K$21*(1-$E192)</f>
        <v>6.5136986301369861E-3</v>
      </c>
      <c r="N192" s="77">
        <f>$G192*'2. Emissions Units &amp; Activities'!L$21*(1-$E192)</f>
        <v>1.1712328767123288E-2</v>
      </c>
      <c r="O192" s="77"/>
    </row>
    <row r="193" spans="1:15" x14ac:dyDescent="0.35">
      <c r="A193" s="59" t="s">
        <v>1374</v>
      </c>
      <c r="B193" s="60" t="s">
        <v>525</v>
      </c>
      <c r="C193" s="61" t="str">
        <f>IFERROR(IF(B193="No CAS","",INDEX('DEQ Pollutant List'!$C$7:$C$614,MATCH('3. Pollutant Emissions - EF'!B193,'DEQ Pollutant List'!$B$7:$B$614,0))),"")</f>
        <v>Hexane</v>
      </c>
      <c r="D193" s="68">
        <f>IFERROR(IF(OR($B193="",$B193="No CAS"),INDEX('DEQ Pollutant List'!$A$7:$A$614,MATCH($C193,'DEQ Pollutant List'!$C$7:$C$614,0)),INDEX('DEQ Pollutant List'!$A$7:$A$614,MATCH($B193,'DEQ Pollutant List'!$B$7:$B$614,0))),"")</f>
        <v>289</v>
      </c>
      <c r="E193" s="76">
        <v>0</v>
      </c>
      <c r="F193" s="77">
        <v>1.8</v>
      </c>
      <c r="G193" s="77">
        <f t="shared" si="5"/>
        <v>1.8</v>
      </c>
      <c r="H193" s="79" t="s">
        <v>1398</v>
      </c>
      <c r="I193" s="80"/>
      <c r="J193" s="77">
        <f>$F193*'2. Emissions Units &amp; Activities'!H$21*(1-$E193)</f>
        <v>57.06</v>
      </c>
      <c r="K193" s="77">
        <f>$F193*'2. Emissions Units &amp; Activities'!I$21*(1-$E193)</f>
        <v>68.400000000000006</v>
      </c>
      <c r="L193" s="77"/>
      <c r="M193" s="77">
        <f>$G193*'2. Emissions Units &amp; Activities'!K$21*(1-$E193)</f>
        <v>0.15632876712328767</v>
      </c>
      <c r="N193" s="77">
        <f>$G193*'2. Emissions Units &amp; Activities'!L$21*(1-$E193)</f>
        <v>0.28109589041095889</v>
      </c>
      <c r="O193" s="77"/>
    </row>
    <row r="194" spans="1:15" x14ac:dyDescent="0.35">
      <c r="A194" s="59" t="s">
        <v>1374</v>
      </c>
      <c r="B194" s="60" t="s">
        <v>563</v>
      </c>
      <c r="C194" s="61" t="str">
        <f>IFERROR(IF(B194="No CAS","",INDEX('DEQ Pollutant List'!$C$7:$C$614,MATCH('3. Pollutant Emissions - EF'!B194,'DEQ Pollutant List'!$B$7:$B$614,0))),"")</f>
        <v>Manganese and compounds</v>
      </c>
      <c r="D194" s="68">
        <f>IFERROR(IF(OR($B194="",$B194="No CAS"),INDEX('DEQ Pollutant List'!$A$7:$A$614,MATCH($C194,'DEQ Pollutant List'!$C$7:$C$614,0)),INDEX('DEQ Pollutant List'!$A$7:$A$614,MATCH($B194,'DEQ Pollutant List'!$B$7:$B$614,0))),"")</f>
        <v>312</v>
      </c>
      <c r="E194" s="76">
        <v>0</v>
      </c>
      <c r="F194" s="77">
        <v>3.8000000000000002E-4</v>
      </c>
      <c r="G194" s="77">
        <f t="shared" si="5"/>
        <v>3.8000000000000002E-4</v>
      </c>
      <c r="H194" s="79" t="s">
        <v>1398</v>
      </c>
      <c r="I194" s="80"/>
      <c r="J194" s="77">
        <f>$F194*'2. Emissions Units &amp; Activities'!H$21*(1-$E194)</f>
        <v>1.2046000000000001E-2</v>
      </c>
      <c r="K194" s="77">
        <f>$F194*'2. Emissions Units &amp; Activities'!I$21*(1-$E194)</f>
        <v>1.4440000000000001E-2</v>
      </c>
      <c r="L194" s="77"/>
      <c r="M194" s="77">
        <f>$G194*'2. Emissions Units &amp; Activities'!K$21*(1-$E194)</f>
        <v>3.3002739726027401E-5</v>
      </c>
      <c r="N194" s="77">
        <f>$G194*'2. Emissions Units &amp; Activities'!L$21*(1-$E194)</f>
        <v>5.934246575342466E-5</v>
      </c>
      <c r="O194" s="77"/>
    </row>
    <row r="195" spans="1:15" x14ac:dyDescent="0.35">
      <c r="A195" s="59" t="s">
        <v>1374</v>
      </c>
      <c r="B195" s="60" t="s">
        <v>569</v>
      </c>
      <c r="C195" s="61" t="str">
        <f>IFERROR(IF(B195="No CAS","",INDEX('DEQ Pollutant List'!$C$7:$C$614,MATCH('3. Pollutant Emissions - EF'!B195,'DEQ Pollutant List'!$B$7:$B$614,0))),"")</f>
        <v>Mercury and compounds</v>
      </c>
      <c r="D195" s="68">
        <f>IFERROR(IF(OR($B195="",$B195="No CAS"),INDEX('DEQ Pollutant List'!$A$7:$A$614,MATCH($C195,'DEQ Pollutant List'!$C$7:$C$614,0)),INDEX('DEQ Pollutant List'!$A$7:$A$614,MATCH($B195,'DEQ Pollutant List'!$B$7:$B$614,0))),"")</f>
        <v>316</v>
      </c>
      <c r="E195" s="76">
        <v>0</v>
      </c>
      <c r="F195" s="77">
        <v>2.5999999999999998E-4</v>
      </c>
      <c r="G195" s="77">
        <f t="shared" si="5"/>
        <v>2.5999999999999998E-4</v>
      </c>
      <c r="H195" s="79" t="s">
        <v>1398</v>
      </c>
      <c r="I195" s="80"/>
      <c r="J195" s="77">
        <f>$F195*'2. Emissions Units &amp; Activities'!H$21*(1-$E195)</f>
        <v>8.2419999999999993E-3</v>
      </c>
      <c r="K195" s="77">
        <f>$F195*'2. Emissions Units &amp; Activities'!I$21*(1-$E195)</f>
        <v>9.8799999999999999E-3</v>
      </c>
      <c r="L195" s="77"/>
      <c r="M195" s="77">
        <f>$G195*'2. Emissions Units &amp; Activities'!K$21*(1-$E195)</f>
        <v>2.2580821917808218E-5</v>
      </c>
      <c r="N195" s="77">
        <f>$G195*'2. Emissions Units &amp; Activities'!L$21*(1-$E195)</f>
        <v>4.0602739726027396E-5</v>
      </c>
      <c r="O195" s="77"/>
    </row>
    <row r="196" spans="1:15" x14ac:dyDescent="0.35">
      <c r="A196" s="59" t="s">
        <v>1374</v>
      </c>
      <c r="B196" s="60" t="s">
        <v>627</v>
      </c>
      <c r="C196" s="61" t="str">
        <f>IFERROR(IF(B196="No CAS","",INDEX('DEQ Pollutant List'!$C$7:$C$614,MATCH('3. Pollutant Emissions - EF'!B196,'DEQ Pollutant List'!$B$7:$B$614,0))),"")</f>
        <v>Molybdenum trioxide</v>
      </c>
      <c r="D196" s="68">
        <f>IFERROR(IF(OR($B196="",$B196="No CAS"),INDEX('DEQ Pollutant List'!$A$7:$A$614,MATCH($C196,'DEQ Pollutant List'!$C$7:$C$614,0)),INDEX('DEQ Pollutant List'!$A$7:$A$614,MATCH($B196,'DEQ Pollutant List'!$B$7:$B$614,0))),"")</f>
        <v>361</v>
      </c>
      <c r="E196" s="76">
        <v>0</v>
      </c>
      <c r="F196" s="77">
        <v>1.65E-3</v>
      </c>
      <c r="G196" s="77">
        <f t="shared" si="5"/>
        <v>1.65E-3</v>
      </c>
      <c r="H196" s="79" t="s">
        <v>1398</v>
      </c>
      <c r="I196" s="80"/>
      <c r="J196" s="77">
        <f>$F196*'2. Emissions Units &amp; Activities'!H$21*(1-$E196)</f>
        <v>5.2304999999999997E-2</v>
      </c>
      <c r="K196" s="77">
        <f>$F196*'2. Emissions Units &amp; Activities'!I$21*(1-$E196)</f>
        <v>6.2700000000000006E-2</v>
      </c>
      <c r="L196" s="77"/>
      <c r="M196" s="77">
        <f>$G196*'2. Emissions Units &amp; Activities'!K$21*(1-$E196)</f>
        <v>1.433013698630137E-4</v>
      </c>
      <c r="N196" s="77">
        <f>$G196*'2. Emissions Units &amp; Activities'!L$21*(1-$E196)</f>
        <v>2.5767123287671233E-4</v>
      </c>
      <c r="O196" s="77"/>
    </row>
    <row r="197" spans="1:15" x14ac:dyDescent="0.35">
      <c r="A197" s="59" t="s">
        <v>1374</v>
      </c>
      <c r="B197" s="60" t="s">
        <v>635</v>
      </c>
      <c r="C197" s="61" t="str">
        <f>IFERROR(IF(B197="No CAS","",INDEX('DEQ Pollutant List'!$C$7:$C$614,MATCH('3. Pollutant Emissions - EF'!B197,'DEQ Pollutant List'!$B$7:$B$614,0))),"")</f>
        <v>Nickel and compounds</v>
      </c>
      <c r="D197" s="68">
        <f>IFERROR(IF(OR($B197="",$B197="No CAS"),INDEX('DEQ Pollutant List'!$A$7:$A$614,MATCH($C197,'DEQ Pollutant List'!$C$7:$C$614,0)),INDEX('DEQ Pollutant List'!$A$7:$A$614,MATCH($B197,'DEQ Pollutant List'!$B$7:$B$614,0))),"")</f>
        <v>364</v>
      </c>
      <c r="E197" s="76">
        <v>0</v>
      </c>
      <c r="F197" s="77">
        <v>2.0999999999999999E-3</v>
      </c>
      <c r="G197" s="77">
        <f t="shared" si="5"/>
        <v>2.0999999999999999E-3</v>
      </c>
      <c r="H197" s="79" t="s">
        <v>1398</v>
      </c>
      <c r="I197" s="80"/>
      <c r="J197" s="77">
        <f>$F197*'2. Emissions Units &amp; Activities'!H$21*(1-$E197)</f>
        <v>6.656999999999999E-2</v>
      </c>
      <c r="K197" s="77">
        <f>$F197*'2. Emissions Units &amp; Activities'!I$21*(1-$E197)</f>
        <v>7.9799999999999996E-2</v>
      </c>
      <c r="L197" s="77"/>
      <c r="M197" s="77">
        <f>$G197*'2. Emissions Units &amp; Activities'!K$21*(1-$E197)</f>
        <v>1.823835616438356E-4</v>
      </c>
      <c r="N197" s="77">
        <f>$G197*'2. Emissions Units &amp; Activities'!L$21*(1-$E197)</f>
        <v>3.2794520547945203E-4</v>
      </c>
      <c r="O197" s="77"/>
    </row>
    <row r="198" spans="1:15" x14ac:dyDescent="0.35">
      <c r="A198" s="59" t="s">
        <v>1374</v>
      </c>
      <c r="B198" s="60" t="s">
        <v>876</v>
      </c>
      <c r="C198" s="61" t="str">
        <f>IFERROR(IF(B198="No CAS","",INDEX('DEQ Pollutant List'!$C$7:$C$614,MATCH('3. Pollutant Emissions - EF'!B198,'DEQ Pollutant List'!$B$7:$B$614,0))),"")</f>
        <v>Acenaphthene</v>
      </c>
      <c r="D198" s="68">
        <f>IFERROR(IF(OR($B198="",$B198="No CAS"),INDEX('DEQ Pollutant List'!$A$7:$A$614,MATCH($C198,'DEQ Pollutant List'!$C$7:$C$614,0)),INDEX('DEQ Pollutant List'!$A$7:$A$614,MATCH($B198,'DEQ Pollutant List'!$B$7:$B$614,0))),"")</f>
        <v>402</v>
      </c>
      <c r="E198" s="76">
        <v>0</v>
      </c>
      <c r="F198" s="77">
        <v>1.7999999999999999E-6</v>
      </c>
      <c r="G198" s="77">
        <f t="shared" si="5"/>
        <v>1.7999999999999999E-6</v>
      </c>
      <c r="H198" s="79" t="s">
        <v>1398</v>
      </c>
      <c r="I198" s="80"/>
      <c r="J198" s="77">
        <f>$F198*'2. Emissions Units &amp; Activities'!H$21*(1-$E198)</f>
        <v>5.7059999999999999E-5</v>
      </c>
      <c r="K198" s="77">
        <f>$F198*'2. Emissions Units &amp; Activities'!I$21*(1-$E198)</f>
        <v>6.8399999999999996E-5</v>
      </c>
      <c r="L198" s="77"/>
      <c r="M198" s="77">
        <f>$G198*'2. Emissions Units &amp; Activities'!K$21*(1-$E198)</f>
        <v>1.5632876712328766E-7</v>
      </c>
      <c r="N198" s="77">
        <f>$G198*'2. Emissions Units &amp; Activities'!L$21*(1-$E198)</f>
        <v>2.8109589041095891E-7</v>
      </c>
      <c r="O198" s="77"/>
    </row>
    <row r="199" spans="1:15" x14ac:dyDescent="0.35">
      <c r="A199" s="59" t="s">
        <v>1374</v>
      </c>
      <c r="B199" s="60" t="s">
        <v>878</v>
      </c>
      <c r="C199" s="61" t="str">
        <f>IFERROR(IF(B199="No CAS","",INDEX('DEQ Pollutant List'!$C$7:$C$614,MATCH('3. Pollutant Emissions - EF'!B199,'DEQ Pollutant List'!$B$7:$B$614,0))),"")</f>
        <v>Acenaphthylene</v>
      </c>
      <c r="D199" s="68">
        <f>IFERROR(IF(OR($B199="",$B199="No CAS"),INDEX('DEQ Pollutant List'!$A$7:$A$614,MATCH($C199,'DEQ Pollutant List'!$C$7:$C$614,0)),INDEX('DEQ Pollutant List'!$A$7:$A$614,MATCH($B199,'DEQ Pollutant List'!$B$7:$B$614,0))),"")</f>
        <v>403</v>
      </c>
      <c r="E199" s="76">
        <v>0</v>
      </c>
      <c r="F199" s="77">
        <v>1.7999999999999999E-6</v>
      </c>
      <c r="G199" s="77">
        <f t="shared" si="5"/>
        <v>1.7999999999999999E-6</v>
      </c>
      <c r="H199" s="79" t="s">
        <v>1398</v>
      </c>
      <c r="I199" s="80"/>
      <c r="J199" s="77">
        <f>$F199*'2. Emissions Units &amp; Activities'!H$21*(1-$E199)</f>
        <v>5.7059999999999999E-5</v>
      </c>
      <c r="K199" s="77">
        <f>$F199*'2. Emissions Units &amp; Activities'!I$21*(1-$E199)</f>
        <v>6.8399999999999996E-5</v>
      </c>
      <c r="L199" s="77"/>
      <c r="M199" s="77">
        <f>$G199*'2. Emissions Units &amp; Activities'!K$21*(1-$E199)</f>
        <v>1.5632876712328766E-7</v>
      </c>
      <c r="N199" s="77">
        <f>$G199*'2. Emissions Units &amp; Activities'!L$21*(1-$E199)</f>
        <v>2.8109589041095891E-7</v>
      </c>
      <c r="O199" s="77"/>
    </row>
    <row r="200" spans="1:15" x14ac:dyDescent="0.35">
      <c r="A200" s="59" t="s">
        <v>1374</v>
      </c>
      <c r="B200" s="60" t="s">
        <v>880</v>
      </c>
      <c r="C200" s="61" t="str">
        <f>IFERROR(IF(B200="No CAS","",INDEX('DEQ Pollutant List'!$C$7:$C$614,MATCH('3. Pollutant Emissions - EF'!B200,'DEQ Pollutant List'!$B$7:$B$614,0))),"")</f>
        <v>Anthracene</v>
      </c>
      <c r="D200" s="68">
        <f>IFERROR(IF(OR($B200="",$B200="No CAS"),INDEX('DEQ Pollutant List'!$A$7:$A$614,MATCH($C200,'DEQ Pollutant List'!$C$7:$C$614,0)),INDEX('DEQ Pollutant List'!$A$7:$A$614,MATCH($B200,'DEQ Pollutant List'!$B$7:$B$614,0))),"")</f>
        <v>404</v>
      </c>
      <c r="E200" s="76">
        <v>0</v>
      </c>
      <c r="F200" s="77">
        <v>2.3999999999999999E-6</v>
      </c>
      <c r="G200" s="77">
        <f t="shared" si="5"/>
        <v>2.3999999999999999E-6</v>
      </c>
      <c r="H200" s="79" t="s">
        <v>1398</v>
      </c>
      <c r="I200" s="80"/>
      <c r="J200" s="77">
        <f>$F200*'2. Emissions Units &amp; Activities'!H$21*(1-$E200)</f>
        <v>7.607999999999999E-5</v>
      </c>
      <c r="K200" s="77">
        <f>$F200*'2. Emissions Units &amp; Activities'!I$21*(1-$E200)</f>
        <v>9.1199999999999994E-5</v>
      </c>
      <c r="L200" s="77"/>
      <c r="M200" s="77">
        <f>$G200*'2. Emissions Units &amp; Activities'!K$21*(1-$E200)</f>
        <v>2.0843835616438355E-7</v>
      </c>
      <c r="N200" s="77">
        <f>$G200*'2. Emissions Units &amp; Activities'!L$21*(1-$E200)</f>
        <v>3.7479452054794516E-7</v>
      </c>
      <c r="O200" s="77"/>
    </row>
    <row r="201" spans="1:15" x14ac:dyDescent="0.35">
      <c r="A201" s="59" t="s">
        <v>1374</v>
      </c>
      <c r="B201" s="60" t="s">
        <v>884</v>
      </c>
      <c r="C201" s="61" t="str">
        <f>IFERROR(IF(B201="No CAS","",INDEX('DEQ Pollutant List'!$C$7:$C$614,MATCH('3. Pollutant Emissions - EF'!B201,'DEQ Pollutant List'!$B$7:$B$614,0))),"")</f>
        <v>Benz[a]anthracene</v>
      </c>
      <c r="D201" s="68">
        <f>IFERROR(IF(OR($B201="",$B201="No CAS"),INDEX('DEQ Pollutant List'!$A$7:$A$614,MATCH($C201,'DEQ Pollutant List'!$C$7:$C$614,0)),INDEX('DEQ Pollutant List'!$A$7:$A$614,MATCH($B201,'DEQ Pollutant List'!$B$7:$B$614,0))),"")</f>
        <v>405</v>
      </c>
      <c r="E201" s="76">
        <v>0</v>
      </c>
      <c r="F201" s="77">
        <v>1.7999999999999999E-6</v>
      </c>
      <c r="G201" s="77">
        <f t="shared" si="5"/>
        <v>1.7999999999999999E-6</v>
      </c>
      <c r="H201" s="79" t="s">
        <v>1398</v>
      </c>
      <c r="I201" s="80"/>
      <c r="J201" s="77">
        <f>$F201*'2. Emissions Units &amp; Activities'!H$21*(1-$E201)</f>
        <v>5.7059999999999999E-5</v>
      </c>
      <c r="K201" s="77">
        <f>$F201*'2. Emissions Units &amp; Activities'!I$21*(1-$E201)</f>
        <v>6.8399999999999996E-5</v>
      </c>
      <c r="L201" s="77"/>
      <c r="M201" s="77">
        <f>$G201*'2. Emissions Units &amp; Activities'!K$21*(1-$E201)</f>
        <v>1.5632876712328766E-7</v>
      </c>
      <c r="N201" s="77">
        <f>$G201*'2. Emissions Units &amp; Activities'!L$21*(1-$E201)</f>
        <v>2.8109589041095891E-7</v>
      </c>
      <c r="O201" s="77"/>
    </row>
    <row r="202" spans="1:15" x14ac:dyDescent="0.35">
      <c r="A202" s="59" t="s">
        <v>1374</v>
      </c>
      <c r="B202" s="60" t="s">
        <v>886</v>
      </c>
      <c r="C202" s="61" t="str">
        <f>IFERROR(IF(B202="No CAS","",INDEX('DEQ Pollutant List'!$C$7:$C$614,MATCH('3. Pollutant Emissions - EF'!B202,'DEQ Pollutant List'!$B$7:$B$614,0))),"")</f>
        <v>Benzo[a]pyrene</v>
      </c>
      <c r="D202" s="68">
        <f>IFERROR(IF(OR($B202="",$B202="No CAS"),INDEX('DEQ Pollutant List'!$A$7:$A$614,MATCH($C202,'DEQ Pollutant List'!$C$7:$C$614,0)),INDEX('DEQ Pollutant List'!$A$7:$A$614,MATCH($B202,'DEQ Pollutant List'!$B$7:$B$614,0))),"")</f>
        <v>406</v>
      </c>
      <c r="E202" s="76">
        <v>0</v>
      </c>
      <c r="F202" s="77">
        <v>1.1999999999999999E-6</v>
      </c>
      <c r="G202" s="77">
        <f t="shared" si="5"/>
        <v>1.1999999999999999E-6</v>
      </c>
      <c r="H202" s="79" t="s">
        <v>1398</v>
      </c>
      <c r="I202" s="80"/>
      <c r="J202" s="77">
        <f>$F202*'2. Emissions Units &amp; Activities'!H$21*(1-$E202)</f>
        <v>3.8039999999999995E-5</v>
      </c>
      <c r="K202" s="77">
        <f>$F202*'2. Emissions Units &amp; Activities'!I$21*(1-$E202)</f>
        <v>4.5599999999999997E-5</v>
      </c>
      <c r="L202" s="77"/>
      <c r="M202" s="77">
        <f>$G202*'2. Emissions Units &amp; Activities'!K$21*(1-$E202)</f>
        <v>1.0421917808219177E-7</v>
      </c>
      <c r="N202" s="77">
        <f>$G202*'2. Emissions Units &amp; Activities'!L$21*(1-$E202)</f>
        <v>1.8739726027397258E-7</v>
      </c>
      <c r="O202" s="77"/>
    </row>
    <row r="203" spans="1:15" x14ac:dyDescent="0.35">
      <c r="A203" s="59" t="s">
        <v>1374</v>
      </c>
      <c r="B203" s="60" t="s">
        <v>888</v>
      </c>
      <c r="C203" s="61" t="str">
        <f>IFERROR(IF(B203="No CAS","",INDEX('DEQ Pollutant List'!$C$7:$C$614,MATCH('3. Pollutant Emissions - EF'!B203,'DEQ Pollutant List'!$B$7:$B$614,0))),"")</f>
        <v>Benzo[b]fluoranthene</v>
      </c>
      <c r="D203" s="68">
        <f>IFERROR(IF(OR($B203="",$B203="No CAS"),INDEX('DEQ Pollutant List'!$A$7:$A$614,MATCH($C203,'DEQ Pollutant List'!$C$7:$C$614,0)),INDEX('DEQ Pollutant List'!$A$7:$A$614,MATCH($B203,'DEQ Pollutant List'!$B$7:$B$614,0))),"")</f>
        <v>407</v>
      </c>
      <c r="E203" s="76">
        <v>0</v>
      </c>
      <c r="F203" s="77">
        <v>1.7999999999999999E-6</v>
      </c>
      <c r="G203" s="77">
        <f t="shared" si="5"/>
        <v>1.7999999999999999E-6</v>
      </c>
      <c r="H203" s="79" t="s">
        <v>1398</v>
      </c>
      <c r="I203" s="80"/>
      <c r="J203" s="77">
        <f>$F203*'2. Emissions Units &amp; Activities'!H$21*(1-$E203)</f>
        <v>5.7059999999999999E-5</v>
      </c>
      <c r="K203" s="77">
        <f>$F203*'2. Emissions Units &amp; Activities'!I$21*(1-$E203)</f>
        <v>6.8399999999999996E-5</v>
      </c>
      <c r="L203" s="77"/>
      <c r="M203" s="77">
        <f>$G203*'2. Emissions Units &amp; Activities'!K$21*(1-$E203)</f>
        <v>1.5632876712328766E-7</v>
      </c>
      <c r="N203" s="77">
        <f>$G203*'2. Emissions Units &amp; Activities'!L$21*(1-$E203)</f>
        <v>2.8109589041095891E-7</v>
      </c>
      <c r="O203" s="77"/>
    </row>
    <row r="204" spans="1:15" x14ac:dyDescent="0.35">
      <c r="A204" s="59" t="s">
        <v>1374</v>
      </c>
      <c r="B204" s="60" t="s">
        <v>894</v>
      </c>
      <c r="C204" s="61" t="str">
        <f>IFERROR(IF(B204="No CAS","",INDEX('DEQ Pollutant List'!$C$7:$C$614,MATCH('3. Pollutant Emissions - EF'!B204,'DEQ Pollutant List'!$B$7:$B$614,0))),"")</f>
        <v>Benzo[g,h,i]perylene</v>
      </c>
      <c r="D204" s="68">
        <f>IFERROR(IF(OR($B204="",$B204="No CAS"),INDEX('DEQ Pollutant List'!$A$7:$A$614,MATCH($C204,'DEQ Pollutant List'!$C$7:$C$614,0)),INDEX('DEQ Pollutant List'!$A$7:$A$614,MATCH($B204,'DEQ Pollutant List'!$B$7:$B$614,0))),"")</f>
        <v>410</v>
      </c>
      <c r="E204" s="76">
        <v>0</v>
      </c>
      <c r="F204" s="77">
        <v>1.1999999999999999E-6</v>
      </c>
      <c r="G204" s="77">
        <f t="shared" si="5"/>
        <v>1.1999999999999999E-6</v>
      </c>
      <c r="H204" s="79" t="s">
        <v>1398</v>
      </c>
      <c r="I204" s="80"/>
      <c r="J204" s="77">
        <f>$F204*'2. Emissions Units &amp; Activities'!H$21*(1-$E204)</f>
        <v>3.8039999999999995E-5</v>
      </c>
      <c r="K204" s="77">
        <f>$F204*'2. Emissions Units &amp; Activities'!I$21*(1-$E204)</f>
        <v>4.5599999999999997E-5</v>
      </c>
      <c r="L204" s="77"/>
      <c r="M204" s="77">
        <f>$G204*'2. Emissions Units &amp; Activities'!K$21*(1-$E204)</f>
        <v>1.0421917808219177E-7</v>
      </c>
      <c r="N204" s="77">
        <f>$G204*'2. Emissions Units &amp; Activities'!L$21*(1-$E204)</f>
        <v>1.8739726027397258E-7</v>
      </c>
      <c r="O204" s="77"/>
    </row>
    <row r="205" spans="1:15" x14ac:dyDescent="0.35">
      <c r="A205" s="59" t="s">
        <v>1374</v>
      </c>
      <c r="B205" s="60" t="s">
        <v>898</v>
      </c>
      <c r="C205" s="61" t="str">
        <f>IFERROR(IF(B205="No CAS","",INDEX('DEQ Pollutant List'!$C$7:$C$614,MATCH('3. Pollutant Emissions - EF'!B205,'DEQ Pollutant List'!$B$7:$B$614,0))),"")</f>
        <v>Benzo[k]fluoranthene</v>
      </c>
      <c r="D205" s="68">
        <f>IFERROR(IF(OR($B205="",$B205="No CAS"),INDEX('DEQ Pollutant List'!$A$7:$A$614,MATCH($C205,'DEQ Pollutant List'!$C$7:$C$614,0)),INDEX('DEQ Pollutant List'!$A$7:$A$614,MATCH($B205,'DEQ Pollutant List'!$B$7:$B$614,0))),"")</f>
        <v>412</v>
      </c>
      <c r="E205" s="76">
        <v>0</v>
      </c>
      <c r="F205" s="77">
        <v>1.7999999999999999E-6</v>
      </c>
      <c r="G205" s="77">
        <f t="shared" si="5"/>
        <v>1.7999999999999999E-6</v>
      </c>
      <c r="H205" s="79" t="s">
        <v>1398</v>
      </c>
      <c r="I205" s="80"/>
      <c r="J205" s="77">
        <f>$F205*'2. Emissions Units &amp; Activities'!H$21*(1-$E205)</f>
        <v>5.7059999999999999E-5</v>
      </c>
      <c r="K205" s="77">
        <f>$F205*'2. Emissions Units &amp; Activities'!I$21*(1-$E205)</f>
        <v>6.8399999999999996E-5</v>
      </c>
      <c r="L205" s="77"/>
      <c r="M205" s="77">
        <f>$G205*'2. Emissions Units &amp; Activities'!K$21*(1-$E205)</f>
        <v>1.5632876712328766E-7</v>
      </c>
      <c r="N205" s="77">
        <f>$G205*'2. Emissions Units &amp; Activities'!L$21*(1-$E205)</f>
        <v>2.8109589041095891E-7</v>
      </c>
      <c r="O205" s="77"/>
    </row>
    <row r="206" spans="1:15" x14ac:dyDescent="0.35">
      <c r="A206" s="59" t="s">
        <v>1374</v>
      </c>
      <c r="B206" s="60" t="s">
        <v>902</v>
      </c>
      <c r="C206" s="61" t="str">
        <f>IFERROR(IF(B206="No CAS","",INDEX('DEQ Pollutant List'!$C$7:$C$614,MATCH('3. Pollutant Emissions - EF'!B206,'DEQ Pollutant List'!$B$7:$B$614,0))),"")</f>
        <v>Chrysene</v>
      </c>
      <c r="D206" s="68">
        <f>IFERROR(IF(OR($B206="",$B206="No CAS"),INDEX('DEQ Pollutant List'!$A$7:$A$614,MATCH($C206,'DEQ Pollutant List'!$C$7:$C$614,0)),INDEX('DEQ Pollutant List'!$A$7:$A$614,MATCH($B206,'DEQ Pollutant List'!$B$7:$B$614,0))),"")</f>
        <v>414</v>
      </c>
      <c r="E206" s="76">
        <v>0</v>
      </c>
      <c r="F206" s="77">
        <v>1.7999999999999999E-6</v>
      </c>
      <c r="G206" s="77">
        <f t="shared" si="5"/>
        <v>1.7999999999999999E-6</v>
      </c>
      <c r="H206" s="79" t="s">
        <v>1398</v>
      </c>
      <c r="I206" s="80"/>
      <c r="J206" s="77">
        <f>$F206*'2. Emissions Units &amp; Activities'!H$21*(1-$E206)</f>
        <v>5.7059999999999999E-5</v>
      </c>
      <c r="K206" s="77">
        <f>$F206*'2. Emissions Units &amp; Activities'!I$21*(1-$E206)</f>
        <v>6.8399999999999996E-5</v>
      </c>
      <c r="L206" s="77"/>
      <c r="M206" s="77">
        <f>$G206*'2. Emissions Units &amp; Activities'!K$21*(1-$E206)</f>
        <v>1.5632876712328766E-7</v>
      </c>
      <c r="N206" s="77">
        <f>$G206*'2. Emissions Units &amp; Activities'!L$21*(1-$E206)</f>
        <v>2.8109589041095891E-7</v>
      </c>
      <c r="O206" s="77"/>
    </row>
    <row r="207" spans="1:15" x14ac:dyDescent="0.35">
      <c r="A207" s="59" t="s">
        <v>1374</v>
      </c>
      <c r="B207" s="60" t="s">
        <v>906</v>
      </c>
      <c r="C207" s="61" t="str">
        <f>IFERROR(IF(B207="No CAS","",INDEX('DEQ Pollutant List'!$C$7:$C$614,MATCH('3. Pollutant Emissions - EF'!B207,'DEQ Pollutant List'!$B$7:$B$614,0))),"")</f>
        <v>Dibenz[a,h]acridine</v>
      </c>
      <c r="D207" s="68">
        <f>IFERROR(IF(OR($B207="",$B207="No CAS"),INDEX('DEQ Pollutant List'!$A$7:$A$614,MATCH($C207,'DEQ Pollutant List'!$C$7:$C$614,0)),INDEX('DEQ Pollutant List'!$A$7:$A$614,MATCH($B207,'DEQ Pollutant List'!$B$7:$B$614,0))),"")</f>
        <v>416</v>
      </c>
      <c r="E207" s="76">
        <v>0</v>
      </c>
      <c r="F207" s="77">
        <v>0</v>
      </c>
      <c r="G207" s="77">
        <f t="shared" si="5"/>
        <v>0</v>
      </c>
      <c r="H207" s="79" t="s">
        <v>1398</v>
      </c>
      <c r="I207" s="80"/>
      <c r="J207" s="77">
        <f>$F207*'2. Emissions Units &amp; Activities'!H$21*(1-$E207)</f>
        <v>0</v>
      </c>
      <c r="K207" s="77">
        <f>$F207*'2. Emissions Units &amp; Activities'!I$21*(1-$E207)</f>
        <v>0</v>
      </c>
      <c r="L207" s="77"/>
      <c r="M207" s="77">
        <f>$G207*'2. Emissions Units &amp; Activities'!K$21*(1-$E207)</f>
        <v>0</v>
      </c>
      <c r="N207" s="77">
        <f>$G207*'2. Emissions Units &amp; Activities'!L$21*(1-$E207)</f>
        <v>0</v>
      </c>
      <c r="O207" s="77"/>
    </row>
    <row r="208" spans="1:15" x14ac:dyDescent="0.35">
      <c r="A208" s="59" t="s">
        <v>1374</v>
      </c>
      <c r="B208" s="60" t="s">
        <v>924</v>
      </c>
      <c r="C208" s="61" t="str">
        <f>IFERROR(IF(B208="No CAS","",INDEX('DEQ Pollutant List'!$C$7:$C$614,MATCH('3. Pollutant Emissions - EF'!B208,'DEQ Pollutant List'!$B$7:$B$614,0))),"")</f>
        <v>Fluoranthene</v>
      </c>
      <c r="D208" s="68">
        <f>IFERROR(IF(OR($B208="",$B208="No CAS"),INDEX('DEQ Pollutant List'!$A$7:$A$614,MATCH($C208,'DEQ Pollutant List'!$C$7:$C$614,0)),INDEX('DEQ Pollutant List'!$A$7:$A$614,MATCH($B208,'DEQ Pollutant List'!$B$7:$B$614,0))),"")</f>
        <v>424</v>
      </c>
      <c r="E208" s="76">
        <v>0</v>
      </c>
      <c r="F208" s="77">
        <v>3.0000000000000001E-6</v>
      </c>
      <c r="G208" s="77">
        <f t="shared" si="5"/>
        <v>3.0000000000000001E-6</v>
      </c>
      <c r="H208" s="79" t="s">
        <v>1398</v>
      </c>
      <c r="I208" s="80"/>
      <c r="J208" s="77">
        <f>$F208*'2. Emissions Units &amp; Activities'!H$21*(1-$E208)</f>
        <v>9.5099999999999994E-5</v>
      </c>
      <c r="K208" s="77">
        <f>$F208*'2. Emissions Units &amp; Activities'!I$21*(1-$E208)</f>
        <v>1.1400000000000001E-4</v>
      </c>
      <c r="L208" s="77"/>
      <c r="M208" s="77">
        <f>$G208*'2. Emissions Units &amp; Activities'!K$21*(1-$E208)</f>
        <v>2.6054794520547944E-7</v>
      </c>
      <c r="N208" s="77">
        <f>$G208*'2. Emissions Units &amp; Activities'!L$21*(1-$E208)</f>
        <v>4.6849315068493151E-7</v>
      </c>
      <c r="O208" s="77"/>
    </row>
    <row r="209" spans="1:15" x14ac:dyDescent="0.35">
      <c r="A209" s="59" t="s">
        <v>1374</v>
      </c>
      <c r="B209" s="60" t="s">
        <v>926</v>
      </c>
      <c r="C209" s="61" t="str">
        <f>IFERROR(IF(B209="No CAS","",INDEX('DEQ Pollutant List'!$C$7:$C$614,MATCH('3. Pollutant Emissions - EF'!B209,'DEQ Pollutant List'!$B$7:$B$614,0))),"")</f>
        <v>Fluorene</v>
      </c>
      <c r="D209" s="68">
        <f>IFERROR(IF(OR($B209="",$B209="No CAS"),INDEX('DEQ Pollutant List'!$A$7:$A$614,MATCH($C209,'DEQ Pollutant List'!$C$7:$C$614,0)),INDEX('DEQ Pollutant List'!$A$7:$A$614,MATCH($B209,'DEQ Pollutant List'!$B$7:$B$614,0))),"")</f>
        <v>425</v>
      </c>
      <c r="E209" s="76">
        <v>0</v>
      </c>
      <c r="F209" s="77">
        <v>2.7999999999999999E-6</v>
      </c>
      <c r="G209" s="77">
        <f t="shared" si="5"/>
        <v>2.7999999999999999E-6</v>
      </c>
      <c r="H209" s="79" t="s">
        <v>1398</v>
      </c>
      <c r="I209" s="80"/>
      <c r="J209" s="77">
        <f>$F209*'2. Emissions Units &amp; Activities'!H$21*(1-$E209)</f>
        <v>8.8759999999999997E-5</v>
      </c>
      <c r="K209" s="77">
        <f>$F209*'2. Emissions Units &amp; Activities'!I$21*(1-$E209)</f>
        <v>1.064E-4</v>
      </c>
      <c r="L209" s="77"/>
      <c r="M209" s="77">
        <f>$G209*'2. Emissions Units &amp; Activities'!K$21*(1-$E209)</f>
        <v>2.4317808219178082E-7</v>
      </c>
      <c r="N209" s="77">
        <f>$G209*'2. Emissions Units &amp; Activities'!L$21*(1-$E209)</f>
        <v>4.3726027397260269E-7</v>
      </c>
      <c r="O209" s="77"/>
    </row>
    <row r="210" spans="1:15" x14ac:dyDescent="0.35">
      <c r="A210" s="59" t="s">
        <v>1374</v>
      </c>
      <c r="B210" s="60" t="s">
        <v>928</v>
      </c>
      <c r="C210" s="61" t="str">
        <f>IFERROR(IF(B210="No CAS","",INDEX('DEQ Pollutant List'!$C$7:$C$614,MATCH('3. Pollutant Emissions - EF'!B210,'DEQ Pollutant List'!$B$7:$B$614,0))),"")</f>
        <v>Indeno[1,2,3-cd]pyrene</v>
      </c>
      <c r="D210" s="68">
        <f>IFERROR(IF(OR($B210="",$B210="No CAS"),INDEX('DEQ Pollutant List'!$A$7:$A$614,MATCH($C210,'DEQ Pollutant List'!$C$7:$C$614,0)),INDEX('DEQ Pollutant List'!$A$7:$A$614,MATCH($B210,'DEQ Pollutant List'!$B$7:$B$614,0))),"")</f>
        <v>426</v>
      </c>
      <c r="E210" s="76">
        <v>0</v>
      </c>
      <c r="F210" s="77">
        <v>1.7999999999999999E-6</v>
      </c>
      <c r="G210" s="77">
        <f t="shared" si="5"/>
        <v>1.7999999999999999E-6</v>
      </c>
      <c r="H210" s="79" t="s">
        <v>1398</v>
      </c>
      <c r="I210" s="80"/>
      <c r="J210" s="77">
        <f>$F210*'2. Emissions Units &amp; Activities'!H$21*(1-$E210)</f>
        <v>5.7059999999999999E-5</v>
      </c>
      <c r="K210" s="77">
        <f>$F210*'2. Emissions Units &amp; Activities'!I$21*(1-$E210)</f>
        <v>6.8399999999999996E-5</v>
      </c>
      <c r="L210" s="77"/>
      <c r="M210" s="77">
        <f>$G210*'2. Emissions Units &amp; Activities'!K$21*(1-$E210)</f>
        <v>1.5632876712328766E-7</v>
      </c>
      <c r="N210" s="77">
        <f>$G210*'2. Emissions Units &amp; Activities'!L$21*(1-$E210)</f>
        <v>2.8109589041095891E-7</v>
      </c>
      <c r="O210" s="77"/>
    </row>
    <row r="211" spans="1:15" x14ac:dyDescent="0.35">
      <c r="A211" s="59" t="s">
        <v>1374</v>
      </c>
      <c r="B211" s="60" t="s">
        <v>930</v>
      </c>
      <c r="C211" s="61" t="str">
        <f>IFERROR(IF(B211="No CAS","",INDEX('DEQ Pollutant List'!$C$7:$C$614,MATCH('3. Pollutant Emissions - EF'!B211,'DEQ Pollutant List'!$B$7:$B$614,0))),"")</f>
        <v>2-Methyl naphthalene</v>
      </c>
      <c r="D211" s="68">
        <f>IFERROR(IF(OR($B211="",$B211="No CAS"),INDEX('DEQ Pollutant List'!$A$7:$A$614,MATCH($C211,'DEQ Pollutant List'!$C$7:$C$614,0)),INDEX('DEQ Pollutant List'!$A$7:$A$614,MATCH($B211,'DEQ Pollutant List'!$B$7:$B$614,0))),"")</f>
        <v>427</v>
      </c>
      <c r="E211" s="76">
        <v>0</v>
      </c>
      <c r="F211" s="77">
        <v>2.4000000000000001E-5</v>
      </c>
      <c r="G211" s="77">
        <f t="shared" si="5"/>
        <v>2.4000000000000001E-5</v>
      </c>
      <c r="H211" s="79" t="s">
        <v>1398</v>
      </c>
      <c r="I211" s="80"/>
      <c r="J211" s="77">
        <f>$F211*'2. Emissions Units &amp; Activities'!H$21*(1-$E211)</f>
        <v>7.6079999999999995E-4</v>
      </c>
      <c r="K211" s="77">
        <f>$F211*'2. Emissions Units &amp; Activities'!I$21*(1-$E211)</f>
        <v>9.1200000000000005E-4</v>
      </c>
      <c r="L211" s="77"/>
      <c r="M211" s="77">
        <f>$G211*'2. Emissions Units &amp; Activities'!K$21*(1-$E211)</f>
        <v>2.0843835616438355E-6</v>
      </c>
      <c r="N211" s="77">
        <f>$G211*'2. Emissions Units &amp; Activities'!L$21*(1-$E211)</f>
        <v>3.7479452054794521E-6</v>
      </c>
      <c r="O211" s="77"/>
    </row>
    <row r="212" spans="1:15" x14ac:dyDescent="0.35">
      <c r="A212" s="59" t="s">
        <v>1374</v>
      </c>
      <c r="B212" s="60" t="s">
        <v>633</v>
      </c>
      <c r="C212" s="61" t="str">
        <f>IFERROR(IF(B212="No CAS","",INDEX('DEQ Pollutant List'!$C$7:$C$614,MATCH('3. Pollutant Emissions - EF'!B212,'DEQ Pollutant List'!$B$7:$B$614,0))),"")</f>
        <v>Naphthalene</v>
      </c>
      <c r="D212" s="68">
        <f>IFERROR(IF(OR($B212="",$B212="No CAS"),INDEX('DEQ Pollutant List'!$A$7:$A$614,MATCH($C212,'DEQ Pollutant List'!$C$7:$C$614,0)),INDEX('DEQ Pollutant List'!$A$7:$A$614,MATCH($B212,'DEQ Pollutant List'!$B$7:$B$614,0))),"")</f>
        <v>428</v>
      </c>
      <c r="E212" s="76">
        <v>0</v>
      </c>
      <c r="F212" s="77">
        <v>6.0999999999999997E-4</v>
      </c>
      <c r="G212" s="77">
        <f t="shared" si="5"/>
        <v>6.0999999999999997E-4</v>
      </c>
      <c r="H212" s="79" t="s">
        <v>1398</v>
      </c>
      <c r="I212" s="80"/>
      <c r="J212" s="77">
        <f>$F212*'2. Emissions Units &amp; Activities'!H$21*(1-$E212)</f>
        <v>1.9337E-2</v>
      </c>
      <c r="K212" s="77">
        <f>$F212*'2. Emissions Units &amp; Activities'!I$21*(1-$E212)</f>
        <v>2.3179999999999999E-2</v>
      </c>
      <c r="L212" s="77"/>
      <c r="M212" s="77">
        <f>$G212*'2. Emissions Units &amp; Activities'!K$21*(1-$E212)</f>
        <v>5.297808219178082E-5</v>
      </c>
      <c r="N212" s="77">
        <f>$G212*'2. Emissions Units &amp; Activities'!L$21*(1-$E212)</f>
        <v>9.5260273972602735E-5</v>
      </c>
      <c r="O212" s="77"/>
    </row>
    <row r="213" spans="1:15" x14ac:dyDescent="0.35">
      <c r="A213" s="59" t="s">
        <v>1374</v>
      </c>
      <c r="B213" s="60" t="s">
        <v>934</v>
      </c>
      <c r="C213" s="61" t="str">
        <f>IFERROR(IF(B213="No CAS","",INDEX('DEQ Pollutant List'!$C$7:$C$614,MATCH('3. Pollutant Emissions - EF'!B213,'DEQ Pollutant List'!$B$7:$B$614,0))),"")</f>
        <v>Phenanthrene</v>
      </c>
      <c r="D213" s="68">
        <f>IFERROR(IF(OR($B213="",$B213="No CAS"),INDEX('DEQ Pollutant List'!$A$7:$A$614,MATCH($C213,'DEQ Pollutant List'!$C$7:$C$614,0)),INDEX('DEQ Pollutant List'!$A$7:$A$614,MATCH($B213,'DEQ Pollutant List'!$B$7:$B$614,0))),"")</f>
        <v>430</v>
      </c>
      <c r="E213" s="76">
        <v>0</v>
      </c>
      <c r="F213" s="77">
        <v>1.7E-5</v>
      </c>
      <c r="G213" s="77">
        <f t="shared" si="5"/>
        <v>1.7E-5</v>
      </c>
      <c r="H213" s="79" t="s">
        <v>1398</v>
      </c>
      <c r="I213" s="80"/>
      <c r="J213" s="77">
        <f>$F213*'2. Emissions Units &amp; Activities'!H$21*(1-$E213)</f>
        <v>5.3890000000000003E-4</v>
      </c>
      <c r="K213" s="77">
        <f>$F213*'2. Emissions Units &amp; Activities'!I$21*(1-$E213)</f>
        <v>6.4599999999999998E-4</v>
      </c>
      <c r="L213" s="77"/>
      <c r="M213" s="77">
        <f>$G213*'2. Emissions Units &amp; Activities'!K$21*(1-$E213)</f>
        <v>1.4764383561643837E-6</v>
      </c>
      <c r="N213" s="77">
        <f>$G213*'2. Emissions Units &amp; Activities'!L$21*(1-$E213)</f>
        <v>2.6547945205479452E-6</v>
      </c>
      <c r="O213" s="77"/>
    </row>
    <row r="214" spans="1:15" x14ac:dyDescent="0.35">
      <c r="A214" s="59" t="s">
        <v>1374</v>
      </c>
      <c r="B214" s="60" t="s">
        <v>936</v>
      </c>
      <c r="C214" s="61" t="str">
        <f>IFERROR(IF(B214="No CAS","",INDEX('DEQ Pollutant List'!$C$7:$C$614,MATCH('3. Pollutant Emissions - EF'!B214,'DEQ Pollutant List'!$B$7:$B$614,0))),"")</f>
        <v>Pyrene</v>
      </c>
      <c r="D214" s="68">
        <f>IFERROR(IF(OR($B214="",$B214="No CAS"),INDEX('DEQ Pollutant List'!$A$7:$A$614,MATCH($C214,'DEQ Pollutant List'!$C$7:$C$614,0)),INDEX('DEQ Pollutant List'!$A$7:$A$614,MATCH($B214,'DEQ Pollutant List'!$B$7:$B$614,0))),"")</f>
        <v>431</v>
      </c>
      <c r="E214" s="76">
        <v>0</v>
      </c>
      <c r="F214" s="77">
        <v>5.0000000000000004E-6</v>
      </c>
      <c r="G214" s="77">
        <f t="shared" si="5"/>
        <v>5.0000000000000004E-6</v>
      </c>
      <c r="H214" s="79" t="s">
        <v>1398</v>
      </c>
      <c r="I214" s="80"/>
      <c r="J214" s="77">
        <f>$F214*'2. Emissions Units &amp; Activities'!H$21*(1-$E214)</f>
        <v>1.585E-4</v>
      </c>
      <c r="K214" s="77">
        <f>$F214*'2. Emissions Units &amp; Activities'!I$21*(1-$E214)</f>
        <v>1.9000000000000001E-4</v>
      </c>
      <c r="L214" s="77"/>
      <c r="M214" s="77">
        <f>$G214*'2. Emissions Units &amp; Activities'!K$21*(1-$E214)</f>
        <v>4.3424657534246577E-7</v>
      </c>
      <c r="N214" s="77">
        <f>$G214*'2. Emissions Units &amp; Activities'!L$21*(1-$E214)</f>
        <v>7.8082191780821924E-7</v>
      </c>
      <c r="O214" s="77"/>
    </row>
    <row r="215" spans="1:15" x14ac:dyDescent="0.35">
      <c r="A215" s="59" t="s">
        <v>1374</v>
      </c>
      <c r="B215" s="60" t="s">
        <v>944</v>
      </c>
      <c r="C215" s="61" t="str">
        <f>IFERROR(IF(B215="No CAS","",INDEX('DEQ Pollutant List'!$C$7:$C$614,MATCH('3. Pollutant Emissions - EF'!B215,'DEQ Pollutant List'!$B$7:$B$614,0))),"")</f>
        <v>7,12-Dimethylbenz[a]anthracene</v>
      </c>
      <c r="D215" s="68">
        <f>IFERROR(IF(OR($B215="",$B215="No CAS"),INDEX('DEQ Pollutant List'!$A$7:$A$614,MATCH($C215,'DEQ Pollutant List'!$C$7:$C$614,0)),INDEX('DEQ Pollutant List'!$A$7:$A$614,MATCH($B215,'DEQ Pollutant List'!$B$7:$B$614,0))),"")</f>
        <v>436</v>
      </c>
      <c r="E215" s="76">
        <v>0</v>
      </c>
      <c r="F215" s="77">
        <v>1.5999999999999999E-5</v>
      </c>
      <c r="G215" s="77">
        <f t="shared" si="5"/>
        <v>1.5999999999999999E-5</v>
      </c>
      <c r="H215" s="79" t="s">
        <v>1398</v>
      </c>
      <c r="I215" s="80"/>
      <c r="J215" s="77">
        <f>$F215*'2. Emissions Units &amp; Activities'!H$21*(1-$E215)</f>
        <v>5.0719999999999997E-4</v>
      </c>
      <c r="K215" s="77">
        <f>$F215*'2. Emissions Units &amp; Activities'!I$21*(1-$E215)</f>
        <v>6.0799999999999993E-4</v>
      </c>
      <c r="L215" s="77"/>
      <c r="M215" s="77">
        <f>$G215*'2. Emissions Units &amp; Activities'!K$21*(1-$E215)</f>
        <v>1.3895890410958904E-6</v>
      </c>
      <c r="N215" s="77">
        <f>$G215*'2. Emissions Units &amp; Activities'!L$21*(1-$E215)</f>
        <v>2.4986301369863014E-6</v>
      </c>
      <c r="O215" s="77"/>
    </row>
    <row r="216" spans="1:15" x14ac:dyDescent="0.35">
      <c r="A216" s="59" t="s">
        <v>1374</v>
      </c>
      <c r="B216" s="60" t="s">
        <v>950</v>
      </c>
      <c r="C216" s="61" t="str">
        <f>IFERROR(IF(B216="No CAS","",INDEX('DEQ Pollutant List'!$C$7:$C$614,MATCH('3. Pollutant Emissions - EF'!B216,'DEQ Pollutant List'!$B$7:$B$614,0))),"")</f>
        <v>3-Methylcholanthrene</v>
      </c>
      <c r="D216" s="68">
        <f>IFERROR(IF(OR($B216="",$B216="No CAS"),INDEX('DEQ Pollutant List'!$A$7:$A$614,MATCH($C216,'DEQ Pollutant List'!$C$7:$C$614,0)),INDEX('DEQ Pollutant List'!$A$7:$A$614,MATCH($B216,'DEQ Pollutant List'!$B$7:$B$614,0))),"")</f>
        <v>439</v>
      </c>
      <c r="E216" s="76">
        <v>0</v>
      </c>
      <c r="F216" s="77">
        <v>1.7999999999999999E-6</v>
      </c>
      <c r="G216" s="77">
        <f t="shared" si="5"/>
        <v>1.7999999999999999E-6</v>
      </c>
      <c r="H216" s="79" t="s">
        <v>1398</v>
      </c>
      <c r="I216" s="80"/>
      <c r="J216" s="77">
        <f>$F216*'2. Emissions Units &amp; Activities'!H$21*(1-$E216)</f>
        <v>5.7059999999999999E-5</v>
      </c>
      <c r="K216" s="77">
        <f>$F216*'2. Emissions Units &amp; Activities'!I$21*(1-$E216)</f>
        <v>6.8399999999999996E-5</v>
      </c>
      <c r="L216" s="77"/>
      <c r="M216" s="77">
        <f>$G216*'2. Emissions Units &amp; Activities'!K$21*(1-$E216)</f>
        <v>1.5632876712328766E-7</v>
      </c>
      <c r="N216" s="77">
        <f>$G216*'2. Emissions Units &amp; Activities'!L$21*(1-$E216)</f>
        <v>2.8109589041095891E-7</v>
      </c>
      <c r="O216" s="77"/>
    </row>
    <row r="217" spans="1:15" x14ac:dyDescent="0.35">
      <c r="A217" s="59" t="s">
        <v>1374</v>
      </c>
      <c r="B217" s="60" t="s">
        <v>1010</v>
      </c>
      <c r="C217" s="61" t="str">
        <f>IFERROR(IF(B217="No CAS","",INDEX('DEQ Pollutant List'!$C$7:$C$614,MATCH('3. Pollutant Emissions - EF'!B217,'DEQ Pollutant List'!$B$7:$B$614,0))),"")</f>
        <v>Selenium and compounds</v>
      </c>
      <c r="D217" s="68">
        <f>IFERROR(IF(OR($B217="",$B217="No CAS"),INDEX('DEQ Pollutant List'!$A$7:$A$614,MATCH($C217,'DEQ Pollutant List'!$C$7:$C$614,0)),INDEX('DEQ Pollutant List'!$A$7:$A$614,MATCH($B217,'DEQ Pollutant List'!$B$7:$B$614,0))),"")</f>
        <v>575</v>
      </c>
      <c r="E217" s="76">
        <v>0</v>
      </c>
      <c r="F217" s="77">
        <v>2.4000000000000001E-5</v>
      </c>
      <c r="G217" s="77">
        <f t="shared" si="5"/>
        <v>2.4000000000000001E-5</v>
      </c>
      <c r="H217" s="79" t="s">
        <v>1398</v>
      </c>
      <c r="I217" s="80"/>
      <c r="J217" s="77">
        <f>$F217*'2. Emissions Units &amp; Activities'!H$21*(1-$E217)</f>
        <v>7.6079999999999995E-4</v>
      </c>
      <c r="K217" s="77">
        <f>$F217*'2. Emissions Units &amp; Activities'!I$21*(1-$E217)</f>
        <v>9.1200000000000005E-4</v>
      </c>
      <c r="L217" s="77"/>
      <c r="M217" s="77">
        <f>$G217*'2. Emissions Units &amp; Activities'!K$21*(1-$E217)</f>
        <v>2.0843835616438355E-6</v>
      </c>
      <c r="N217" s="77">
        <f>$G217*'2. Emissions Units &amp; Activities'!L$21*(1-$E217)</f>
        <v>3.7479452054794521E-6</v>
      </c>
      <c r="O217" s="77"/>
    </row>
    <row r="218" spans="1:15" x14ac:dyDescent="0.35">
      <c r="A218" s="59" t="s">
        <v>1374</v>
      </c>
      <c r="B218" s="60" t="s">
        <v>1062</v>
      </c>
      <c r="C218" s="61" t="str">
        <f>IFERROR(IF(B218="No CAS","",INDEX('DEQ Pollutant List'!$C$7:$C$614,MATCH('3. Pollutant Emissions - EF'!B218,'DEQ Pollutant List'!$B$7:$B$614,0))),"")</f>
        <v>Toluene</v>
      </c>
      <c r="D218" s="68">
        <f>IFERROR(IF(OR($B218="",$B218="No CAS"),INDEX('DEQ Pollutant List'!$A$7:$A$614,MATCH($C218,'DEQ Pollutant List'!$C$7:$C$614,0)),INDEX('DEQ Pollutant List'!$A$7:$A$614,MATCH($B218,'DEQ Pollutant List'!$B$7:$B$614,0))),"")</f>
        <v>600</v>
      </c>
      <c r="E218" s="76">
        <v>0</v>
      </c>
      <c r="F218" s="77">
        <v>3.3999999999999998E-3</v>
      </c>
      <c r="G218" s="77">
        <f t="shared" si="5"/>
        <v>3.3999999999999998E-3</v>
      </c>
      <c r="H218" s="79" t="s">
        <v>1398</v>
      </c>
      <c r="I218" s="80"/>
      <c r="J218" s="77">
        <f>$F218*'2. Emissions Units &amp; Activities'!H$21*(1-$E218)</f>
        <v>0.10777999999999999</v>
      </c>
      <c r="K218" s="77">
        <f>$F218*'2. Emissions Units &amp; Activities'!I$21*(1-$E218)</f>
        <v>0.12919999999999998</v>
      </c>
      <c r="L218" s="77"/>
      <c r="M218" s="77">
        <f>$G218*'2. Emissions Units &amp; Activities'!K$21*(1-$E218)</f>
        <v>2.9528767123287672E-4</v>
      </c>
      <c r="N218" s="77">
        <f>$G218*'2. Emissions Units &amp; Activities'!L$21*(1-$E218)</f>
        <v>5.3095890410958895E-4</v>
      </c>
      <c r="O218" s="77"/>
    </row>
    <row r="219" spans="1:15" x14ac:dyDescent="0.35">
      <c r="A219" s="59" t="s">
        <v>1374</v>
      </c>
      <c r="B219" s="60" t="s">
        <v>1129</v>
      </c>
      <c r="C219" s="61" t="str">
        <f>IFERROR(IF(B219="No CAS","",INDEX('DEQ Pollutant List'!$C$7:$C$614,MATCH('3. Pollutant Emissions - EF'!B219,'DEQ Pollutant List'!$B$7:$B$614,0))),"")</f>
        <v>Vanadium (fume or dust)</v>
      </c>
      <c r="D219" s="68">
        <f>IFERROR(IF(OR($B219="",$B219="No CAS"),INDEX('DEQ Pollutant List'!$A$7:$A$614,MATCH($C219,'DEQ Pollutant List'!$C$7:$C$614,0)),INDEX('DEQ Pollutant List'!$A$7:$A$614,MATCH($B219,'DEQ Pollutant List'!$B$7:$B$614,0))),"")</f>
        <v>620</v>
      </c>
      <c r="E219" s="76">
        <v>0</v>
      </c>
      <c r="F219" s="77">
        <v>2.3E-3</v>
      </c>
      <c r="G219" s="77">
        <f t="shared" si="5"/>
        <v>2.3E-3</v>
      </c>
      <c r="H219" s="79" t="s">
        <v>1398</v>
      </c>
      <c r="I219" s="80"/>
      <c r="J219" s="77">
        <f>$F219*'2. Emissions Units &amp; Activities'!H$21*(1-$E219)</f>
        <v>7.2910000000000003E-2</v>
      </c>
      <c r="K219" s="77">
        <f>$F219*'2. Emissions Units &amp; Activities'!I$21*(1-$E219)</f>
        <v>8.7400000000000005E-2</v>
      </c>
      <c r="L219" s="77"/>
      <c r="M219" s="77">
        <f>$G219*'2. Emissions Units &amp; Activities'!K$21*(1-$E219)</f>
        <v>1.9975342465753426E-4</v>
      </c>
      <c r="N219" s="77">
        <f>$G219*'2. Emissions Units &amp; Activities'!L$21*(1-$E219)</f>
        <v>3.5917808219178082E-4</v>
      </c>
      <c r="O219" s="77"/>
    </row>
    <row r="220" spans="1:15" x14ac:dyDescent="0.35">
      <c r="A220" s="59" t="s">
        <v>1374</v>
      </c>
      <c r="B220" s="60" t="s">
        <v>1145</v>
      </c>
      <c r="C220" s="61" t="str">
        <f>IFERROR(IF(B220="No CAS","",INDEX('DEQ Pollutant List'!$C$7:$C$614,MATCH('3. Pollutant Emissions - EF'!B220,'DEQ Pollutant List'!$B$7:$B$614,0))),"")</f>
        <v>Xylene (mixture), including m-xylene, o-xylene, p-xylene</v>
      </c>
      <c r="D220" s="68">
        <f>IFERROR(IF(OR($B220="",$B220="No CAS"),INDEX('DEQ Pollutant List'!$A$7:$A$614,MATCH($C220,'DEQ Pollutant List'!$C$7:$C$614,0)),INDEX('DEQ Pollutant List'!$A$7:$A$614,MATCH($B220,'DEQ Pollutant List'!$B$7:$B$614,0))),"")</f>
        <v>628</v>
      </c>
      <c r="E220" s="76">
        <v>0</v>
      </c>
      <c r="F220" s="77">
        <v>0</v>
      </c>
      <c r="G220" s="77">
        <f t="shared" si="5"/>
        <v>0</v>
      </c>
      <c r="H220" s="79" t="s">
        <v>1398</v>
      </c>
      <c r="I220" s="80"/>
      <c r="J220" s="77">
        <f>$F220*'2. Emissions Units &amp; Activities'!H$21*(1-$E220)</f>
        <v>0</v>
      </c>
      <c r="K220" s="77">
        <f>$F220*'2. Emissions Units &amp; Activities'!I$21*(1-$E220)</f>
        <v>0</v>
      </c>
      <c r="L220" s="77"/>
      <c r="M220" s="77">
        <f>$G220*'2. Emissions Units &amp; Activities'!K$21*(1-$E220)</f>
        <v>0</v>
      </c>
      <c r="N220" s="77">
        <f>$G220*'2. Emissions Units &amp; Activities'!L$21*(1-$E220)</f>
        <v>0</v>
      </c>
      <c r="O220" s="77"/>
    </row>
    <row r="221" spans="1:15" x14ac:dyDescent="0.35">
      <c r="A221" s="59" t="s">
        <v>1374</v>
      </c>
      <c r="B221" s="60" t="s">
        <v>1150</v>
      </c>
      <c r="C221" s="61" t="str">
        <f>IFERROR(IF(B221="No CAS","",INDEX('DEQ Pollutant List'!$C$7:$C$614,MATCH('3. Pollutant Emissions - EF'!B221,'DEQ Pollutant List'!$B$7:$B$614,0))),"")</f>
        <v>Zinc and compounds</v>
      </c>
      <c r="D221" s="68">
        <f>IFERROR(IF(OR($B221="",$B221="No CAS"),INDEX('DEQ Pollutant List'!$A$7:$A$614,MATCH($C221,'DEQ Pollutant List'!$C$7:$C$614,0)),INDEX('DEQ Pollutant List'!$A$7:$A$614,MATCH($B221,'DEQ Pollutant List'!$B$7:$B$614,0))),"")</f>
        <v>632</v>
      </c>
      <c r="E221" s="76">
        <v>0</v>
      </c>
      <c r="F221" s="77">
        <v>2.9000000000000001E-2</v>
      </c>
      <c r="G221" s="77">
        <f t="shared" si="5"/>
        <v>2.9000000000000001E-2</v>
      </c>
      <c r="H221" s="79" t="s">
        <v>1398</v>
      </c>
      <c r="I221" s="80"/>
      <c r="J221" s="77">
        <f>$F221*'2. Emissions Units &amp; Activities'!H$21*(1-$E221)</f>
        <v>0.91930000000000001</v>
      </c>
      <c r="K221" s="77">
        <f>$F221*'2. Emissions Units &amp; Activities'!I$21*(1-$E221)</f>
        <v>1.1020000000000001</v>
      </c>
      <c r="L221" s="77"/>
      <c r="M221" s="77">
        <f>$G221*'2. Emissions Units &amp; Activities'!K$21*(1-$E221)</f>
        <v>2.5186301369863016E-3</v>
      </c>
      <c r="N221" s="77">
        <f>$G221*'2. Emissions Units &amp; Activities'!L$21*(1-$E221)</f>
        <v>4.5287671232876713E-3</v>
      </c>
      <c r="O221" s="77"/>
    </row>
    <row r="222" spans="1:15" x14ac:dyDescent="0.35">
      <c r="A222" s="59" t="s">
        <v>1374</v>
      </c>
      <c r="B222" s="60" t="s">
        <v>64</v>
      </c>
      <c r="C222" s="61" t="str">
        <f>IFERROR(IF(B222="No CAS","",INDEX('DEQ Pollutant List'!$C$7:$C$614,MATCH('3. Pollutant Emissions - EF'!B222,'DEQ Pollutant List'!$B$7:$B$614,0))),"")</f>
        <v>Ammonia</v>
      </c>
      <c r="D222" s="68">
        <f>IFERROR(IF(OR($B222="",$B222="No CAS"),INDEX('DEQ Pollutant List'!$A$7:$A$614,MATCH($C222,'DEQ Pollutant List'!$C$7:$C$614,0)),INDEX('DEQ Pollutant List'!$A$7:$A$614,MATCH($B222,'DEQ Pollutant List'!$B$7:$B$614,0))),"")</f>
        <v>26</v>
      </c>
      <c r="E222" s="76">
        <v>0</v>
      </c>
      <c r="F222" s="77">
        <v>3.2</v>
      </c>
      <c r="G222" s="77">
        <f t="shared" si="5"/>
        <v>3.2</v>
      </c>
      <c r="H222" s="79" t="s">
        <v>1398</v>
      </c>
      <c r="I222" s="80"/>
      <c r="J222" s="77">
        <f>$F222*'2. Emissions Units &amp; Activities'!H$21*(1-$E222)</f>
        <v>101.44</v>
      </c>
      <c r="K222" s="77">
        <f>$F222*'2. Emissions Units &amp; Activities'!I$21*(1-$E222)</f>
        <v>121.60000000000001</v>
      </c>
      <c r="L222" s="77"/>
      <c r="M222" s="77">
        <f>$G222*'2. Emissions Units &amp; Activities'!K$21*(1-$E222)</f>
        <v>0.27791780821917811</v>
      </c>
      <c r="N222" s="77">
        <f>$G222*'2. Emissions Units &amp; Activities'!L$21*(1-$E222)</f>
        <v>0.4997260273972603</v>
      </c>
      <c r="O222" s="77"/>
    </row>
    <row r="223" spans="1:15" x14ac:dyDescent="0.35">
      <c r="A223" s="59" t="s">
        <v>1375</v>
      </c>
      <c r="B223" s="60" t="s">
        <v>531</v>
      </c>
      <c r="C223" s="61" t="str">
        <f>IFERROR(IF(B223="No CAS","",INDEX('DEQ Pollutant List'!$C$7:$C$614,MATCH('3. Pollutant Emissions - EF'!B223,'DEQ Pollutant List'!$B$7:$B$614,0))),"")</f>
        <v>Hydrochloric acid</v>
      </c>
      <c r="D223" s="68">
        <f>IFERROR(IF(OR($B223="",$B223="No CAS"),INDEX('DEQ Pollutant List'!$A$7:$A$614,MATCH($C223,'DEQ Pollutant List'!$C$7:$C$614,0)),INDEX('DEQ Pollutant List'!$A$7:$A$614,MATCH($B223,'DEQ Pollutant List'!$B$7:$B$614,0))),"")</f>
        <v>292</v>
      </c>
      <c r="E223" s="76">
        <v>0</v>
      </c>
      <c r="F223" s="77">
        <v>2.0999999999999999E-3</v>
      </c>
      <c r="G223" s="77">
        <v>2.0999999999999999E-3</v>
      </c>
      <c r="H223" s="79" t="s">
        <v>1427</v>
      </c>
      <c r="I223" s="80" t="s">
        <v>1400</v>
      </c>
      <c r="J223" s="77">
        <f>$F223*'2. Emissions Units &amp; Activities'!H$22*(1-$E223)</f>
        <v>50.294999999999995</v>
      </c>
      <c r="K223" s="77">
        <f>$F223*'2. Emissions Units &amp; Activities'!I$22*(1-$E223)</f>
        <v>26.002199999999998</v>
      </c>
      <c r="L223" s="77"/>
      <c r="M223" s="77">
        <f>$G223*'2. Emissions Units &amp; Activities'!K$22*(1-$E223)</f>
        <v>0.13779452054794519</v>
      </c>
      <c r="N223" s="77">
        <f>$G223*'2. Emissions Units &amp; Activities'!L$22*(1-$E223)</f>
        <v>8.5486684931506851E-2</v>
      </c>
      <c r="O223" s="77"/>
    </row>
    <row r="224" spans="1:15" x14ac:dyDescent="0.35">
      <c r="A224" s="59" t="s">
        <v>1375</v>
      </c>
      <c r="B224" s="60" t="s">
        <v>64</v>
      </c>
      <c r="C224" s="61" t="str">
        <f>IFERROR(IF(B224="No CAS","",INDEX('DEQ Pollutant List'!$C$7:$C$614,MATCH('3. Pollutant Emissions - EF'!B224,'DEQ Pollutant List'!$B$7:$B$614,0))),"")</f>
        <v>Ammonia</v>
      </c>
      <c r="D224" s="68">
        <f>IFERROR(IF(OR($B224="",$B224="No CAS"),INDEX('DEQ Pollutant List'!$A$7:$A$614,MATCH($C224,'DEQ Pollutant List'!$C$7:$C$614,0)),INDEX('DEQ Pollutant List'!$A$7:$A$614,MATCH($B224,'DEQ Pollutant List'!$B$7:$B$614,0))),"")</f>
        <v>26</v>
      </c>
      <c r="E224" s="76">
        <v>0</v>
      </c>
      <c r="F224" s="77" t="s">
        <v>1415</v>
      </c>
      <c r="G224" s="78" t="s">
        <v>1415</v>
      </c>
      <c r="H224" s="190" t="s">
        <v>1414</v>
      </c>
      <c r="I224" s="80" t="s">
        <v>1416</v>
      </c>
      <c r="J224" s="77">
        <v>9980</v>
      </c>
      <c r="K224" s="81">
        <v>12580</v>
      </c>
      <c r="L224" s="79"/>
      <c r="M224" s="77">
        <v>34.5</v>
      </c>
      <c r="N224" s="81">
        <v>46</v>
      </c>
      <c r="O224" s="79"/>
    </row>
    <row r="225" spans="1:15" x14ac:dyDescent="0.35">
      <c r="A225" s="59" t="s">
        <v>1434</v>
      </c>
      <c r="B225" s="60" t="s">
        <v>635</v>
      </c>
      <c r="C225" s="61" t="str">
        <f>IFERROR(IF(B225="No CAS","",INDEX('DEQ Pollutant List'!$C$7:$C$614,MATCH('3. Pollutant Emissions - EF'!B225,'DEQ Pollutant List'!$B$7:$B$614,0))),"")</f>
        <v>Nickel and compounds</v>
      </c>
      <c r="D225" s="68">
        <f>IFERROR(IF(OR($B225="",$B225="No CAS"),INDEX('DEQ Pollutant List'!$A$7:$A$614,MATCH($C225,'DEQ Pollutant List'!$C$7:$C$614,0)),INDEX('DEQ Pollutant List'!$A$7:$A$614,MATCH($B225,'DEQ Pollutant List'!$B$7:$B$614,0))),"")</f>
        <v>364</v>
      </c>
      <c r="E225" s="76">
        <v>0</v>
      </c>
      <c r="F225" s="77">
        <v>8.8880000000000014E-4</v>
      </c>
      <c r="G225" s="77">
        <v>8.8880000000000014E-4</v>
      </c>
      <c r="H225" s="79" t="s">
        <v>1432</v>
      </c>
      <c r="I225" s="80" t="s">
        <v>1433</v>
      </c>
      <c r="J225" s="77">
        <f>$F225*'2. Emissions Units &amp; Activities'!H$24*(1-$E225)</f>
        <v>0.43106800000000006</v>
      </c>
      <c r="K225" s="77">
        <f>$F225*'2. Emissions Units &amp; Activities'!I$24*(1-$E225)</f>
        <v>0.22308880000000003</v>
      </c>
      <c r="L225" s="77"/>
      <c r="M225" s="77">
        <f>$G225*'2. Emissions Units &amp; Activities'!K$24*(1-$E225)</f>
        <v>1.1810082191780823E-3</v>
      </c>
      <c r="N225" s="77">
        <f>$G225*'2. Emissions Units &amp; Activities'!L$24*(1-$E225)</f>
        <v>7.3344263013698638E-4</v>
      </c>
      <c r="O225" s="77"/>
    </row>
    <row r="226" spans="1:15" x14ac:dyDescent="0.35">
      <c r="A226" s="59" t="s">
        <v>1434</v>
      </c>
      <c r="B226" s="60" t="s">
        <v>251</v>
      </c>
      <c r="C226" s="61" t="str">
        <f>IFERROR(IF(B226="No CAS","",INDEX('DEQ Pollutant List'!$C$7:$C$614,MATCH('3. Pollutant Emissions - EF'!B226,'DEQ Pollutant List'!$B$7:$B$614,0))),"")</f>
        <v>Chromium VI, chromate, and dichromate particulate</v>
      </c>
      <c r="D226" s="68">
        <f>IFERROR(IF(OR($B226="",$B226="No CAS"),INDEX('DEQ Pollutant List'!$A$7:$A$614,MATCH($C226,'DEQ Pollutant List'!$C$7:$C$614,0)),INDEX('DEQ Pollutant List'!$A$7:$A$614,MATCH($B226,'DEQ Pollutant List'!$B$7:$B$614,0))),"")</f>
        <v>136</v>
      </c>
      <c r="E226" s="76">
        <v>0</v>
      </c>
      <c r="F226" s="77">
        <v>3.444100000000001E-7</v>
      </c>
      <c r="G226" s="77">
        <v>3.444100000000001E-7</v>
      </c>
      <c r="H226" s="79" t="s">
        <v>1432</v>
      </c>
      <c r="I226" s="80" t="s">
        <v>1433</v>
      </c>
      <c r="J226" s="77">
        <f>$F226*'2. Emissions Units &amp; Activities'!H$24*(1-$E226)</f>
        <v>1.6703885000000004E-4</v>
      </c>
      <c r="K226" s="77">
        <f>$F226*'2. Emissions Units &amp; Activities'!I$24*(1-$E226)</f>
        <v>8.6446910000000028E-5</v>
      </c>
      <c r="L226" s="77"/>
      <c r="M226" s="77">
        <f>$G226*'2. Emissions Units &amp; Activities'!K$24*(1-$E226)</f>
        <v>4.5764068493150697E-7</v>
      </c>
      <c r="N226" s="77">
        <f>$G226*'2. Emissions Units &amp; Activities'!L$24*(1-$E226)</f>
        <v>2.8420901917808224E-7</v>
      </c>
      <c r="O226" s="77"/>
    </row>
    <row r="227" spans="1:15" x14ac:dyDescent="0.35">
      <c r="A227" s="59" t="s">
        <v>1437</v>
      </c>
      <c r="B227" s="60" t="s">
        <v>1298</v>
      </c>
      <c r="C227" s="61" t="str">
        <f>IFERROR(IF(B227="No CAS","",INDEX('DEQ Pollutant List'!$C$7:$C$614,MATCH('3. Pollutant Emissions - EF'!B227,'DEQ Pollutant List'!$B$7:$B$614,0))),"")</f>
        <v>Chromium trioxide</v>
      </c>
      <c r="D227" s="68"/>
      <c r="E227" s="76">
        <v>0</v>
      </c>
      <c r="F227" s="77">
        <v>6.0600000000000053E-7</v>
      </c>
      <c r="G227" s="77">
        <v>2.4240000000000021E-6</v>
      </c>
      <c r="H227" s="77" t="s">
        <v>1440</v>
      </c>
      <c r="I227" s="80" t="s">
        <v>1433</v>
      </c>
      <c r="J227" s="77">
        <f>$F227*'2. Emissions Units &amp; Activities'!H$28</f>
        <v>6.060000000000005E-5</v>
      </c>
      <c r="K227" s="77">
        <f>$F227*'2. Emissions Units &amp; Activities'!I$28</f>
        <v>4.5450000000000041E-5</v>
      </c>
      <c r="L227" s="77"/>
      <c r="M227" s="77">
        <f>$G227*'2. Emissions Units &amp; Activities'!K$28</f>
        <v>1.9392000000000017E-5</v>
      </c>
      <c r="N227" s="77">
        <f>$G227*'2. Emissions Units &amp; Activities'!L$28</f>
        <v>1.9392000000000017E-5</v>
      </c>
      <c r="O227" s="77"/>
    </row>
    <row r="228" spans="1:15" x14ac:dyDescent="0.35">
      <c r="A228" s="59" t="s">
        <v>1437</v>
      </c>
      <c r="B228" s="60" t="s">
        <v>256</v>
      </c>
      <c r="C228" s="61" t="str">
        <f>IFERROR(IF(B228="No CAS","",INDEX('DEQ Pollutant List'!$C$7:$C$614,MATCH('3. Pollutant Emissions - EF'!B228,'DEQ Pollutant List'!$B$7:$B$614,0))),"")</f>
        <v>Cobalt and compounds</v>
      </c>
      <c r="D228" s="68"/>
      <c r="E228" s="76">
        <v>0</v>
      </c>
      <c r="F228" s="77">
        <v>1.010000000000001E-7</v>
      </c>
      <c r="G228" s="77">
        <v>4.0400000000000044E-7</v>
      </c>
      <c r="H228" s="77" t="s">
        <v>1440</v>
      </c>
      <c r="I228" s="80" t="s">
        <v>1433</v>
      </c>
      <c r="J228" s="77">
        <f>$F228*'2. Emissions Units &amp; Activities'!H$28</f>
        <v>1.010000000000001E-5</v>
      </c>
      <c r="K228" s="77">
        <f>$F228*'2. Emissions Units &amp; Activities'!I$28</f>
        <v>7.5750000000000071E-6</v>
      </c>
      <c r="L228" s="77"/>
      <c r="M228" s="77">
        <f>$G228*'2. Emissions Units &amp; Activities'!K$28</f>
        <v>3.2320000000000035E-6</v>
      </c>
      <c r="N228" s="77">
        <f>$G228*'2. Emissions Units &amp; Activities'!L$28</f>
        <v>3.2320000000000035E-6</v>
      </c>
      <c r="O228" s="77"/>
    </row>
    <row r="229" spans="1:15" x14ac:dyDescent="0.35">
      <c r="A229" s="59" t="s">
        <v>1437</v>
      </c>
      <c r="B229" s="60" t="s">
        <v>563</v>
      </c>
      <c r="C229" s="61" t="str">
        <f>IFERROR(IF(B229="No CAS","",INDEX('DEQ Pollutant List'!$C$7:$C$614,MATCH('3. Pollutant Emissions - EF'!B229,'DEQ Pollutant List'!$B$7:$B$614,0))),"")</f>
        <v>Manganese and compounds</v>
      </c>
      <c r="D229" s="68"/>
      <c r="E229" s="76">
        <v>0</v>
      </c>
      <c r="F229" s="77">
        <v>1.040300000000001E-4</v>
      </c>
      <c r="G229" s="77">
        <v>4.161200000000004E-4</v>
      </c>
      <c r="H229" s="77" t="s">
        <v>1440</v>
      </c>
      <c r="I229" s="80" t="s">
        <v>1433</v>
      </c>
      <c r="J229" s="77">
        <f>$F229*'2. Emissions Units &amp; Activities'!H$28</f>
        <v>1.0403000000000009E-2</v>
      </c>
      <c r="K229" s="77">
        <f>$F229*'2. Emissions Units &amp; Activities'!I$28</f>
        <v>7.8022500000000071E-3</v>
      </c>
      <c r="L229" s="77"/>
      <c r="M229" s="77">
        <f>$G229*'2. Emissions Units &amp; Activities'!K$28</f>
        <v>3.3289600000000032E-3</v>
      </c>
      <c r="N229" s="77">
        <f>$G229*'2. Emissions Units &amp; Activities'!L$28</f>
        <v>3.3289600000000032E-3</v>
      </c>
      <c r="O229" s="77"/>
    </row>
    <row r="230" spans="1:15" x14ac:dyDescent="0.35">
      <c r="A230" s="59" t="s">
        <v>1437</v>
      </c>
      <c r="B230" s="60" t="s">
        <v>635</v>
      </c>
      <c r="C230" s="61" t="str">
        <f>IFERROR(IF(B230="No CAS","",INDEX('DEQ Pollutant List'!$C$7:$C$614,MATCH('3. Pollutant Emissions - EF'!B230,'DEQ Pollutant List'!$B$7:$B$614,0))),"")</f>
        <v>Nickel and compounds</v>
      </c>
      <c r="D230" s="68"/>
      <c r="E230" s="76">
        <v>0</v>
      </c>
      <c r="F230" s="77">
        <v>2.0200000000000019E-7</v>
      </c>
      <c r="G230" s="77">
        <v>8.0800000000000088E-7</v>
      </c>
      <c r="H230" s="77" t="s">
        <v>1440</v>
      </c>
      <c r="I230" s="80" t="s">
        <v>1433</v>
      </c>
      <c r="J230" s="77">
        <f>$F230*'2. Emissions Units &amp; Activities'!H$28</f>
        <v>2.020000000000002E-5</v>
      </c>
      <c r="K230" s="77">
        <f>$F230*'2. Emissions Units &amp; Activities'!I$28</f>
        <v>1.5150000000000014E-5</v>
      </c>
      <c r="L230" s="77"/>
      <c r="M230" s="77">
        <f>$G230*'2. Emissions Units &amp; Activities'!K$28</f>
        <v>6.4640000000000071E-6</v>
      </c>
      <c r="N230" s="77">
        <f>$G230*'2. Emissions Units &amp; Activities'!L$28</f>
        <v>6.4640000000000071E-6</v>
      </c>
      <c r="O230" s="77"/>
    </row>
    <row r="231" spans="1:15" x14ac:dyDescent="0.35">
      <c r="A231" s="59" t="s">
        <v>1437</v>
      </c>
      <c r="B231" s="60" t="s">
        <v>251</v>
      </c>
      <c r="C231" s="61" t="str">
        <f>IFERROR(IF(B231="No CAS","",INDEX('DEQ Pollutant List'!$C$7:$C$614,MATCH('3. Pollutant Emissions - EF'!B231,'DEQ Pollutant List'!$B$7:$B$614,0))),"")</f>
        <v>Chromium VI, chromate, and dichromate particulate</v>
      </c>
      <c r="D231" s="68"/>
      <c r="E231" s="76">
        <v>0</v>
      </c>
      <c r="F231" s="77">
        <v>3.8178000000000034E-7</v>
      </c>
      <c r="G231" s="77">
        <v>1.5271200000000014E-6</v>
      </c>
      <c r="H231" s="77" t="s">
        <v>1440</v>
      </c>
      <c r="I231" s="80" t="s">
        <v>1433</v>
      </c>
      <c r="J231" s="77">
        <f>$F231*'2. Emissions Units &amp; Activities'!H$28</f>
        <v>3.8178000000000033E-5</v>
      </c>
      <c r="K231" s="77">
        <f>$F231*'2. Emissions Units &amp; Activities'!I$28</f>
        <v>2.8633500000000027E-5</v>
      </c>
      <c r="L231" s="77"/>
      <c r="M231" s="77">
        <f>$G231*'2. Emissions Units &amp; Activities'!K$28</f>
        <v>1.2216960000000011E-5</v>
      </c>
      <c r="N231" s="77">
        <f>$G231*'2. Emissions Units &amp; Activities'!L$28</f>
        <v>1.2216960000000011E-5</v>
      </c>
      <c r="O231" s="77"/>
    </row>
    <row r="232" spans="1:15" x14ac:dyDescent="0.35">
      <c r="A232" s="59" t="s">
        <v>1435</v>
      </c>
      <c r="B232" s="60" t="s">
        <v>563</v>
      </c>
      <c r="C232" s="61" t="str">
        <f>IFERROR(IF(B232="No CAS","",INDEX('DEQ Pollutant List'!$C$7:$C$614,MATCH('3. Pollutant Emissions - EF'!B232,'DEQ Pollutant List'!$B$7:$B$614,0))),"")</f>
        <v>Manganese and compounds</v>
      </c>
      <c r="D232" s="68">
        <f>IFERROR(IF(OR($B232="",$B232="No CAS"),INDEX('DEQ Pollutant List'!$A$7:$A$614,MATCH($C232,'DEQ Pollutant List'!$C$7:$C$614,0)),INDEX('DEQ Pollutant List'!$A$7:$A$614,MATCH($B232,'DEQ Pollutant List'!$B$7:$B$614,0))),"")</f>
        <v>312</v>
      </c>
      <c r="E232" s="76">
        <v>0</v>
      </c>
      <c r="F232" s="77">
        <v>1.3796600000000014E-9</v>
      </c>
      <c r="G232" s="77">
        <v>5.5186400000000057E-9</v>
      </c>
      <c r="H232" s="77" t="s">
        <v>1440</v>
      </c>
      <c r="I232" s="80" t="s">
        <v>1433</v>
      </c>
      <c r="J232" s="77">
        <f>$F232*'2. Emissions Units &amp; Activities'!H$29</f>
        <v>2.0694900000000022E-7</v>
      </c>
      <c r="K232" s="77">
        <f>$F232*'2. Emissions Units &amp; Activities'!I$29</f>
        <v>1.9315240000000019E-7</v>
      </c>
      <c r="L232" s="77"/>
      <c r="M232" s="77">
        <f>$G232*'2. Emissions Units &amp; Activities'!K$29</f>
        <v>6.6223680000000068E-8</v>
      </c>
      <c r="N232" s="77">
        <f>$G232*'2. Emissions Units &amp; Activities'!L$29</f>
        <v>6.6223680000000068E-8</v>
      </c>
      <c r="O232" s="77"/>
    </row>
    <row r="233" spans="1:15" x14ac:dyDescent="0.35">
      <c r="A233" s="59" t="s">
        <v>1436</v>
      </c>
      <c r="B233" s="60" t="s">
        <v>259</v>
      </c>
      <c r="C233" s="61" t="str">
        <f>IFERROR(IF(B233="No CAS","",INDEX('DEQ Pollutant List'!$C$7:$C$614,MATCH('3. Pollutant Emissions - EF'!B233,'DEQ Pollutant List'!$B$7:$B$614,0))),"")</f>
        <v>Copper and compounds</v>
      </c>
      <c r="D233" s="68"/>
      <c r="E233" s="76">
        <v>0</v>
      </c>
      <c r="F233" s="77">
        <v>1.0100000000000009E-8</v>
      </c>
      <c r="G233" s="77">
        <v>4.0400000000000038E-8</v>
      </c>
      <c r="H233" s="77" t="s">
        <v>1440</v>
      </c>
      <c r="I233" s="80" t="s">
        <v>1433</v>
      </c>
      <c r="J233" s="77">
        <f>$F233*'2. Emissions Units &amp; Activities'!H$30</f>
        <v>1.010000000000001E-7</v>
      </c>
      <c r="K233" s="77">
        <f>$F233*'2. Emissions Units &amp; Activities'!I$30</f>
        <v>5.0500000000000049E-8</v>
      </c>
      <c r="L233" s="77"/>
      <c r="M233" s="77">
        <f>$G233*'2. Emissions Units &amp; Activities'!K$30</f>
        <v>3.2320000000000034E-8</v>
      </c>
      <c r="N233" s="77">
        <f>$G233*'2. Emissions Units &amp; Activities'!L$30</f>
        <v>3.2320000000000034E-8</v>
      </c>
      <c r="O233" s="77"/>
    </row>
    <row r="234" spans="1:15" x14ac:dyDescent="0.35">
      <c r="A234" s="59" t="s">
        <v>1436</v>
      </c>
      <c r="B234" s="60" t="s">
        <v>563</v>
      </c>
      <c r="C234" s="61" t="str">
        <f>IFERROR(IF(B234="No CAS","",INDEX('DEQ Pollutant List'!$C$7:$C$614,MATCH('3. Pollutant Emissions - EF'!B234,'DEQ Pollutant List'!$B$7:$B$614,0))),"")</f>
        <v>Manganese and compounds</v>
      </c>
      <c r="D234" s="68"/>
      <c r="E234" s="76">
        <v>0</v>
      </c>
      <c r="F234" s="77">
        <v>1.2625000000000014E-8</v>
      </c>
      <c r="G234" s="77">
        <v>3.0300000000000032E-7</v>
      </c>
      <c r="H234" s="77" t="s">
        <v>1440</v>
      </c>
      <c r="I234" s="80" t="s">
        <v>1433</v>
      </c>
      <c r="J234" s="77">
        <f>$F234*'2. Emissions Units &amp; Activities'!H$30</f>
        <v>1.2625000000000014E-7</v>
      </c>
      <c r="K234" s="77">
        <f>$F234*'2. Emissions Units &amp; Activities'!I$30</f>
        <v>6.3125000000000071E-8</v>
      </c>
      <c r="L234" s="77"/>
      <c r="M234" s="77">
        <f>$G234*'2. Emissions Units &amp; Activities'!K$30</f>
        <v>2.4240000000000026E-7</v>
      </c>
      <c r="N234" s="77">
        <f>$G234*'2. Emissions Units &amp; Activities'!L$30</f>
        <v>2.4240000000000026E-7</v>
      </c>
      <c r="O234" s="77"/>
    </row>
    <row r="235" spans="1:15" x14ac:dyDescent="0.35">
      <c r="A235" s="59" t="s">
        <v>1436</v>
      </c>
      <c r="B235" s="60" t="s">
        <v>635</v>
      </c>
      <c r="C235" s="61" t="str">
        <f>IFERROR(IF(B235="No CAS","",INDEX('DEQ Pollutant List'!$C$7:$C$614,MATCH('3. Pollutant Emissions - EF'!B235,'DEQ Pollutant List'!$B$7:$B$614,0))),"")</f>
        <v>Nickel and compounds</v>
      </c>
      <c r="D235" s="68"/>
      <c r="E235" s="76">
        <v>0</v>
      </c>
      <c r="F235" s="77">
        <v>1.0100000000000011E-7</v>
      </c>
      <c r="G235" s="77">
        <v>4.0400000000000044E-7</v>
      </c>
      <c r="H235" s="77" t="s">
        <v>1440</v>
      </c>
      <c r="I235" s="80" t="s">
        <v>1433</v>
      </c>
      <c r="J235" s="77">
        <f>$F235*'2. Emissions Units &amp; Activities'!H$30</f>
        <v>1.0100000000000011E-6</v>
      </c>
      <c r="K235" s="77">
        <f>$F235*'2. Emissions Units &amp; Activities'!I$30</f>
        <v>5.0500000000000056E-7</v>
      </c>
      <c r="L235" s="77"/>
      <c r="M235" s="77">
        <f>$G235*'2. Emissions Units &amp; Activities'!K$30</f>
        <v>3.2320000000000035E-7</v>
      </c>
      <c r="N235" s="77">
        <f>$G235*'2. Emissions Units &amp; Activities'!L$30</f>
        <v>3.2320000000000035E-7</v>
      </c>
      <c r="O235" s="77"/>
    </row>
    <row r="236" spans="1:15" x14ac:dyDescent="0.35">
      <c r="A236" s="59" t="s">
        <v>1436</v>
      </c>
      <c r="B236" s="60" t="s">
        <v>1298</v>
      </c>
      <c r="C236" s="61" t="str">
        <f>IFERROR(IF(B236="No CAS","",INDEX('DEQ Pollutant List'!$C$7:$C$614,MATCH('3. Pollutant Emissions - EF'!B236,'DEQ Pollutant List'!$B$7:$B$614,0))),"")</f>
        <v>Chromium trioxide</v>
      </c>
      <c r="D236" s="68"/>
      <c r="E236" s="76">
        <v>0</v>
      </c>
      <c r="F236" s="77">
        <v>1.0100000000000011E-7</v>
      </c>
      <c r="G236" s="77">
        <v>2.4240000000000025E-6</v>
      </c>
      <c r="H236" s="77" t="s">
        <v>1440</v>
      </c>
      <c r="I236" s="80" t="s">
        <v>1433</v>
      </c>
      <c r="J236" s="77">
        <f>$F236*'2. Emissions Units &amp; Activities'!H$30</f>
        <v>1.0100000000000011E-6</v>
      </c>
      <c r="K236" s="77">
        <f>$F236*'2. Emissions Units &amp; Activities'!I$30</f>
        <v>5.0500000000000056E-7</v>
      </c>
      <c r="L236" s="77"/>
      <c r="M236" s="77">
        <f>$G236*'2. Emissions Units &amp; Activities'!K$30</f>
        <v>1.9392000000000021E-6</v>
      </c>
      <c r="N236" s="77">
        <f>$G236*'2. Emissions Units &amp; Activities'!L$30</f>
        <v>1.9392000000000021E-6</v>
      </c>
      <c r="O236" s="77"/>
    </row>
    <row r="237" spans="1:15" x14ac:dyDescent="0.35">
      <c r="A237" s="59" t="s">
        <v>1436</v>
      </c>
      <c r="B237" s="60" t="s">
        <v>251</v>
      </c>
      <c r="C237" s="61" t="str">
        <f>IFERROR(IF(B237="No CAS","",INDEX('DEQ Pollutant List'!$C$7:$C$614,MATCH('3. Pollutant Emissions - EF'!B237,'DEQ Pollutant List'!$B$7:$B$614,0))),"")</f>
        <v>Chromium VI, chromate, and dichromate particulate</v>
      </c>
      <c r="D237" s="68"/>
      <c r="E237" s="76">
        <v>0</v>
      </c>
      <c r="F237" s="77">
        <v>5.0500000000000063E-9</v>
      </c>
      <c r="G237" s="77">
        <v>2.0200000000000019E-8</v>
      </c>
      <c r="H237" s="77" t="s">
        <v>1440</v>
      </c>
      <c r="I237" s="80" t="s">
        <v>1433</v>
      </c>
      <c r="J237" s="77">
        <f>$F237*'2. Emissions Units &amp; Activities'!H$30</f>
        <v>5.0500000000000062E-8</v>
      </c>
      <c r="K237" s="77">
        <f>$F237*'2. Emissions Units &amp; Activities'!I$30</f>
        <v>2.5250000000000031E-8</v>
      </c>
      <c r="L237" s="77"/>
      <c r="M237" s="77">
        <f>$G237*'2. Emissions Units &amp; Activities'!K$30</f>
        <v>1.6160000000000017E-8</v>
      </c>
      <c r="N237" s="77">
        <f>$G237*'2. Emissions Units &amp; Activities'!L$30</f>
        <v>1.6160000000000017E-8</v>
      </c>
      <c r="O237" s="77"/>
    </row>
    <row r="238" spans="1:15" x14ac:dyDescent="0.35">
      <c r="A238" s="59" t="s">
        <v>1454</v>
      </c>
      <c r="B238" s="60" t="s">
        <v>1014</v>
      </c>
      <c r="C238" s="61" t="str">
        <f>IFERROR(IF(B238="No CAS","",INDEX('DEQ Pollutant List'!$C$7:$C$614,MATCH('3. Pollutant Emissions - EF'!B238,'DEQ Pollutant List'!$B$7:$B$614,0))),"")</f>
        <v>Silica, crystalline (respirable)</v>
      </c>
      <c r="D238" s="68">
        <f>IFERROR(IF(OR($B238="",$B238="No CAS"),INDEX('DEQ Pollutant List'!$A$7:$A$614,MATCH($C238,'DEQ Pollutant List'!$C$7:$C$614,0)),INDEX('DEQ Pollutant List'!$A$7:$A$614,MATCH($B238,'DEQ Pollutant List'!$B$7:$B$614,0))),"")</f>
        <v>579</v>
      </c>
      <c r="E238" s="76">
        <v>0</v>
      </c>
      <c r="F238" s="77">
        <v>8.9999999999999998E-4</v>
      </c>
      <c r="G238" s="77">
        <v>8.9999999999999998E-4</v>
      </c>
      <c r="H238" s="79" t="s">
        <v>1418</v>
      </c>
      <c r="I238" s="80" t="s">
        <v>1433</v>
      </c>
      <c r="J238" s="77">
        <f>$F238*'2. Emissions Units &amp; Activities'!H$25*(1-$E238)</f>
        <v>29.4192</v>
      </c>
      <c r="K238" s="77">
        <f>$F238*'2. Emissions Units &amp; Activities'!I$25*(1-$E238)</f>
        <v>16.2</v>
      </c>
      <c r="L238" s="77"/>
      <c r="M238" s="77">
        <f>$G238*'2. Emissions Units &amp; Activities'!K$25*(1-$E238)</f>
        <v>8.0600547945205478E-2</v>
      </c>
      <c r="N238" s="77">
        <f>$G238*'2. Emissions Units &amp; Activities'!L$25*(1-$E238)</f>
        <v>5.3260273972602731E-2</v>
      </c>
      <c r="O238" s="77"/>
    </row>
    <row r="239" spans="1:15" x14ac:dyDescent="0.35">
      <c r="A239" s="59" t="s">
        <v>1455</v>
      </c>
      <c r="B239" s="60" t="s">
        <v>1014</v>
      </c>
      <c r="C239" s="61" t="str">
        <f>IFERROR(IF(B239="No CAS","",INDEX('DEQ Pollutant List'!$C$7:$C$614,MATCH('3. Pollutant Emissions - EF'!B239,'DEQ Pollutant List'!$B$7:$B$614,0))),"")</f>
        <v>Silica, crystalline (respirable)</v>
      </c>
      <c r="D239" s="68"/>
      <c r="E239" s="76">
        <v>0</v>
      </c>
      <c r="F239" s="77">
        <v>4.4999999999999998E-7</v>
      </c>
      <c r="G239" s="77">
        <v>4.4999999999999998E-7</v>
      </c>
      <c r="H239" s="79" t="s">
        <v>1418</v>
      </c>
      <c r="I239" s="80" t="s">
        <v>1433</v>
      </c>
      <c r="J239" s="77">
        <f>$F239*'2. Emissions Units &amp; Activities'!H$26*(1-$E239)</f>
        <v>4.0733999999999996E-3</v>
      </c>
      <c r="K239" s="77">
        <f>$F239*'2. Emissions Units &amp; Activities'!I$26*(1-$E239)</f>
        <v>2.2499999999999998E-3</v>
      </c>
      <c r="L239" s="77"/>
      <c r="M239" s="77">
        <f>$G239*'2. Emissions Units &amp; Activities'!K$26*(1-$E239)</f>
        <v>1.116E-5</v>
      </c>
      <c r="N239" s="77">
        <f>$G239*'2. Emissions Units &amp; Activities'!L$26*(1-$E239)</f>
        <v>7.3972602739726019E-6</v>
      </c>
      <c r="O239" s="77"/>
    </row>
    <row r="240" spans="1:15" x14ac:dyDescent="0.35">
      <c r="A240" s="59" t="s">
        <v>1417</v>
      </c>
      <c r="B240" s="60" t="s">
        <v>1014</v>
      </c>
      <c r="C240" s="61" t="str">
        <f>IFERROR(IF(B240="No CAS","",INDEX('DEQ Pollutant List'!$C$7:$C$614,MATCH('3. Pollutant Emissions - EF'!B240,'DEQ Pollutant List'!$B$7:$B$614,0))),"")</f>
        <v>Silica, crystalline (respirable)</v>
      </c>
      <c r="D240" s="68">
        <f>IFERROR(IF(OR($B240="",$B240="No CAS"),INDEX('DEQ Pollutant List'!$A$7:$A$614,MATCH($C240,'DEQ Pollutant List'!$C$7:$C$614,0)),INDEX('DEQ Pollutant List'!$A$7:$A$614,MATCH($B240,'DEQ Pollutant List'!$B$7:$B$614,0))),"")</f>
        <v>579</v>
      </c>
      <c r="E240" s="76">
        <v>0</v>
      </c>
      <c r="F240" s="77">
        <v>66.55</v>
      </c>
      <c r="G240" s="78">
        <f>F240/365</f>
        <v>0.18232876712328766</v>
      </c>
      <c r="H240" s="79" t="s">
        <v>1445</v>
      </c>
      <c r="I240" s="80" t="s">
        <v>1419</v>
      </c>
      <c r="J240" s="77">
        <f>F240</f>
        <v>66.55</v>
      </c>
      <c r="K240" s="77">
        <f>F240*1.1</f>
        <v>73.204999999999998</v>
      </c>
      <c r="L240" s="77"/>
      <c r="M240" s="77">
        <f>J240/365</f>
        <v>0.18232876712328766</v>
      </c>
      <c r="N240" s="77">
        <f t="shared" ref="N240" si="6">K240/365</f>
        <v>0.20056164383561642</v>
      </c>
      <c r="O240" s="77"/>
    </row>
    <row r="241" spans="1:15" x14ac:dyDescent="0.35">
      <c r="A241" s="59" t="s">
        <v>1456</v>
      </c>
      <c r="B241" s="60" t="s">
        <v>1014</v>
      </c>
      <c r="C241" s="61" t="str">
        <f>IFERROR(IF(B241="No CAS","",INDEX('DEQ Pollutant List'!$C$7:$C$614,MATCH('3. Pollutant Emissions - EF'!B241,'DEQ Pollutant List'!$B$7:$B$614,0))),"")</f>
        <v>Silica, crystalline (respirable)</v>
      </c>
      <c r="D241" s="68">
        <f>IFERROR(IF(OR($B241="",$B241="No CAS"),INDEX('DEQ Pollutant List'!$A$7:$A$614,MATCH($C241,'DEQ Pollutant List'!$C$7:$C$614,0)),INDEX('DEQ Pollutant List'!$A$7:$A$614,MATCH($B241,'DEQ Pollutant List'!$B$7:$B$614,0))),"")</f>
        <v>579</v>
      </c>
      <c r="E241" s="76">
        <v>0</v>
      </c>
      <c r="F241" s="77">
        <v>8.9999999999999998E-4</v>
      </c>
      <c r="G241" s="77">
        <v>8.9999999999999998E-4</v>
      </c>
      <c r="H241" s="79" t="s">
        <v>1418</v>
      </c>
      <c r="I241" s="80" t="s">
        <v>1433</v>
      </c>
      <c r="J241" s="77">
        <f>$F241*'2. Emissions Units &amp; Activities'!H$31*(1-$E241)</f>
        <v>29.4192</v>
      </c>
      <c r="K241" s="77">
        <f>$F241*'2. Emissions Units &amp; Activities'!I$31*(1-$E241)</f>
        <v>16.2</v>
      </c>
      <c r="L241" s="77"/>
      <c r="M241" s="77">
        <f>$G241*'2. Emissions Units &amp; Activities'!K$31*(1-$E241)</f>
        <v>8.0600547945205478E-2</v>
      </c>
      <c r="N241" s="77">
        <f>$G241*'2. Emissions Units &amp; Activities'!L$31*(1-$E241)</f>
        <v>5.3260273972602731E-2</v>
      </c>
      <c r="O241" s="79"/>
    </row>
    <row r="242" spans="1:15" x14ac:dyDescent="0.35">
      <c r="A242" s="59" t="s">
        <v>1457</v>
      </c>
      <c r="B242" s="60" t="s">
        <v>1014</v>
      </c>
      <c r="C242" s="61" t="str">
        <f>IFERROR(IF(B242="No CAS","",INDEX('DEQ Pollutant List'!$C$7:$C$614,MATCH('3. Pollutant Emissions - EF'!B242,'DEQ Pollutant List'!$B$7:$B$614,0))),"")</f>
        <v>Silica, crystalline (respirable)</v>
      </c>
      <c r="D242" s="68">
        <f>IFERROR(IF(OR($B242="",$B242="No CAS"),INDEX('DEQ Pollutant List'!$A$7:$A$614,MATCH($C242,'DEQ Pollutant List'!$C$7:$C$614,0)),INDEX('DEQ Pollutant List'!$A$7:$A$614,MATCH($B242,'DEQ Pollutant List'!$B$7:$B$614,0))),"")</f>
        <v>579</v>
      </c>
      <c r="E242" s="76">
        <v>0</v>
      </c>
      <c r="F242" s="77">
        <v>4.4999999999999998E-7</v>
      </c>
      <c r="G242" s="77">
        <v>4.4999999999999998E-7</v>
      </c>
      <c r="H242" s="79" t="s">
        <v>1418</v>
      </c>
      <c r="I242" s="80" t="s">
        <v>1433</v>
      </c>
      <c r="J242" s="77">
        <f>$F242*'2. Emissions Units &amp; Activities'!H$32*(1-$E242)</f>
        <v>4.0733999999999996E-3</v>
      </c>
      <c r="K242" s="77">
        <f>$F242*'2. Emissions Units &amp; Activities'!I$32*(1-$E242)</f>
        <v>2.2499999999999998E-3</v>
      </c>
      <c r="L242" s="77"/>
      <c r="M242" s="77">
        <f>$G242*'2. Emissions Units &amp; Activities'!K$32*(1-$E242)</f>
        <v>1.116E-5</v>
      </c>
      <c r="N242" s="77">
        <f>$G242*'2. Emissions Units &amp; Activities'!L$32*(1-$E242)</f>
        <v>7.3972602739726019E-6</v>
      </c>
      <c r="O242" s="79"/>
    </row>
    <row r="243" spans="1:15" x14ac:dyDescent="0.35">
      <c r="A243" s="59"/>
      <c r="B243" s="60"/>
      <c r="C243" s="61" t="str">
        <f>IFERROR(IF(B243="No CAS","",INDEX('DEQ Pollutant List'!$C$7:$C$614,MATCH('3. Pollutant Emissions - EF'!B243,'DEQ Pollutant List'!$B$7:$B$614,0))),"")</f>
        <v/>
      </c>
      <c r="D243" s="68" t="str">
        <f>IFERROR(IF(OR($B243="",$B243="No CAS"),INDEX('DEQ Pollutant List'!$A$7:$A$614,MATCH($C243,'DEQ Pollutant List'!$C$7:$C$614,0)),INDEX('DEQ Pollutant List'!$A$7:$A$614,MATCH($B243,'DEQ Pollutant List'!$B$7:$B$614,0))),"")</f>
        <v/>
      </c>
      <c r="E243" s="76"/>
      <c r="F243" s="77"/>
      <c r="G243" s="78"/>
      <c r="H243" s="79"/>
      <c r="I243" s="80"/>
      <c r="J243" s="77"/>
      <c r="K243" s="81"/>
      <c r="L243" s="79"/>
      <c r="M243" s="77"/>
      <c r="N243" s="81"/>
      <c r="O243" s="79"/>
    </row>
    <row r="244" spans="1:15" x14ac:dyDescent="0.35">
      <c r="A244" s="59"/>
      <c r="B244" s="60"/>
      <c r="C244" s="61" t="str">
        <f>IFERROR(IF(B244="No CAS","",INDEX('DEQ Pollutant List'!$C$7:$C$614,MATCH('3. Pollutant Emissions - EF'!B244,'DEQ Pollutant List'!$B$7:$B$614,0))),"")</f>
        <v/>
      </c>
      <c r="D244" s="68" t="str">
        <f>IFERROR(IF(OR($B244="",$B244="No CAS"),INDEX('DEQ Pollutant List'!$A$7:$A$614,MATCH($C244,'DEQ Pollutant List'!$C$7:$C$614,0)),INDEX('DEQ Pollutant List'!$A$7:$A$614,MATCH($B244,'DEQ Pollutant List'!$B$7:$B$614,0))),"")</f>
        <v/>
      </c>
      <c r="E244" s="76"/>
      <c r="F244" s="77"/>
      <c r="G244" s="78"/>
      <c r="H244" s="79"/>
      <c r="I244" s="80"/>
      <c r="J244" s="77"/>
      <c r="K244" s="81"/>
      <c r="L244" s="79"/>
      <c r="M244" s="77"/>
      <c r="N244" s="81"/>
      <c r="O244" s="79"/>
    </row>
    <row r="245" spans="1:15" x14ac:dyDescent="0.35">
      <c r="A245" s="59"/>
      <c r="B245" s="60"/>
      <c r="C245" s="61" t="str">
        <f>IFERROR(IF(B245="No CAS","",INDEX('DEQ Pollutant List'!$C$7:$C$614,MATCH('3. Pollutant Emissions - EF'!B245,'DEQ Pollutant List'!$B$7:$B$614,0))),"")</f>
        <v/>
      </c>
      <c r="D245" s="68" t="str">
        <f>IFERROR(IF(OR($B245="",$B245="No CAS"),INDEX('DEQ Pollutant List'!$A$7:$A$614,MATCH($C245,'DEQ Pollutant List'!$C$7:$C$614,0)),INDEX('DEQ Pollutant List'!$A$7:$A$614,MATCH($B245,'DEQ Pollutant List'!$B$7:$B$614,0))),"")</f>
        <v/>
      </c>
      <c r="E245" s="76"/>
      <c r="F245" s="77"/>
      <c r="G245" s="78"/>
      <c r="H245" s="79"/>
      <c r="I245" s="80"/>
      <c r="J245" s="77"/>
      <c r="K245" s="81"/>
      <c r="L245" s="79"/>
      <c r="M245" s="77"/>
      <c r="N245" s="81"/>
      <c r="O245" s="79"/>
    </row>
    <row r="246" spans="1:15" x14ac:dyDescent="0.35">
      <c r="A246" s="59"/>
      <c r="B246" s="60"/>
      <c r="C246" s="61" t="str">
        <f>IFERROR(IF(B246="No CAS","",INDEX('DEQ Pollutant List'!$C$7:$C$614,MATCH('3. Pollutant Emissions - EF'!B246,'DEQ Pollutant List'!$B$7:$B$614,0))),"")</f>
        <v/>
      </c>
      <c r="D246" s="68" t="str">
        <f>IFERROR(IF(OR($B246="",$B246="No CAS"),INDEX('DEQ Pollutant List'!$A$7:$A$614,MATCH($C246,'DEQ Pollutant List'!$C$7:$C$614,0)),INDEX('DEQ Pollutant List'!$A$7:$A$614,MATCH($B246,'DEQ Pollutant List'!$B$7:$B$614,0))),"")</f>
        <v/>
      </c>
      <c r="E246" s="76"/>
      <c r="F246" s="77"/>
      <c r="G246" s="78"/>
      <c r="H246" s="79"/>
      <c r="I246" s="80"/>
      <c r="J246" s="77"/>
      <c r="K246" s="81"/>
      <c r="L246" s="79"/>
      <c r="M246" s="77"/>
      <c r="N246" s="81"/>
      <c r="O246" s="79"/>
    </row>
    <row r="247" spans="1:15" x14ac:dyDescent="0.35">
      <c r="A247" s="59"/>
      <c r="B247" s="60"/>
      <c r="C247" s="61" t="str">
        <f>IFERROR(IF(B247="No CAS","",INDEX('DEQ Pollutant List'!$C$7:$C$614,MATCH('3. Pollutant Emissions - EF'!B247,'DEQ Pollutant List'!$B$7:$B$614,0))),"")</f>
        <v/>
      </c>
      <c r="D247" s="68" t="str">
        <f>IFERROR(IF(OR($B247="",$B247="No CAS"),INDEX('DEQ Pollutant List'!$A$7:$A$614,MATCH($C247,'DEQ Pollutant List'!$C$7:$C$614,0)),INDEX('DEQ Pollutant List'!$A$7:$A$614,MATCH($B247,'DEQ Pollutant List'!$B$7:$B$614,0))),"")</f>
        <v/>
      </c>
      <c r="E247" s="76"/>
      <c r="F247" s="77"/>
      <c r="G247" s="78"/>
      <c r="H247" s="79"/>
      <c r="I247" s="80"/>
      <c r="J247" s="77"/>
      <c r="K247" s="81"/>
      <c r="L247" s="79"/>
      <c r="M247" s="77"/>
      <c r="N247" s="81"/>
      <c r="O247" s="79"/>
    </row>
    <row r="248" spans="1:15" x14ac:dyDescent="0.35">
      <c r="A248" s="59"/>
      <c r="B248" s="60"/>
      <c r="C248" s="61" t="str">
        <f>IFERROR(IF(B248="No CAS","",INDEX('DEQ Pollutant List'!$C$7:$C$614,MATCH('3. Pollutant Emissions - EF'!B248,'DEQ Pollutant List'!$B$7:$B$614,0))),"")</f>
        <v/>
      </c>
      <c r="D248" s="68" t="str">
        <f>IFERROR(IF(OR($B248="",$B248="No CAS"),INDEX('DEQ Pollutant List'!$A$7:$A$614,MATCH($C248,'DEQ Pollutant List'!$C$7:$C$614,0)),INDEX('DEQ Pollutant List'!$A$7:$A$614,MATCH($B248,'DEQ Pollutant List'!$B$7:$B$614,0))),"")</f>
        <v/>
      </c>
      <c r="E248" s="76"/>
      <c r="F248" s="77"/>
      <c r="G248" s="78"/>
      <c r="H248" s="79"/>
      <c r="I248" s="80"/>
      <c r="J248" s="77"/>
      <c r="K248" s="81"/>
      <c r="L248" s="79"/>
      <c r="M248" s="77"/>
      <c r="N248" s="81"/>
      <c r="O248" s="79"/>
    </row>
    <row r="249" spans="1:15" x14ac:dyDescent="0.35">
      <c r="A249" s="59"/>
      <c r="B249" s="60"/>
      <c r="C249" s="61" t="str">
        <f>IFERROR(IF(B249="No CAS","",INDEX('DEQ Pollutant List'!$C$7:$C$614,MATCH('3. Pollutant Emissions - EF'!B249,'DEQ Pollutant List'!$B$7:$B$614,0))),"")</f>
        <v/>
      </c>
      <c r="D249" s="68" t="str">
        <f>IFERROR(IF(OR($B249="",$B249="No CAS"),INDEX('DEQ Pollutant List'!$A$7:$A$614,MATCH($C249,'DEQ Pollutant List'!$C$7:$C$614,0)),INDEX('DEQ Pollutant List'!$A$7:$A$614,MATCH($B249,'DEQ Pollutant List'!$B$7:$B$614,0))),"")</f>
        <v/>
      </c>
      <c r="E249" s="76"/>
      <c r="F249" s="77"/>
      <c r="G249" s="78"/>
      <c r="H249" s="79"/>
      <c r="I249" s="80"/>
      <c r="J249" s="77"/>
      <c r="K249" s="81"/>
      <c r="L249" s="79"/>
      <c r="M249" s="77"/>
      <c r="N249" s="81"/>
      <c r="O249" s="79"/>
    </row>
    <row r="250" spans="1:15" x14ac:dyDescent="0.35">
      <c r="A250" s="59"/>
      <c r="B250" s="60"/>
      <c r="C250" s="61" t="str">
        <f>IFERROR(IF(B250="No CAS","",INDEX('DEQ Pollutant List'!$C$7:$C$614,MATCH('3. Pollutant Emissions - EF'!B250,'DEQ Pollutant List'!$B$7:$B$614,0))),"")</f>
        <v/>
      </c>
      <c r="D250" s="68" t="str">
        <f>IFERROR(IF(OR($B250="",$B250="No CAS"),INDEX('DEQ Pollutant List'!$A$7:$A$614,MATCH($C250,'DEQ Pollutant List'!$C$7:$C$614,0)),INDEX('DEQ Pollutant List'!$A$7:$A$614,MATCH($B250,'DEQ Pollutant List'!$B$7:$B$614,0))),"")</f>
        <v/>
      </c>
      <c r="E250" s="76"/>
      <c r="F250" s="77"/>
      <c r="G250" s="78"/>
      <c r="H250" s="79"/>
      <c r="I250" s="80"/>
      <c r="J250" s="77"/>
      <c r="K250" s="81"/>
      <c r="L250" s="79"/>
      <c r="M250" s="77"/>
      <c r="N250" s="81"/>
      <c r="O250" s="79"/>
    </row>
    <row r="251" spans="1:15" x14ac:dyDescent="0.35">
      <c r="A251" s="59"/>
      <c r="B251" s="60"/>
      <c r="C251" s="61" t="str">
        <f>IFERROR(IF(B251="No CAS","",INDEX('DEQ Pollutant List'!$C$7:$C$614,MATCH('3. Pollutant Emissions - EF'!B251,'DEQ Pollutant List'!$B$7:$B$614,0))),"")</f>
        <v/>
      </c>
      <c r="D251" s="68" t="str">
        <f>IFERROR(IF(OR($B251="",$B251="No CAS"),INDEX('DEQ Pollutant List'!$A$7:$A$614,MATCH($C251,'DEQ Pollutant List'!$C$7:$C$614,0)),INDEX('DEQ Pollutant List'!$A$7:$A$614,MATCH($B251,'DEQ Pollutant List'!$B$7:$B$614,0))),"")</f>
        <v/>
      </c>
      <c r="E251" s="76"/>
      <c r="F251" s="77"/>
      <c r="G251" s="78"/>
      <c r="H251" s="79"/>
      <c r="I251" s="80"/>
      <c r="J251" s="77"/>
      <c r="K251" s="81"/>
      <c r="L251" s="79"/>
      <c r="M251" s="77"/>
      <c r="N251" s="81"/>
      <c r="O251" s="79"/>
    </row>
    <row r="252" spans="1:15" x14ac:dyDescent="0.35">
      <c r="A252" s="59"/>
      <c r="B252" s="60"/>
      <c r="C252" s="61" t="str">
        <f>IFERROR(IF(B252="No CAS","",INDEX('DEQ Pollutant List'!$C$7:$C$614,MATCH('3. Pollutant Emissions - EF'!B252,'DEQ Pollutant List'!$B$7:$B$614,0))),"")</f>
        <v/>
      </c>
      <c r="D252" s="68" t="str">
        <f>IFERROR(IF(OR($B252="",$B252="No CAS"),INDEX('DEQ Pollutant List'!$A$7:$A$614,MATCH($C252,'DEQ Pollutant List'!$C$7:$C$614,0)),INDEX('DEQ Pollutant List'!$A$7:$A$614,MATCH($B252,'DEQ Pollutant List'!$B$7:$B$614,0))),"")</f>
        <v/>
      </c>
      <c r="E252" s="76"/>
      <c r="F252" s="77"/>
      <c r="G252" s="78"/>
      <c r="H252" s="79"/>
      <c r="I252" s="80"/>
      <c r="J252" s="77"/>
      <c r="K252" s="81"/>
      <c r="L252" s="79"/>
      <c r="M252" s="77"/>
      <c r="N252" s="81"/>
      <c r="O252" s="79"/>
    </row>
    <row r="253" spans="1:15" x14ac:dyDescent="0.35">
      <c r="A253" s="59"/>
      <c r="B253" s="60"/>
      <c r="C253" s="61" t="str">
        <f>IFERROR(IF(B253="No CAS","",INDEX('DEQ Pollutant List'!$C$7:$C$614,MATCH('3. Pollutant Emissions - EF'!B253,'DEQ Pollutant List'!$B$7:$B$614,0))),"")</f>
        <v/>
      </c>
      <c r="D253" s="68" t="str">
        <f>IFERROR(IF(OR($B253="",$B253="No CAS"),INDEX('DEQ Pollutant List'!$A$7:$A$614,MATCH($C253,'DEQ Pollutant List'!$C$7:$C$614,0)),INDEX('DEQ Pollutant List'!$A$7:$A$614,MATCH($B253,'DEQ Pollutant List'!$B$7:$B$614,0))),"")</f>
        <v/>
      </c>
      <c r="E253" s="76"/>
      <c r="F253" s="77"/>
      <c r="G253" s="78"/>
      <c r="H253" s="79"/>
      <c r="I253" s="80"/>
      <c r="J253" s="77"/>
      <c r="K253" s="81"/>
      <c r="L253" s="79"/>
      <c r="M253" s="77"/>
      <c r="N253" s="81"/>
      <c r="O253" s="79"/>
    </row>
    <row r="254" spans="1:15" x14ac:dyDescent="0.35">
      <c r="A254" s="59"/>
      <c r="B254" s="60"/>
      <c r="C254" s="61" t="str">
        <f>IFERROR(IF(B254="No CAS","",INDEX('DEQ Pollutant List'!$C$7:$C$614,MATCH('3. Pollutant Emissions - EF'!B254,'DEQ Pollutant List'!$B$7:$B$614,0))),"")</f>
        <v/>
      </c>
      <c r="D254" s="68" t="str">
        <f>IFERROR(IF(OR($B254="",$B254="No CAS"),INDEX('DEQ Pollutant List'!$A$7:$A$614,MATCH($C254,'DEQ Pollutant List'!$C$7:$C$614,0)),INDEX('DEQ Pollutant List'!$A$7:$A$614,MATCH($B254,'DEQ Pollutant List'!$B$7:$B$614,0))),"")</f>
        <v/>
      </c>
      <c r="E254" s="76"/>
      <c r="F254" s="77"/>
      <c r="G254" s="78"/>
      <c r="H254" s="79"/>
      <c r="I254" s="80"/>
      <c r="J254" s="77"/>
      <c r="K254" s="81"/>
      <c r="L254" s="79"/>
      <c r="M254" s="77"/>
      <c r="N254" s="81"/>
      <c r="O254" s="79"/>
    </row>
    <row r="255" spans="1:15" x14ac:dyDescent="0.35">
      <c r="A255" s="59"/>
      <c r="B255" s="60"/>
      <c r="C255" s="61" t="str">
        <f>IFERROR(IF(B255="No CAS","",INDEX('DEQ Pollutant List'!$C$7:$C$614,MATCH('3. Pollutant Emissions - EF'!B255,'DEQ Pollutant List'!$B$7:$B$614,0))),"")</f>
        <v/>
      </c>
      <c r="D255" s="68" t="str">
        <f>IFERROR(IF(OR($B255="",$B255="No CAS"),INDEX('DEQ Pollutant List'!$A$7:$A$614,MATCH($C255,'DEQ Pollutant List'!$C$7:$C$614,0)),INDEX('DEQ Pollutant List'!$A$7:$A$614,MATCH($B255,'DEQ Pollutant List'!$B$7:$B$614,0))),"")</f>
        <v/>
      </c>
      <c r="E255" s="76"/>
      <c r="F255" s="77"/>
      <c r="G255" s="78"/>
      <c r="H255" s="79"/>
      <c r="I255" s="80"/>
      <c r="J255" s="77"/>
      <c r="K255" s="81"/>
      <c r="L255" s="79"/>
      <c r="M255" s="77"/>
      <c r="N255" s="81"/>
      <c r="O255" s="79"/>
    </row>
    <row r="256" spans="1:15" x14ac:dyDescent="0.35">
      <c r="A256" s="59"/>
      <c r="B256" s="60"/>
      <c r="C256" s="61" t="str">
        <f>IFERROR(IF(B256="No CAS","",INDEX('DEQ Pollutant List'!$C$7:$C$614,MATCH('3. Pollutant Emissions - EF'!B256,'DEQ Pollutant List'!$B$7:$B$614,0))),"")</f>
        <v/>
      </c>
      <c r="D256" s="68" t="str">
        <f>IFERROR(IF(OR($B256="",$B256="No CAS"),INDEX('DEQ Pollutant List'!$A$7:$A$614,MATCH($C256,'DEQ Pollutant List'!$C$7:$C$614,0)),INDEX('DEQ Pollutant List'!$A$7:$A$614,MATCH($B256,'DEQ Pollutant List'!$B$7:$B$614,0))),"")</f>
        <v/>
      </c>
      <c r="E256" s="76"/>
      <c r="F256" s="77"/>
      <c r="G256" s="78"/>
      <c r="H256" s="79"/>
      <c r="I256" s="80"/>
      <c r="J256" s="77"/>
      <c r="K256" s="81"/>
      <c r="L256" s="79"/>
      <c r="M256" s="77"/>
      <c r="N256" s="81"/>
      <c r="O256" s="79"/>
    </row>
    <row r="257" spans="1:15" x14ac:dyDescent="0.35">
      <c r="A257" s="59"/>
      <c r="B257" s="60"/>
      <c r="C257" s="61" t="str">
        <f>IFERROR(IF(B257="No CAS","",INDEX('DEQ Pollutant List'!$C$7:$C$614,MATCH('3. Pollutant Emissions - EF'!B257,'DEQ Pollutant List'!$B$7:$B$614,0))),"")</f>
        <v/>
      </c>
      <c r="D257" s="68" t="str">
        <f>IFERROR(IF(OR($B257="",$B257="No CAS"),INDEX('DEQ Pollutant List'!$A$7:$A$614,MATCH($C257,'DEQ Pollutant List'!$C$7:$C$614,0)),INDEX('DEQ Pollutant List'!$A$7:$A$614,MATCH($B257,'DEQ Pollutant List'!$B$7:$B$614,0))),"")</f>
        <v/>
      </c>
      <c r="E257" s="76"/>
      <c r="F257" s="77"/>
      <c r="G257" s="78"/>
      <c r="H257" s="79"/>
      <c r="I257" s="80"/>
      <c r="J257" s="77"/>
      <c r="K257" s="81"/>
      <c r="L257" s="79"/>
      <c r="M257" s="77"/>
      <c r="N257" s="81"/>
      <c r="O257" s="79"/>
    </row>
    <row r="258" spans="1:15" x14ac:dyDescent="0.35">
      <c r="A258" s="59"/>
      <c r="B258" s="60"/>
      <c r="C258" s="61" t="str">
        <f>IFERROR(IF(B258="No CAS","",INDEX('DEQ Pollutant List'!$C$7:$C$614,MATCH('3. Pollutant Emissions - EF'!B258,'DEQ Pollutant List'!$B$7:$B$614,0))),"")</f>
        <v/>
      </c>
      <c r="D258" s="68" t="str">
        <f>IFERROR(IF(OR($B258="",$B258="No CAS"),INDEX('DEQ Pollutant List'!$A$7:$A$614,MATCH($C258,'DEQ Pollutant List'!$C$7:$C$614,0)),INDEX('DEQ Pollutant List'!$A$7:$A$614,MATCH($B258,'DEQ Pollutant List'!$B$7:$B$614,0))),"")</f>
        <v/>
      </c>
      <c r="E258" s="76"/>
      <c r="F258" s="77"/>
      <c r="G258" s="78"/>
      <c r="H258" s="79"/>
      <c r="I258" s="80"/>
      <c r="J258" s="77"/>
      <c r="K258" s="81"/>
      <c r="L258" s="79"/>
      <c r="M258" s="77"/>
      <c r="N258" s="81"/>
      <c r="O258" s="79"/>
    </row>
    <row r="259" spans="1:15" x14ac:dyDescent="0.35">
      <c r="A259" s="59"/>
      <c r="B259" s="60"/>
      <c r="C259" s="61" t="str">
        <f>IFERROR(IF(B259="No CAS","",INDEX('DEQ Pollutant List'!$C$7:$C$614,MATCH('3. Pollutant Emissions - EF'!B259,'DEQ Pollutant List'!$B$7:$B$614,0))),"")</f>
        <v/>
      </c>
      <c r="D259" s="68" t="str">
        <f>IFERROR(IF(OR($B259="",$B259="No CAS"),INDEX('DEQ Pollutant List'!$A$7:$A$614,MATCH($C259,'DEQ Pollutant List'!$C$7:$C$614,0)),INDEX('DEQ Pollutant List'!$A$7:$A$614,MATCH($B259,'DEQ Pollutant List'!$B$7:$B$614,0))),"")</f>
        <v/>
      </c>
      <c r="E259" s="76"/>
      <c r="F259" s="77"/>
      <c r="G259" s="78"/>
      <c r="H259" s="79"/>
      <c r="I259" s="80"/>
      <c r="J259" s="77"/>
      <c r="K259" s="81"/>
      <c r="L259" s="79"/>
      <c r="M259" s="77"/>
      <c r="N259" s="81"/>
      <c r="O259" s="79"/>
    </row>
    <row r="260" spans="1:15" x14ac:dyDescent="0.35">
      <c r="A260" s="59"/>
      <c r="B260" s="60"/>
      <c r="C260" s="61" t="str">
        <f>IFERROR(IF(B260="No CAS","",INDEX('DEQ Pollutant List'!$C$7:$C$614,MATCH('3. Pollutant Emissions - EF'!B260,'DEQ Pollutant List'!$B$7:$B$614,0))),"")</f>
        <v/>
      </c>
      <c r="D260" s="68" t="str">
        <f>IFERROR(IF(OR($B260="",$B260="No CAS"),INDEX('DEQ Pollutant List'!$A$7:$A$614,MATCH($C260,'DEQ Pollutant List'!$C$7:$C$614,0)),INDEX('DEQ Pollutant List'!$A$7:$A$614,MATCH($B260,'DEQ Pollutant List'!$B$7:$B$614,0))),"")</f>
        <v/>
      </c>
      <c r="E260" s="76"/>
      <c r="F260" s="77"/>
      <c r="G260" s="78"/>
      <c r="H260" s="79"/>
      <c r="I260" s="80"/>
      <c r="J260" s="77"/>
      <c r="K260" s="81"/>
      <c r="L260" s="79"/>
      <c r="M260" s="77"/>
      <c r="N260" s="81"/>
      <c r="O260" s="79"/>
    </row>
    <row r="261" spans="1:15" x14ac:dyDescent="0.35">
      <c r="A261" s="59"/>
      <c r="B261" s="60"/>
      <c r="C261" s="61" t="str">
        <f>IFERROR(IF(B261="No CAS","",INDEX('DEQ Pollutant List'!$C$7:$C$614,MATCH('3. Pollutant Emissions - EF'!B261,'DEQ Pollutant List'!$B$7:$B$614,0))),"")</f>
        <v/>
      </c>
      <c r="D261" s="68" t="str">
        <f>IFERROR(IF(OR($B261="",$B261="No CAS"),INDEX('DEQ Pollutant List'!$A$7:$A$614,MATCH($C261,'DEQ Pollutant List'!$C$7:$C$614,0)),INDEX('DEQ Pollutant List'!$A$7:$A$614,MATCH($B261,'DEQ Pollutant List'!$B$7:$B$614,0))),"")</f>
        <v/>
      </c>
      <c r="E261" s="76"/>
      <c r="F261" s="77"/>
      <c r="G261" s="78"/>
      <c r="H261" s="79"/>
      <c r="I261" s="80"/>
      <c r="J261" s="77"/>
      <c r="K261" s="81"/>
      <c r="L261" s="79"/>
      <c r="M261" s="77"/>
      <c r="N261" s="81"/>
      <c r="O261" s="79"/>
    </row>
    <row r="262" spans="1:15" x14ac:dyDescent="0.35">
      <c r="A262" s="59"/>
      <c r="B262" s="60"/>
      <c r="C262" s="61" t="str">
        <f>IFERROR(IF(B262="No CAS","",INDEX('DEQ Pollutant List'!$C$7:$C$614,MATCH('3. Pollutant Emissions - EF'!B262,'DEQ Pollutant List'!$B$7:$B$614,0))),"")</f>
        <v/>
      </c>
      <c r="D262" s="68" t="str">
        <f>IFERROR(IF(OR($B262="",$B262="No CAS"),INDEX('DEQ Pollutant List'!$A$7:$A$614,MATCH($C262,'DEQ Pollutant List'!$C$7:$C$614,0)),INDEX('DEQ Pollutant List'!$A$7:$A$614,MATCH($B262,'DEQ Pollutant List'!$B$7:$B$614,0))),"")</f>
        <v/>
      </c>
      <c r="E262" s="76"/>
      <c r="F262" s="77"/>
      <c r="G262" s="78"/>
      <c r="H262" s="79"/>
      <c r="I262" s="80"/>
      <c r="J262" s="77"/>
      <c r="K262" s="81"/>
      <c r="L262" s="79"/>
      <c r="M262" s="77"/>
      <c r="N262" s="81"/>
      <c r="O262" s="79"/>
    </row>
    <row r="263" spans="1:15" x14ac:dyDescent="0.35">
      <c r="A263" s="59"/>
      <c r="B263" s="60"/>
      <c r="C263" s="61" t="str">
        <f>IFERROR(IF(B263="No CAS","",INDEX('DEQ Pollutant List'!$C$7:$C$614,MATCH('3. Pollutant Emissions - EF'!B263,'DEQ Pollutant List'!$B$7:$B$614,0))),"")</f>
        <v/>
      </c>
      <c r="D263" s="68" t="str">
        <f>IFERROR(IF(OR($B263="",$B263="No CAS"),INDEX('DEQ Pollutant List'!$A$7:$A$614,MATCH($C263,'DEQ Pollutant List'!$C$7:$C$614,0)),INDEX('DEQ Pollutant List'!$A$7:$A$614,MATCH($B263,'DEQ Pollutant List'!$B$7:$B$614,0))),"")</f>
        <v/>
      </c>
      <c r="E263" s="76"/>
      <c r="F263" s="77"/>
      <c r="G263" s="78"/>
      <c r="H263" s="79"/>
      <c r="I263" s="80"/>
      <c r="J263" s="77"/>
      <c r="K263" s="81"/>
      <c r="L263" s="79"/>
      <c r="M263" s="77"/>
      <c r="N263" s="81"/>
      <c r="O263" s="79"/>
    </row>
    <row r="264" spans="1:15" x14ac:dyDescent="0.35">
      <c r="A264" s="59"/>
      <c r="B264" s="60"/>
      <c r="C264" s="61" t="str">
        <f>IFERROR(IF(B264="No CAS","",INDEX('DEQ Pollutant List'!$C$7:$C$614,MATCH('3. Pollutant Emissions - EF'!B264,'DEQ Pollutant List'!$B$7:$B$614,0))),"")</f>
        <v/>
      </c>
      <c r="D264" s="68" t="str">
        <f>IFERROR(IF(OR($B264="",$B264="No CAS"),INDEX('DEQ Pollutant List'!$A$7:$A$614,MATCH($C264,'DEQ Pollutant List'!$C$7:$C$614,0)),INDEX('DEQ Pollutant List'!$A$7:$A$614,MATCH($B264,'DEQ Pollutant List'!$B$7:$B$614,0))),"")</f>
        <v/>
      </c>
      <c r="E264" s="76"/>
      <c r="F264" s="77"/>
      <c r="G264" s="78"/>
      <c r="H264" s="79"/>
      <c r="I264" s="80"/>
      <c r="J264" s="77"/>
      <c r="K264" s="81"/>
      <c r="L264" s="79"/>
      <c r="M264" s="77"/>
      <c r="N264" s="81"/>
      <c r="O264" s="79"/>
    </row>
    <row r="265" spans="1:15" x14ac:dyDescent="0.35">
      <c r="A265" s="59"/>
      <c r="B265" s="60"/>
      <c r="C265" s="61" t="str">
        <f>IFERROR(IF(B265="No CAS","",INDEX('DEQ Pollutant List'!$C$7:$C$614,MATCH('3. Pollutant Emissions - EF'!B265,'DEQ Pollutant List'!$B$7:$B$614,0))),"")</f>
        <v/>
      </c>
      <c r="D265" s="68" t="str">
        <f>IFERROR(IF(OR($B265="",$B265="No CAS"),INDEX('DEQ Pollutant List'!$A$7:$A$614,MATCH($C265,'DEQ Pollutant List'!$C$7:$C$614,0)),INDEX('DEQ Pollutant List'!$A$7:$A$614,MATCH($B265,'DEQ Pollutant List'!$B$7:$B$614,0))),"")</f>
        <v/>
      </c>
      <c r="E265" s="76"/>
      <c r="F265" s="77"/>
      <c r="G265" s="78"/>
      <c r="H265" s="79"/>
      <c r="I265" s="80"/>
      <c r="J265" s="77"/>
      <c r="K265" s="81"/>
      <c r="L265" s="79"/>
      <c r="M265" s="77"/>
      <c r="N265" s="81"/>
      <c r="O265" s="79"/>
    </row>
    <row r="266" spans="1:15" x14ac:dyDescent="0.35">
      <c r="A266" s="59"/>
      <c r="B266" s="60"/>
      <c r="C266" s="61" t="str">
        <f>IFERROR(IF(B266="No CAS","",INDEX('DEQ Pollutant List'!$C$7:$C$614,MATCH('3. Pollutant Emissions - EF'!B266,'DEQ Pollutant List'!$B$7:$B$614,0))),"")</f>
        <v/>
      </c>
      <c r="D266" s="68" t="str">
        <f>IFERROR(IF(OR($B266="",$B266="No CAS"),INDEX('DEQ Pollutant List'!$A$7:$A$614,MATCH($C266,'DEQ Pollutant List'!$C$7:$C$614,0)),INDEX('DEQ Pollutant List'!$A$7:$A$614,MATCH($B266,'DEQ Pollutant List'!$B$7:$B$614,0))),"")</f>
        <v/>
      </c>
      <c r="E266" s="76"/>
      <c r="F266" s="77"/>
      <c r="G266" s="78"/>
      <c r="H266" s="79"/>
      <c r="I266" s="80"/>
      <c r="J266" s="77"/>
      <c r="K266" s="81"/>
      <c r="L266" s="79"/>
      <c r="M266" s="77"/>
      <c r="N266" s="81"/>
      <c r="O266" s="79"/>
    </row>
    <row r="267" spans="1:15" x14ac:dyDescent="0.35">
      <c r="A267" s="59"/>
      <c r="B267" s="60"/>
      <c r="C267" s="61" t="str">
        <f>IFERROR(IF(B267="No CAS","",INDEX('DEQ Pollutant List'!$C$7:$C$614,MATCH('3. Pollutant Emissions - EF'!B267,'DEQ Pollutant List'!$B$7:$B$614,0))),"")</f>
        <v/>
      </c>
      <c r="D267" s="68" t="str">
        <f>IFERROR(IF(OR($B267="",$B267="No CAS"),INDEX('DEQ Pollutant List'!$A$7:$A$614,MATCH($C267,'DEQ Pollutant List'!$C$7:$C$614,0)),INDEX('DEQ Pollutant List'!$A$7:$A$614,MATCH($B267,'DEQ Pollutant List'!$B$7:$B$614,0))),"")</f>
        <v/>
      </c>
      <c r="E267" s="76"/>
      <c r="F267" s="77"/>
      <c r="G267" s="78"/>
      <c r="H267" s="79"/>
      <c r="I267" s="80"/>
      <c r="J267" s="77"/>
      <c r="K267" s="81"/>
      <c r="L267" s="79"/>
      <c r="M267" s="77"/>
      <c r="N267" s="81"/>
      <c r="O267" s="79"/>
    </row>
    <row r="268" spans="1:15" x14ac:dyDescent="0.35">
      <c r="A268" s="59"/>
      <c r="B268" s="60"/>
      <c r="C268" s="61" t="str">
        <f>IFERROR(IF(B268="No CAS","",INDEX('DEQ Pollutant List'!$C$7:$C$614,MATCH('3. Pollutant Emissions - EF'!B268,'DEQ Pollutant List'!$B$7:$B$614,0))),"")</f>
        <v/>
      </c>
      <c r="D268" s="68" t="str">
        <f>IFERROR(IF(OR($B268="",$B268="No CAS"),INDEX('DEQ Pollutant List'!$A$7:$A$614,MATCH($C268,'DEQ Pollutant List'!$C$7:$C$614,0)),INDEX('DEQ Pollutant List'!$A$7:$A$614,MATCH($B268,'DEQ Pollutant List'!$B$7:$B$614,0))),"")</f>
        <v/>
      </c>
      <c r="E268" s="76"/>
      <c r="F268" s="77"/>
      <c r="G268" s="78"/>
      <c r="H268" s="79"/>
      <c r="I268" s="80"/>
      <c r="J268" s="77"/>
      <c r="K268" s="81"/>
      <c r="L268" s="79"/>
      <c r="M268" s="77"/>
      <c r="N268" s="81"/>
      <c r="O268" s="79"/>
    </row>
    <row r="269" spans="1:15" x14ac:dyDescent="0.35">
      <c r="A269" s="59"/>
      <c r="B269" s="60"/>
      <c r="C269" s="61" t="str">
        <f>IFERROR(IF(B269="No CAS","",INDEX('DEQ Pollutant List'!$C$7:$C$614,MATCH('3. Pollutant Emissions - EF'!B269,'DEQ Pollutant List'!$B$7:$B$614,0))),"")</f>
        <v/>
      </c>
      <c r="D269" s="68" t="str">
        <f>IFERROR(IF(OR($B269="",$B269="No CAS"),INDEX('DEQ Pollutant List'!$A$7:$A$614,MATCH($C269,'DEQ Pollutant List'!$C$7:$C$614,0)),INDEX('DEQ Pollutant List'!$A$7:$A$614,MATCH($B269,'DEQ Pollutant List'!$B$7:$B$614,0))),"")</f>
        <v/>
      </c>
      <c r="E269" s="76"/>
      <c r="F269" s="77"/>
      <c r="G269" s="78"/>
      <c r="H269" s="79"/>
      <c r="I269" s="80"/>
      <c r="J269" s="77"/>
      <c r="K269" s="81"/>
      <c r="L269" s="79"/>
      <c r="M269" s="77"/>
      <c r="N269" s="81"/>
      <c r="O269" s="79"/>
    </row>
    <row r="270" spans="1:15" x14ac:dyDescent="0.35">
      <c r="A270" s="59"/>
      <c r="B270" s="60"/>
      <c r="C270" s="61" t="str">
        <f>IFERROR(IF(B270="No CAS","",INDEX('DEQ Pollutant List'!$C$7:$C$614,MATCH('3. Pollutant Emissions - EF'!B270,'DEQ Pollutant List'!$B$7:$B$614,0))),"")</f>
        <v/>
      </c>
      <c r="D270" s="68" t="str">
        <f>IFERROR(IF(OR($B270="",$B270="No CAS"),INDEX('DEQ Pollutant List'!$A$7:$A$614,MATCH($C270,'DEQ Pollutant List'!$C$7:$C$614,0)),INDEX('DEQ Pollutant List'!$A$7:$A$614,MATCH($B270,'DEQ Pollutant List'!$B$7:$B$614,0))),"")</f>
        <v/>
      </c>
      <c r="E270" s="76"/>
      <c r="F270" s="77"/>
      <c r="G270" s="78"/>
      <c r="H270" s="79"/>
      <c r="I270" s="80"/>
      <c r="J270" s="77"/>
      <c r="K270" s="81"/>
      <c r="L270" s="79"/>
      <c r="M270" s="77"/>
      <c r="N270" s="81"/>
      <c r="O270" s="79"/>
    </row>
    <row r="271" spans="1:15" x14ac:dyDescent="0.35">
      <c r="A271" s="59"/>
      <c r="B271" s="60"/>
      <c r="C271" s="61" t="str">
        <f>IFERROR(IF(B271="No CAS","",INDEX('DEQ Pollutant List'!$C$7:$C$614,MATCH('3. Pollutant Emissions - EF'!B271,'DEQ Pollutant List'!$B$7:$B$614,0))),"")</f>
        <v/>
      </c>
      <c r="D271" s="68" t="str">
        <f>IFERROR(IF(OR($B271="",$B271="No CAS"),INDEX('DEQ Pollutant List'!$A$7:$A$614,MATCH($C271,'DEQ Pollutant List'!$C$7:$C$614,0)),INDEX('DEQ Pollutant List'!$A$7:$A$614,MATCH($B271,'DEQ Pollutant List'!$B$7:$B$614,0))),"")</f>
        <v/>
      </c>
      <c r="E271" s="76"/>
      <c r="F271" s="77"/>
      <c r="G271" s="78"/>
      <c r="H271" s="79"/>
      <c r="I271" s="80"/>
      <c r="J271" s="77"/>
      <c r="K271" s="81"/>
      <c r="L271" s="79"/>
      <c r="M271" s="77"/>
      <c r="N271" s="81"/>
      <c r="O271" s="79"/>
    </row>
    <row r="272" spans="1:15" x14ac:dyDescent="0.35">
      <c r="A272" s="59"/>
      <c r="B272" s="60"/>
      <c r="C272" s="61" t="str">
        <f>IFERROR(IF(B272="No CAS","",INDEX('DEQ Pollutant List'!$C$7:$C$614,MATCH('3. Pollutant Emissions - EF'!B272,'DEQ Pollutant List'!$B$7:$B$614,0))),"")</f>
        <v/>
      </c>
      <c r="D272" s="68" t="str">
        <f>IFERROR(IF(OR($B272="",$B272="No CAS"),INDEX('DEQ Pollutant List'!$A$7:$A$614,MATCH($C272,'DEQ Pollutant List'!$C$7:$C$614,0)),INDEX('DEQ Pollutant List'!$A$7:$A$614,MATCH($B272,'DEQ Pollutant List'!$B$7:$B$614,0))),"")</f>
        <v/>
      </c>
      <c r="E272" s="76"/>
      <c r="F272" s="77"/>
      <c r="G272" s="78"/>
      <c r="H272" s="79"/>
      <c r="I272" s="80"/>
      <c r="J272" s="77"/>
      <c r="K272" s="81"/>
      <c r="L272" s="79"/>
      <c r="M272" s="77"/>
      <c r="N272" s="81"/>
      <c r="O272" s="79"/>
    </row>
    <row r="273" spans="1:15" x14ac:dyDescent="0.35">
      <c r="A273" s="59"/>
      <c r="B273" s="60"/>
      <c r="C273" s="61" t="str">
        <f>IFERROR(IF(B273="No CAS","",INDEX('DEQ Pollutant List'!$C$7:$C$614,MATCH('3. Pollutant Emissions - EF'!B273,'DEQ Pollutant List'!$B$7:$B$614,0))),"")</f>
        <v/>
      </c>
      <c r="D273" s="68" t="str">
        <f>IFERROR(IF(OR($B273="",$B273="No CAS"),INDEX('DEQ Pollutant List'!$A$7:$A$614,MATCH($C273,'DEQ Pollutant List'!$C$7:$C$614,0)),INDEX('DEQ Pollutant List'!$A$7:$A$614,MATCH($B273,'DEQ Pollutant List'!$B$7:$B$614,0))),"")</f>
        <v/>
      </c>
      <c r="E273" s="76"/>
      <c r="F273" s="77"/>
      <c r="G273" s="78"/>
      <c r="H273" s="79"/>
      <c r="I273" s="80"/>
      <c r="J273" s="77"/>
      <c r="K273" s="81"/>
      <c r="L273" s="79"/>
      <c r="M273" s="77"/>
      <c r="N273" s="81"/>
      <c r="O273" s="79"/>
    </row>
    <row r="274" spans="1:15" x14ac:dyDescent="0.35">
      <c r="A274" s="59"/>
      <c r="B274" s="60"/>
      <c r="C274" s="61" t="str">
        <f>IFERROR(IF(B274="No CAS","",INDEX('DEQ Pollutant List'!$C$7:$C$614,MATCH('3. Pollutant Emissions - EF'!B274,'DEQ Pollutant List'!$B$7:$B$614,0))),"")</f>
        <v/>
      </c>
      <c r="D274" s="68" t="str">
        <f>IFERROR(IF(OR($B274="",$B274="No CAS"),INDEX('DEQ Pollutant List'!$A$7:$A$614,MATCH($C274,'DEQ Pollutant List'!$C$7:$C$614,0)),INDEX('DEQ Pollutant List'!$A$7:$A$614,MATCH($B274,'DEQ Pollutant List'!$B$7:$B$614,0))),"")</f>
        <v/>
      </c>
      <c r="E274" s="76"/>
      <c r="F274" s="77"/>
      <c r="G274" s="78"/>
      <c r="H274" s="79"/>
      <c r="I274" s="80"/>
      <c r="J274" s="77"/>
      <c r="K274" s="81"/>
      <c r="L274" s="79"/>
      <c r="M274" s="77"/>
      <c r="N274" s="81"/>
      <c r="O274" s="79"/>
    </row>
    <row r="275" spans="1:15" x14ac:dyDescent="0.35">
      <c r="A275" s="59"/>
      <c r="B275" s="60"/>
      <c r="C275" s="61" t="str">
        <f>IFERROR(IF(B275="No CAS","",INDEX('DEQ Pollutant List'!$C$7:$C$614,MATCH('3. Pollutant Emissions - EF'!B275,'DEQ Pollutant List'!$B$7:$B$614,0))),"")</f>
        <v/>
      </c>
      <c r="D275" s="68" t="str">
        <f>IFERROR(IF(OR($B275="",$B275="No CAS"),INDEX('DEQ Pollutant List'!$A$7:$A$614,MATCH($C275,'DEQ Pollutant List'!$C$7:$C$614,0)),INDEX('DEQ Pollutant List'!$A$7:$A$614,MATCH($B275,'DEQ Pollutant List'!$B$7:$B$614,0))),"")</f>
        <v/>
      </c>
      <c r="E275" s="76"/>
      <c r="F275" s="77"/>
      <c r="G275" s="78"/>
      <c r="H275" s="79"/>
      <c r="I275" s="80"/>
      <c r="J275" s="77"/>
      <c r="K275" s="81"/>
      <c r="L275" s="79"/>
      <c r="M275" s="77"/>
      <c r="N275" s="81"/>
      <c r="O275" s="79"/>
    </row>
    <row r="276" spans="1:15" x14ac:dyDescent="0.35">
      <c r="A276" s="59"/>
      <c r="B276" s="60"/>
      <c r="C276" s="61" t="str">
        <f>IFERROR(IF(B276="No CAS","",INDEX('DEQ Pollutant List'!$C$7:$C$614,MATCH('3. Pollutant Emissions - EF'!B276,'DEQ Pollutant List'!$B$7:$B$614,0))),"")</f>
        <v/>
      </c>
      <c r="D276" s="68" t="str">
        <f>IFERROR(IF(OR($B276="",$B276="No CAS"),INDEX('DEQ Pollutant List'!$A$7:$A$614,MATCH($C276,'DEQ Pollutant List'!$C$7:$C$614,0)),INDEX('DEQ Pollutant List'!$A$7:$A$614,MATCH($B276,'DEQ Pollutant List'!$B$7:$B$614,0))),"")</f>
        <v/>
      </c>
      <c r="E276" s="76"/>
      <c r="F276" s="77"/>
      <c r="G276" s="78"/>
      <c r="H276" s="79"/>
      <c r="I276" s="80"/>
      <c r="J276" s="77"/>
      <c r="K276" s="81"/>
      <c r="L276" s="79"/>
      <c r="M276" s="77"/>
      <c r="N276" s="81"/>
      <c r="O276" s="79"/>
    </row>
    <row r="277" spans="1:15" x14ac:dyDescent="0.35">
      <c r="A277" s="59"/>
      <c r="B277" s="60"/>
      <c r="C277" s="61" t="str">
        <f>IFERROR(IF(B277="No CAS","",INDEX('DEQ Pollutant List'!$C$7:$C$614,MATCH('3. Pollutant Emissions - EF'!B277,'DEQ Pollutant List'!$B$7:$B$614,0))),"")</f>
        <v/>
      </c>
      <c r="D277" s="68" t="str">
        <f>IFERROR(IF(OR($B277="",$B277="No CAS"),INDEX('DEQ Pollutant List'!$A$7:$A$614,MATCH($C277,'DEQ Pollutant List'!$C$7:$C$614,0)),INDEX('DEQ Pollutant List'!$A$7:$A$614,MATCH($B277,'DEQ Pollutant List'!$B$7:$B$614,0))),"")</f>
        <v/>
      </c>
      <c r="E277" s="76"/>
      <c r="F277" s="77"/>
      <c r="G277" s="78"/>
      <c r="H277" s="79"/>
      <c r="I277" s="80"/>
      <c r="J277" s="77"/>
      <c r="K277" s="81"/>
      <c r="L277" s="79"/>
      <c r="M277" s="77"/>
      <c r="N277" s="81"/>
      <c r="O277" s="79"/>
    </row>
    <row r="278" spans="1:15" x14ac:dyDescent="0.35">
      <c r="A278" s="59"/>
      <c r="B278" s="60"/>
      <c r="C278" s="61" t="str">
        <f>IFERROR(IF(B278="No CAS","",INDEX('DEQ Pollutant List'!$C$7:$C$614,MATCH('3. Pollutant Emissions - EF'!B278,'DEQ Pollutant List'!$B$7:$B$614,0))),"")</f>
        <v/>
      </c>
      <c r="D278" s="68" t="str">
        <f>IFERROR(IF(OR($B278="",$B278="No CAS"),INDEX('DEQ Pollutant List'!$A$7:$A$614,MATCH($C278,'DEQ Pollutant List'!$C$7:$C$614,0)),INDEX('DEQ Pollutant List'!$A$7:$A$614,MATCH($B278,'DEQ Pollutant List'!$B$7:$B$614,0))),"")</f>
        <v/>
      </c>
      <c r="E278" s="76"/>
      <c r="F278" s="77"/>
      <c r="G278" s="78"/>
      <c r="H278" s="79"/>
      <c r="I278" s="80"/>
      <c r="J278" s="77"/>
      <c r="K278" s="81"/>
      <c r="L278" s="79"/>
      <c r="M278" s="77"/>
      <c r="N278" s="81"/>
      <c r="O278" s="79"/>
    </row>
    <row r="279" spans="1:15" x14ac:dyDescent="0.35">
      <c r="A279" s="59"/>
      <c r="B279" s="60"/>
      <c r="C279" s="61" t="str">
        <f>IFERROR(IF(B279="No CAS","",INDEX('DEQ Pollutant List'!$C$7:$C$614,MATCH('3. Pollutant Emissions - EF'!B279,'DEQ Pollutant List'!$B$7:$B$614,0))),"")</f>
        <v/>
      </c>
      <c r="D279" s="68" t="str">
        <f>IFERROR(IF(OR($B279="",$B279="No CAS"),INDEX('DEQ Pollutant List'!$A$7:$A$614,MATCH($C279,'DEQ Pollutant List'!$C$7:$C$614,0)),INDEX('DEQ Pollutant List'!$A$7:$A$614,MATCH($B279,'DEQ Pollutant List'!$B$7:$B$614,0))),"")</f>
        <v/>
      </c>
      <c r="E279" s="76"/>
      <c r="F279" s="77"/>
      <c r="G279" s="78"/>
      <c r="H279" s="79"/>
      <c r="I279" s="80"/>
      <c r="J279" s="77"/>
      <c r="K279" s="81"/>
      <c r="L279" s="79"/>
      <c r="M279" s="77"/>
      <c r="N279" s="81"/>
      <c r="O279" s="79"/>
    </row>
    <row r="280" spans="1:15" x14ac:dyDescent="0.35">
      <c r="A280" s="59"/>
      <c r="B280" s="60"/>
      <c r="C280" s="61" t="str">
        <f>IFERROR(IF(B280="No CAS","",INDEX('DEQ Pollutant List'!$C$7:$C$614,MATCH('3. Pollutant Emissions - EF'!B280,'DEQ Pollutant List'!$B$7:$B$614,0))),"")</f>
        <v/>
      </c>
      <c r="D280" s="68" t="str">
        <f>IFERROR(IF(OR($B280="",$B280="No CAS"),INDEX('DEQ Pollutant List'!$A$7:$A$614,MATCH($C280,'DEQ Pollutant List'!$C$7:$C$614,0)),INDEX('DEQ Pollutant List'!$A$7:$A$614,MATCH($B280,'DEQ Pollutant List'!$B$7:$B$614,0))),"")</f>
        <v/>
      </c>
      <c r="E280" s="76"/>
      <c r="F280" s="77"/>
      <c r="G280" s="78"/>
      <c r="H280" s="79"/>
      <c r="I280" s="80"/>
      <c r="J280" s="77"/>
      <c r="K280" s="81"/>
      <c r="L280" s="79"/>
      <c r="M280" s="77"/>
      <c r="N280" s="81"/>
      <c r="O280" s="79"/>
    </row>
    <row r="281" spans="1:15" x14ac:dyDescent="0.35">
      <c r="A281" s="59"/>
      <c r="B281" s="60"/>
      <c r="C281" s="61" t="str">
        <f>IFERROR(IF(B281="No CAS","",INDEX('DEQ Pollutant List'!$C$7:$C$614,MATCH('3. Pollutant Emissions - EF'!B281,'DEQ Pollutant List'!$B$7:$B$614,0))),"")</f>
        <v/>
      </c>
      <c r="D281" s="68" t="str">
        <f>IFERROR(IF(OR($B281="",$B281="No CAS"),INDEX('DEQ Pollutant List'!$A$7:$A$614,MATCH($C281,'DEQ Pollutant List'!$C$7:$C$614,0)),INDEX('DEQ Pollutant List'!$A$7:$A$614,MATCH($B281,'DEQ Pollutant List'!$B$7:$B$614,0))),"")</f>
        <v/>
      </c>
      <c r="E281" s="76"/>
      <c r="F281" s="77"/>
      <c r="G281" s="78"/>
      <c r="H281" s="79"/>
      <c r="I281" s="80"/>
      <c r="J281" s="77"/>
      <c r="K281" s="81"/>
      <c r="L281" s="79"/>
      <c r="M281" s="77"/>
      <c r="N281" s="81"/>
      <c r="O281" s="79"/>
    </row>
    <row r="282" spans="1:15" x14ac:dyDescent="0.35">
      <c r="A282" s="59"/>
      <c r="B282" s="60"/>
      <c r="C282" s="61" t="str">
        <f>IFERROR(IF(B282="No CAS","",INDEX('DEQ Pollutant List'!$C$7:$C$614,MATCH('3. Pollutant Emissions - EF'!B282,'DEQ Pollutant List'!$B$7:$B$614,0))),"")</f>
        <v/>
      </c>
      <c r="D282" s="68" t="str">
        <f>IFERROR(IF(OR($B282="",$B282="No CAS"),INDEX('DEQ Pollutant List'!$A$7:$A$614,MATCH($C282,'DEQ Pollutant List'!$C$7:$C$614,0)),INDEX('DEQ Pollutant List'!$A$7:$A$614,MATCH($B282,'DEQ Pollutant List'!$B$7:$B$614,0))),"")</f>
        <v/>
      </c>
      <c r="E282" s="76"/>
      <c r="F282" s="77"/>
      <c r="G282" s="78"/>
      <c r="H282" s="79"/>
      <c r="I282" s="80"/>
      <c r="J282" s="77"/>
      <c r="K282" s="81"/>
      <c r="L282" s="79"/>
      <c r="M282" s="77"/>
      <c r="N282" s="81"/>
      <c r="O282" s="79"/>
    </row>
    <row r="283" spans="1:15" x14ac:dyDescent="0.35">
      <c r="A283" s="59"/>
      <c r="B283" s="60"/>
      <c r="C283" s="61" t="str">
        <f>IFERROR(IF(B283="No CAS","",INDEX('DEQ Pollutant List'!$C$7:$C$614,MATCH('3. Pollutant Emissions - EF'!B283,'DEQ Pollutant List'!$B$7:$B$614,0))),"")</f>
        <v/>
      </c>
      <c r="D283" s="68" t="str">
        <f>IFERROR(IF(OR($B283="",$B283="No CAS"),INDEX('DEQ Pollutant List'!$A$7:$A$614,MATCH($C283,'DEQ Pollutant List'!$C$7:$C$614,0)),INDEX('DEQ Pollutant List'!$A$7:$A$614,MATCH($B283,'DEQ Pollutant List'!$B$7:$B$614,0))),"")</f>
        <v/>
      </c>
      <c r="E283" s="76"/>
      <c r="F283" s="77"/>
      <c r="G283" s="78"/>
      <c r="H283" s="79"/>
      <c r="I283" s="80"/>
      <c r="J283" s="77"/>
      <c r="K283" s="81"/>
      <c r="L283" s="79"/>
      <c r="M283" s="77"/>
      <c r="N283" s="81"/>
      <c r="O283" s="79"/>
    </row>
    <row r="284" spans="1:15" x14ac:dyDescent="0.35">
      <c r="A284" s="59"/>
      <c r="B284" s="60"/>
      <c r="C284" s="61" t="str">
        <f>IFERROR(IF(B284="No CAS","",INDEX('DEQ Pollutant List'!$C$7:$C$614,MATCH('3. Pollutant Emissions - EF'!B284,'DEQ Pollutant List'!$B$7:$B$614,0))),"")</f>
        <v/>
      </c>
      <c r="D284" s="68" t="str">
        <f>IFERROR(IF(OR($B284="",$B284="No CAS"),INDEX('DEQ Pollutant List'!$A$7:$A$614,MATCH($C284,'DEQ Pollutant List'!$C$7:$C$614,0)),INDEX('DEQ Pollutant List'!$A$7:$A$614,MATCH($B284,'DEQ Pollutant List'!$B$7:$B$614,0))),"")</f>
        <v/>
      </c>
      <c r="E284" s="76"/>
      <c r="F284" s="77"/>
      <c r="G284" s="78"/>
      <c r="H284" s="79"/>
      <c r="I284" s="80"/>
      <c r="J284" s="77"/>
      <c r="K284" s="81"/>
      <c r="L284" s="79"/>
      <c r="M284" s="77"/>
      <c r="N284" s="81"/>
      <c r="O284" s="79"/>
    </row>
    <row r="285" spans="1:15" x14ac:dyDescent="0.35">
      <c r="A285" s="59"/>
      <c r="B285" s="60"/>
      <c r="C285" s="61" t="str">
        <f>IFERROR(IF(B285="No CAS","",INDEX('DEQ Pollutant List'!$C$7:$C$614,MATCH('3. Pollutant Emissions - EF'!B285,'DEQ Pollutant List'!$B$7:$B$614,0))),"")</f>
        <v/>
      </c>
      <c r="D285" s="68" t="str">
        <f>IFERROR(IF(OR($B285="",$B285="No CAS"),INDEX('DEQ Pollutant List'!$A$7:$A$614,MATCH($C285,'DEQ Pollutant List'!$C$7:$C$614,0)),INDEX('DEQ Pollutant List'!$A$7:$A$614,MATCH($B285,'DEQ Pollutant List'!$B$7:$B$614,0))),"")</f>
        <v/>
      </c>
      <c r="E285" s="76"/>
      <c r="F285" s="77"/>
      <c r="G285" s="78"/>
      <c r="H285" s="79"/>
      <c r="I285" s="80"/>
      <c r="J285" s="77"/>
      <c r="K285" s="81"/>
      <c r="L285" s="79"/>
      <c r="M285" s="77"/>
      <c r="N285" s="81"/>
      <c r="O285" s="79"/>
    </row>
    <row r="286" spans="1:15" x14ac:dyDescent="0.35">
      <c r="A286" s="59"/>
      <c r="B286" s="60"/>
      <c r="C286" s="61" t="str">
        <f>IFERROR(IF(B286="No CAS","",INDEX('DEQ Pollutant List'!$C$7:$C$614,MATCH('3. Pollutant Emissions - EF'!B286,'DEQ Pollutant List'!$B$7:$B$614,0))),"")</f>
        <v/>
      </c>
      <c r="D286" s="68" t="str">
        <f>IFERROR(IF(OR($B286="",$B286="No CAS"),INDEX('DEQ Pollutant List'!$A$7:$A$614,MATCH($C286,'DEQ Pollutant List'!$C$7:$C$614,0)),INDEX('DEQ Pollutant List'!$A$7:$A$614,MATCH($B286,'DEQ Pollutant List'!$B$7:$B$614,0))),"")</f>
        <v/>
      </c>
      <c r="E286" s="76"/>
      <c r="F286" s="77"/>
      <c r="G286" s="78"/>
      <c r="H286" s="79"/>
      <c r="I286" s="80"/>
      <c r="J286" s="77"/>
      <c r="K286" s="81"/>
      <c r="L286" s="79"/>
      <c r="M286" s="77"/>
      <c r="N286" s="81"/>
      <c r="O286" s="79"/>
    </row>
    <row r="287" spans="1:15" x14ac:dyDescent="0.35">
      <c r="A287" s="59"/>
      <c r="B287" s="60"/>
      <c r="C287" s="61" t="str">
        <f>IFERROR(IF(B287="No CAS","",INDEX('DEQ Pollutant List'!$C$7:$C$614,MATCH('3. Pollutant Emissions - EF'!B287,'DEQ Pollutant List'!$B$7:$B$614,0))),"")</f>
        <v/>
      </c>
      <c r="D287" s="68" t="str">
        <f>IFERROR(IF(OR($B287="",$B287="No CAS"),INDEX('DEQ Pollutant List'!$A$7:$A$614,MATCH($C287,'DEQ Pollutant List'!$C$7:$C$614,0)),INDEX('DEQ Pollutant List'!$A$7:$A$614,MATCH($B287,'DEQ Pollutant List'!$B$7:$B$614,0))),"")</f>
        <v/>
      </c>
      <c r="E287" s="76"/>
      <c r="F287" s="77"/>
      <c r="G287" s="78"/>
      <c r="H287" s="79"/>
      <c r="I287" s="80"/>
      <c r="J287" s="77"/>
      <c r="K287" s="81"/>
      <c r="L287" s="79"/>
      <c r="M287" s="77"/>
      <c r="N287" s="81"/>
      <c r="O287" s="79"/>
    </row>
    <row r="288" spans="1:15" x14ac:dyDescent="0.35">
      <c r="A288" s="59"/>
      <c r="B288" s="60"/>
      <c r="C288" s="61" t="str">
        <f>IFERROR(IF(B288="No CAS","",INDEX('DEQ Pollutant List'!$C$7:$C$614,MATCH('3. Pollutant Emissions - EF'!B288,'DEQ Pollutant List'!$B$7:$B$614,0))),"")</f>
        <v/>
      </c>
      <c r="D288" s="68" t="str">
        <f>IFERROR(IF(OR($B288="",$B288="No CAS"),INDEX('DEQ Pollutant List'!$A$7:$A$614,MATCH($C288,'DEQ Pollutant List'!$C$7:$C$614,0)),INDEX('DEQ Pollutant List'!$A$7:$A$614,MATCH($B288,'DEQ Pollutant List'!$B$7:$B$614,0))),"")</f>
        <v/>
      </c>
      <c r="E288" s="76"/>
      <c r="F288" s="77"/>
      <c r="G288" s="78"/>
      <c r="H288" s="79"/>
      <c r="I288" s="80"/>
      <c r="J288" s="77"/>
      <c r="K288" s="81"/>
      <c r="L288" s="79"/>
      <c r="M288" s="77"/>
      <c r="N288" s="81"/>
      <c r="O288" s="79"/>
    </row>
    <row r="289" spans="1:15" x14ac:dyDescent="0.35">
      <c r="A289" s="59"/>
      <c r="B289" s="60"/>
      <c r="C289" s="61" t="str">
        <f>IFERROR(IF(B289="No CAS","",INDEX('DEQ Pollutant List'!$C$7:$C$614,MATCH('3. Pollutant Emissions - EF'!B289,'DEQ Pollutant List'!$B$7:$B$614,0))),"")</f>
        <v/>
      </c>
      <c r="D289" s="68" t="str">
        <f>IFERROR(IF(OR($B289="",$B289="No CAS"),INDEX('DEQ Pollutant List'!$A$7:$A$614,MATCH($C289,'DEQ Pollutant List'!$C$7:$C$614,0)),INDEX('DEQ Pollutant List'!$A$7:$A$614,MATCH($B289,'DEQ Pollutant List'!$B$7:$B$614,0))),"")</f>
        <v/>
      </c>
      <c r="E289" s="76"/>
      <c r="F289" s="77"/>
      <c r="G289" s="78"/>
      <c r="H289" s="79"/>
      <c r="I289" s="80"/>
      <c r="J289" s="77"/>
      <c r="K289" s="81"/>
      <c r="L289" s="79"/>
      <c r="M289" s="77"/>
      <c r="N289" s="81"/>
      <c r="O289" s="79"/>
    </row>
    <row r="290" spans="1:15" x14ac:dyDescent="0.35">
      <c r="A290" s="59"/>
      <c r="B290" s="60"/>
      <c r="C290" s="61" t="str">
        <f>IFERROR(IF(B290="No CAS","",INDEX('DEQ Pollutant List'!$C$7:$C$614,MATCH('3. Pollutant Emissions - EF'!B290,'DEQ Pollutant List'!$B$7:$B$614,0))),"")</f>
        <v/>
      </c>
      <c r="D290" s="68" t="str">
        <f>IFERROR(IF(OR($B290="",$B290="No CAS"),INDEX('DEQ Pollutant List'!$A$7:$A$614,MATCH($C290,'DEQ Pollutant List'!$C$7:$C$614,0)),INDEX('DEQ Pollutant List'!$A$7:$A$614,MATCH($B290,'DEQ Pollutant List'!$B$7:$B$614,0))),"")</f>
        <v/>
      </c>
      <c r="E290" s="76"/>
      <c r="F290" s="77"/>
      <c r="G290" s="78"/>
      <c r="H290" s="79"/>
      <c r="I290" s="80"/>
      <c r="J290" s="77"/>
      <c r="K290" s="81"/>
      <c r="L290" s="79"/>
      <c r="M290" s="77"/>
      <c r="N290" s="81"/>
      <c r="O290" s="79"/>
    </row>
    <row r="291" spans="1:15" x14ac:dyDescent="0.35">
      <c r="A291" s="59"/>
      <c r="B291" s="60"/>
      <c r="C291" s="61" t="str">
        <f>IFERROR(IF(B291="No CAS","",INDEX('DEQ Pollutant List'!$C$7:$C$614,MATCH('3. Pollutant Emissions - EF'!B291,'DEQ Pollutant List'!$B$7:$B$614,0))),"")</f>
        <v/>
      </c>
      <c r="D291" s="68" t="str">
        <f>IFERROR(IF(OR($B291="",$B291="No CAS"),INDEX('DEQ Pollutant List'!$A$7:$A$614,MATCH($C291,'DEQ Pollutant List'!$C$7:$C$614,0)),INDEX('DEQ Pollutant List'!$A$7:$A$614,MATCH($B291,'DEQ Pollutant List'!$B$7:$B$614,0))),"")</f>
        <v/>
      </c>
      <c r="E291" s="76"/>
      <c r="F291" s="77"/>
      <c r="G291" s="78"/>
      <c r="H291" s="79"/>
      <c r="I291" s="80"/>
      <c r="J291" s="77"/>
      <c r="K291" s="81"/>
      <c r="L291" s="79"/>
      <c r="M291" s="77"/>
      <c r="N291" s="81"/>
      <c r="O291" s="79"/>
    </row>
    <row r="292" spans="1:15" x14ac:dyDescent="0.35">
      <c r="A292" s="59"/>
      <c r="B292" s="60"/>
      <c r="C292" s="61" t="str">
        <f>IFERROR(IF(B292="No CAS","",INDEX('DEQ Pollutant List'!$C$7:$C$614,MATCH('3. Pollutant Emissions - EF'!B292,'DEQ Pollutant List'!$B$7:$B$614,0))),"")</f>
        <v/>
      </c>
      <c r="D292" s="68" t="str">
        <f>IFERROR(IF(OR($B292="",$B292="No CAS"),INDEX('DEQ Pollutant List'!$A$7:$A$614,MATCH($C292,'DEQ Pollutant List'!$C$7:$C$614,0)),INDEX('DEQ Pollutant List'!$A$7:$A$614,MATCH($B292,'DEQ Pollutant List'!$B$7:$B$614,0))),"")</f>
        <v/>
      </c>
      <c r="E292" s="76"/>
      <c r="F292" s="77"/>
      <c r="G292" s="78"/>
      <c r="H292" s="79"/>
      <c r="I292" s="80"/>
      <c r="J292" s="77"/>
      <c r="K292" s="81"/>
      <c r="L292" s="79"/>
      <c r="M292" s="77"/>
      <c r="N292" s="81"/>
      <c r="O292" s="79"/>
    </row>
    <row r="293" spans="1:15" x14ac:dyDescent="0.35">
      <c r="A293" s="59"/>
      <c r="B293" s="60"/>
      <c r="C293" s="61" t="str">
        <f>IFERROR(IF(B293="No CAS","",INDEX('DEQ Pollutant List'!$C$7:$C$614,MATCH('3. Pollutant Emissions - EF'!B293,'DEQ Pollutant List'!$B$7:$B$614,0))),"")</f>
        <v/>
      </c>
      <c r="D293" s="68" t="str">
        <f>IFERROR(IF(OR($B293="",$B293="No CAS"),INDEX('DEQ Pollutant List'!$A$7:$A$614,MATCH($C293,'DEQ Pollutant List'!$C$7:$C$614,0)),INDEX('DEQ Pollutant List'!$A$7:$A$614,MATCH($B293,'DEQ Pollutant List'!$B$7:$B$614,0))),"")</f>
        <v/>
      </c>
      <c r="E293" s="76"/>
      <c r="F293" s="77"/>
      <c r="G293" s="78"/>
      <c r="H293" s="79"/>
      <c r="I293" s="80"/>
      <c r="J293" s="77"/>
      <c r="K293" s="81"/>
      <c r="L293" s="79"/>
      <c r="M293" s="77"/>
      <c r="N293" s="81"/>
      <c r="O293" s="79"/>
    </row>
    <row r="294" spans="1:15" x14ac:dyDescent="0.35">
      <c r="A294" s="59"/>
      <c r="B294" s="60"/>
      <c r="C294" s="61" t="str">
        <f>IFERROR(IF(B294="No CAS","",INDEX('DEQ Pollutant List'!$C$7:$C$614,MATCH('3. Pollutant Emissions - EF'!B294,'DEQ Pollutant List'!$B$7:$B$614,0))),"")</f>
        <v/>
      </c>
      <c r="D294" s="68" t="str">
        <f>IFERROR(IF(OR($B294="",$B294="No CAS"),INDEX('DEQ Pollutant List'!$A$7:$A$614,MATCH($C294,'DEQ Pollutant List'!$C$7:$C$614,0)),INDEX('DEQ Pollutant List'!$A$7:$A$614,MATCH($B294,'DEQ Pollutant List'!$B$7:$B$614,0))),"")</f>
        <v/>
      </c>
      <c r="E294" s="76"/>
      <c r="F294" s="77"/>
      <c r="G294" s="78"/>
      <c r="H294" s="79"/>
      <c r="I294" s="80"/>
      <c r="J294" s="77"/>
      <c r="K294" s="81"/>
      <c r="L294" s="79"/>
      <c r="M294" s="77"/>
      <c r="N294" s="81"/>
      <c r="O294" s="79"/>
    </row>
    <row r="295" spans="1:15" x14ac:dyDescent="0.35">
      <c r="A295" s="59"/>
      <c r="B295" s="60"/>
      <c r="C295" s="61" t="str">
        <f>IFERROR(IF(B295="No CAS","",INDEX('DEQ Pollutant List'!$C$7:$C$614,MATCH('3. Pollutant Emissions - EF'!B295,'DEQ Pollutant List'!$B$7:$B$614,0))),"")</f>
        <v/>
      </c>
      <c r="D295" s="68" t="str">
        <f>IFERROR(IF(OR($B295="",$B295="No CAS"),INDEX('DEQ Pollutant List'!$A$7:$A$614,MATCH($C295,'DEQ Pollutant List'!$C$7:$C$614,0)),INDEX('DEQ Pollutant List'!$A$7:$A$614,MATCH($B295,'DEQ Pollutant List'!$B$7:$B$614,0))),"")</f>
        <v/>
      </c>
      <c r="E295" s="76"/>
      <c r="F295" s="77"/>
      <c r="G295" s="78"/>
      <c r="H295" s="79"/>
      <c r="I295" s="80"/>
      <c r="J295" s="77"/>
      <c r="K295" s="81"/>
      <c r="L295" s="79"/>
      <c r="M295" s="77"/>
      <c r="N295" s="81"/>
      <c r="O295" s="79"/>
    </row>
    <row r="296" spans="1:15" x14ac:dyDescent="0.35">
      <c r="A296" s="59"/>
      <c r="B296" s="60"/>
      <c r="C296" s="61" t="str">
        <f>IFERROR(IF(B296="No CAS","",INDEX('DEQ Pollutant List'!$C$7:$C$614,MATCH('3. Pollutant Emissions - EF'!B296,'DEQ Pollutant List'!$B$7:$B$614,0))),"")</f>
        <v/>
      </c>
      <c r="D296" s="68" t="str">
        <f>IFERROR(IF(OR($B296="",$B296="No CAS"),INDEX('DEQ Pollutant List'!$A$7:$A$614,MATCH($C296,'DEQ Pollutant List'!$C$7:$C$614,0)),INDEX('DEQ Pollutant List'!$A$7:$A$614,MATCH($B296,'DEQ Pollutant List'!$B$7:$B$614,0))),"")</f>
        <v/>
      </c>
      <c r="E296" s="76"/>
      <c r="F296" s="77"/>
      <c r="G296" s="78"/>
      <c r="H296" s="79"/>
      <c r="I296" s="80"/>
      <c r="J296" s="77"/>
      <c r="K296" s="81"/>
      <c r="L296" s="79"/>
      <c r="M296" s="77"/>
      <c r="N296" s="81"/>
      <c r="O296" s="79"/>
    </row>
    <row r="297" spans="1:15" x14ac:dyDescent="0.35">
      <c r="A297" s="59"/>
      <c r="B297" s="60"/>
      <c r="C297" s="61" t="str">
        <f>IFERROR(IF(B297="No CAS","",INDEX('DEQ Pollutant List'!$C$7:$C$614,MATCH('3. Pollutant Emissions - EF'!B297,'DEQ Pollutant List'!$B$7:$B$614,0))),"")</f>
        <v/>
      </c>
      <c r="D297" s="68" t="str">
        <f>IFERROR(IF(OR($B297="",$B297="No CAS"),INDEX('DEQ Pollutant List'!$A$7:$A$614,MATCH($C297,'DEQ Pollutant List'!$C$7:$C$614,0)),INDEX('DEQ Pollutant List'!$A$7:$A$614,MATCH($B297,'DEQ Pollutant List'!$B$7:$B$614,0))),"")</f>
        <v/>
      </c>
      <c r="E297" s="76"/>
      <c r="F297" s="77"/>
      <c r="G297" s="78"/>
      <c r="H297" s="79"/>
      <c r="I297" s="80"/>
      <c r="J297" s="77"/>
      <c r="K297" s="81"/>
      <c r="L297" s="79"/>
      <c r="M297" s="77"/>
      <c r="N297" s="81"/>
      <c r="O297" s="79"/>
    </row>
    <row r="298" spans="1:15" x14ac:dyDescent="0.35">
      <c r="A298" s="59"/>
      <c r="B298" s="60"/>
      <c r="C298" s="61" t="str">
        <f>IFERROR(IF(B298="No CAS","",INDEX('DEQ Pollutant List'!$C$7:$C$614,MATCH('3. Pollutant Emissions - EF'!B298,'DEQ Pollutant List'!$B$7:$B$614,0))),"")</f>
        <v/>
      </c>
      <c r="D298" s="68" t="str">
        <f>IFERROR(IF(OR($B298="",$B298="No CAS"),INDEX('DEQ Pollutant List'!$A$7:$A$614,MATCH($C298,'DEQ Pollutant List'!$C$7:$C$614,0)),INDEX('DEQ Pollutant List'!$A$7:$A$614,MATCH($B298,'DEQ Pollutant List'!$B$7:$B$614,0))),"")</f>
        <v/>
      </c>
      <c r="E298" s="76"/>
      <c r="F298" s="77"/>
      <c r="G298" s="78"/>
      <c r="H298" s="79"/>
      <c r="I298" s="80"/>
      <c r="J298" s="77"/>
      <c r="K298" s="81"/>
      <c r="L298" s="79"/>
      <c r="M298" s="77"/>
      <c r="N298" s="81"/>
      <c r="O298" s="79"/>
    </row>
    <row r="299" spans="1:15" x14ac:dyDescent="0.35">
      <c r="A299" s="59"/>
      <c r="B299" s="60"/>
      <c r="C299" s="61" t="str">
        <f>IFERROR(IF(B299="No CAS","",INDEX('DEQ Pollutant List'!$C$7:$C$614,MATCH('3. Pollutant Emissions - EF'!B299,'DEQ Pollutant List'!$B$7:$B$614,0))),"")</f>
        <v/>
      </c>
      <c r="D299" s="68" t="str">
        <f>IFERROR(IF(OR($B299="",$B299="No CAS"),INDEX('DEQ Pollutant List'!$A$7:$A$614,MATCH($C299,'DEQ Pollutant List'!$C$7:$C$614,0)),INDEX('DEQ Pollutant List'!$A$7:$A$614,MATCH($B299,'DEQ Pollutant List'!$B$7:$B$614,0))),"")</f>
        <v/>
      </c>
      <c r="E299" s="76"/>
      <c r="F299" s="77"/>
      <c r="G299" s="78"/>
      <c r="H299" s="79"/>
      <c r="I299" s="80"/>
      <c r="J299" s="77"/>
      <c r="K299" s="81"/>
      <c r="L299" s="79"/>
      <c r="M299" s="77"/>
      <c r="N299" s="81"/>
      <c r="O299" s="79"/>
    </row>
    <row r="300" spans="1:15" x14ac:dyDescent="0.35">
      <c r="A300" s="59"/>
      <c r="B300" s="60"/>
      <c r="C300" s="61" t="str">
        <f>IFERROR(IF(B300="No CAS","",INDEX('DEQ Pollutant List'!$C$7:$C$614,MATCH('3. Pollutant Emissions - EF'!B300,'DEQ Pollutant List'!$B$7:$B$614,0))),"")</f>
        <v/>
      </c>
      <c r="D300" s="68" t="str">
        <f>IFERROR(IF(OR($B300="",$B300="No CAS"),INDEX('DEQ Pollutant List'!$A$7:$A$614,MATCH($C300,'DEQ Pollutant List'!$C$7:$C$614,0)),INDEX('DEQ Pollutant List'!$A$7:$A$614,MATCH($B300,'DEQ Pollutant List'!$B$7:$B$614,0))),"")</f>
        <v/>
      </c>
      <c r="E300" s="76"/>
      <c r="F300" s="77"/>
      <c r="G300" s="78"/>
      <c r="H300" s="79"/>
      <c r="I300" s="80"/>
      <c r="J300" s="77"/>
      <c r="K300" s="81"/>
      <c r="L300" s="79"/>
      <c r="M300" s="77"/>
      <c r="N300" s="81"/>
      <c r="O300" s="79"/>
    </row>
    <row r="301" spans="1:15" x14ac:dyDescent="0.35">
      <c r="A301" s="59"/>
      <c r="B301" s="60"/>
      <c r="C301" s="61" t="str">
        <f>IFERROR(IF(B301="No CAS","",INDEX('DEQ Pollutant List'!$C$7:$C$614,MATCH('3. Pollutant Emissions - EF'!B301,'DEQ Pollutant List'!$B$7:$B$614,0))),"")</f>
        <v/>
      </c>
      <c r="D301" s="68" t="str">
        <f>IFERROR(IF(OR($B301="",$B301="No CAS"),INDEX('DEQ Pollutant List'!$A$7:$A$614,MATCH($C301,'DEQ Pollutant List'!$C$7:$C$614,0)),INDEX('DEQ Pollutant List'!$A$7:$A$614,MATCH($B301,'DEQ Pollutant List'!$B$7:$B$614,0))),"")</f>
        <v/>
      </c>
      <c r="E301" s="76"/>
      <c r="F301" s="77"/>
      <c r="G301" s="78"/>
      <c r="H301" s="79"/>
      <c r="I301" s="80"/>
      <c r="J301" s="77"/>
      <c r="K301" s="81"/>
      <c r="L301" s="79"/>
      <c r="M301" s="77"/>
      <c r="N301" s="81"/>
      <c r="O301" s="79"/>
    </row>
    <row r="302" spans="1:15" x14ac:dyDescent="0.35">
      <c r="A302" s="59"/>
      <c r="B302" s="60"/>
      <c r="C302" s="61" t="str">
        <f>IFERROR(IF(B302="No CAS","",INDEX('DEQ Pollutant List'!$C$7:$C$614,MATCH('3. Pollutant Emissions - EF'!B302,'DEQ Pollutant List'!$B$7:$B$614,0))),"")</f>
        <v/>
      </c>
      <c r="D302" s="68" t="str">
        <f>IFERROR(IF(OR($B302="",$B302="No CAS"),INDEX('DEQ Pollutant List'!$A$7:$A$614,MATCH($C302,'DEQ Pollutant List'!$C$7:$C$614,0)),INDEX('DEQ Pollutant List'!$A$7:$A$614,MATCH($B302,'DEQ Pollutant List'!$B$7:$B$614,0))),"")</f>
        <v/>
      </c>
      <c r="E302" s="76"/>
      <c r="F302" s="77"/>
      <c r="G302" s="78"/>
      <c r="H302" s="79"/>
      <c r="I302" s="80"/>
      <c r="J302" s="77"/>
      <c r="K302" s="81"/>
      <c r="L302" s="79"/>
      <c r="M302" s="77"/>
      <c r="N302" s="81"/>
      <c r="O302" s="79"/>
    </row>
    <row r="303" spans="1:15" x14ac:dyDescent="0.35">
      <c r="A303" s="59"/>
      <c r="B303" s="60"/>
      <c r="C303" s="61" t="str">
        <f>IFERROR(IF(B303="No CAS","",INDEX('DEQ Pollutant List'!$C$7:$C$614,MATCH('3. Pollutant Emissions - EF'!B303,'DEQ Pollutant List'!$B$7:$B$614,0))),"")</f>
        <v/>
      </c>
      <c r="D303" s="68" t="str">
        <f>IFERROR(IF(OR($B303="",$B303="No CAS"),INDEX('DEQ Pollutant List'!$A$7:$A$614,MATCH($C303,'DEQ Pollutant List'!$C$7:$C$614,0)),INDEX('DEQ Pollutant List'!$A$7:$A$614,MATCH($B303,'DEQ Pollutant List'!$B$7:$B$614,0))),"")</f>
        <v/>
      </c>
      <c r="E303" s="76"/>
      <c r="F303" s="77"/>
      <c r="G303" s="78"/>
      <c r="H303" s="79"/>
      <c r="I303" s="80"/>
      <c r="J303" s="77"/>
      <c r="K303" s="81"/>
      <c r="L303" s="79"/>
      <c r="M303" s="77"/>
      <c r="N303" s="81"/>
      <c r="O303" s="79"/>
    </row>
    <row r="304" spans="1:15" x14ac:dyDescent="0.35">
      <c r="A304" s="59"/>
      <c r="B304" s="60"/>
      <c r="C304" s="61" t="str">
        <f>IFERROR(IF(B304="No CAS","",INDEX('DEQ Pollutant List'!$C$7:$C$614,MATCH('3. Pollutant Emissions - EF'!B304,'DEQ Pollutant List'!$B$7:$B$614,0))),"")</f>
        <v/>
      </c>
      <c r="D304" s="68" t="str">
        <f>IFERROR(IF(OR($B304="",$B304="No CAS"),INDEX('DEQ Pollutant List'!$A$7:$A$614,MATCH($C304,'DEQ Pollutant List'!$C$7:$C$614,0)),INDEX('DEQ Pollutant List'!$A$7:$A$614,MATCH($B304,'DEQ Pollutant List'!$B$7:$B$614,0))),"")</f>
        <v/>
      </c>
      <c r="E304" s="76"/>
      <c r="F304" s="77"/>
      <c r="G304" s="78"/>
      <c r="H304" s="79"/>
      <c r="I304" s="80"/>
      <c r="J304" s="77"/>
      <c r="K304" s="81"/>
      <c r="L304" s="79"/>
      <c r="M304" s="77"/>
      <c r="N304" s="81"/>
      <c r="O304" s="79"/>
    </row>
    <row r="305" spans="1:15" x14ac:dyDescent="0.35">
      <c r="A305" s="59"/>
      <c r="B305" s="60"/>
      <c r="C305" s="61" t="str">
        <f>IFERROR(IF(B305="No CAS","",INDEX('DEQ Pollutant List'!$C$7:$C$614,MATCH('3. Pollutant Emissions - EF'!B305,'DEQ Pollutant List'!$B$7:$B$614,0))),"")</f>
        <v/>
      </c>
      <c r="D305" s="68" t="str">
        <f>IFERROR(IF(OR($B305="",$B305="No CAS"),INDEX('DEQ Pollutant List'!$A$7:$A$614,MATCH($C305,'DEQ Pollutant List'!$C$7:$C$614,0)),INDEX('DEQ Pollutant List'!$A$7:$A$614,MATCH($B305,'DEQ Pollutant List'!$B$7:$B$614,0))),"")</f>
        <v/>
      </c>
      <c r="E305" s="76"/>
      <c r="F305" s="77"/>
      <c r="G305" s="78"/>
      <c r="H305" s="79"/>
      <c r="I305" s="80"/>
      <c r="J305" s="77"/>
      <c r="K305" s="81"/>
      <c r="L305" s="79"/>
      <c r="M305" s="77"/>
      <c r="N305" s="81"/>
      <c r="O305" s="79"/>
    </row>
    <row r="306" spans="1:15" x14ac:dyDescent="0.35">
      <c r="A306" s="59"/>
      <c r="B306" s="60"/>
      <c r="C306" s="61" t="str">
        <f>IFERROR(IF(B306="No CAS","",INDEX('DEQ Pollutant List'!$C$7:$C$614,MATCH('3. Pollutant Emissions - EF'!B306,'DEQ Pollutant List'!$B$7:$B$614,0))),"")</f>
        <v/>
      </c>
      <c r="D306" s="68" t="str">
        <f>IFERROR(IF(OR($B306="",$B306="No CAS"),INDEX('DEQ Pollutant List'!$A$7:$A$614,MATCH($C306,'DEQ Pollutant List'!$C$7:$C$614,0)),INDEX('DEQ Pollutant List'!$A$7:$A$614,MATCH($B306,'DEQ Pollutant List'!$B$7:$B$614,0))),"")</f>
        <v/>
      </c>
      <c r="E306" s="76"/>
      <c r="F306" s="77"/>
      <c r="G306" s="78"/>
      <c r="H306" s="79"/>
      <c r="I306" s="80"/>
      <c r="J306" s="77"/>
      <c r="K306" s="81"/>
      <c r="L306" s="79"/>
      <c r="M306" s="77"/>
      <c r="N306" s="81"/>
      <c r="O306" s="79"/>
    </row>
    <row r="307" spans="1:15" x14ac:dyDescent="0.35">
      <c r="A307" s="59"/>
      <c r="B307" s="60"/>
      <c r="C307" s="61" t="str">
        <f>IFERROR(IF(B307="No CAS","",INDEX('DEQ Pollutant List'!$C$7:$C$614,MATCH('3. Pollutant Emissions - EF'!B307,'DEQ Pollutant List'!$B$7:$B$614,0))),"")</f>
        <v/>
      </c>
      <c r="D307" s="68" t="str">
        <f>IFERROR(IF(OR($B307="",$B307="No CAS"),INDEX('DEQ Pollutant List'!$A$7:$A$614,MATCH($C307,'DEQ Pollutant List'!$C$7:$C$614,0)),INDEX('DEQ Pollutant List'!$A$7:$A$614,MATCH($B307,'DEQ Pollutant List'!$B$7:$B$614,0))),"")</f>
        <v/>
      </c>
      <c r="E307" s="76"/>
      <c r="F307" s="77"/>
      <c r="G307" s="78"/>
      <c r="H307" s="79"/>
      <c r="I307" s="80"/>
      <c r="J307" s="77"/>
      <c r="K307" s="81"/>
      <c r="L307" s="79"/>
      <c r="M307" s="77"/>
      <c r="N307" s="81"/>
      <c r="O307" s="79"/>
    </row>
    <row r="308" spans="1:15" x14ac:dyDescent="0.35">
      <c r="A308" s="59"/>
      <c r="B308" s="60"/>
      <c r="C308" s="61" t="str">
        <f>IFERROR(IF(B308="No CAS","",INDEX('DEQ Pollutant List'!$C$7:$C$614,MATCH('3. Pollutant Emissions - EF'!B308,'DEQ Pollutant List'!$B$7:$B$614,0))),"")</f>
        <v/>
      </c>
      <c r="D308" s="68" t="str">
        <f>IFERROR(IF(OR($B308="",$B308="No CAS"),INDEX('DEQ Pollutant List'!$A$7:$A$614,MATCH($C308,'DEQ Pollutant List'!$C$7:$C$614,0)),INDEX('DEQ Pollutant List'!$A$7:$A$614,MATCH($B308,'DEQ Pollutant List'!$B$7:$B$614,0))),"")</f>
        <v/>
      </c>
      <c r="E308" s="76"/>
      <c r="F308" s="77"/>
      <c r="G308" s="78"/>
      <c r="H308" s="79"/>
      <c r="I308" s="80"/>
      <c r="J308" s="77"/>
      <c r="K308" s="81"/>
      <c r="L308" s="79"/>
      <c r="M308" s="77"/>
      <c r="N308" s="81"/>
      <c r="O308" s="79"/>
    </row>
    <row r="309" spans="1:15" x14ac:dyDescent="0.35">
      <c r="A309" s="59"/>
      <c r="B309" s="60"/>
      <c r="C309" s="61" t="str">
        <f>IFERROR(IF(B309="No CAS","",INDEX('DEQ Pollutant List'!$C$7:$C$614,MATCH('3. Pollutant Emissions - EF'!B309,'DEQ Pollutant List'!$B$7:$B$614,0))),"")</f>
        <v/>
      </c>
      <c r="D309" s="68" t="str">
        <f>IFERROR(IF(OR($B309="",$B309="No CAS"),INDEX('DEQ Pollutant List'!$A$7:$A$614,MATCH($C309,'DEQ Pollutant List'!$C$7:$C$614,0)),INDEX('DEQ Pollutant List'!$A$7:$A$614,MATCH($B309,'DEQ Pollutant List'!$B$7:$B$614,0))),"")</f>
        <v/>
      </c>
      <c r="E309" s="76"/>
      <c r="F309" s="77"/>
      <c r="G309" s="78"/>
      <c r="H309" s="79"/>
      <c r="I309" s="80"/>
      <c r="J309" s="77"/>
      <c r="K309" s="81"/>
      <c r="L309" s="79"/>
      <c r="M309" s="77"/>
      <c r="N309" s="81"/>
      <c r="O309" s="79"/>
    </row>
    <row r="310" spans="1:15" x14ac:dyDescent="0.35">
      <c r="A310" s="59"/>
      <c r="B310" s="60"/>
      <c r="C310" s="61" t="str">
        <f>IFERROR(IF(B310="No CAS","",INDEX('DEQ Pollutant List'!$C$7:$C$614,MATCH('3. Pollutant Emissions - EF'!B310,'DEQ Pollutant List'!$B$7:$B$614,0))),"")</f>
        <v/>
      </c>
      <c r="D310" s="68" t="str">
        <f>IFERROR(IF(OR($B310="",$B310="No CAS"),INDEX('DEQ Pollutant List'!$A$7:$A$614,MATCH($C310,'DEQ Pollutant List'!$C$7:$C$614,0)),INDEX('DEQ Pollutant List'!$A$7:$A$614,MATCH($B310,'DEQ Pollutant List'!$B$7:$B$614,0))),"")</f>
        <v/>
      </c>
      <c r="E310" s="76"/>
      <c r="F310" s="77"/>
      <c r="G310" s="78"/>
      <c r="H310" s="79"/>
      <c r="I310" s="80"/>
      <c r="J310" s="77"/>
      <c r="K310" s="81"/>
      <c r="L310" s="79"/>
      <c r="M310" s="77"/>
      <c r="N310" s="81"/>
      <c r="O310" s="79"/>
    </row>
    <row r="311" spans="1:15" x14ac:dyDescent="0.35">
      <c r="A311" s="59"/>
      <c r="B311" s="60"/>
      <c r="C311" s="61" t="str">
        <f>IFERROR(IF(B311="No CAS","",INDEX('DEQ Pollutant List'!$C$7:$C$614,MATCH('3. Pollutant Emissions - EF'!B311,'DEQ Pollutant List'!$B$7:$B$614,0))),"")</f>
        <v/>
      </c>
      <c r="D311" s="68" t="str">
        <f>IFERROR(IF(OR($B311="",$B311="No CAS"),INDEX('DEQ Pollutant List'!$A$7:$A$614,MATCH($C311,'DEQ Pollutant List'!$C$7:$C$614,0)),INDEX('DEQ Pollutant List'!$A$7:$A$614,MATCH($B311,'DEQ Pollutant List'!$B$7:$B$614,0))),"")</f>
        <v/>
      </c>
      <c r="E311" s="76"/>
      <c r="F311" s="77"/>
      <c r="G311" s="78"/>
      <c r="H311" s="79"/>
      <c r="I311" s="80"/>
      <c r="J311" s="77"/>
      <c r="K311" s="81"/>
      <c r="L311" s="79"/>
      <c r="M311" s="77"/>
      <c r="N311" s="81"/>
      <c r="O311" s="79"/>
    </row>
    <row r="312" spans="1:15" x14ac:dyDescent="0.35">
      <c r="A312" s="59"/>
      <c r="B312" s="60"/>
      <c r="C312" s="61" t="str">
        <f>IFERROR(IF(B312="No CAS","",INDEX('DEQ Pollutant List'!$C$7:$C$614,MATCH('3. Pollutant Emissions - EF'!B312,'DEQ Pollutant List'!$B$7:$B$614,0))),"")</f>
        <v/>
      </c>
      <c r="D312" s="68" t="str">
        <f>IFERROR(IF(OR($B312="",$B312="No CAS"),INDEX('DEQ Pollutant List'!$A$7:$A$614,MATCH($C312,'DEQ Pollutant List'!$C$7:$C$614,0)),INDEX('DEQ Pollutant List'!$A$7:$A$614,MATCH($B312,'DEQ Pollutant List'!$B$7:$B$614,0))),"")</f>
        <v/>
      </c>
      <c r="E312" s="76"/>
      <c r="F312" s="77"/>
      <c r="G312" s="78"/>
      <c r="H312" s="79"/>
      <c r="I312" s="80"/>
      <c r="J312" s="77"/>
      <c r="K312" s="81"/>
      <c r="L312" s="79"/>
      <c r="M312" s="77"/>
      <c r="N312" s="81"/>
      <c r="O312" s="79"/>
    </row>
    <row r="313" spans="1:15" x14ac:dyDescent="0.35">
      <c r="A313" s="59"/>
      <c r="B313" s="60"/>
      <c r="C313" s="61" t="str">
        <f>IFERROR(IF(B313="No CAS","",INDEX('DEQ Pollutant List'!$C$7:$C$614,MATCH('3. Pollutant Emissions - EF'!B313,'DEQ Pollutant List'!$B$7:$B$614,0))),"")</f>
        <v/>
      </c>
      <c r="D313" s="68" t="str">
        <f>IFERROR(IF(OR($B313="",$B313="No CAS"),INDEX('DEQ Pollutant List'!$A$7:$A$614,MATCH($C313,'DEQ Pollutant List'!$C$7:$C$614,0)),INDEX('DEQ Pollutant List'!$A$7:$A$614,MATCH($B313,'DEQ Pollutant List'!$B$7:$B$614,0))),"")</f>
        <v/>
      </c>
      <c r="E313" s="76"/>
      <c r="F313" s="77"/>
      <c r="G313" s="78"/>
      <c r="H313" s="79"/>
      <c r="I313" s="80"/>
      <c r="J313" s="77"/>
      <c r="K313" s="81"/>
      <c r="L313" s="79"/>
      <c r="M313" s="77"/>
      <c r="N313" s="81"/>
      <c r="O313" s="79"/>
    </row>
    <row r="314" spans="1:15" x14ac:dyDescent="0.35">
      <c r="A314" s="59"/>
      <c r="B314" s="60"/>
      <c r="C314" s="61" t="str">
        <f>IFERROR(IF(B314="No CAS","",INDEX('DEQ Pollutant List'!$C$7:$C$614,MATCH('3. Pollutant Emissions - EF'!B314,'DEQ Pollutant List'!$B$7:$B$614,0))),"")</f>
        <v/>
      </c>
      <c r="D314" s="68" t="str">
        <f>IFERROR(IF(OR($B314="",$B314="No CAS"),INDEX('DEQ Pollutant List'!$A$7:$A$614,MATCH($C314,'DEQ Pollutant List'!$C$7:$C$614,0)),INDEX('DEQ Pollutant List'!$A$7:$A$614,MATCH($B314,'DEQ Pollutant List'!$B$7:$B$614,0))),"")</f>
        <v/>
      </c>
      <c r="E314" s="76"/>
      <c r="F314" s="77"/>
      <c r="G314" s="78"/>
      <c r="H314" s="79"/>
      <c r="I314" s="80"/>
      <c r="J314" s="77"/>
      <c r="K314" s="81"/>
      <c r="L314" s="79"/>
      <c r="M314" s="77"/>
      <c r="N314" s="81"/>
      <c r="O314" s="79"/>
    </row>
    <row r="315" spans="1:15" x14ac:dyDescent="0.35">
      <c r="A315" s="59"/>
      <c r="B315" s="60"/>
      <c r="C315" s="61" t="str">
        <f>IFERROR(IF(B315="No CAS","",INDEX('DEQ Pollutant List'!$C$7:$C$614,MATCH('3. Pollutant Emissions - EF'!B315,'DEQ Pollutant List'!$B$7:$B$614,0))),"")</f>
        <v/>
      </c>
      <c r="D315" s="68" t="str">
        <f>IFERROR(IF(OR($B315="",$B315="No CAS"),INDEX('DEQ Pollutant List'!$A$7:$A$614,MATCH($C315,'DEQ Pollutant List'!$C$7:$C$614,0)),INDEX('DEQ Pollutant List'!$A$7:$A$614,MATCH($B315,'DEQ Pollutant List'!$B$7:$B$614,0))),"")</f>
        <v/>
      </c>
      <c r="E315" s="76"/>
      <c r="F315" s="77"/>
      <c r="G315" s="78"/>
      <c r="H315" s="79"/>
      <c r="I315" s="80"/>
      <c r="J315" s="77"/>
      <c r="K315" s="81"/>
      <c r="L315" s="79"/>
      <c r="M315" s="77"/>
      <c r="N315" s="81"/>
      <c r="O315" s="79"/>
    </row>
    <row r="316" spans="1:15" x14ac:dyDescent="0.35">
      <c r="A316" s="59"/>
      <c r="B316" s="60"/>
      <c r="C316" s="61" t="str">
        <f>IFERROR(IF(B316="No CAS","",INDEX('DEQ Pollutant List'!$C$7:$C$614,MATCH('3. Pollutant Emissions - EF'!B316,'DEQ Pollutant List'!$B$7:$B$614,0))),"")</f>
        <v/>
      </c>
      <c r="D316" s="68" t="str">
        <f>IFERROR(IF(OR($B316="",$B316="No CAS"),INDEX('DEQ Pollutant List'!$A$7:$A$614,MATCH($C316,'DEQ Pollutant List'!$C$7:$C$614,0)),INDEX('DEQ Pollutant List'!$A$7:$A$614,MATCH($B316,'DEQ Pollutant List'!$B$7:$B$614,0))),"")</f>
        <v/>
      </c>
      <c r="E316" s="76"/>
      <c r="F316" s="77"/>
      <c r="G316" s="78"/>
      <c r="H316" s="79"/>
      <c r="I316" s="80"/>
      <c r="J316" s="77"/>
      <c r="K316" s="81"/>
      <c r="L316" s="79"/>
      <c r="M316" s="77"/>
      <c r="N316" s="81"/>
      <c r="O316" s="79"/>
    </row>
    <row r="317" spans="1:15" x14ac:dyDescent="0.35">
      <c r="A317" s="59"/>
      <c r="B317" s="60"/>
      <c r="C317" s="61" t="str">
        <f>IFERROR(IF(B317="No CAS","",INDEX('DEQ Pollutant List'!$C$7:$C$614,MATCH('3. Pollutant Emissions - EF'!B317,'DEQ Pollutant List'!$B$7:$B$614,0))),"")</f>
        <v/>
      </c>
      <c r="D317" s="68" t="str">
        <f>IFERROR(IF(OR($B317="",$B317="No CAS"),INDEX('DEQ Pollutant List'!$A$7:$A$614,MATCH($C317,'DEQ Pollutant List'!$C$7:$C$614,0)),INDEX('DEQ Pollutant List'!$A$7:$A$614,MATCH($B317,'DEQ Pollutant List'!$B$7:$B$614,0))),"")</f>
        <v/>
      </c>
      <c r="E317" s="76"/>
      <c r="F317" s="77"/>
      <c r="G317" s="78"/>
      <c r="H317" s="79"/>
      <c r="I317" s="80"/>
      <c r="J317" s="77"/>
      <c r="K317" s="81"/>
      <c r="L317" s="79"/>
      <c r="M317" s="77"/>
      <c r="N317" s="81"/>
      <c r="O317" s="79"/>
    </row>
    <row r="318" spans="1:15" x14ac:dyDescent="0.35">
      <c r="A318" s="59"/>
      <c r="B318" s="60"/>
      <c r="C318" s="61" t="str">
        <f>IFERROR(IF(B318="No CAS","",INDEX('DEQ Pollutant List'!$C$7:$C$614,MATCH('3. Pollutant Emissions - EF'!B318,'DEQ Pollutant List'!$B$7:$B$614,0))),"")</f>
        <v/>
      </c>
      <c r="D318" s="68" t="str">
        <f>IFERROR(IF(OR($B318="",$B318="No CAS"),INDEX('DEQ Pollutant List'!$A$7:$A$614,MATCH($C318,'DEQ Pollutant List'!$C$7:$C$614,0)),INDEX('DEQ Pollutant List'!$A$7:$A$614,MATCH($B318,'DEQ Pollutant List'!$B$7:$B$614,0))),"")</f>
        <v/>
      </c>
      <c r="E318" s="76"/>
      <c r="F318" s="77"/>
      <c r="G318" s="78"/>
      <c r="H318" s="79"/>
      <c r="I318" s="80"/>
      <c r="J318" s="77"/>
      <c r="K318" s="81"/>
      <c r="L318" s="79"/>
      <c r="M318" s="77"/>
      <c r="N318" s="81"/>
      <c r="O318" s="79"/>
    </row>
    <row r="319" spans="1:15" x14ac:dyDescent="0.35">
      <c r="A319" s="59"/>
      <c r="B319" s="60"/>
      <c r="C319" s="61" t="str">
        <f>IFERROR(IF(B319="No CAS","",INDEX('DEQ Pollutant List'!$C$7:$C$614,MATCH('3. Pollutant Emissions - EF'!B319,'DEQ Pollutant List'!$B$7:$B$614,0))),"")</f>
        <v/>
      </c>
      <c r="D319" s="68" t="str">
        <f>IFERROR(IF(OR($B319="",$B319="No CAS"),INDEX('DEQ Pollutant List'!$A$7:$A$614,MATCH($C319,'DEQ Pollutant List'!$C$7:$C$614,0)),INDEX('DEQ Pollutant List'!$A$7:$A$614,MATCH($B319,'DEQ Pollutant List'!$B$7:$B$614,0))),"")</f>
        <v/>
      </c>
      <c r="E319" s="76"/>
      <c r="F319" s="77"/>
      <c r="G319" s="78"/>
      <c r="H319" s="79"/>
      <c r="I319" s="80"/>
      <c r="J319" s="77"/>
      <c r="K319" s="81"/>
      <c r="L319" s="79"/>
      <c r="M319" s="77"/>
      <c r="N319" s="81"/>
      <c r="O319" s="79"/>
    </row>
    <row r="320" spans="1:15" x14ac:dyDescent="0.35">
      <c r="A320" s="59"/>
      <c r="B320" s="60"/>
      <c r="C320" s="61" t="str">
        <f>IFERROR(IF(B320="No CAS","",INDEX('DEQ Pollutant List'!$C$7:$C$614,MATCH('3. Pollutant Emissions - EF'!B320,'DEQ Pollutant List'!$B$7:$B$614,0))),"")</f>
        <v/>
      </c>
      <c r="D320" s="68" t="str">
        <f>IFERROR(IF(OR($B320="",$B320="No CAS"),INDEX('DEQ Pollutant List'!$A$7:$A$614,MATCH($C320,'DEQ Pollutant List'!$C$7:$C$614,0)),INDEX('DEQ Pollutant List'!$A$7:$A$614,MATCH($B320,'DEQ Pollutant List'!$B$7:$B$614,0))),"")</f>
        <v/>
      </c>
      <c r="E320" s="76"/>
      <c r="F320" s="77"/>
      <c r="G320" s="78"/>
      <c r="H320" s="79"/>
      <c r="I320" s="80"/>
      <c r="J320" s="77"/>
      <c r="K320" s="81"/>
      <c r="L320" s="79"/>
      <c r="M320" s="77"/>
      <c r="N320" s="81"/>
      <c r="O320" s="79"/>
    </row>
    <row r="321" spans="1:15" x14ac:dyDescent="0.35">
      <c r="A321" s="59"/>
      <c r="B321" s="60"/>
      <c r="C321" s="61" t="str">
        <f>IFERROR(IF(B321="No CAS","",INDEX('DEQ Pollutant List'!$C$7:$C$614,MATCH('3. Pollutant Emissions - EF'!B321,'DEQ Pollutant List'!$B$7:$B$614,0))),"")</f>
        <v/>
      </c>
      <c r="D321" s="68" t="str">
        <f>IFERROR(IF(OR($B321="",$B321="No CAS"),INDEX('DEQ Pollutant List'!$A$7:$A$614,MATCH($C321,'DEQ Pollutant List'!$C$7:$C$614,0)),INDEX('DEQ Pollutant List'!$A$7:$A$614,MATCH($B321,'DEQ Pollutant List'!$B$7:$B$614,0))),"")</f>
        <v/>
      </c>
      <c r="E321" s="76"/>
      <c r="F321" s="77"/>
      <c r="G321" s="78"/>
      <c r="H321" s="79"/>
      <c r="I321" s="80"/>
      <c r="J321" s="77"/>
      <c r="K321" s="81"/>
      <c r="L321" s="79"/>
      <c r="M321" s="77"/>
      <c r="N321" s="81"/>
      <c r="O321" s="79"/>
    </row>
    <row r="322" spans="1:15" x14ac:dyDescent="0.35">
      <c r="A322" s="59"/>
      <c r="B322" s="60"/>
      <c r="C322" s="61" t="str">
        <f>IFERROR(IF(B322="No CAS","",INDEX('DEQ Pollutant List'!$C$7:$C$614,MATCH('3. Pollutant Emissions - EF'!B322,'DEQ Pollutant List'!$B$7:$B$614,0))),"")</f>
        <v/>
      </c>
      <c r="D322" s="68" t="str">
        <f>IFERROR(IF(OR($B322="",$B322="No CAS"),INDEX('DEQ Pollutant List'!$A$7:$A$614,MATCH($C322,'DEQ Pollutant List'!$C$7:$C$614,0)),INDEX('DEQ Pollutant List'!$A$7:$A$614,MATCH($B322,'DEQ Pollutant List'!$B$7:$B$614,0))),"")</f>
        <v/>
      </c>
      <c r="E322" s="76"/>
      <c r="F322" s="77"/>
      <c r="G322" s="78"/>
      <c r="H322" s="79"/>
      <c r="I322" s="80"/>
      <c r="J322" s="77"/>
      <c r="K322" s="81"/>
      <c r="L322" s="79"/>
      <c r="M322" s="77"/>
      <c r="N322" s="81"/>
      <c r="O322" s="79"/>
    </row>
    <row r="323" spans="1:15" x14ac:dyDescent="0.35">
      <c r="A323" s="59"/>
      <c r="B323" s="60"/>
      <c r="C323" s="61" t="str">
        <f>IFERROR(IF(B323="No CAS","",INDEX('DEQ Pollutant List'!$C$7:$C$614,MATCH('3. Pollutant Emissions - EF'!B323,'DEQ Pollutant List'!$B$7:$B$614,0))),"")</f>
        <v/>
      </c>
      <c r="D323" s="68" t="str">
        <f>IFERROR(IF(OR($B323="",$B323="No CAS"),INDEX('DEQ Pollutant List'!$A$7:$A$614,MATCH($C323,'DEQ Pollutant List'!$C$7:$C$614,0)),INDEX('DEQ Pollutant List'!$A$7:$A$614,MATCH($B323,'DEQ Pollutant List'!$B$7:$B$614,0))),"")</f>
        <v/>
      </c>
      <c r="E323" s="76"/>
      <c r="F323" s="77"/>
      <c r="G323" s="78"/>
      <c r="H323" s="79"/>
      <c r="I323" s="80"/>
      <c r="J323" s="77"/>
      <c r="K323" s="81"/>
      <c r="L323" s="79"/>
      <c r="M323" s="77"/>
      <c r="N323" s="81"/>
      <c r="O323" s="79"/>
    </row>
    <row r="324" spans="1:15" x14ac:dyDescent="0.35">
      <c r="A324" s="59"/>
      <c r="B324" s="60"/>
      <c r="C324" s="61" t="str">
        <f>IFERROR(IF(B324="No CAS","",INDEX('DEQ Pollutant List'!$C$7:$C$614,MATCH('3. Pollutant Emissions - EF'!B324,'DEQ Pollutant List'!$B$7:$B$614,0))),"")</f>
        <v/>
      </c>
      <c r="D324" s="68" t="str">
        <f>IFERROR(IF(OR($B324="",$B324="No CAS"),INDEX('DEQ Pollutant List'!$A$7:$A$614,MATCH($C324,'DEQ Pollutant List'!$C$7:$C$614,0)),INDEX('DEQ Pollutant List'!$A$7:$A$614,MATCH($B324,'DEQ Pollutant List'!$B$7:$B$614,0))),"")</f>
        <v/>
      </c>
      <c r="E324" s="76"/>
      <c r="F324" s="77"/>
      <c r="G324" s="78"/>
      <c r="H324" s="79"/>
      <c r="I324" s="80"/>
      <c r="J324" s="77"/>
      <c r="K324" s="81"/>
      <c r="L324" s="79"/>
      <c r="M324" s="77"/>
      <c r="N324" s="81"/>
      <c r="O324" s="79"/>
    </row>
    <row r="325" spans="1:15" x14ac:dyDescent="0.35">
      <c r="A325" s="59"/>
      <c r="B325" s="60"/>
      <c r="C325" s="61" t="str">
        <f>IFERROR(IF(B325="No CAS","",INDEX('DEQ Pollutant List'!$C$7:$C$614,MATCH('3. Pollutant Emissions - EF'!B325,'DEQ Pollutant List'!$B$7:$B$614,0))),"")</f>
        <v/>
      </c>
      <c r="D325" s="68" t="str">
        <f>IFERROR(IF(OR($B325="",$B325="No CAS"),INDEX('DEQ Pollutant List'!$A$7:$A$614,MATCH($C325,'DEQ Pollutant List'!$C$7:$C$614,0)),INDEX('DEQ Pollutant List'!$A$7:$A$614,MATCH($B325,'DEQ Pollutant List'!$B$7:$B$614,0))),"")</f>
        <v/>
      </c>
      <c r="E325" s="76"/>
      <c r="F325" s="77"/>
      <c r="G325" s="78"/>
      <c r="H325" s="79"/>
      <c r="I325" s="80"/>
      <c r="J325" s="77"/>
      <c r="K325" s="81"/>
      <c r="L325" s="79"/>
      <c r="M325" s="77"/>
      <c r="N325" s="81"/>
      <c r="O325" s="79"/>
    </row>
    <row r="326" spans="1:15" x14ac:dyDescent="0.35">
      <c r="A326" s="59"/>
      <c r="B326" s="60"/>
      <c r="C326" s="61" t="str">
        <f>IFERROR(IF(B326="No CAS","",INDEX('DEQ Pollutant List'!$C$7:$C$614,MATCH('3. Pollutant Emissions - EF'!B326,'DEQ Pollutant List'!$B$7:$B$614,0))),"")</f>
        <v/>
      </c>
      <c r="D326" s="68" t="str">
        <f>IFERROR(IF(OR($B326="",$B326="No CAS"),INDEX('DEQ Pollutant List'!$A$7:$A$614,MATCH($C326,'DEQ Pollutant List'!$C$7:$C$614,0)),INDEX('DEQ Pollutant List'!$A$7:$A$614,MATCH($B326,'DEQ Pollutant List'!$B$7:$B$614,0))),"")</f>
        <v/>
      </c>
      <c r="E326" s="76"/>
      <c r="F326" s="77"/>
      <c r="G326" s="78"/>
      <c r="H326" s="79"/>
      <c r="I326" s="80"/>
      <c r="J326" s="77"/>
      <c r="K326" s="81"/>
      <c r="L326" s="79"/>
      <c r="M326" s="77"/>
      <c r="N326" s="81"/>
      <c r="O326" s="79"/>
    </row>
    <row r="327" spans="1:15" x14ac:dyDescent="0.35">
      <c r="A327" s="59"/>
      <c r="B327" s="60"/>
      <c r="C327" s="61" t="str">
        <f>IFERROR(IF(B327="No CAS","",INDEX('DEQ Pollutant List'!$C$7:$C$614,MATCH('3. Pollutant Emissions - EF'!B327,'DEQ Pollutant List'!$B$7:$B$614,0))),"")</f>
        <v/>
      </c>
      <c r="D327" s="68" t="str">
        <f>IFERROR(IF(OR($B327="",$B327="No CAS"),INDEX('DEQ Pollutant List'!$A$7:$A$614,MATCH($C327,'DEQ Pollutant List'!$C$7:$C$614,0)),INDEX('DEQ Pollutant List'!$A$7:$A$614,MATCH($B327,'DEQ Pollutant List'!$B$7:$B$614,0))),"")</f>
        <v/>
      </c>
      <c r="E327" s="76"/>
      <c r="F327" s="77"/>
      <c r="G327" s="78"/>
      <c r="H327" s="79"/>
      <c r="I327" s="80"/>
      <c r="J327" s="77"/>
      <c r="K327" s="81"/>
      <c r="L327" s="79"/>
      <c r="M327" s="77"/>
      <c r="N327" s="81"/>
      <c r="O327" s="79"/>
    </row>
    <row r="328" spans="1:15" x14ac:dyDescent="0.35">
      <c r="A328" s="59"/>
      <c r="B328" s="60"/>
      <c r="C328" s="61" t="str">
        <f>IFERROR(IF(B328="No CAS","",INDEX('DEQ Pollutant List'!$C$7:$C$614,MATCH('3. Pollutant Emissions - EF'!B328,'DEQ Pollutant List'!$B$7:$B$614,0))),"")</f>
        <v/>
      </c>
      <c r="D328" s="68" t="str">
        <f>IFERROR(IF(OR($B328="",$B328="No CAS"),INDEX('DEQ Pollutant List'!$A$7:$A$614,MATCH($C328,'DEQ Pollutant List'!$C$7:$C$614,0)),INDEX('DEQ Pollutant List'!$A$7:$A$614,MATCH($B328,'DEQ Pollutant List'!$B$7:$B$614,0))),"")</f>
        <v/>
      </c>
      <c r="E328" s="76"/>
      <c r="F328" s="77"/>
      <c r="G328" s="78"/>
      <c r="H328" s="79"/>
      <c r="I328" s="80"/>
      <c r="J328" s="77"/>
      <c r="K328" s="81"/>
      <c r="L328" s="79"/>
      <c r="M328" s="77"/>
      <c r="N328" s="81"/>
      <c r="O328" s="79"/>
    </row>
    <row r="329" spans="1:15" x14ac:dyDescent="0.35">
      <c r="A329" s="59"/>
      <c r="B329" s="60"/>
      <c r="C329" s="61" t="str">
        <f>IFERROR(IF(B329="No CAS","",INDEX('DEQ Pollutant List'!$C$7:$C$614,MATCH('3. Pollutant Emissions - EF'!B329,'DEQ Pollutant List'!$B$7:$B$614,0))),"")</f>
        <v/>
      </c>
      <c r="D329" s="68" t="str">
        <f>IFERROR(IF(OR($B329="",$B329="No CAS"),INDEX('DEQ Pollutant List'!$A$7:$A$614,MATCH($C329,'DEQ Pollutant List'!$C$7:$C$614,0)),INDEX('DEQ Pollutant List'!$A$7:$A$614,MATCH($B329,'DEQ Pollutant List'!$B$7:$B$614,0))),"")</f>
        <v/>
      </c>
      <c r="E329" s="76"/>
      <c r="F329" s="77"/>
      <c r="G329" s="78"/>
      <c r="H329" s="79"/>
      <c r="I329" s="80"/>
      <c r="J329" s="77"/>
      <c r="K329" s="81"/>
      <c r="L329" s="79"/>
      <c r="M329" s="77"/>
      <c r="N329" s="81"/>
      <c r="O329" s="79"/>
    </row>
    <row r="330" spans="1:15" x14ac:dyDescent="0.35">
      <c r="A330" s="59"/>
      <c r="B330" s="60"/>
      <c r="C330" s="61" t="str">
        <f>IFERROR(IF(B330="No CAS","",INDEX('DEQ Pollutant List'!$C$7:$C$614,MATCH('3. Pollutant Emissions - EF'!B330,'DEQ Pollutant List'!$B$7:$B$614,0))),"")</f>
        <v/>
      </c>
      <c r="D330" s="68" t="str">
        <f>IFERROR(IF(OR($B330="",$B330="No CAS"),INDEX('DEQ Pollutant List'!$A$7:$A$614,MATCH($C330,'DEQ Pollutant List'!$C$7:$C$614,0)),INDEX('DEQ Pollutant List'!$A$7:$A$614,MATCH($B330,'DEQ Pollutant List'!$B$7:$B$614,0))),"")</f>
        <v/>
      </c>
      <c r="E330" s="76"/>
      <c r="F330" s="77"/>
      <c r="G330" s="78"/>
      <c r="H330" s="79"/>
      <c r="I330" s="80"/>
      <c r="J330" s="77"/>
      <c r="K330" s="81"/>
      <c r="L330" s="79"/>
      <c r="M330" s="77"/>
      <c r="N330" s="81"/>
      <c r="O330" s="79"/>
    </row>
    <row r="331" spans="1:15" x14ac:dyDescent="0.35">
      <c r="A331" s="59"/>
      <c r="B331" s="60"/>
      <c r="C331" s="61" t="str">
        <f>IFERROR(IF(B331="No CAS","",INDEX('DEQ Pollutant List'!$C$7:$C$614,MATCH('3. Pollutant Emissions - EF'!B331,'DEQ Pollutant List'!$B$7:$B$614,0))),"")</f>
        <v/>
      </c>
      <c r="D331" s="68" t="str">
        <f>IFERROR(IF(OR($B331="",$B331="No CAS"),INDEX('DEQ Pollutant List'!$A$7:$A$614,MATCH($C331,'DEQ Pollutant List'!$C$7:$C$614,0)),INDEX('DEQ Pollutant List'!$A$7:$A$614,MATCH($B331,'DEQ Pollutant List'!$B$7:$B$614,0))),"")</f>
        <v/>
      </c>
      <c r="E331" s="76"/>
      <c r="F331" s="77"/>
      <c r="G331" s="78"/>
      <c r="H331" s="79"/>
      <c r="I331" s="80"/>
      <c r="J331" s="77"/>
      <c r="K331" s="81"/>
      <c r="L331" s="79"/>
      <c r="M331" s="77"/>
      <c r="N331" s="81"/>
      <c r="O331" s="79"/>
    </row>
    <row r="332" spans="1:15" x14ac:dyDescent="0.35">
      <c r="A332" s="59"/>
      <c r="B332" s="60"/>
      <c r="C332" s="61" t="str">
        <f>IFERROR(IF(B332="No CAS","",INDEX('DEQ Pollutant List'!$C$7:$C$614,MATCH('3. Pollutant Emissions - EF'!B332,'DEQ Pollutant List'!$B$7:$B$614,0))),"")</f>
        <v/>
      </c>
      <c r="D332" s="68" t="str">
        <f>IFERROR(IF(OR($B332="",$B332="No CAS"),INDEX('DEQ Pollutant List'!$A$7:$A$614,MATCH($C332,'DEQ Pollutant List'!$C$7:$C$614,0)),INDEX('DEQ Pollutant List'!$A$7:$A$614,MATCH($B332,'DEQ Pollutant List'!$B$7:$B$614,0))),"")</f>
        <v/>
      </c>
      <c r="E332" s="76"/>
      <c r="F332" s="77"/>
      <c r="G332" s="78"/>
      <c r="H332" s="79"/>
      <c r="I332" s="80"/>
      <c r="J332" s="77"/>
      <c r="K332" s="81"/>
      <c r="L332" s="79"/>
      <c r="M332" s="77"/>
      <c r="N332" s="81"/>
      <c r="O332" s="79"/>
    </row>
    <row r="333" spans="1:15" x14ac:dyDescent="0.35">
      <c r="A333" s="59"/>
      <c r="B333" s="60"/>
      <c r="C333" s="61" t="str">
        <f>IFERROR(IF(B333="No CAS","",INDEX('DEQ Pollutant List'!$C$7:$C$614,MATCH('3. Pollutant Emissions - EF'!B333,'DEQ Pollutant List'!$B$7:$B$614,0))),"")</f>
        <v/>
      </c>
      <c r="D333" s="68" t="str">
        <f>IFERROR(IF(OR($B333="",$B333="No CAS"),INDEX('DEQ Pollutant List'!$A$7:$A$614,MATCH($C333,'DEQ Pollutant List'!$C$7:$C$614,0)),INDEX('DEQ Pollutant List'!$A$7:$A$614,MATCH($B333,'DEQ Pollutant List'!$B$7:$B$614,0))),"")</f>
        <v/>
      </c>
      <c r="E333" s="76"/>
      <c r="F333" s="77"/>
      <c r="G333" s="78"/>
      <c r="H333" s="79"/>
      <c r="I333" s="80"/>
      <c r="J333" s="77"/>
      <c r="K333" s="81"/>
      <c r="L333" s="79"/>
      <c r="M333" s="77"/>
      <c r="N333" s="81"/>
      <c r="O333" s="79"/>
    </row>
    <row r="334" spans="1:15" x14ac:dyDescent="0.35">
      <c r="A334" s="59"/>
      <c r="B334" s="60"/>
      <c r="C334" s="61" t="str">
        <f>IFERROR(IF(B334="No CAS","",INDEX('DEQ Pollutant List'!$C$7:$C$614,MATCH('3. Pollutant Emissions - EF'!B334,'DEQ Pollutant List'!$B$7:$B$614,0))),"")</f>
        <v/>
      </c>
      <c r="D334" s="68" t="str">
        <f>IFERROR(IF(OR($B334="",$B334="No CAS"),INDEX('DEQ Pollutant List'!$A$7:$A$614,MATCH($C334,'DEQ Pollutant List'!$C$7:$C$614,0)),INDEX('DEQ Pollutant List'!$A$7:$A$614,MATCH($B334,'DEQ Pollutant List'!$B$7:$B$614,0))),"")</f>
        <v/>
      </c>
      <c r="E334" s="76"/>
      <c r="F334" s="77"/>
      <c r="G334" s="78"/>
      <c r="H334" s="79"/>
      <c r="I334" s="80"/>
      <c r="J334" s="77"/>
      <c r="K334" s="81"/>
      <c r="L334" s="79"/>
      <c r="M334" s="77"/>
      <c r="N334" s="81"/>
      <c r="O334" s="79"/>
    </row>
    <row r="335" spans="1:15" x14ac:dyDescent="0.35">
      <c r="A335" s="59"/>
      <c r="B335" s="60"/>
      <c r="C335" s="61" t="str">
        <f>IFERROR(IF(B335="No CAS","",INDEX('DEQ Pollutant List'!$C$7:$C$614,MATCH('3. Pollutant Emissions - EF'!B335,'DEQ Pollutant List'!$B$7:$B$614,0))),"")</f>
        <v/>
      </c>
      <c r="D335" s="68" t="str">
        <f>IFERROR(IF(OR($B335="",$B335="No CAS"),INDEX('DEQ Pollutant List'!$A$7:$A$614,MATCH($C335,'DEQ Pollutant List'!$C$7:$C$614,0)),INDEX('DEQ Pollutant List'!$A$7:$A$614,MATCH($B335,'DEQ Pollutant List'!$B$7:$B$614,0))),"")</f>
        <v/>
      </c>
      <c r="E335" s="76"/>
      <c r="F335" s="77"/>
      <c r="G335" s="78"/>
      <c r="H335" s="79"/>
      <c r="I335" s="80"/>
      <c r="J335" s="77"/>
      <c r="K335" s="81"/>
      <c r="L335" s="79"/>
      <c r="M335" s="77"/>
      <c r="N335" s="81"/>
      <c r="O335" s="79"/>
    </row>
    <row r="336" spans="1:15" x14ac:dyDescent="0.35">
      <c r="A336" s="59"/>
      <c r="B336" s="60"/>
      <c r="C336" s="61" t="str">
        <f>IFERROR(IF(B336="No CAS","",INDEX('DEQ Pollutant List'!$C$7:$C$614,MATCH('3. Pollutant Emissions - EF'!B336,'DEQ Pollutant List'!$B$7:$B$614,0))),"")</f>
        <v/>
      </c>
      <c r="D336" s="68" t="str">
        <f>IFERROR(IF(OR($B336="",$B336="No CAS"),INDEX('DEQ Pollutant List'!$A$7:$A$614,MATCH($C336,'DEQ Pollutant List'!$C$7:$C$614,0)),INDEX('DEQ Pollutant List'!$A$7:$A$614,MATCH($B336,'DEQ Pollutant List'!$B$7:$B$614,0))),"")</f>
        <v/>
      </c>
      <c r="E336" s="76"/>
      <c r="F336" s="77"/>
      <c r="G336" s="78"/>
      <c r="H336" s="79"/>
      <c r="I336" s="80"/>
      <c r="J336" s="77"/>
      <c r="K336" s="81"/>
      <c r="L336" s="79"/>
      <c r="M336" s="77"/>
      <c r="N336" s="81"/>
      <c r="O336" s="79"/>
    </row>
    <row r="337" spans="1:15" x14ac:dyDescent="0.35">
      <c r="A337" s="59"/>
      <c r="B337" s="60"/>
      <c r="C337" s="61" t="str">
        <f>IFERROR(IF(B337="No CAS","",INDEX('DEQ Pollutant List'!$C$7:$C$614,MATCH('3. Pollutant Emissions - EF'!B337,'DEQ Pollutant List'!$B$7:$B$614,0))),"")</f>
        <v/>
      </c>
      <c r="D337" s="68" t="str">
        <f>IFERROR(IF(OR($B337="",$B337="No CAS"),INDEX('DEQ Pollutant List'!$A$7:$A$614,MATCH($C337,'DEQ Pollutant List'!$C$7:$C$614,0)),INDEX('DEQ Pollutant List'!$A$7:$A$614,MATCH($B337,'DEQ Pollutant List'!$B$7:$B$614,0))),"")</f>
        <v/>
      </c>
      <c r="E337" s="76"/>
      <c r="F337" s="77"/>
      <c r="G337" s="78"/>
      <c r="H337" s="79"/>
      <c r="I337" s="80"/>
      <c r="J337" s="77"/>
      <c r="K337" s="81"/>
      <c r="L337" s="79"/>
      <c r="M337" s="77"/>
      <c r="N337" s="81"/>
      <c r="O337" s="79"/>
    </row>
    <row r="338" spans="1:15" x14ac:dyDescent="0.35">
      <c r="A338" s="59"/>
      <c r="B338" s="60"/>
      <c r="C338" s="61" t="str">
        <f>IFERROR(IF(B338="No CAS","",INDEX('DEQ Pollutant List'!$C$7:$C$614,MATCH('3. Pollutant Emissions - EF'!B338,'DEQ Pollutant List'!$B$7:$B$614,0))),"")</f>
        <v/>
      </c>
      <c r="D338" s="68" t="str">
        <f>IFERROR(IF(OR($B338="",$B338="No CAS"),INDEX('DEQ Pollutant List'!$A$7:$A$614,MATCH($C338,'DEQ Pollutant List'!$C$7:$C$614,0)),INDEX('DEQ Pollutant List'!$A$7:$A$614,MATCH($B338,'DEQ Pollutant List'!$B$7:$B$614,0))),"")</f>
        <v/>
      </c>
      <c r="E338" s="76"/>
      <c r="F338" s="77"/>
      <c r="G338" s="78"/>
      <c r="H338" s="79"/>
      <c r="I338" s="80"/>
      <c r="J338" s="77"/>
      <c r="K338" s="81"/>
      <c r="L338" s="79"/>
      <c r="M338" s="77"/>
      <c r="N338" s="81"/>
      <c r="O338" s="79"/>
    </row>
    <row r="339" spans="1:15" x14ac:dyDescent="0.35">
      <c r="A339" s="59"/>
      <c r="B339" s="60"/>
      <c r="C339" s="61" t="str">
        <f>IFERROR(IF(B339="No CAS","",INDEX('DEQ Pollutant List'!$C$7:$C$614,MATCH('3. Pollutant Emissions - EF'!B339,'DEQ Pollutant List'!$B$7:$B$614,0))),"")</f>
        <v/>
      </c>
      <c r="D339" s="68" t="str">
        <f>IFERROR(IF(OR($B339="",$B339="No CAS"),INDEX('DEQ Pollutant List'!$A$7:$A$614,MATCH($C339,'DEQ Pollutant List'!$C$7:$C$614,0)),INDEX('DEQ Pollutant List'!$A$7:$A$614,MATCH($B339,'DEQ Pollutant List'!$B$7:$B$614,0))),"")</f>
        <v/>
      </c>
      <c r="E339" s="76"/>
      <c r="F339" s="77"/>
      <c r="G339" s="78"/>
      <c r="H339" s="79"/>
      <c r="I339" s="80"/>
      <c r="J339" s="77"/>
      <c r="K339" s="81"/>
      <c r="L339" s="79"/>
      <c r="M339" s="77"/>
      <c r="N339" s="81"/>
      <c r="O339" s="79"/>
    </row>
    <row r="340" spans="1:15" x14ac:dyDescent="0.35">
      <c r="A340" s="59"/>
      <c r="B340" s="60"/>
      <c r="C340" s="61" t="str">
        <f>IFERROR(IF(B340="No CAS","",INDEX('DEQ Pollutant List'!$C$7:$C$614,MATCH('3. Pollutant Emissions - EF'!B340,'DEQ Pollutant List'!$B$7:$B$614,0))),"")</f>
        <v/>
      </c>
      <c r="D340" s="68" t="str">
        <f>IFERROR(IF(OR($B340="",$B340="No CAS"),INDEX('DEQ Pollutant List'!$A$7:$A$614,MATCH($C340,'DEQ Pollutant List'!$C$7:$C$614,0)),INDEX('DEQ Pollutant List'!$A$7:$A$614,MATCH($B340,'DEQ Pollutant List'!$B$7:$B$614,0))),"")</f>
        <v/>
      </c>
      <c r="E340" s="76"/>
      <c r="F340" s="77"/>
      <c r="G340" s="78"/>
      <c r="H340" s="79"/>
      <c r="I340" s="80"/>
      <c r="J340" s="77"/>
      <c r="K340" s="81"/>
      <c r="L340" s="79"/>
      <c r="M340" s="77"/>
      <c r="N340" s="81"/>
      <c r="O340" s="79"/>
    </row>
    <row r="341" spans="1:15" x14ac:dyDescent="0.35">
      <c r="A341" s="59"/>
      <c r="B341" s="60"/>
      <c r="C341" s="61" t="str">
        <f>IFERROR(IF(B341="No CAS","",INDEX('DEQ Pollutant List'!$C$7:$C$614,MATCH('3. Pollutant Emissions - EF'!B341,'DEQ Pollutant List'!$B$7:$B$614,0))),"")</f>
        <v/>
      </c>
      <c r="D341" s="68" t="str">
        <f>IFERROR(IF(OR($B341="",$B341="No CAS"),INDEX('DEQ Pollutant List'!$A$7:$A$614,MATCH($C341,'DEQ Pollutant List'!$C$7:$C$614,0)),INDEX('DEQ Pollutant List'!$A$7:$A$614,MATCH($B341,'DEQ Pollutant List'!$B$7:$B$614,0))),"")</f>
        <v/>
      </c>
      <c r="E341" s="76"/>
      <c r="F341" s="77"/>
      <c r="G341" s="78"/>
      <c r="H341" s="79"/>
      <c r="I341" s="80"/>
      <c r="J341" s="77"/>
      <c r="K341" s="81"/>
      <c r="L341" s="79"/>
      <c r="M341" s="77"/>
      <c r="N341" s="81"/>
      <c r="O341" s="79"/>
    </row>
    <row r="342" spans="1:15" x14ac:dyDescent="0.35">
      <c r="A342" s="59"/>
      <c r="B342" s="60"/>
      <c r="C342" s="61" t="str">
        <f>IFERROR(IF(B342="No CAS","",INDEX('DEQ Pollutant List'!$C$7:$C$614,MATCH('3. Pollutant Emissions - EF'!B342,'DEQ Pollutant List'!$B$7:$B$614,0))),"")</f>
        <v/>
      </c>
      <c r="D342" s="68" t="str">
        <f>IFERROR(IF(OR($B342="",$B342="No CAS"),INDEX('DEQ Pollutant List'!$A$7:$A$614,MATCH($C342,'DEQ Pollutant List'!$C$7:$C$614,0)),INDEX('DEQ Pollutant List'!$A$7:$A$614,MATCH($B342,'DEQ Pollutant List'!$B$7:$B$614,0))),"")</f>
        <v/>
      </c>
      <c r="E342" s="76"/>
      <c r="F342" s="77"/>
      <c r="G342" s="78"/>
      <c r="H342" s="79"/>
      <c r="I342" s="80"/>
      <c r="J342" s="77"/>
      <c r="K342" s="81"/>
      <c r="L342" s="79"/>
      <c r="M342" s="77"/>
      <c r="N342" s="81"/>
      <c r="O342" s="79"/>
    </row>
    <row r="343" spans="1:15" x14ac:dyDescent="0.35">
      <c r="A343" s="59"/>
      <c r="B343" s="60"/>
      <c r="C343" s="61" t="str">
        <f>IFERROR(IF(B343="No CAS","",INDEX('DEQ Pollutant List'!$C$7:$C$614,MATCH('3. Pollutant Emissions - EF'!B343,'DEQ Pollutant List'!$B$7:$B$614,0))),"")</f>
        <v/>
      </c>
      <c r="D343" s="68" t="str">
        <f>IFERROR(IF(OR($B343="",$B343="No CAS"),INDEX('DEQ Pollutant List'!$A$7:$A$614,MATCH($C343,'DEQ Pollutant List'!$C$7:$C$614,0)),INDEX('DEQ Pollutant List'!$A$7:$A$614,MATCH($B343,'DEQ Pollutant List'!$B$7:$B$614,0))),"")</f>
        <v/>
      </c>
      <c r="E343" s="76"/>
      <c r="F343" s="77"/>
      <c r="G343" s="78"/>
      <c r="H343" s="79"/>
      <c r="I343" s="80"/>
      <c r="J343" s="77"/>
      <c r="K343" s="81"/>
      <c r="L343" s="79"/>
      <c r="M343" s="77"/>
      <c r="N343" s="81"/>
      <c r="O343" s="79"/>
    </row>
    <row r="344" spans="1:15" x14ac:dyDescent="0.35">
      <c r="A344" s="59"/>
      <c r="B344" s="60"/>
      <c r="C344" s="61" t="str">
        <f>IFERROR(IF(B344="No CAS","",INDEX('DEQ Pollutant List'!$C$7:$C$614,MATCH('3. Pollutant Emissions - EF'!B344,'DEQ Pollutant List'!$B$7:$B$614,0))),"")</f>
        <v/>
      </c>
      <c r="D344" s="68" t="str">
        <f>IFERROR(IF(OR($B344="",$B344="No CAS"),INDEX('DEQ Pollutant List'!$A$7:$A$614,MATCH($C344,'DEQ Pollutant List'!$C$7:$C$614,0)),INDEX('DEQ Pollutant List'!$A$7:$A$614,MATCH($B344,'DEQ Pollutant List'!$B$7:$B$614,0))),"")</f>
        <v/>
      </c>
      <c r="E344" s="76"/>
      <c r="F344" s="77"/>
      <c r="G344" s="78"/>
      <c r="H344" s="79"/>
      <c r="I344" s="80"/>
      <c r="J344" s="77"/>
      <c r="K344" s="81"/>
      <c r="L344" s="79"/>
      <c r="M344" s="77"/>
      <c r="N344" s="81"/>
      <c r="O344" s="79"/>
    </row>
    <row r="345" spans="1:15" x14ac:dyDescent="0.35">
      <c r="A345" s="59"/>
      <c r="B345" s="60"/>
      <c r="C345" s="61" t="str">
        <f>IFERROR(IF(B345="No CAS","",INDEX('DEQ Pollutant List'!$C$7:$C$614,MATCH('3. Pollutant Emissions - EF'!B345,'DEQ Pollutant List'!$B$7:$B$614,0))),"")</f>
        <v/>
      </c>
      <c r="D345" s="68" t="str">
        <f>IFERROR(IF(OR($B345="",$B345="No CAS"),INDEX('DEQ Pollutant List'!$A$7:$A$614,MATCH($C345,'DEQ Pollutant List'!$C$7:$C$614,0)),INDEX('DEQ Pollutant List'!$A$7:$A$614,MATCH($B345,'DEQ Pollutant List'!$B$7:$B$614,0))),"")</f>
        <v/>
      </c>
      <c r="E345" s="76"/>
      <c r="F345" s="77"/>
      <c r="G345" s="78"/>
      <c r="H345" s="79"/>
      <c r="I345" s="80"/>
      <c r="J345" s="77"/>
      <c r="K345" s="81"/>
      <c r="L345" s="79"/>
      <c r="M345" s="77"/>
      <c r="N345" s="81"/>
      <c r="O345" s="79"/>
    </row>
    <row r="346" spans="1:15" x14ac:dyDescent="0.35">
      <c r="A346" s="59"/>
      <c r="B346" s="60"/>
      <c r="C346" s="61" t="str">
        <f>IFERROR(IF(B346="No CAS","",INDEX('DEQ Pollutant List'!$C$7:$C$614,MATCH('3. Pollutant Emissions - EF'!B346,'DEQ Pollutant List'!$B$7:$B$614,0))),"")</f>
        <v/>
      </c>
      <c r="D346" s="68" t="str">
        <f>IFERROR(IF(OR($B346="",$B346="No CAS"),INDEX('DEQ Pollutant List'!$A$7:$A$614,MATCH($C346,'DEQ Pollutant List'!$C$7:$C$614,0)),INDEX('DEQ Pollutant List'!$A$7:$A$614,MATCH($B346,'DEQ Pollutant List'!$B$7:$B$614,0))),"")</f>
        <v/>
      </c>
      <c r="E346" s="76"/>
      <c r="F346" s="77"/>
      <c r="G346" s="78"/>
      <c r="H346" s="79"/>
      <c r="I346" s="80"/>
      <c r="J346" s="77"/>
      <c r="K346" s="81"/>
      <c r="L346" s="79"/>
      <c r="M346" s="77"/>
      <c r="N346" s="81"/>
      <c r="O346" s="79"/>
    </row>
    <row r="347" spans="1:15" x14ac:dyDescent="0.35">
      <c r="A347" s="59"/>
      <c r="B347" s="60"/>
      <c r="C347" s="61" t="str">
        <f>IFERROR(IF(B347="No CAS","",INDEX('DEQ Pollutant List'!$C$7:$C$614,MATCH('3. Pollutant Emissions - EF'!B347,'DEQ Pollutant List'!$B$7:$B$614,0))),"")</f>
        <v/>
      </c>
      <c r="D347" s="68" t="str">
        <f>IFERROR(IF(OR($B347="",$B347="No CAS"),INDEX('DEQ Pollutant List'!$A$7:$A$614,MATCH($C347,'DEQ Pollutant List'!$C$7:$C$614,0)),INDEX('DEQ Pollutant List'!$A$7:$A$614,MATCH($B347,'DEQ Pollutant List'!$B$7:$B$614,0))),"")</f>
        <v/>
      </c>
      <c r="E347" s="76"/>
      <c r="F347" s="77"/>
      <c r="G347" s="78"/>
      <c r="H347" s="79"/>
      <c r="I347" s="80"/>
      <c r="J347" s="77"/>
      <c r="K347" s="81"/>
      <c r="L347" s="79"/>
      <c r="M347" s="77"/>
      <c r="N347" s="81"/>
      <c r="O347" s="79"/>
    </row>
    <row r="348" spans="1:15" x14ac:dyDescent="0.35">
      <c r="A348" s="59"/>
      <c r="B348" s="60"/>
      <c r="C348" s="61" t="str">
        <f>IFERROR(IF(B348="No CAS","",INDEX('DEQ Pollutant List'!$C$7:$C$614,MATCH('3. Pollutant Emissions - EF'!B348,'DEQ Pollutant List'!$B$7:$B$614,0))),"")</f>
        <v/>
      </c>
      <c r="D348" s="68" t="str">
        <f>IFERROR(IF(OR($B348="",$B348="No CAS"),INDEX('DEQ Pollutant List'!$A$7:$A$614,MATCH($C348,'DEQ Pollutant List'!$C$7:$C$614,0)),INDEX('DEQ Pollutant List'!$A$7:$A$614,MATCH($B348,'DEQ Pollutant List'!$B$7:$B$614,0))),"")</f>
        <v/>
      </c>
      <c r="E348" s="76"/>
      <c r="F348" s="77"/>
      <c r="G348" s="78"/>
      <c r="H348" s="79"/>
      <c r="I348" s="80"/>
      <c r="J348" s="77"/>
      <c r="K348" s="81"/>
      <c r="L348" s="79"/>
      <c r="M348" s="77"/>
      <c r="N348" s="81"/>
      <c r="O348" s="79"/>
    </row>
    <row r="349" spans="1:15" x14ac:dyDescent="0.35">
      <c r="A349" s="59"/>
      <c r="B349" s="60"/>
      <c r="C349" s="61" t="str">
        <f>IFERROR(IF(B349="No CAS","",INDEX('DEQ Pollutant List'!$C$7:$C$614,MATCH('3. Pollutant Emissions - EF'!B349,'DEQ Pollutant List'!$B$7:$B$614,0))),"")</f>
        <v/>
      </c>
      <c r="D349" s="68" t="str">
        <f>IFERROR(IF(OR($B349="",$B349="No CAS"),INDEX('DEQ Pollutant List'!$A$7:$A$614,MATCH($C349,'DEQ Pollutant List'!$C$7:$C$614,0)),INDEX('DEQ Pollutant List'!$A$7:$A$614,MATCH($B349,'DEQ Pollutant List'!$B$7:$B$614,0))),"")</f>
        <v/>
      </c>
      <c r="E349" s="76"/>
      <c r="F349" s="77"/>
      <c r="G349" s="78"/>
      <c r="H349" s="79"/>
      <c r="I349" s="80"/>
      <c r="J349" s="77"/>
      <c r="K349" s="81"/>
      <c r="L349" s="79"/>
      <c r="M349" s="77"/>
      <c r="N349" s="81"/>
      <c r="O349" s="79"/>
    </row>
    <row r="350" spans="1:15" x14ac:dyDescent="0.35">
      <c r="A350" s="59"/>
      <c r="B350" s="60"/>
      <c r="C350" s="61" t="str">
        <f>IFERROR(IF(B350="No CAS","",INDEX('DEQ Pollutant List'!$C$7:$C$614,MATCH('3. Pollutant Emissions - EF'!B350,'DEQ Pollutant List'!$B$7:$B$614,0))),"")</f>
        <v/>
      </c>
      <c r="D350" s="68" t="str">
        <f>IFERROR(IF(OR($B350="",$B350="No CAS"),INDEX('DEQ Pollutant List'!$A$7:$A$614,MATCH($C350,'DEQ Pollutant List'!$C$7:$C$614,0)),INDEX('DEQ Pollutant List'!$A$7:$A$614,MATCH($B350,'DEQ Pollutant List'!$B$7:$B$614,0))),"")</f>
        <v/>
      </c>
      <c r="E350" s="76"/>
      <c r="F350" s="77"/>
      <c r="G350" s="78"/>
      <c r="H350" s="79"/>
      <c r="I350" s="80"/>
      <c r="J350" s="77"/>
      <c r="K350" s="81"/>
      <c r="L350" s="79"/>
      <c r="M350" s="77"/>
      <c r="N350" s="81"/>
      <c r="O350" s="79"/>
    </row>
    <row r="351" spans="1:15" x14ac:dyDescent="0.35">
      <c r="A351" s="59"/>
      <c r="B351" s="60"/>
      <c r="C351" s="61" t="str">
        <f>IFERROR(IF(B351="No CAS","",INDEX('DEQ Pollutant List'!$C$7:$C$614,MATCH('3. Pollutant Emissions - EF'!B351,'DEQ Pollutant List'!$B$7:$B$614,0))),"")</f>
        <v/>
      </c>
      <c r="D351" s="68" t="str">
        <f>IFERROR(IF(OR($B351="",$B351="No CAS"),INDEX('DEQ Pollutant List'!$A$7:$A$614,MATCH($C351,'DEQ Pollutant List'!$C$7:$C$614,0)),INDEX('DEQ Pollutant List'!$A$7:$A$614,MATCH($B351,'DEQ Pollutant List'!$B$7:$B$614,0))),"")</f>
        <v/>
      </c>
      <c r="E351" s="76"/>
      <c r="F351" s="77"/>
      <c r="G351" s="78"/>
      <c r="H351" s="79"/>
      <c r="I351" s="80"/>
      <c r="J351" s="77"/>
      <c r="K351" s="81"/>
      <c r="L351" s="79"/>
      <c r="M351" s="77"/>
      <c r="N351" s="81"/>
      <c r="O351" s="79"/>
    </row>
    <row r="352" spans="1:15" x14ac:dyDescent="0.35">
      <c r="A352" s="59"/>
      <c r="B352" s="60"/>
      <c r="C352" s="61" t="str">
        <f>IFERROR(IF(B352="No CAS","",INDEX('DEQ Pollutant List'!$C$7:$C$614,MATCH('3. Pollutant Emissions - EF'!B352,'DEQ Pollutant List'!$B$7:$B$614,0))),"")</f>
        <v/>
      </c>
      <c r="D352" s="68" t="str">
        <f>IFERROR(IF(OR($B352="",$B352="No CAS"),INDEX('DEQ Pollutant List'!$A$7:$A$614,MATCH($C352,'DEQ Pollutant List'!$C$7:$C$614,0)),INDEX('DEQ Pollutant List'!$A$7:$A$614,MATCH($B352,'DEQ Pollutant List'!$B$7:$B$614,0))),"")</f>
        <v/>
      </c>
      <c r="E352" s="76"/>
      <c r="F352" s="77"/>
      <c r="G352" s="78"/>
      <c r="H352" s="79"/>
      <c r="I352" s="80"/>
      <c r="J352" s="77"/>
      <c r="K352" s="81"/>
      <c r="L352" s="79"/>
      <c r="M352" s="77"/>
      <c r="N352" s="81"/>
      <c r="O352" s="79"/>
    </row>
    <row r="353" spans="1:15" x14ac:dyDescent="0.35">
      <c r="A353" s="59"/>
      <c r="B353" s="60"/>
      <c r="C353" s="61" t="str">
        <f>IFERROR(IF(B353="No CAS","",INDEX('DEQ Pollutant List'!$C$7:$C$614,MATCH('3. Pollutant Emissions - EF'!B353,'DEQ Pollutant List'!$B$7:$B$614,0))),"")</f>
        <v/>
      </c>
      <c r="D353" s="68" t="str">
        <f>IFERROR(IF(OR($B353="",$B353="No CAS"),INDEX('DEQ Pollutant List'!$A$7:$A$614,MATCH($C353,'DEQ Pollutant List'!$C$7:$C$614,0)),INDEX('DEQ Pollutant List'!$A$7:$A$614,MATCH($B353,'DEQ Pollutant List'!$B$7:$B$614,0))),"")</f>
        <v/>
      </c>
      <c r="E353" s="76"/>
      <c r="F353" s="77"/>
      <c r="G353" s="78"/>
      <c r="H353" s="79"/>
      <c r="I353" s="80"/>
      <c r="J353" s="77"/>
      <c r="K353" s="81"/>
      <c r="L353" s="79"/>
      <c r="M353" s="77"/>
      <c r="N353" s="81"/>
      <c r="O353" s="79"/>
    </row>
    <row r="354" spans="1:15" x14ac:dyDescent="0.35">
      <c r="A354" s="59"/>
      <c r="B354" s="60"/>
      <c r="C354" s="61" t="str">
        <f>IFERROR(IF(B354="No CAS","",INDEX('DEQ Pollutant List'!$C$7:$C$614,MATCH('3. Pollutant Emissions - EF'!B354,'DEQ Pollutant List'!$B$7:$B$614,0))),"")</f>
        <v/>
      </c>
      <c r="D354" s="68" t="str">
        <f>IFERROR(IF(OR($B354="",$B354="No CAS"),INDEX('DEQ Pollutant List'!$A$7:$A$614,MATCH($C354,'DEQ Pollutant List'!$C$7:$C$614,0)),INDEX('DEQ Pollutant List'!$A$7:$A$614,MATCH($B354,'DEQ Pollutant List'!$B$7:$B$614,0))),"")</f>
        <v/>
      </c>
      <c r="E354" s="76"/>
      <c r="F354" s="77"/>
      <c r="G354" s="78"/>
      <c r="H354" s="79"/>
      <c r="I354" s="80"/>
      <c r="J354" s="77"/>
      <c r="K354" s="81"/>
      <c r="L354" s="79"/>
      <c r="M354" s="77"/>
      <c r="N354" s="81"/>
      <c r="O354" s="79"/>
    </row>
    <row r="355" spans="1:15" x14ac:dyDescent="0.35">
      <c r="A355" s="59"/>
      <c r="B355" s="60"/>
      <c r="C355" s="61" t="str">
        <f>IFERROR(IF(B355="No CAS","",INDEX('DEQ Pollutant List'!$C$7:$C$614,MATCH('3. Pollutant Emissions - EF'!B355,'DEQ Pollutant List'!$B$7:$B$614,0))),"")</f>
        <v/>
      </c>
      <c r="D355" s="68" t="str">
        <f>IFERROR(IF(OR($B355="",$B355="No CAS"),INDEX('DEQ Pollutant List'!$A$7:$A$614,MATCH($C355,'DEQ Pollutant List'!$C$7:$C$614,0)),INDEX('DEQ Pollutant List'!$A$7:$A$614,MATCH($B355,'DEQ Pollutant List'!$B$7:$B$614,0))),"")</f>
        <v/>
      </c>
      <c r="E355" s="76"/>
      <c r="F355" s="77"/>
      <c r="G355" s="78"/>
      <c r="H355" s="79"/>
      <c r="I355" s="80"/>
      <c r="J355" s="77"/>
      <c r="K355" s="81"/>
      <c r="L355" s="79"/>
      <c r="M355" s="77"/>
      <c r="N355" s="81"/>
      <c r="O355" s="79"/>
    </row>
    <row r="356" spans="1:15" x14ac:dyDescent="0.35">
      <c r="A356" s="59"/>
      <c r="B356" s="60"/>
      <c r="C356" s="61" t="str">
        <f>IFERROR(IF(B356="No CAS","",INDEX('DEQ Pollutant List'!$C$7:$C$614,MATCH('3. Pollutant Emissions - EF'!B356,'DEQ Pollutant List'!$B$7:$B$614,0))),"")</f>
        <v/>
      </c>
      <c r="D356" s="68" t="str">
        <f>IFERROR(IF(OR($B356="",$B356="No CAS"),INDEX('DEQ Pollutant List'!$A$7:$A$614,MATCH($C356,'DEQ Pollutant List'!$C$7:$C$614,0)),INDEX('DEQ Pollutant List'!$A$7:$A$614,MATCH($B356,'DEQ Pollutant List'!$B$7:$B$614,0))),"")</f>
        <v/>
      </c>
      <c r="E356" s="76"/>
      <c r="F356" s="77"/>
      <c r="G356" s="78"/>
      <c r="H356" s="79"/>
      <c r="I356" s="80"/>
      <c r="J356" s="77"/>
      <c r="K356" s="81"/>
      <c r="L356" s="79"/>
      <c r="M356" s="77"/>
      <c r="N356" s="81"/>
      <c r="O356" s="79"/>
    </row>
    <row r="357" spans="1:15" x14ac:dyDescent="0.35">
      <c r="A357" s="59"/>
      <c r="B357" s="60"/>
      <c r="C357" s="61" t="str">
        <f>IFERROR(IF(B357="No CAS","",INDEX('DEQ Pollutant List'!$C$7:$C$614,MATCH('3. Pollutant Emissions - EF'!B357,'DEQ Pollutant List'!$B$7:$B$614,0))),"")</f>
        <v/>
      </c>
      <c r="D357" s="68" t="str">
        <f>IFERROR(IF(OR($B357="",$B357="No CAS"),INDEX('DEQ Pollutant List'!$A$7:$A$614,MATCH($C357,'DEQ Pollutant List'!$C$7:$C$614,0)),INDEX('DEQ Pollutant List'!$A$7:$A$614,MATCH($B357,'DEQ Pollutant List'!$B$7:$B$614,0))),"")</f>
        <v/>
      </c>
      <c r="E357" s="76"/>
      <c r="F357" s="77"/>
      <c r="G357" s="78"/>
      <c r="H357" s="79"/>
      <c r="I357" s="80"/>
      <c r="J357" s="77"/>
      <c r="K357" s="81"/>
      <c r="L357" s="79"/>
      <c r="M357" s="77"/>
      <c r="N357" s="81"/>
      <c r="O357" s="79"/>
    </row>
    <row r="358" spans="1:15" x14ac:dyDescent="0.35">
      <c r="A358" s="59"/>
      <c r="B358" s="60"/>
      <c r="C358" s="61" t="str">
        <f>IFERROR(IF(B358="No CAS","",INDEX('DEQ Pollutant List'!$C$7:$C$614,MATCH('3. Pollutant Emissions - EF'!B358,'DEQ Pollutant List'!$B$7:$B$614,0))),"")</f>
        <v/>
      </c>
      <c r="D358" s="68" t="str">
        <f>IFERROR(IF(OR($B358="",$B358="No CAS"),INDEX('DEQ Pollutant List'!$A$7:$A$614,MATCH($C358,'DEQ Pollutant List'!$C$7:$C$614,0)),INDEX('DEQ Pollutant List'!$A$7:$A$614,MATCH($B358,'DEQ Pollutant List'!$B$7:$B$614,0))),"")</f>
        <v/>
      </c>
      <c r="E358" s="76"/>
      <c r="F358" s="77"/>
      <c r="G358" s="78"/>
      <c r="H358" s="79"/>
      <c r="I358" s="80"/>
      <c r="J358" s="77"/>
      <c r="K358" s="81"/>
      <c r="L358" s="79"/>
      <c r="M358" s="77"/>
      <c r="N358" s="81"/>
      <c r="O358" s="79"/>
    </row>
    <row r="359" spans="1:15" x14ac:dyDescent="0.35">
      <c r="A359" s="59"/>
      <c r="B359" s="60"/>
      <c r="C359" s="61" t="str">
        <f>IFERROR(IF(B359="No CAS","",INDEX('DEQ Pollutant List'!$C$7:$C$614,MATCH('3. Pollutant Emissions - EF'!B359,'DEQ Pollutant List'!$B$7:$B$614,0))),"")</f>
        <v/>
      </c>
      <c r="D359" s="68" t="str">
        <f>IFERROR(IF(OR($B359="",$B359="No CAS"),INDEX('DEQ Pollutant List'!$A$7:$A$614,MATCH($C359,'DEQ Pollutant List'!$C$7:$C$614,0)),INDEX('DEQ Pollutant List'!$A$7:$A$614,MATCH($B359,'DEQ Pollutant List'!$B$7:$B$614,0))),"")</f>
        <v/>
      </c>
      <c r="E359" s="76"/>
      <c r="F359" s="77"/>
      <c r="G359" s="78"/>
      <c r="H359" s="79"/>
      <c r="I359" s="80"/>
      <c r="J359" s="77"/>
      <c r="K359" s="81"/>
      <c r="L359" s="79"/>
      <c r="M359" s="77"/>
      <c r="N359" s="81"/>
      <c r="O359" s="79"/>
    </row>
    <row r="360" spans="1:15" x14ac:dyDescent="0.35">
      <c r="A360" s="59"/>
      <c r="B360" s="60"/>
      <c r="C360" s="61" t="str">
        <f>IFERROR(IF(B360="No CAS","",INDEX('DEQ Pollutant List'!$C$7:$C$614,MATCH('3. Pollutant Emissions - EF'!B360,'DEQ Pollutant List'!$B$7:$B$614,0))),"")</f>
        <v/>
      </c>
      <c r="D360" s="68" t="str">
        <f>IFERROR(IF(OR($B360="",$B360="No CAS"),INDEX('DEQ Pollutant List'!$A$7:$A$614,MATCH($C360,'DEQ Pollutant List'!$C$7:$C$614,0)),INDEX('DEQ Pollutant List'!$A$7:$A$614,MATCH($B360,'DEQ Pollutant List'!$B$7:$B$614,0))),"")</f>
        <v/>
      </c>
      <c r="E360" s="76"/>
      <c r="F360" s="77"/>
      <c r="G360" s="78"/>
      <c r="H360" s="79"/>
      <c r="I360" s="80"/>
      <c r="J360" s="77"/>
      <c r="K360" s="81"/>
      <c r="L360" s="79"/>
      <c r="M360" s="77"/>
      <c r="N360" s="81"/>
      <c r="O360" s="79"/>
    </row>
    <row r="361" spans="1:15" x14ac:dyDescent="0.35">
      <c r="A361" s="59"/>
      <c r="B361" s="60"/>
      <c r="C361" s="61" t="str">
        <f>IFERROR(IF(B361="No CAS","",INDEX('DEQ Pollutant List'!$C$7:$C$614,MATCH('3. Pollutant Emissions - EF'!B361,'DEQ Pollutant List'!$B$7:$B$614,0))),"")</f>
        <v/>
      </c>
      <c r="D361" s="68" t="str">
        <f>IFERROR(IF(OR($B361="",$B361="No CAS"),INDEX('DEQ Pollutant List'!$A$7:$A$614,MATCH($C361,'DEQ Pollutant List'!$C$7:$C$614,0)),INDEX('DEQ Pollutant List'!$A$7:$A$614,MATCH($B361,'DEQ Pollutant List'!$B$7:$B$614,0))),"")</f>
        <v/>
      </c>
      <c r="E361" s="76"/>
      <c r="F361" s="77"/>
      <c r="G361" s="78"/>
      <c r="H361" s="79"/>
      <c r="I361" s="80"/>
      <c r="J361" s="77"/>
      <c r="K361" s="81"/>
      <c r="L361" s="79"/>
      <c r="M361" s="77"/>
      <c r="N361" s="81"/>
      <c r="O361" s="79"/>
    </row>
    <row r="362" spans="1:15" x14ac:dyDescent="0.35">
      <c r="A362" s="59"/>
      <c r="B362" s="60"/>
      <c r="C362" s="61" t="str">
        <f>IFERROR(IF(B362="No CAS","",INDEX('DEQ Pollutant List'!$C$7:$C$614,MATCH('3. Pollutant Emissions - EF'!B362,'DEQ Pollutant List'!$B$7:$B$614,0))),"")</f>
        <v/>
      </c>
      <c r="D362" s="68" t="str">
        <f>IFERROR(IF(OR($B362="",$B362="No CAS"),INDEX('DEQ Pollutant List'!$A$7:$A$614,MATCH($C362,'DEQ Pollutant List'!$C$7:$C$614,0)),INDEX('DEQ Pollutant List'!$A$7:$A$614,MATCH($B362,'DEQ Pollutant List'!$B$7:$B$614,0))),"")</f>
        <v/>
      </c>
      <c r="E362" s="76"/>
      <c r="F362" s="77"/>
      <c r="G362" s="78"/>
      <c r="H362" s="79"/>
      <c r="I362" s="80"/>
      <c r="J362" s="77"/>
      <c r="K362" s="81"/>
      <c r="L362" s="79"/>
      <c r="M362" s="77"/>
      <c r="N362" s="81"/>
      <c r="O362" s="79"/>
    </row>
    <row r="363" spans="1:15" x14ac:dyDescent="0.35">
      <c r="A363" s="59"/>
      <c r="B363" s="60"/>
      <c r="C363" s="61" t="str">
        <f>IFERROR(IF(B363="No CAS","",INDEX('DEQ Pollutant List'!$C$7:$C$614,MATCH('3. Pollutant Emissions - EF'!B363,'DEQ Pollutant List'!$B$7:$B$614,0))),"")</f>
        <v/>
      </c>
      <c r="D363" s="68" t="str">
        <f>IFERROR(IF(OR($B363="",$B363="No CAS"),INDEX('DEQ Pollutant List'!$A$7:$A$614,MATCH($C363,'DEQ Pollutant List'!$C$7:$C$614,0)),INDEX('DEQ Pollutant List'!$A$7:$A$614,MATCH($B363,'DEQ Pollutant List'!$B$7:$B$614,0))),"")</f>
        <v/>
      </c>
      <c r="E363" s="76"/>
      <c r="F363" s="77"/>
      <c r="G363" s="78"/>
      <c r="H363" s="79"/>
      <c r="I363" s="80"/>
      <c r="J363" s="77"/>
      <c r="K363" s="81"/>
      <c r="L363" s="79"/>
      <c r="M363" s="77"/>
      <c r="N363" s="81"/>
      <c r="O363" s="79"/>
    </row>
    <row r="364" spans="1:15" x14ac:dyDescent="0.35">
      <c r="A364" s="59"/>
      <c r="B364" s="60"/>
      <c r="C364" s="61" t="str">
        <f>IFERROR(IF(B364="No CAS","",INDEX('DEQ Pollutant List'!$C$7:$C$614,MATCH('3. Pollutant Emissions - EF'!B364,'DEQ Pollutant List'!$B$7:$B$614,0))),"")</f>
        <v/>
      </c>
      <c r="D364" s="68" t="str">
        <f>IFERROR(IF(OR($B364="",$B364="No CAS"),INDEX('DEQ Pollutant List'!$A$7:$A$614,MATCH($C364,'DEQ Pollutant List'!$C$7:$C$614,0)),INDEX('DEQ Pollutant List'!$A$7:$A$614,MATCH($B364,'DEQ Pollutant List'!$B$7:$B$614,0))),"")</f>
        <v/>
      </c>
      <c r="E364" s="76"/>
      <c r="F364" s="77"/>
      <c r="G364" s="78"/>
      <c r="H364" s="79"/>
      <c r="I364" s="80"/>
      <c r="J364" s="77"/>
      <c r="K364" s="81"/>
      <c r="L364" s="79"/>
      <c r="M364" s="77"/>
      <c r="N364" s="81"/>
      <c r="O364" s="79"/>
    </row>
    <row r="365" spans="1:15" x14ac:dyDescent="0.35">
      <c r="A365" s="59"/>
      <c r="B365" s="60"/>
      <c r="C365" s="61" t="str">
        <f>IFERROR(IF(B365="No CAS","",INDEX('DEQ Pollutant List'!$C$7:$C$614,MATCH('3. Pollutant Emissions - EF'!B365,'DEQ Pollutant List'!$B$7:$B$614,0))),"")</f>
        <v/>
      </c>
      <c r="D365" s="68" t="str">
        <f>IFERROR(IF(OR($B365="",$B365="No CAS"),INDEX('DEQ Pollutant List'!$A$7:$A$614,MATCH($C365,'DEQ Pollutant List'!$C$7:$C$614,0)),INDEX('DEQ Pollutant List'!$A$7:$A$614,MATCH($B365,'DEQ Pollutant List'!$B$7:$B$614,0))),"")</f>
        <v/>
      </c>
      <c r="E365" s="76"/>
      <c r="F365" s="77"/>
      <c r="G365" s="78"/>
      <c r="H365" s="79"/>
      <c r="I365" s="80"/>
      <c r="J365" s="77"/>
      <c r="K365" s="81"/>
      <c r="L365" s="79"/>
      <c r="M365" s="77"/>
      <c r="N365" s="81"/>
      <c r="O365" s="79"/>
    </row>
    <row r="366" spans="1:15" x14ac:dyDescent="0.35">
      <c r="A366" s="59"/>
      <c r="B366" s="60"/>
      <c r="C366" s="61" t="str">
        <f>IFERROR(IF(B366="No CAS","",INDEX('DEQ Pollutant List'!$C$7:$C$614,MATCH('3. Pollutant Emissions - EF'!B366,'DEQ Pollutant List'!$B$7:$B$614,0))),"")</f>
        <v/>
      </c>
      <c r="D366" s="68" t="str">
        <f>IFERROR(IF(OR($B366="",$B366="No CAS"),INDEX('DEQ Pollutant List'!$A$7:$A$614,MATCH($C366,'DEQ Pollutant List'!$C$7:$C$614,0)),INDEX('DEQ Pollutant List'!$A$7:$A$614,MATCH($B366,'DEQ Pollutant List'!$B$7:$B$614,0))),"")</f>
        <v/>
      </c>
      <c r="E366" s="76"/>
      <c r="F366" s="77"/>
      <c r="G366" s="78"/>
      <c r="H366" s="79"/>
      <c r="I366" s="80"/>
      <c r="J366" s="77"/>
      <c r="K366" s="81"/>
      <c r="L366" s="79"/>
      <c r="M366" s="77"/>
      <c r="N366" s="81"/>
      <c r="O366" s="79"/>
    </row>
    <row r="367" spans="1:15" x14ac:dyDescent="0.35">
      <c r="A367" s="59"/>
      <c r="B367" s="60"/>
      <c r="C367" s="61" t="str">
        <f>IFERROR(IF(B367="No CAS","",INDEX('DEQ Pollutant List'!$C$7:$C$614,MATCH('3. Pollutant Emissions - EF'!B367,'DEQ Pollutant List'!$B$7:$B$614,0))),"")</f>
        <v/>
      </c>
      <c r="D367" s="68" t="str">
        <f>IFERROR(IF(OR($B367="",$B367="No CAS"),INDEX('DEQ Pollutant List'!$A$7:$A$614,MATCH($C367,'DEQ Pollutant List'!$C$7:$C$614,0)),INDEX('DEQ Pollutant List'!$A$7:$A$614,MATCH($B367,'DEQ Pollutant List'!$B$7:$B$614,0))),"")</f>
        <v/>
      </c>
      <c r="E367" s="76"/>
      <c r="F367" s="77"/>
      <c r="G367" s="78"/>
      <c r="H367" s="79"/>
      <c r="I367" s="80"/>
      <c r="J367" s="77"/>
      <c r="K367" s="81"/>
      <c r="L367" s="79"/>
      <c r="M367" s="77"/>
      <c r="N367" s="81"/>
      <c r="O367" s="79"/>
    </row>
    <row r="368" spans="1:15" x14ac:dyDescent="0.35">
      <c r="A368" s="59"/>
      <c r="B368" s="60"/>
      <c r="C368" s="61" t="str">
        <f>IFERROR(IF(B368="No CAS","",INDEX('DEQ Pollutant List'!$C$7:$C$614,MATCH('3. Pollutant Emissions - EF'!B368,'DEQ Pollutant List'!$B$7:$B$614,0))),"")</f>
        <v/>
      </c>
      <c r="D368" s="68" t="str">
        <f>IFERROR(IF(OR($B368="",$B368="No CAS"),INDEX('DEQ Pollutant List'!$A$7:$A$614,MATCH($C368,'DEQ Pollutant List'!$C$7:$C$614,0)),INDEX('DEQ Pollutant List'!$A$7:$A$614,MATCH($B368,'DEQ Pollutant List'!$B$7:$B$614,0))),"")</f>
        <v/>
      </c>
      <c r="E368" s="76"/>
      <c r="F368" s="77"/>
      <c r="G368" s="78"/>
      <c r="H368" s="79"/>
      <c r="I368" s="80"/>
      <c r="J368" s="77"/>
      <c r="K368" s="81"/>
      <c r="L368" s="79"/>
      <c r="M368" s="77"/>
      <c r="N368" s="81"/>
      <c r="O368" s="79"/>
    </row>
    <row r="369" spans="1:15" x14ac:dyDescent="0.35">
      <c r="A369" s="59"/>
      <c r="B369" s="60"/>
      <c r="C369" s="61" t="str">
        <f>IFERROR(IF(B369="No CAS","",INDEX('DEQ Pollutant List'!$C$7:$C$614,MATCH('3. Pollutant Emissions - EF'!B369,'DEQ Pollutant List'!$B$7:$B$614,0))),"")</f>
        <v/>
      </c>
      <c r="D369" s="68" t="str">
        <f>IFERROR(IF(OR($B369="",$B369="No CAS"),INDEX('DEQ Pollutant List'!$A$7:$A$614,MATCH($C369,'DEQ Pollutant List'!$C$7:$C$614,0)),INDEX('DEQ Pollutant List'!$A$7:$A$614,MATCH($B369,'DEQ Pollutant List'!$B$7:$B$614,0))),"")</f>
        <v/>
      </c>
      <c r="E369" s="76"/>
      <c r="F369" s="77"/>
      <c r="G369" s="78"/>
      <c r="H369" s="79"/>
      <c r="I369" s="80"/>
      <c r="J369" s="77"/>
      <c r="K369" s="81"/>
      <c r="L369" s="79"/>
      <c r="M369" s="77"/>
      <c r="N369" s="81"/>
      <c r="O369" s="79"/>
    </row>
    <row r="370" spans="1:15" x14ac:dyDescent="0.35">
      <c r="A370" s="59"/>
      <c r="B370" s="60"/>
      <c r="C370" s="61" t="str">
        <f>IFERROR(IF(B370="No CAS","",INDEX('DEQ Pollutant List'!$C$7:$C$614,MATCH('3. Pollutant Emissions - EF'!B370,'DEQ Pollutant List'!$B$7:$B$614,0))),"")</f>
        <v/>
      </c>
      <c r="D370" s="68" t="str">
        <f>IFERROR(IF(OR($B370="",$B370="No CAS"),INDEX('DEQ Pollutant List'!$A$7:$A$614,MATCH($C370,'DEQ Pollutant List'!$C$7:$C$614,0)),INDEX('DEQ Pollutant List'!$A$7:$A$614,MATCH($B370,'DEQ Pollutant List'!$B$7:$B$614,0))),"")</f>
        <v/>
      </c>
      <c r="E370" s="76"/>
      <c r="F370" s="77"/>
      <c r="G370" s="78"/>
      <c r="H370" s="79"/>
      <c r="I370" s="80"/>
      <c r="J370" s="77"/>
      <c r="K370" s="81"/>
      <c r="L370" s="79"/>
      <c r="M370" s="77"/>
      <c r="N370" s="81"/>
      <c r="O370" s="79"/>
    </row>
    <row r="371" spans="1:15" x14ac:dyDescent="0.35">
      <c r="A371" s="59"/>
      <c r="B371" s="60"/>
      <c r="C371" s="61" t="str">
        <f>IFERROR(IF(B371="No CAS","",INDEX('DEQ Pollutant List'!$C$7:$C$614,MATCH('3. Pollutant Emissions - EF'!B371,'DEQ Pollutant List'!$B$7:$B$614,0))),"")</f>
        <v/>
      </c>
      <c r="D371" s="68" t="str">
        <f>IFERROR(IF(OR($B371="",$B371="No CAS"),INDEX('DEQ Pollutant List'!$A$7:$A$614,MATCH($C371,'DEQ Pollutant List'!$C$7:$C$614,0)),INDEX('DEQ Pollutant List'!$A$7:$A$614,MATCH($B371,'DEQ Pollutant List'!$B$7:$B$614,0))),"")</f>
        <v/>
      </c>
      <c r="E371" s="76"/>
      <c r="F371" s="77"/>
      <c r="G371" s="78"/>
      <c r="H371" s="79"/>
      <c r="I371" s="80"/>
      <c r="J371" s="77"/>
      <c r="K371" s="81"/>
      <c r="L371" s="79"/>
      <c r="M371" s="77"/>
      <c r="N371" s="81"/>
      <c r="O371" s="79"/>
    </row>
    <row r="372" spans="1:15" x14ac:dyDescent="0.35">
      <c r="A372" s="59"/>
      <c r="B372" s="60"/>
      <c r="C372" s="61" t="str">
        <f>IFERROR(IF(B372="No CAS","",INDEX('DEQ Pollutant List'!$C$7:$C$614,MATCH('3. Pollutant Emissions - EF'!B372,'DEQ Pollutant List'!$B$7:$B$614,0))),"")</f>
        <v/>
      </c>
      <c r="D372" s="68" t="str">
        <f>IFERROR(IF(OR($B372="",$B372="No CAS"),INDEX('DEQ Pollutant List'!$A$7:$A$614,MATCH($C372,'DEQ Pollutant List'!$C$7:$C$614,0)),INDEX('DEQ Pollutant List'!$A$7:$A$614,MATCH($B372,'DEQ Pollutant List'!$B$7:$B$614,0))),"")</f>
        <v/>
      </c>
      <c r="E372" s="76"/>
      <c r="F372" s="77"/>
      <c r="G372" s="78"/>
      <c r="H372" s="79"/>
      <c r="I372" s="80"/>
      <c r="J372" s="77"/>
      <c r="K372" s="81"/>
      <c r="L372" s="79"/>
      <c r="M372" s="77"/>
      <c r="N372" s="81"/>
      <c r="O372" s="79"/>
    </row>
    <row r="373" spans="1:15" x14ac:dyDescent="0.35">
      <c r="A373" s="59"/>
      <c r="B373" s="60"/>
      <c r="C373" s="61" t="str">
        <f>IFERROR(IF(B373="No CAS","",INDEX('DEQ Pollutant List'!$C$7:$C$614,MATCH('3. Pollutant Emissions - EF'!B373,'DEQ Pollutant List'!$B$7:$B$614,0))),"")</f>
        <v/>
      </c>
      <c r="D373" s="68" t="str">
        <f>IFERROR(IF(OR($B373="",$B373="No CAS"),INDEX('DEQ Pollutant List'!$A$7:$A$614,MATCH($C373,'DEQ Pollutant List'!$C$7:$C$614,0)),INDEX('DEQ Pollutant List'!$A$7:$A$614,MATCH($B373,'DEQ Pollutant List'!$B$7:$B$614,0))),"")</f>
        <v/>
      </c>
      <c r="E373" s="76"/>
      <c r="F373" s="77"/>
      <c r="G373" s="78"/>
      <c r="H373" s="79"/>
      <c r="I373" s="80"/>
      <c r="J373" s="77"/>
      <c r="K373" s="81"/>
      <c r="L373" s="79"/>
      <c r="M373" s="77"/>
      <c r="N373" s="81"/>
      <c r="O373" s="79"/>
    </row>
    <row r="374" spans="1:15" x14ac:dyDescent="0.35">
      <c r="A374" s="59"/>
      <c r="B374" s="60"/>
      <c r="C374" s="61" t="str">
        <f>IFERROR(IF(B374="No CAS","",INDEX('DEQ Pollutant List'!$C$7:$C$614,MATCH('3. Pollutant Emissions - EF'!B374,'DEQ Pollutant List'!$B$7:$B$614,0))),"")</f>
        <v/>
      </c>
      <c r="D374" s="68" t="str">
        <f>IFERROR(IF(OR($B374="",$B374="No CAS"),INDEX('DEQ Pollutant List'!$A$7:$A$614,MATCH($C374,'DEQ Pollutant List'!$C$7:$C$614,0)),INDEX('DEQ Pollutant List'!$A$7:$A$614,MATCH($B374,'DEQ Pollutant List'!$B$7:$B$614,0))),"")</f>
        <v/>
      </c>
      <c r="E374" s="76"/>
      <c r="F374" s="77"/>
      <c r="G374" s="78"/>
      <c r="H374" s="79"/>
      <c r="I374" s="80"/>
      <c r="J374" s="77"/>
      <c r="K374" s="81"/>
      <c r="L374" s="79"/>
      <c r="M374" s="77"/>
      <c r="N374" s="81"/>
      <c r="O374" s="79"/>
    </row>
    <row r="375" spans="1:15" x14ac:dyDescent="0.35">
      <c r="A375" s="59"/>
      <c r="B375" s="60"/>
      <c r="C375" s="61" t="str">
        <f>IFERROR(IF(B375="No CAS","",INDEX('DEQ Pollutant List'!$C$7:$C$614,MATCH('3. Pollutant Emissions - EF'!B375,'DEQ Pollutant List'!$B$7:$B$614,0))),"")</f>
        <v/>
      </c>
      <c r="D375" s="68" t="str">
        <f>IFERROR(IF(OR($B375="",$B375="No CAS"),INDEX('DEQ Pollutant List'!$A$7:$A$614,MATCH($C375,'DEQ Pollutant List'!$C$7:$C$614,0)),INDEX('DEQ Pollutant List'!$A$7:$A$614,MATCH($B375,'DEQ Pollutant List'!$B$7:$B$614,0))),"")</f>
        <v/>
      </c>
      <c r="E375" s="76"/>
      <c r="F375" s="77"/>
      <c r="G375" s="78"/>
      <c r="H375" s="79"/>
      <c r="I375" s="80"/>
      <c r="J375" s="77"/>
      <c r="K375" s="81"/>
      <c r="L375" s="79"/>
      <c r="M375" s="77"/>
      <c r="N375" s="81"/>
      <c r="O375" s="79"/>
    </row>
    <row r="376" spans="1:15" x14ac:dyDescent="0.35">
      <c r="A376" s="59"/>
      <c r="B376" s="60"/>
      <c r="C376" s="61" t="str">
        <f>IFERROR(IF(B376="No CAS","",INDEX('DEQ Pollutant List'!$C$7:$C$614,MATCH('3. Pollutant Emissions - EF'!B376,'DEQ Pollutant List'!$B$7:$B$614,0))),"")</f>
        <v/>
      </c>
      <c r="D376" s="68" t="str">
        <f>IFERROR(IF(OR($B376="",$B376="No CAS"),INDEX('DEQ Pollutant List'!$A$7:$A$614,MATCH($C376,'DEQ Pollutant List'!$C$7:$C$614,0)),INDEX('DEQ Pollutant List'!$A$7:$A$614,MATCH($B376,'DEQ Pollutant List'!$B$7:$B$614,0))),"")</f>
        <v/>
      </c>
      <c r="E376" s="76"/>
      <c r="F376" s="77"/>
      <c r="G376" s="78"/>
      <c r="H376" s="79"/>
      <c r="I376" s="80"/>
      <c r="J376" s="77"/>
      <c r="K376" s="81"/>
      <c r="L376" s="79"/>
      <c r="M376" s="77"/>
      <c r="N376" s="81"/>
      <c r="O376" s="79"/>
    </row>
    <row r="377" spans="1:15" x14ac:dyDescent="0.35">
      <c r="A377" s="59"/>
      <c r="B377" s="60"/>
      <c r="C377" s="61" t="str">
        <f>IFERROR(IF(B377="No CAS","",INDEX('DEQ Pollutant List'!$C$7:$C$614,MATCH('3. Pollutant Emissions - EF'!B377,'DEQ Pollutant List'!$B$7:$B$614,0))),"")</f>
        <v/>
      </c>
      <c r="D377" s="68" t="str">
        <f>IFERROR(IF(OR($B377="",$B377="No CAS"),INDEX('DEQ Pollutant List'!$A$7:$A$614,MATCH($C377,'DEQ Pollutant List'!$C$7:$C$614,0)),INDEX('DEQ Pollutant List'!$A$7:$A$614,MATCH($B377,'DEQ Pollutant List'!$B$7:$B$614,0))),"")</f>
        <v/>
      </c>
      <c r="E377" s="76"/>
      <c r="F377" s="77"/>
      <c r="G377" s="78"/>
      <c r="H377" s="79"/>
      <c r="I377" s="80"/>
      <c r="J377" s="77"/>
      <c r="K377" s="81"/>
      <c r="L377" s="79"/>
      <c r="M377" s="77"/>
      <c r="N377" s="81"/>
      <c r="O377" s="79"/>
    </row>
    <row r="378" spans="1:15" x14ac:dyDescent="0.35">
      <c r="A378" s="59"/>
      <c r="B378" s="60"/>
      <c r="C378" s="61" t="str">
        <f>IFERROR(IF(B378="No CAS","",INDEX('DEQ Pollutant List'!$C$7:$C$614,MATCH('3. Pollutant Emissions - EF'!B378,'DEQ Pollutant List'!$B$7:$B$614,0))),"")</f>
        <v/>
      </c>
      <c r="D378" s="68" t="str">
        <f>IFERROR(IF(OR($B378="",$B378="No CAS"),INDEX('DEQ Pollutant List'!$A$7:$A$614,MATCH($C378,'DEQ Pollutant List'!$C$7:$C$614,0)),INDEX('DEQ Pollutant List'!$A$7:$A$614,MATCH($B378,'DEQ Pollutant List'!$B$7:$B$614,0))),"")</f>
        <v/>
      </c>
      <c r="E378" s="76"/>
      <c r="F378" s="77"/>
      <c r="G378" s="78"/>
      <c r="H378" s="79"/>
      <c r="I378" s="80"/>
      <c r="J378" s="77"/>
      <c r="K378" s="81"/>
      <c r="L378" s="79"/>
      <c r="M378" s="77"/>
      <c r="N378" s="81"/>
      <c r="O378" s="79"/>
    </row>
    <row r="379" spans="1:15" x14ac:dyDescent="0.35">
      <c r="A379" s="59"/>
      <c r="B379" s="60"/>
      <c r="C379" s="61" t="str">
        <f>IFERROR(IF(B379="No CAS","",INDEX('DEQ Pollutant List'!$C$7:$C$614,MATCH('3. Pollutant Emissions - EF'!B379,'DEQ Pollutant List'!$B$7:$B$614,0))),"")</f>
        <v/>
      </c>
      <c r="D379" s="68" t="str">
        <f>IFERROR(IF(OR($B379="",$B379="No CAS"),INDEX('DEQ Pollutant List'!$A$7:$A$614,MATCH($C379,'DEQ Pollutant List'!$C$7:$C$614,0)),INDEX('DEQ Pollutant List'!$A$7:$A$614,MATCH($B379,'DEQ Pollutant List'!$B$7:$B$614,0))),"")</f>
        <v/>
      </c>
      <c r="E379" s="76"/>
      <c r="F379" s="77"/>
      <c r="G379" s="78"/>
      <c r="H379" s="79"/>
      <c r="I379" s="80"/>
      <c r="J379" s="77"/>
      <c r="K379" s="81"/>
      <c r="L379" s="79"/>
      <c r="M379" s="77"/>
      <c r="N379" s="81"/>
      <c r="O379" s="79"/>
    </row>
    <row r="380" spans="1:15" x14ac:dyDescent="0.35">
      <c r="A380" s="59"/>
      <c r="B380" s="60"/>
      <c r="C380" s="61" t="str">
        <f>IFERROR(IF(B380="No CAS","",INDEX('DEQ Pollutant List'!$C$7:$C$614,MATCH('3. Pollutant Emissions - EF'!B380,'DEQ Pollutant List'!$B$7:$B$614,0))),"")</f>
        <v/>
      </c>
      <c r="D380" s="68" t="str">
        <f>IFERROR(IF(OR($B380="",$B380="No CAS"),INDEX('DEQ Pollutant List'!$A$7:$A$614,MATCH($C380,'DEQ Pollutant List'!$C$7:$C$614,0)),INDEX('DEQ Pollutant List'!$A$7:$A$614,MATCH($B380,'DEQ Pollutant List'!$B$7:$B$614,0))),"")</f>
        <v/>
      </c>
      <c r="E380" s="76"/>
      <c r="F380" s="77"/>
      <c r="G380" s="78"/>
      <c r="H380" s="79"/>
      <c r="I380" s="80"/>
      <c r="J380" s="77"/>
      <c r="K380" s="81"/>
      <c r="L380" s="79"/>
      <c r="M380" s="77"/>
      <c r="N380" s="81"/>
      <c r="O380" s="79"/>
    </row>
    <row r="381" spans="1:15" x14ac:dyDescent="0.35">
      <c r="A381" s="59"/>
      <c r="B381" s="60"/>
      <c r="C381" s="61" t="str">
        <f>IFERROR(IF(B381="No CAS","",INDEX('DEQ Pollutant List'!$C$7:$C$614,MATCH('3. Pollutant Emissions - EF'!B381,'DEQ Pollutant List'!$B$7:$B$614,0))),"")</f>
        <v/>
      </c>
      <c r="D381" s="68" t="str">
        <f>IFERROR(IF(OR($B381="",$B381="No CAS"),INDEX('DEQ Pollutant List'!$A$7:$A$614,MATCH($C381,'DEQ Pollutant List'!$C$7:$C$614,0)),INDEX('DEQ Pollutant List'!$A$7:$A$614,MATCH($B381,'DEQ Pollutant List'!$B$7:$B$614,0))),"")</f>
        <v/>
      </c>
      <c r="E381" s="76"/>
      <c r="F381" s="77"/>
      <c r="G381" s="78"/>
      <c r="H381" s="79"/>
      <c r="I381" s="80"/>
      <c r="J381" s="77"/>
      <c r="K381" s="81"/>
      <c r="L381" s="79"/>
      <c r="M381" s="77"/>
      <c r="N381" s="81"/>
      <c r="O381" s="79"/>
    </row>
    <row r="382" spans="1:15" x14ac:dyDescent="0.35">
      <c r="A382" s="59"/>
      <c r="B382" s="60"/>
      <c r="C382" s="61" t="str">
        <f>IFERROR(IF(B382="No CAS","",INDEX('DEQ Pollutant List'!$C$7:$C$614,MATCH('3. Pollutant Emissions - EF'!B382,'DEQ Pollutant List'!$B$7:$B$614,0))),"")</f>
        <v/>
      </c>
      <c r="D382" s="68" t="str">
        <f>IFERROR(IF(OR($B382="",$B382="No CAS"),INDEX('DEQ Pollutant List'!$A$7:$A$614,MATCH($C382,'DEQ Pollutant List'!$C$7:$C$614,0)),INDEX('DEQ Pollutant List'!$A$7:$A$614,MATCH($B382,'DEQ Pollutant List'!$B$7:$B$614,0))),"")</f>
        <v/>
      </c>
      <c r="E382" s="76"/>
      <c r="F382" s="77"/>
      <c r="G382" s="78"/>
      <c r="H382" s="79"/>
      <c r="I382" s="80"/>
      <c r="J382" s="77"/>
      <c r="K382" s="81"/>
      <c r="L382" s="79"/>
      <c r="M382" s="77"/>
      <c r="N382" s="81"/>
      <c r="O382" s="79"/>
    </row>
    <row r="383" spans="1:15" x14ac:dyDescent="0.35">
      <c r="A383" s="59"/>
      <c r="B383" s="60"/>
      <c r="C383" s="61" t="str">
        <f>IFERROR(IF(B383="No CAS","",INDEX('DEQ Pollutant List'!$C$7:$C$614,MATCH('3. Pollutant Emissions - EF'!B383,'DEQ Pollutant List'!$B$7:$B$614,0))),"")</f>
        <v/>
      </c>
      <c r="D383" s="68" t="str">
        <f>IFERROR(IF(OR($B383="",$B383="No CAS"),INDEX('DEQ Pollutant List'!$A$7:$A$614,MATCH($C383,'DEQ Pollutant List'!$C$7:$C$614,0)),INDEX('DEQ Pollutant List'!$A$7:$A$614,MATCH($B383,'DEQ Pollutant List'!$B$7:$B$614,0))),"")</f>
        <v/>
      </c>
      <c r="E383" s="76"/>
      <c r="F383" s="77"/>
      <c r="G383" s="78"/>
      <c r="H383" s="79"/>
      <c r="I383" s="80"/>
      <c r="J383" s="77"/>
      <c r="K383" s="81"/>
      <c r="L383" s="79"/>
      <c r="M383" s="77"/>
      <c r="N383" s="81"/>
      <c r="O383" s="79"/>
    </row>
    <row r="384" spans="1:15" x14ac:dyDescent="0.35">
      <c r="A384" s="59"/>
      <c r="B384" s="60"/>
      <c r="C384" s="61" t="str">
        <f>IFERROR(IF(B384="No CAS","",INDEX('DEQ Pollutant List'!$C$7:$C$614,MATCH('3. Pollutant Emissions - EF'!B384,'DEQ Pollutant List'!$B$7:$B$614,0))),"")</f>
        <v/>
      </c>
      <c r="D384" s="68" t="str">
        <f>IFERROR(IF(OR($B384="",$B384="No CAS"),INDEX('DEQ Pollutant List'!$A$7:$A$614,MATCH($C384,'DEQ Pollutant List'!$C$7:$C$614,0)),INDEX('DEQ Pollutant List'!$A$7:$A$614,MATCH($B384,'DEQ Pollutant List'!$B$7:$B$614,0))),"")</f>
        <v/>
      </c>
      <c r="E384" s="76"/>
      <c r="F384" s="77"/>
      <c r="G384" s="78"/>
      <c r="H384" s="79"/>
      <c r="I384" s="80"/>
      <c r="J384" s="77"/>
      <c r="K384" s="81"/>
      <c r="L384" s="79"/>
      <c r="M384" s="77"/>
      <c r="N384" s="81"/>
      <c r="O384" s="79"/>
    </row>
    <row r="385" spans="1:15" x14ac:dyDescent="0.35">
      <c r="A385" s="59"/>
      <c r="B385" s="60"/>
      <c r="C385" s="61" t="str">
        <f>IFERROR(IF(B385="No CAS","",INDEX('DEQ Pollutant List'!$C$7:$C$614,MATCH('3. Pollutant Emissions - EF'!B385,'DEQ Pollutant List'!$B$7:$B$614,0))),"")</f>
        <v/>
      </c>
      <c r="D385" s="68" t="str">
        <f>IFERROR(IF(OR($B385="",$B385="No CAS"),INDEX('DEQ Pollutant List'!$A$7:$A$614,MATCH($C385,'DEQ Pollutant List'!$C$7:$C$614,0)),INDEX('DEQ Pollutant List'!$A$7:$A$614,MATCH($B385,'DEQ Pollutant List'!$B$7:$B$614,0))),"")</f>
        <v/>
      </c>
      <c r="E385" s="76"/>
      <c r="F385" s="77"/>
      <c r="G385" s="78"/>
      <c r="H385" s="79"/>
      <c r="I385" s="80"/>
      <c r="J385" s="77"/>
      <c r="K385" s="81"/>
      <c r="L385" s="79"/>
      <c r="M385" s="77"/>
      <c r="N385" s="81"/>
      <c r="O385" s="79"/>
    </row>
    <row r="386" spans="1:15" x14ac:dyDescent="0.35">
      <c r="A386" s="59"/>
      <c r="B386" s="60"/>
      <c r="C386" s="61" t="str">
        <f>IFERROR(IF(B386="No CAS","",INDEX('DEQ Pollutant List'!$C$7:$C$614,MATCH('3. Pollutant Emissions - EF'!B386,'DEQ Pollutant List'!$B$7:$B$614,0))),"")</f>
        <v/>
      </c>
      <c r="D386" s="68" t="str">
        <f>IFERROR(IF(OR($B386="",$B386="No CAS"),INDEX('DEQ Pollutant List'!$A$7:$A$614,MATCH($C386,'DEQ Pollutant List'!$C$7:$C$614,0)),INDEX('DEQ Pollutant List'!$A$7:$A$614,MATCH($B386,'DEQ Pollutant List'!$B$7:$B$614,0))),"")</f>
        <v/>
      </c>
      <c r="E386" s="76"/>
      <c r="F386" s="77"/>
      <c r="G386" s="78"/>
      <c r="H386" s="79"/>
      <c r="I386" s="80"/>
      <c r="J386" s="77"/>
      <c r="K386" s="81"/>
      <c r="L386" s="79"/>
      <c r="M386" s="77"/>
      <c r="N386" s="81"/>
      <c r="O386" s="79"/>
    </row>
    <row r="387" spans="1:15" x14ac:dyDescent="0.35">
      <c r="A387" s="59"/>
      <c r="B387" s="60"/>
      <c r="C387" s="61" t="str">
        <f>IFERROR(IF(B387="No CAS","",INDEX('DEQ Pollutant List'!$C$7:$C$614,MATCH('3. Pollutant Emissions - EF'!B387,'DEQ Pollutant List'!$B$7:$B$614,0))),"")</f>
        <v/>
      </c>
      <c r="D387" s="68" t="str">
        <f>IFERROR(IF(OR($B387="",$B387="No CAS"),INDEX('DEQ Pollutant List'!$A$7:$A$614,MATCH($C387,'DEQ Pollutant List'!$C$7:$C$614,0)),INDEX('DEQ Pollutant List'!$A$7:$A$614,MATCH($B387,'DEQ Pollutant List'!$B$7:$B$614,0))),"")</f>
        <v/>
      </c>
      <c r="E387" s="76"/>
      <c r="F387" s="77"/>
      <c r="G387" s="78"/>
      <c r="H387" s="79"/>
      <c r="I387" s="80"/>
      <c r="J387" s="77"/>
      <c r="K387" s="81"/>
      <c r="L387" s="79"/>
      <c r="M387" s="77"/>
      <c r="N387" s="81"/>
      <c r="O387" s="79"/>
    </row>
    <row r="388" spans="1:15" x14ac:dyDescent="0.35">
      <c r="A388" s="59"/>
      <c r="B388" s="60"/>
      <c r="C388" s="61" t="str">
        <f>IFERROR(IF(B388="No CAS","",INDEX('DEQ Pollutant List'!$C$7:$C$614,MATCH('3. Pollutant Emissions - EF'!B388,'DEQ Pollutant List'!$B$7:$B$614,0))),"")</f>
        <v/>
      </c>
      <c r="D388" s="68" t="str">
        <f>IFERROR(IF(OR($B388="",$B388="No CAS"),INDEX('DEQ Pollutant List'!$A$7:$A$614,MATCH($C388,'DEQ Pollutant List'!$C$7:$C$614,0)),INDEX('DEQ Pollutant List'!$A$7:$A$614,MATCH($B388,'DEQ Pollutant List'!$B$7:$B$614,0))),"")</f>
        <v/>
      </c>
      <c r="E388" s="76"/>
      <c r="F388" s="77"/>
      <c r="G388" s="78"/>
      <c r="H388" s="79"/>
      <c r="I388" s="80"/>
      <c r="J388" s="77"/>
      <c r="K388" s="81"/>
      <c r="L388" s="79"/>
      <c r="M388" s="77"/>
      <c r="N388" s="81"/>
      <c r="O388" s="79"/>
    </row>
    <row r="389" spans="1:15" x14ac:dyDescent="0.35">
      <c r="A389" s="59"/>
      <c r="B389" s="60"/>
      <c r="C389" s="61" t="str">
        <f>IFERROR(IF(B389="No CAS","",INDEX('DEQ Pollutant List'!$C$7:$C$614,MATCH('3. Pollutant Emissions - EF'!B389,'DEQ Pollutant List'!$B$7:$B$614,0))),"")</f>
        <v/>
      </c>
      <c r="D389" s="68" t="str">
        <f>IFERROR(IF(OR($B389="",$B389="No CAS"),INDEX('DEQ Pollutant List'!$A$7:$A$614,MATCH($C389,'DEQ Pollutant List'!$C$7:$C$614,0)),INDEX('DEQ Pollutant List'!$A$7:$A$614,MATCH($B389,'DEQ Pollutant List'!$B$7:$B$614,0))),"")</f>
        <v/>
      </c>
      <c r="E389" s="76"/>
      <c r="F389" s="77"/>
      <c r="G389" s="78"/>
      <c r="H389" s="79"/>
      <c r="I389" s="80"/>
      <c r="J389" s="77"/>
      <c r="K389" s="81"/>
      <c r="L389" s="79"/>
      <c r="M389" s="77"/>
      <c r="N389" s="81"/>
      <c r="O389" s="79"/>
    </row>
    <row r="390" spans="1:15" x14ac:dyDescent="0.35">
      <c r="A390" s="59"/>
      <c r="B390" s="60"/>
      <c r="C390" s="61" t="str">
        <f>IFERROR(IF(B390="No CAS","",INDEX('DEQ Pollutant List'!$C$7:$C$614,MATCH('3. Pollutant Emissions - EF'!B390,'DEQ Pollutant List'!$B$7:$B$614,0))),"")</f>
        <v/>
      </c>
      <c r="D390" s="68" t="str">
        <f>IFERROR(IF(OR($B390="",$B390="No CAS"),INDEX('DEQ Pollutant List'!$A$7:$A$614,MATCH($C390,'DEQ Pollutant List'!$C$7:$C$614,0)),INDEX('DEQ Pollutant List'!$A$7:$A$614,MATCH($B390,'DEQ Pollutant List'!$B$7:$B$614,0))),"")</f>
        <v/>
      </c>
      <c r="E390" s="76"/>
      <c r="F390" s="77"/>
      <c r="G390" s="78"/>
      <c r="H390" s="79"/>
      <c r="I390" s="80"/>
      <c r="J390" s="77"/>
      <c r="K390" s="81"/>
      <c r="L390" s="79"/>
      <c r="M390" s="77"/>
      <c r="N390" s="81"/>
      <c r="O390" s="79"/>
    </row>
    <row r="391" spans="1:15" x14ac:dyDescent="0.35">
      <c r="A391" s="59"/>
      <c r="B391" s="60"/>
      <c r="C391" s="61" t="str">
        <f>IFERROR(IF(B391="No CAS","",INDEX('DEQ Pollutant List'!$C$7:$C$614,MATCH('3. Pollutant Emissions - EF'!B391,'DEQ Pollutant List'!$B$7:$B$614,0))),"")</f>
        <v/>
      </c>
      <c r="D391" s="68" t="str">
        <f>IFERROR(IF(OR($B391="",$B391="No CAS"),INDEX('DEQ Pollutant List'!$A$7:$A$614,MATCH($C391,'DEQ Pollutant List'!$C$7:$C$614,0)),INDEX('DEQ Pollutant List'!$A$7:$A$614,MATCH($B391,'DEQ Pollutant List'!$B$7:$B$614,0))),"")</f>
        <v/>
      </c>
      <c r="E391" s="76"/>
      <c r="F391" s="77"/>
      <c r="G391" s="78"/>
      <c r="H391" s="79"/>
      <c r="I391" s="80"/>
      <c r="J391" s="77"/>
      <c r="K391" s="81"/>
      <c r="L391" s="79"/>
      <c r="M391" s="77"/>
      <c r="N391" s="81"/>
      <c r="O391" s="79"/>
    </row>
    <row r="392" spans="1:15" x14ac:dyDescent="0.35">
      <c r="A392" s="59"/>
      <c r="B392" s="60"/>
      <c r="C392" s="61" t="str">
        <f>IFERROR(IF(B392="No CAS","",INDEX('DEQ Pollutant List'!$C$7:$C$614,MATCH('3. Pollutant Emissions - EF'!B392,'DEQ Pollutant List'!$B$7:$B$614,0))),"")</f>
        <v/>
      </c>
      <c r="D392" s="68" t="str">
        <f>IFERROR(IF(OR($B392="",$B392="No CAS"),INDEX('DEQ Pollutant List'!$A$7:$A$614,MATCH($C392,'DEQ Pollutant List'!$C$7:$C$614,0)),INDEX('DEQ Pollutant List'!$A$7:$A$614,MATCH($B392,'DEQ Pollutant List'!$B$7:$B$614,0))),"")</f>
        <v/>
      </c>
      <c r="E392" s="76"/>
      <c r="F392" s="77"/>
      <c r="G392" s="78"/>
      <c r="H392" s="79"/>
      <c r="I392" s="80"/>
      <c r="J392" s="77"/>
      <c r="K392" s="81"/>
      <c r="L392" s="79"/>
      <c r="M392" s="77"/>
      <c r="N392" s="81"/>
      <c r="O392" s="79"/>
    </row>
    <row r="393" spans="1:15" x14ac:dyDescent="0.35">
      <c r="A393" s="59"/>
      <c r="B393" s="60"/>
      <c r="C393" s="61" t="str">
        <f>IFERROR(IF(B393="No CAS","",INDEX('DEQ Pollutant List'!$C$7:$C$614,MATCH('3. Pollutant Emissions - EF'!B393,'DEQ Pollutant List'!$B$7:$B$614,0))),"")</f>
        <v/>
      </c>
      <c r="D393" s="68" t="str">
        <f>IFERROR(IF(OR($B393="",$B393="No CAS"),INDEX('DEQ Pollutant List'!$A$7:$A$614,MATCH($C393,'DEQ Pollutant List'!$C$7:$C$614,0)),INDEX('DEQ Pollutant List'!$A$7:$A$614,MATCH($B393,'DEQ Pollutant List'!$B$7:$B$614,0))),"")</f>
        <v/>
      </c>
      <c r="E393" s="76"/>
      <c r="F393" s="77"/>
      <c r="G393" s="78"/>
      <c r="H393" s="79"/>
      <c r="I393" s="80"/>
      <c r="J393" s="77"/>
      <c r="K393" s="81"/>
      <c r="L393" s="79"/>
      <c r="M393" s="77"/>
      <c r="N393" s="81"/>
      <c r="O393" s="79"/>
    </row>
    <row r="394" spans="1:15" x14ac:dyDescent="0.35">
      <c r="A394" s="59"/>
      <c r="B394" s="60"/>
      <c r="C394" s="61" t="str">
        <f>IFERROR(IF(B394="No CAS","",INDEX('DEQ Pollutant List'!$C$7:$C$614,MATCH('3. Pollutant Emissions - EF'!B394,'DEQ Pollutant List'!$B$7:$B$614,0))),"")</f>
        <v/>
      </c>
      <c r="D394" s="68" t="str">
        <f>IFERROR(IF(OR($B394="",$B394="No CAS"),INDEX('DEQ Pollutant List'!$A$7:$A$614,MATCH($C394,'DEQ Pollutant List'!$C$7:$C$614,0)),INDEX('DEQ Pollutant List'!$A$7:$A$614,MATCH($B394,'DEQ Pollutant List'!$B$7:$B$614,0))),"")</f>
        <v/>
      </c>
      <c r="E394" s="76"/>
      <c r="F394" s="77"/>
      <c r="G394" s="78"/>
      <c r="H394" s="79"/>
      <c r="I394" s="80"/>
      <c r="J394" s="77"/>
      <c r="K394" s="81"/>
      <c r="L394" s="79"/>
      <c r="M394" s="77"/>
      <c r="N394" s="81"/>
      <c r="O394" s="79"/>
    </row>
    <row r="395" spans="1:15" x14ac:dyDescent="0.35">
      <c r="A395" s="59"/>
      <c r="B395" s="60"/>
      <c r="C395" s="61" t="str">
        <f>IFERROR(IF(B395="No CAS","",INDEX('DEQ Pollutant List'!$C$7:$C$614,MATCH('3. Pollutant Emissions - EF'!B395,'DEQ Pollutant List'!$B$7:$B$614,0))),"")</f>
        <v/>
      </c>
      <c r="D395" s="68" t="str">
        <f>IFERROR(IF(OR($B395="",$B395="No CAS"),INDEX('DEQ Pollutant List'!$A$7:$A$614,MATCH($C395,'DEQ Pollutant List'!$C$7:$C$614,0)),INDEX('DEQ Pollutant List'!$A$7:$A$614,MATCH($B395,'DEQ Pollutant List'!$B$7:$B$614,0))),"")</f>
        <v/>
      </c>
      <c r="E395" s="76"/>
      <c r="F395" s="77"/>
      <c r="G395" s="78"/>
      <c r="H395" s="79"/>
      <c r="I395" s="80"/>
      <c r="J395" s="77"/>
      <c r="K395" s="81"/>
      <c r="L395" s="79"/>
      <c r="M395" s="77"/>
      <c r="N395" s="81"/>
      <c r="O395" s="79"/>
    </row>
    <row r="396" spans="1:15" x14ac:dyDescent="0.35">
      <c r="A396" s="59"/>
      <c r="B396" s="60"/>
      <c r="C396" s="61" t="str">
        <f>IFERROR(IF(B396="No CAS","",INDEX('DEQ Pollutant List'!$C$7:$C$614,MATCH('3. Pollutant Emissions - EF'!B396,'DEQ Pollutant List'!$B$7:$B$614,0))),"")</f>
        <v/>
      </c>
      <c r="D396" s="68" t="str">
        <f>IFERROR(IF(OR($B396="",$B396="No CAS"),INDEX('DEQ Pollutant List'!$A$7:$A$614,MATCH($C396,'DEQ Pollutant List'!$C$7:$C$614,0)),INDEX('DEQ Pollutant List'!$A$7:$A$614,MATCH($B396,'DEQ Pollutant List'!$B$7:$B$614,0))),"")</f>
        <v/>
      </c>
      <c r="E396" s="76"/>
      <c r="F396" s="77"/>
      <c r="G396" s="78"/>
      <c r="H396" s="79"/>
      <c r="I396" s="80"/>
      <c r="J396" s="77"/>
      <c r="K396" s="81"/>
      <c r="L396" s="79"/>
      <c r="M396" s="77"/>
      <c r="N396" s="81"/>
      <c r="O396" s="79"/>
    </row>
    <row r="397" spans="1:15" x14ac:dyDescent="0.35">
      <c r="A397" s="59"/>
      <c r="B397" s="60"/>
      <c r="C397" s="61" t="str">
        <f>IFERROR(IF(B397="No CAS","",INDEX('DEQ Pollutant List'!$C$7:$C$614,MATCH('3. Pollutant Emissions - EF'!B397,'DEQ Pollutant List'!$B$7:$B$614,0))),"")</f>
        <v/>
      </c>
      <c r="D397" s="68" t="str">
        <f>IFERROR(IF(OR($B397="",$B397="No CAS"),INDEX('DEQ Pollutant List'!$A$7:$A$614,MATCH($C397,'DEQ Pollutant List'!$C$7:$C$614,0)),INDEX('DEQ Pollutant List'!$A$7:$A$614,MATCH($B397,'DEQ Pollutant List'!$B$7:$B$614,0))),"")</f>
        <v/>
      </c>
      <c r="E397" s="76"/>
      <c r="F397" s="77"/>
      <c r="G397" s="78"/>
      <c r="H397" s="79"/>
      <c r="I397" s="80"/>
      <c r="J397" s="77"/>
      <c r="K397" s="81"/>
      <c r="L397" s="79"/>
      <c r="M397" s="77"/>
      <c r="N397" s="81"/>
      <c r="O397" s="79"/>
    </row>
    <row r="398" spans="1:15" x14ac:dyDescent="0.35">
      <c r="A398" s="59"/>
      <c r="B398" s="60"/>
      <c r="C398" s="61" t="str">
        <f>IFERROR(IF(B398="No CAS","",INDEX('DEQ Pollutant List'!$C$7:$C$614,MATCH('3. Pollutant Emissions - EF'!B398,'DEQ Pollutant List'!$B$7:$B$614,0))),"")</f>
        <v/>
      </c>
      <c r="D398" s="68" t="str">
        <f>IFERROR(IF(OR($B398="",$B398="No CAS"),INDEX('DEQ Pollutant List'!$A$7:$A$614,MATCH($C398,'DEQ Pollutant List'!$C$7:$C$614,0)),INDEX('DEQ Pollutant List'!$A$7:$A$614,MATCH($B398,'DEQ Pollutant List'!$B$7:$B$614,0))),"")</f>
        <v/>
      </c>
      <c r="E398" s="76"/>
      <c r="F398" s="77"/>
      <c r="G398" s="78"/>
      <c r="H398" s="79"/>
      <c r="I398" s="80"/>
      <c r="J398" s="77"/>
      <c r="K398" s="81"/>
      <c r="L398" s="79"/>
      <c r="M398" s="77"/>
      <c r="N398" s="81"/>
      <c r="O398" s="79"/>
    </row>
    <row r="399" spans="1:15" x14ac:dyDescent="0.35">
      <c r="A399" s="59"/>
      <c r="B399" s="60"/>
      <c r="C399" s="61" t="str">
        <f>IFERROR(IF(B399="No CAS","",INDEX('DEQ Pollutant List'!$C$7:$C$614,MATCH('3. Pollutant Emissions - EF'!B399,'DEQ Pollutant List'!$B$7:$B$614,0))),"")</f>
        <v/>
      </c>
      <c r="D399" s="68" t="str">
        <f>IFERROR(IF(OR($B399="",$B399="No CAS"),INDEX('DEQ Pollutant List'!$A$7:$A$614,MATCH($C399,'DEQ Pollutant List'!$C$7:$C$614,0)),INDEX('DEQ Pollutant List'!$A$7:$A$614,MATCH($B399,'DEQ Pollutant List'!$B$7:$B$614,0))),"")</f>
        <v/>
      </c>
      <c r="E399" s="76"/>
      <c r="F399" s="77"/>
      <c r="G399" s="78"/>
      <c r="H399" s="79"/>
      <c r="I399" s="80"/>
      <c r="J399" s="77"/>
      <c r="K399" s="81"/>
      <c r="L399" s="79"/>
      <c r="M399" s="77"/>
      <c r="N399" s="81"/>
      <c r="O399" s="79"/>
    </row>
    <row r="400" spans="1:15" x14ac:dyDescent="0.35">
      <c r="A400" s="59"/>
      <c r="B400" s="60"/>
      <c r="C400" s="61" t="str">
        <f>IFERROR(IF(B400="No CAS","",INDEX('DEQ Pollutant List'!$C$7:$C$614,MATCH('3. Pollutant Emissions - EF'!B400,'DEQ Pollutant List'!$B$7:$B$614,0))),"")</f>
        <v/>
      </c>
      <c r="D400" s="68" t="str">
        <f>IFERROR(IF(OR($B400="",$B400="No CAS"),INDEX('DEQ Pollutant List'!$A$7:$A$614,MATCH($C400,'DEQ Pollutant List'!$C$7:$C$614,0)),INDEX('DEQ Pollutant List'!$A$7:$A$614,MATCH($B400,'DEQ Pollutant List'!$B$7:$B$614,0))),"")</f>
        <v/>
      </c>
      <c r="E400" s="76"/>
      <c r="F400" s="77"/>
      <c r="G400" s="78"/>
      <c r="H400" s="79"/>
      <c r="I400" s="80"/>
      <c r="J400" s="77"/>
      <c r="K400" s="81"/>
      <c r="L400" s="79"/>
      <c r="M400" s="77"/>
      <c r="N400" s="81"/>
      <c r="O400" s="79"/>
    </row>
    <row r="401" spans="1:15" x14ac:dyDescent="0.35">
      <c r="A401" s="59"/>
      <c r="B401" s="60"/>
      <c r="C401" s="61" t="str">
        <f>IFERROR(IF(B401="No CAS","",INDEX('DEQ Pollutant List'!$C$7:$C$614,MATCH('3. Pollutant Emissions - EF'!B401,'DEQ Pollutant List'!$B$7:$B$614,0))),"")</f>
        <v/>
      </c>
      <c r="D401" s="68" t="str">
        <f>IFERROR(IF(OR($B401="",$B401="No CAS"),INDEX('DEQ Pollutant List'!$A$7:$A$614,MATCH($C401,'DEQ Pollutant List'!$C$7:$C$614,0)),INDEX('DEQ Pollutant List'!$A$7:$A$614,MATCH($B401,'DEQ Pollutant List'!$B$7:$B$614,0))),"")</f>
        <v/>
      </c>
      <c r="E401" s="76"/>
      <c r="F401" s="77"/>
      <c r="G401" s="78"/>
      <c r="H401" s="79"/>
      <c r="I401" s="80"/>
      <c r="J401" s="77"/>
      <c r="K401" s="81"/>
      <c r="L401" s="79"/>
      <c r="M401" s="77"/>
      <c r="N401" s="81"/>
      <c r="O401" s="79"/>
    </row>
    <row r="402" spans="1:15" x14ac:dyDescent="0.35">
      <c r="A402" s="59"/>
      <c r="B402" s="60"/>
      <c r="C402" s="61" t="str">
        <f>IFERROR(IF(B402="No CAS","",INDEX('DEQ Pollutant List'!$C$7:$C$614,MATCH('3. Pollutant Emissions - EF'!B402,'DEQ Pollutant List'!$B$7:$B$614,0))),"")</f>
        <v/>
      </c>
      <c r="D402" s="68" t="str">
        <f>IFERROR(IF(OR($B402="",$B402="No CAS"),INDEX('DEQ Pollutant List'!$A$7:$A$614,MATCH($C402,'DEQ Pollutant List'!$C$7:$C$614,0)),INDEX('DEQ Pollutant List'!$A$7:$A$614,MATCH($B402,'DEQ Pollutant List'!$B$7:$B$614,0))),"")</f>
        <v/>
      </c>
      <c r="E402" s="76"/>
      <c r="F402" s="77"/>
      <c r="G402" s="78"/>
      <c r="H402" s="79"/>
      <c r="I402" s="80"/>
      <c r="J402" s="77"/>
      <c r="K402" s="81"/>
      <c r="L402" s="79"/>
      <c r="M402" s="77"/>
      <c r="N402" s="81"/>
      <c r="O402" s="79"/>
    </row>
    <row r="403" spans="1:15" x14ac:dyDescent="0.35">
      <c r="A403" s="59"/>
      <c r="B403" s="60"/>
      <c r="C403" s="61" t="str">
        <f>IFERROR(IF(B403="No CAS","",INDEX('DEQ Pollutant List'!$C$7:$C$614,MATCH('3. Pollutant Emissions - EF'!B403,'DEQ Pollutant List'!$B$7:$B$614,0))),"")</f>
        <v/>
      </c>
      <c r="D403" s="68" t="str">
        <f>IFERROR(IF(OR($B403="",$B403="No CAS"),INDEX('DEQ Pollutant List'!$A$7:$A$614,MATCH($C403,'DEQ Pollutant List'!$C$7:$C$614,0)),INDEX('DEQ Pollutant List'!$A$7:$A$614,MATCH($B403,'DEQ Pollutant List'!$B$7:$B$614,0))),"")</f>
        <v/>
      </c>
      <c r="E403" s="76"/>
      <c r="F403" s="77"/>
      <c r="G403" s="78"/>
      <c r="H403" s="79"/>
      <c r="I403" s="80"/>
      <c r="J403" s="77"/>
      <c r="K403" s="81"/>
      <c r="L403" s="79"/>
      <c r="M403" s="77"/>
      <c r="N403" s="81"/>
      <c r="O403" s="79"/>
    </row>
    <row r="404" spans="1:15" x14ac:dyDescent="0.35">
      <c r="A404" s="59"/>
      <c r="B404" s="60"/>
      <c r="C404" s="61" t="str">
        <f>IFERROR(IF(B404="No CAS","",INDEX('DEQ Pollutant List'!$C$7:$C$614,MATCH('3. Pollutant Emissions - EF'!B404,'DEQ Pollutant List'!$B$7:$B$614,0))),"")</f>
        <v/>
      </c>
      <c r="D404" s="68" t="str">
        <f>IFERROR(IF(OR($B404="",$B404="No CAS"),INDEX('DEQ Pollutant List'!$A$7:$A$614,MATCH($C404,'DEQ Pollutant List'!$C$7:$C$614,0)),INDEX('DEQ Pollutant List'!$A$7:$A$614,MATCH($B404,'DEQ Pollutant List'!$B$7:$B$614,0))),"")</f>
        <v/>
      </c>
      <c r="E404" s="76"/>
      <c r="F404" s="77"/>
      <c r="G404" s="78"/>
      <c r="H404" s="79"/>
      <c r="I404" s="80"/>
      <c r="J404" s="77"/>
      <c r="K404" s="81"/>
      <c r="L404" s="79"/>
      <c r="M404" s="77"/>
      <c r="N404" s="81"/>
      <c r="O404" s="79"/>
    </row>
    <row r="405" spans="1:15" x14ac:dyDescent="0.35">
      <c r="A405" s="59"/>
      <c r="B405" s="60"/>
      <c r="C405" s="61" t="str">
        <f>IFERROR(IF(B405="No CAS","",INDEX('DEQ Pollutant List'!$C$7:$C$614,MATCH('3. Pollutant Emissions - EF'!B405,'DEQ Pollutant List'!$B$7:$B$614,0))),"")</f>
        <v/>
      </c>
      <c r="D405" s="68" t="str">
        <f>IFERROR(IF(OR($B405="",$B405="No CAS"),INDEX('DEQ Pollutant List'!$A$7:$A$614,MATCH($C405,'DEQ Pollutant List'!$C$7:$C$614,0)),INDEX('DEQ Pollutant List'!$A$7:$A$614,MATCH($B405,'DEQ Pollutant List'!$B$7:$B$614,0))),"")</f>
        <v/>
      </c>
      <c r="E405" s="76"/>
      <c r="F405" s="77"/>
      <c r="G405" s="78"/>
      <c r="H405" s="79"/>
      <c r="I405" s="80"/>
      <c r="J405" s="77"/>
      <c r="K405" s="81"/>
      <c r="L405" s="79"/>
      <c r="M405" s="77"/>
      <c r="N405" s="81"/>
      <c r="O405" s="79"/>
    </row>
    <row r="406" spans="1:15" x14ac:dyDescent="0.35">
      <c r="A406" s="59"/>
      <c r="B406" s="60"/>
      <c r="C406" s="61" t="str">
        <f>IFERROR(IF(B406="No CAS","",INDEX('DEQ Pollutant List'!$C$7:$C$614,MATCH('3. Pollutant Emissions - EF'!B406,'DEQ Pollutant List'!$B$7:$B$614,0))),"")</f>
        <v/>
      </c>
      <c r="D406" s="68" t="str">
        <f>IFERROR(IF(OR($B406="",$B406="No CAS"),INDEX('DEQ Pollutant List'!$A$7:$A$614,MATCH($C406,'DEQ Pollutant List'!$C$7:$C$614,0)),INDEX('DEQ Pollutant List'!$A$7:$A$614,MATCH($B406,'DEQ Pollutant List'!$B$7:$B$614,0))),"")</f>
        <v/>
      </c>
      <c r="E406" s="76"/>
      <c r="F406" s="77"/>
      <c r="G406" s="78"/>
      <c r="H406" s="79"/>
      <c r="I406" s="80"/>
      <c r="J406" s="77"/>
      <c r="K406" s="81"/>
      <c r="L406" s="79"/>
      <c r="M406" s="77"/>
      <c r="N406" s="81"/>
      <c r="O406" s="79"/>
    </row>
    <row r="407" spans="1:15" x14ac:dyDescent="0.35">
      <c r="A407" s="59"/>
      <c r="B407" s="60"/>
      <c r="C407" s="61" t="str">
        <f>IFERROR(IF(B407="No CAS","",INDEX('DEQ Pollutant List'!$C$7:$C$614,MATCH('3. Pollutant Emissions - EF'!B407,'DEQ Pollutant List'!$B$7:$B$614,0))),"")</f>
        <v/>
      </c>
      <c r="D407" s="68" t="str">
        <f>IFERROR(IF(OR($B407="",$B407="No CAS"),INDEX('DEQ Pollutant List'!$A$7:$A$614,MATCH($C407,'DEQ Pollutant List'!$C$7:$C$614,0)),INDEX('DEQ Pollutant List'!$A$7:$A$614,MATCH($B407,'DEQ Pollutant List'!$B$7:$B$614,0))),"")</f>
        <v/>
      </c>
      <c r="E407" s="76"/>
      <c r="F407" s="77"/>
      <c r="G407" s="78"/>
      <c r="H407" s="79"/>
      <c r="I407" s="80"/>
      <c r="J407" s="77"/>
      <c r="K407" s="81"/>
      <c r="L407" s="79"/>
      <c r="M407" s="77"/>
      <c r="N407" s="81"/>
      <c r="O407" s="79"/>
    </row>
    <row r="408" spans="1:15" x14ac:dyDescent="0.35">
      <c r="A408" s="59"/>
      <c r="B408" s="60"/>
      <c r="C408" s="61" t="str">
        <f>IFERROR(IF(B408="No CAS","",INDEX('DEQ Pollutant List'!$C$7:$C$614,MATCH('3. Pollutant Emissions - EF'!B408,'DEQ Pollutant List'!$B$7:$B$614,0))),"")</f>
        <v/>
      </c>
      <c r="D408" s="68" t="str">
        <f>IFERROR(IF(OR($B408="",$B408="No CAS"),INDEX('DEQ Pollutant List'!$A$7:$A$614,MATCH($C408,'DEQ Pollutant List'!$C$7:$C$614,0)),INDEX('DEQ Pollutant List'!$A$7:$A$614,MATCH($B408,'DEQ Pollutant List'!$B$7:$B$614,0))),"")</f>
        <v/>
      </c>
      <c r="E408" s="76"/>
      <c r="F408" s="77"/>
      <c r="G408" s="78"/>
      <c r="H408" s="79"/>
      <c r="I408" s="80"/>
      <c r="J408" s="77"/>
      <c r="K408" s="81"/>
      <c r="L408" s="79"/>
      <c r="M408" s="77"/>
      <c r="N408" s="81"/>
      <c r="O408" s="79"/>
    </row>
    <row r="409" spans="1:15" x14ac:dyDescent="0.35">
      <c r="A409" s="59"/>
      <c r="B409" s="60"/>
      <c r="C409" s="61" t="str">
        <f>IFERROR(IF(B409="No CAS","",INDEX('DEQ Pollutant List'!$C$7:$C$614,MATCH('3. Pollutant Emissions - EF'!B409,'DEQ Pollutant List'!$B$7:$B$614,0))),"")</f>
        <v/>
      </c>
      <c r="D409" s="68" t="str">
        <f>IFERROR(IF(OR($B409="",$B409="No CAS"),INDEX('DEQ Pollutant List'!$A$7:$A$614,MATCH($C409,'DEQ Pollutant List'!$C$7:$C$614,0)),INDEX('DEQ Pollutant List'!$A$7:$A$614,MATCH($B409,'DEQ Pollutant List'!$B$7:$B$614,0))),"")</f>
        <v/>
      </c>
      <c r="E409" s="76"/>
      <c r="F409" s="77"/>
      <c r="G409" s="78"/>
      <c r="H409" s="79"/>
      <c r="I409" s="80"/>
      <c r="J409" s="77"/>
      <c r="K409" s="81"/>
      <c r="L409" s="79"/>
      <c r="M409" s="77"/>
      <c r="N409" s="81"/>
      <c r="O409" s="79"/>
    </row>
    <row r="410" spans="1:15" x14ac:dyDescent="0.35">
      <c r="A410" s="59"/>
      <c r="B410" s="60"/>
      <c r="C410" s="61" t="str">
        <f>IFERROR(IF(B410="No CAS","",INDEX('DEQ Pollutant List'!$C$7:$C$614,MATCH('3. Pollutant Emissions - EF'!B410,'DEQ Pollutant List'!$B$7:$B$614,0))),"")</f>
        <v/>
      </c>
      <c r="D410" s="68" t="str">
        <f>IFERROR(IF(OR($B410="",$B410="No CAS"),INDEX('DEQ Pollutant List'!$A$7:$A$614,MATCH($C410,'DEQ Pollutant List'!$C$7:$C$614,0)),INDEX('DEQ Pollutant List'!$A$7:$A$614,MATCH($B410,'DEQ Pollutant List'!$B$7:$B$614,0))),"")</f>
        <v/>
      </c>
      <c r="E410" s="76"/>
      <c r="F410" s="77"/>
      <c r="G410" s="78"/>
      <c r="H410" s="79"/>
      <c r="I410" s="80"/>
      <c r="J410" s="77"/>
      <c r="K410" s="81"/>
      <c r="L410" s="79"/>
      <c r="M410" s="77"/>
      <c r="N410" s="81"/>
      <c r="O410" s="79"/>
    </row>
    <row r="411" spans="1:15" x14ac:dyDescent="0.35">
      <c r="A411" s="59"/>
      <c r="B411" s="60"/>
      <c r="C411" s="61" t="str">
        <f>IFERROR(IF(B411="No CAS","",INDEX('DEQ Pollutant List'!$C$7:$C$614,MATCH('3. Pollutant Emissions - EF'!B411,'DEQ Pollutant List'!$B$7:$B$614,0))),"")</f>
        <v/>
      </c>
      <c r="D411" s="68" t="str">
        <f>IFERROR(IF(OR($B411="",$B411="No CAS"),INDEX('DEQ Pollutant List'!$A$7:$A$614,MATCH($C411,'DEQ Pollutant List'!$C$7:$C$614,0)),INDEX('DEQ Pollutant List'!$A$7:$A$614,MATCH($B411,'DEQ Pollutant List'!$B$7:$B$614,0))),"")</f>
        <v/>
      </c>
      <c r="E411" s="76"/>
      <c r="F411" s="77"/>
      <c r="G411" s="78"/>
      <c r="H411" s="79"/>
      <c r="I411" s="80"/>
      <c r="J411" s="77"/>
      <c r="K411" s="81"/>
      <c r="L411" s="79"/>
      <c r="M411" s="77"/>
      <c r="N411" s="81"/>
      <c r="O411" s="79"/>
    </row>
    <row r="412" spans="1:15" x14ac:dyDescent="0.35">
      <c r="A412" s="59"/>
      <c r="B412" s="60"/>
      <c r="C412" s="61" t="str">
        <f>IFERROR(IF(B412="No CAS","",INDEX('DEQ Pollutant List'!$C$7:$C$614,MATCH('3. Pollutant Emissions - EF'!B412,'DEQ Pollutant List'!$B$7:$B$614,0))),"")</f>
        <v/>
      </c>
      <c r="D412" s="68" t="str">
        <f>IFERROR(IF(OR($B412="",$B412="No CAS"),INDEX('DEQ Pollutant List'!$A$7:$A$614,MATCH($C412,'DEQ Pollutant List'!$C$7:$C$614,0)),INDEX('DEQ Pollutant List'!$A$7:$A$614,MATCH($B412,'DEQ Pollutant List'!$B$7:$B$614,0))),"")</f>
        <v/>
      </c>
      <c r="E412" s="76"/>
      <c r="F412" s="77"/>
      <c r="G412" s="78"/>
      <c r="H412" s="79"/>
      <c r="I412" s="80"/>
      <c r="J412" s="77"/>
      <c r="K412" s="81"/>
      <c r="L412" s="79"/>
      <c r="M412" s="77"/>
      <c r="N412" s="81"/>
      <c r="O412" s="79"/>
    </row>
    <row r="413" spans="1:15" x14ac:dyDescent="0.35">
      <c r="A413" s="59"/>
      <c r="B413" s="60"/>
      <c r="C413" s="61" t="str">
        <f>IFERROR(IF(B413="No CAS","",INDEX('DEQ Pollutant List'!$C$7:$C$614,MATCH('3. Pollutant Emissions - EF'!B413,'DEQ Pollutant List'!$B$7:$B$614,0))),"")</f>
        <v/>
      </c>
      <c r="D413" s="68" t="str">
        <f>IFERROR(IF(OR($B413="",$B413="No CAS"),INDEX('DEQ Pollutant List'!$A$7:$A$614,MATCH($C413,'DEQ Pollutant List'!$C$7:$C$614,0)),INDEX('DEQ Pollutant List'!$A$7:$A$614,MATCH($B413,'DEQ Pollutant List'!$B$7:$B$614,0))),"")</f>
        <v/>
      </c>
      <c r="E413" s="76"/>
      <c r="F413" s="77"/>
      <c r="G413" s="78"/>
      <c r="H413" s="79"/>
      <c r="I413" s="80"/>
      <c r="J413" s="77"/>
      <c r="K413" s="81"/>
      <c r="L413" s="79"/>
      <c r="M413" s="77"/>
      <c r="N413" s="81"/>
      <c r="O413" s="79"/>
    </row>
    <row r="414" spans="1:15" x14ac:dyDescent="0.35">
      <c r="A414" s="59"/>
      <c r="B414" s="60"/>
      <c r="C414" s="61" t="str">
        <f>IFERROR(IF(B414="No CAS","",INDEX('DEQ Pollutant List'!$C$7:$C$614,MATCH('3. Pollutant Emissions - EF'!B414,'DEQ Pollutant List'!$B$7:$B$614,0))),"")</f>
        <v/>
      </c>
      <c r="D414" s="68" t="str">
        <f>IFERROR(IF(OR($B414="",$B414="No CAS"),INDEX('DEQ Pollutant List'!$A$7:$A$614,MATCH($C414,'DEQ Pollutant List'!$C$7:$C$614,0)),INDEX('DEQ Pollutant List'!$A$7:$A$614,MATCH($B414,'DEQ Pollutant List'!$B$7:$B$614,0))),"")</f>
        <v/>
      </c>
      <c r="E414" s="76"/>
      <c r="F414" s="77"/>
      <c r="G414" s="78"/>
      <c r="H414" s="79"/>
      <c r="I414" s="80"/>
      <c r="J414" s="77"/>
      <c r="K414" s="81"/>
      <c r="L414" s="79"/>
      <c r="M414" s="77"/>
      <c r="N414" s="81"/>
      <c r="O414" s="79"/>
    </row>
    <row r="415" spans="1:15" x14ac:dyDescent="0.35">
      <c r="A415" s="59"/>
      <c r="B415" s="60"/>
      <c r="C415" s="61" t="str">
        <f>IFERROR(IF(B415="No CAS","",INDEX('DEQ Pollutant List'!$C$7:$C$614,MATCH('3. Pollutant Emissions - EF'!B415,'DEQ Pollutant List'!$B$7:$B$614,0))),"")</f>
        <v/>
      </c>
      <c r="D415" s="68" t="str">
        <f>IFERROR(IF(OR($B415="",$B415="No CAS"),INDEX('DEQ Pollutant List'!$A$7:$A$614,MATCH($C415,'DEQ Pollutant List'!$C$7:$C$614,0)),INDEX('DEQ Pollutant List'!$A$7:$A$614,MATCH($B415,'DEQ Pollutant List'!$B$7:$B$614,0))),"")</f>
        <v/>
      </c>
      <c r="E415" s="76"/>
      <c r="F415" s="77"/>
      <c r="G415" s="78"/>
      <c r="H415" s="79"/>
      <c r="I415" s="80"/>
      <c r="J415" s="77"/>
      <c r="K415" s="81"/>
      <c r="L415" s="79"/>
      <c r="M415" s="77"/>
      <c r="N415" s="81"/>
      <c r="O415" s="79"/>
    </row>
    <row r="416" spans="1:15" x14ac:dyDescent="0.35">
      <c r="A416" s="59"/>
      <c r="B416" s="60"/>
      <c r="C416" s="61" t="str">
        <f>IFERROR(IF(B416="No CAS","",INDEX('DEQ Pollutant List'!$C$7:$C$614,MATCH('3. Pollutant Emissions - EF'!B416,'DEQ Pollutant List'!$B$7:$B$614,0))),"")</f>
        <v/>
      </c>
      <c r="D416" s="68" t="str">
        <f>IFERROR(IF(OR($B416="",$B416="No CAS"),INDEX('DEQ Pollutant List'!$A$7:$A$614,MATCH($C416,'DEQ Pollutant List'!$C$7:$C$614,0)),INDEX('DEQ Pollutant List'!$A$7:$A$614,MATCH($B416,'DEQ Pollutant List'!$B$7:$B$614,0))),"")</f>
        <v/>
      </c>
      <c r="E416" s="76"/>
      <c r="F416" s="77"/>
      <c r="G416" s="78"/>
      <c r="H416" s="79"/>
      <c r="I416" s="80"/>
      <c r="J416" s="77"/>
      <c r="K416" s="81"/>
      <c r="L416" s="79"/>
      <c r="M416" s="77"/>
      <c r="N416" s="81"/>
      <c r="O416" s="79"/>
    </row>
    <row r="417" spans="1:15" x14ac:dyDescent="0.35">
      <c r="A417" s="59"/>
      <c r="B417" s="60"/>
      <c r="C417" s="61" t="str">
        <f>IFERROR(IF(B417="No CAS","",INDEX('DEQ Pollutant List'!$C$7:$C$614,MATCH('3. Pollutant Emissions - EF'!B417,'DEQ Pollutant List'!$B$7:$B$614,0))),"")</f>
        <v/>
      </c>
      <c r="D417" s="68" t="str">
        <f>IFERROR(IF(OR($B417="",$B417="No CAS"),INDEX('DEQ Pollutant List'!$A$7:$A$614,MATCH($C417,'DEQ Pollutant List'!$C$7:$C$614,0)),INDEX('DEQ Pollutant List'!$A$7:$A$614,MATCH($B417,'DEQ Pollutant List'!$B$7:$B$614,0))),"")</f>
        <v/>
      </c>
      <c r="E417" s="76"/>
      <c r="F417" s="77"/>
      <c r="G417" s="78"/>
      <c r="H417" s="79"/>
      <c r="I417" s="80"/>
      <c r="J417" s="77"/>
      <c r="K417" s="81"/>
      <c r="L417" s="79"/>
      <c r="M417" s="77"/>
      <c r="N417" s="81"/>
      <c r="O417" s="79"/>
    </row>
    <row r="418" spans="1:15" x14ac:dyDescent="0.35">
      <c r="A418" s="59"/>
      <c r="B418" s="60"/>
      <c r="C418" s="61" t="str">
        <f>IFERROR(IF(B418="No CAS","",INDEX('DEQ Pollutant List'!$C$7:$C$614,MATCH('3. Pollutant Emissions - EF'!B418,'DEQ Pollutant List'!$B$7:$B$614,0))),"")</f>
        <v/>
      </c>
      <c r="D418" s="68" t="str">
        <f>IFERROR(IF(OR($B418="",$B418="No CAS"),INDEX('DEQ Pollutant List'!$A$7:$A$614,MATCH($C418,'DEQ Pollutant List'!$C$7:$C$614,0)),INDEX('DEQ Pollutant List'!$A$7:$A$614,MATCH($B418,'DEQ Pollutant List'!$B$7:$B$614,0))),"")</f>
        <v/>
      </c>
      <c r="E418" s="76"/>
      <c r="F418" s="77"/>
      <c r="G418" s="78"/>
      <c r="H418" s="79"/>
      <c r="I418" s="80"/>
      <c r="J418" s="77"/>
      <c r="K418" s="81"/>
      <c r="L418" s="79"/>
      <c r="M418" s="77"/>
      <c r="N418" s="81"/>
      <c r="O418" s="79"/>
    </row>
    <row r="419" spans="1:15" x14ac:dyDescent="0.35">
      <c r="A419" s="59"/>
      <c r="B419" s="60"/>
      <c r="C419" s="61" t="str">
        <f>IFERROR(IF(B419="No CAS","",INDEX('DEQ Pollutant List'!$C$7:$C$614,MATCH('3. Pollutant Emissions - EF'!B419,'DEQ Pollutant List'!$B$7:$B$614,0))),"")</f>
        <v/>
      </c>
      <c r="D419" s="68" t="str">
        <f>IFERROR(IF(OR($B419="",$B419="No CAS"),INDEX('DEQ Pollutant List'!$A$7:$A$614,MATCH($C419,'DEQ Pollutant List'!$C$7:$C$614,0)),INDEX('DEQ Pollutant List'!$A$7:$A$614,MATCH($B419,'DEQ Pollutant List'!$B$7:$B$614,0))),"")</f>
        <v/>
      </c>
      <c r="E419" s="76"/>
      <c r="F419" s="77"/>
      <c r="G419" s="78"/>
      <c r="H419" s="79"/>
      <c r="I419" s="80"/>
      <c r="J419" s="77"/>
      <c r="K419" s="81"/>
      <c r="L419" s="79"/>
      <c r="M419" s="77"/>
      <c r="N419" s="81"/>
      <c r="O419" s="79"/>
    </row>
    <row r="420" spans="1:15" x14ac:dyDescent="0.35">
      <c r="A420" s="59"/>
      <c r="B420" s="60"/>
      <c r="C420" s="61" t="str">
        <f>IFERROR(IF(B420="No CAS","",INDEX('DEQ Pollutant List'!$C$7:$C$614,MATCH('3. Pollutant Emissions - EF'!B420,'DEQ Pollutant List'!$B$7:$B$614,0))),"")</f>
        <v/>
      </c>
      <c r="D420" s="68" t="str">
        <f>IFERROR(IF(OR($B420="",$B420="No CAS"),INDEX('DEQ Pollutant List'!$A$7:$A$614,MATCH($C420,'DEQ Pollutant List'!$C$7:$C$614,0)),INDEX('DEQ Pollutant List'!$A$7:$A$614,MATCH($B420,'DEQ Pollutant List'!$B$7:$B$614,0))),"")</f>
        <v/>
      </c>
      <c r="E420" s="76"/>
      <c r="F420" s="77"/>
      <c r="G420" s="78"/>
      <c r="H420" s="79"/>
      <c r="I420" s="80"/>
      <c r="J420" s="77"/>
      <c r="K420" s="81"/>
      <c r="L420" s="79"/>
      <c r="M420" s="77"/>
      <c r="N420" s="81"/>
      <c r="O420" s="79"/>
    </row>
    <row r="421" spans="1:15" x14ac:dyDescent="0.35">
      <c r="A421" s="59"/>
      <c r="B421" s="60"/>
      <c r="C421" s="61" t="str">
        <f>IFERROR(IF(B421="No CAS","",INDEX('DEQ Pollutant List'!$C$7:$C$614,MATCH('3. Pollutant Emissions - EF'!B421,'DEQ Pollutant List'!$B$7:$B$614,0))),"")</f>
        <v/>
      </c>
      <c r="D421" s="68" t="str">
        <f>IFERROR(IF(OR($B421="",$B421="No CAS"),INDEX('DEQ Pollutant List'!$A$7:$A$614,MATCH($C421,'DEQ Pollutant List'!$C$7:$C$614,0)),INDEX('DEQ Pollutant List'!$A$7:$A$614,MATCH($B421,'DEQ Pollutant List'!$B$7:$B$614,0))),"")</f>
        <v/>
      </c>
      <c r="E421" s="76"/>
      <c r="F421" s="77"/>
      <c r="G421" s="78"/>
      <c r="H421" s="79"/>
      <c r="I421" s="80"/>
      <c r="J421" s="77"/>
      <c r="K421" s="81"/>
      <c r="L421" s="79"/>
      <c r="M421" s="77"/>
      <c r="N421" s="81"/>
      <c r="O421" s="79"/>
    </row>
    <row r="422" spans="1:15" x14ac:dyDescent="0.35">
      <c r="A422" s="59"/>
      <c r="B422" s="60"/>
      <c r="C422" s="61" t="str">
        <f>IFERROR(IF(B422="No CAS","",INDEX('DEQ Pollutant List'!$C$7:$C$614,MATCH('3. Pollutant Emissions - EF'!B422,'DEQ Pollutant List'!$B$7:$B$614,0))),"")</f>
        <v/>
      </c>
      <c r="D422" s="68" t="str">
        <f>IFERROR(IF(OR($B422="",$B422="No CAS"),INDEX('DEQ Pollutant List'!$A$7:$A$614,MATCH($C422,'DEQ Pollutant List'!$C$7:$C$614,0)),INDEX('DEQ Pollutant List'!$A$7:$A$614,MATCH($B422,'DEQ Pollutant List'!$B$7:$B$614,0))),"")</f>
        <v/>
      </c>
      <c r="E422" s="76"/>
      <c r="F422" s="77"/>
      <c r="G422" s="78"/>
      <c r="H422" s="79"/>
      <c r="I422" s="80"/>
      <c r="J422" s="77"/>
      <c r="K422" s="81"/>
      <c r="L422" s="79"/>
      <c r="M422" s="77"/>
      <c r="N422" s="81"/>
      <c r="O422" s="79"/>
    </row>
    <row r="423" spans="1:15" x14ac:dyDescent="0.35">
      <c r="A423" s="59"/>
      <c r="B423" s="60"/>
      <c r="C423" s="61" t="str">
        <f>IFERROR(IF(B423="No CAS","",INDEX('DEQ Pollutant List'!$C$7:$C$614,MATCH('3. Pollutant Emissions - EF'!B423,'DEQ Pollutant List'!$B$7:$B$614,0))),"")</f>
        <v/>
      </c>
      <c r="D423" s="68" t="str">
        <f>IFERROR(IF(OR($B423="",$B423="No CAS"),INDEX('DEQ Pollutant List'!$A$7:$A$614,MATCH($C423,'DEQ Pollutant List'!$C$7:$C$614,0)),INDEX('DEQ Pollutant List'!$A$7:$A$614,MATCH($B423,'DEQ Pollutant List'!$B$7:$B$614,0))),"")</f>
        <v/>
      </c>
      <c r="E423" s="76"/>
      <c r="F423" s="77"/>
      <c r="G423" s="78"/>
      <c r="H423" s="79"/>
      <c r="I423" s="80"/>
      <c r="J423" s="77"/>
      <c r="K423" s="81"/>
      <c r="L423" s="79"/>
      <c r="M423" s="77"/>
      <c r="N423" s="81"/>
      <c r="O423" s="79"/>
    </row>
    <row r="424" spans="1:15" x14ac:dyDescent="0.35">
      <c r="A424" s="59"/>
      <c r="B424" s="60"/>
      <c r="C424" s="61" t="str">
        <f>IFERROR(IF(B424="No CAS","",INDEX('DEQ Pollutant List'!$C$7:$C$614,MATCH('3. Pollutant Emissions - EF'!B424,'DEQ Pollutant List'!$B$7:$B$614,0))),"")</f>
        <v/>
      </c>
      <c r="D424" s="68" t="str">
        <f>IFERROR(IF(OR($B424="",$B424="No CAS"),INDEX('DEQ Pollutant List'!$A$7:$A$614,MATCH($C424,'DEQ Pollutant List'!$C$7:$C$614,0)),INDEX('DEQ Pollutant List'!$A$7:$A$614,MATCH($B424,'DEQ Pollutant List'!$B$7:$B$614,0))),"")</f>
        <v/>
      </c>
      <c r="E424" s="76"/>
      <c r="F424" s="77"/>
      <c r="G424" s="78"/>
      <c r="H424" s="79"/>
      <c r="I424" s="80"/>
      <c r="J424" s="77"/>
      <c r="K424" s="81"/>
      <c r="L424" s="79"/>
      <c r="M424" s="77"/>
      <c r="N424" s="81"/>
      <c r="O424" s="79"/>
    </row>
    <row r="425" spans="1:15" x14ac:dyDescent="0.35">
      <c r="A425" s="59"/>
      <c r="B425" s="60"/>
      <c r="C425" s="61" t="str">
        <f>IFERROR(IF(B425="No CAS","",INDEX('DEQ Pollutant List'!$C$7:$C$614,MATCH('3. Pollutant Emissions - EF'!B425,'DEQ Pollutant List'!$B$7:$B$614,0))),"")</f>
        <v/>
      </c>
      <c r="D425" s="68" t="str">
        <f>IFERROR(IF(OR($B425="",$B425="No CAS"),INDEX('DEQ Pollutant List'!$A$7:$A$614,MATCH($C425,'DEQ Pollutant List'!$C$7:$C$614,0)),INDEX('DEQ Pollutant List'!$A$7:$A$614,MATCH($B425,'DEQ Pollutant List'!$B$7:$B$614,0))),"")</f>
        <v/>
      </c>
      <c r="E425" s="76"/>
      <c r="F425" s="77"/>
      <c r="G425" s="78"/>
      <c r="H425" s="79"/>
      <c r="I425" s="80"/>
      <c r="J425" s="77"/>
      <c r="K425" s="81"/>
      <c r="L425" s="79"/>
      <c r="M425" s="77"/>
      <c r="N425" s="81"/>
      <c r="O425" s="79"/>
    </row>
    <row r="426" spans="1:15" x14ac:dyDescent="0.35">
      <c r="A426" s="59"/>
      <c r="B426" s="60"/>
      <c r="C426" s="61" t="str">
        <f>IFERROR(IF(B426="No CAS","",INDEX('DEQ Pollutant List'!$C$7:$C$614,MATCH('3. Pollutant Emissions - EF'!B426,'DEQ Pollutant List'!$B$7:$B$614,0))),"")</f>
        <v/>
      </c>
      <c r="D426" s="68" t="str">
        <f>IFERROR(IF(OR($B426="",$B426="No CAS"),INDEX('DEQ Pollutant List'!$A$7:$A$614,MATCH($C426,'DEQ Pollutant List'!$C$7:$C$614,0)),INDEX('DEQ Pollutant List'!$A$7:$A$614,MATCH($B426,'DEQ Pollutant List'!$B$7:$B$614,0))),"")</f>
        <v/>
      </c>
      <c r="E426" s="76"/>
      <c r="F426" s="77"/>
      <c r="G426" s="78"/>
      <c r="H426" s="79"/>
      <c r="I426" s="80"/>
      <c r="J426" s="77"/>
      <c r="K426" s="81"/>
      <c r="L426" s="79"/>
      <c r="M426" s="77"/>
      <c r="N426" s="81"/>
      <c r="O426" s="79"/>
    </row>
    <row r="427" spans="1:15" x14ac:dyDescent="0.35">
      <c r="A427" s="59"/>
      <c r="B427" s="60"/>
      <c r="C427" s="61" t="str">
        <f>IFERROR(IF(B427="No CAS","",INDEX('DEQ Pollutant List'!$C$7:$C$614,MATCH('3. Pollutant Emissions - EF'!B427,'DEQ Pollutant List'!$B$7:$B$614,0))),"")</f>
        <v/>
      </c>
      <c r="D427" s="68" t="str">
        <f>IFERROR(IF(OR($B427="",$B427="No CAS"),INDEX('DEQ Pollutant List'!$A$7:$A$614,MATCH($C427,'DEQ Pollutant List'!$C$7:$C$614,0)),INDEX('DEQ Pollutant List'!$A$7:$A$614,MATCH($B427,'DEQ Pollutant List'!$B$7:$B$614,0))),"")</f>
        <v/>
      </c>
      <c r="E427" s="76"/>
      <c r="F427" s="77"/>
      <c r="G427" s="78"/>
      <c r="H427" s="79"/>
      <c r="I427" s="80"/>
      <c r="J427" s="77"/>
      <c r="K427" s="81"/>
      <c r="L427" s="79"/>
      <c r="M427" s="77"/>
      <c r="N427" s="81"/>
      <c r="O427" s="79"/>
    </row>
    <row r="428" spans="1:15" x14ac:dyDescent="0.35">
      <c r="A428" s="59"/>
      <c r="B428" s="60"/>
      <c r="C428" s="61" t="str">
        <f>IFERROR(IF(B428="No CAS","",INDEX('DEQ Pollutant List'!$C$7:$C$614,MATCH('3. Pollutant Emissions - EF'!B428,'DEQ Pollutant List'!$B$7:$B$614,0))),"")</f>
        <v/>
      </c>
      <c r="D428" s="68" t="str">
        <f>IFERROR(IF(OR($B428="",$B428="No CAS"),INDEX('DEQ Pollutant List'!$A$7:$A$614,MATCH($C428,'DEQ Pollutant List'!$C$7:$C$614,0)),INDEX('DEQ Pollutant List'!$A$7:$A$614,MATCH($B428,'DEQ Pollutant List'!$B$7:$B$614,0))),"")</f>
        <v/>
      </c>
      <c r="E428" s="76"/>
      <c r="F428" s="77"/>
      <c r="G428" s="78"/>
      <c r="H428" s="79"/>
      <c r="I428" s="80"/>
      <c r="J428" s="77"/>
      <c r="K428" s="81"/>
      <c r="L428" s="79"/>
      <c r="M428" s="77"/>
      <c r="N428" s="81"/>
      <c r="O428" s="79"/>
    </row>
    <row r="429" spans="1:15" x14ac:dyDescent="0.35">
      <c r="A429" s="59"/>
      <c r="B429" s="60"/>
      <c r="C429" s="61" t="str">
        <f>IFERROR(IF(B429="No CAS","",INDEX('DEQ Pollutant List'!$C$7:$C$614,MATCH('3. Pollutant Emissions - EF'!B429,'DEQ Pollutant List'!$B$7:$B$614,0))),"")</f>
        <v/>
      </c>
      <c r="D429" s="68" t="str">
        <f>IFERROR(IF(OR($B429="",$B429="No CAS"),INDEX('DEQ Pollutant List'!$A$7:$A$614,MATCH($C429,'DEQ Pollutant List'!$C$7:$C$614,0)),INDEX('DEQ Pollutant List'!$A$7:$A$614,MATCH($B429,'DEQ Pollutant List'!$B$7:$B$614,0))),"")</f>
        <v/>
      </c>
      <c r="E429" s="76"/>
      <c r="F429" s="77"/>
      <c r="G429" s="78"/>
      <c r="H429" s="79"/>
      <c r="I429" s="80"/>
      <c r="J429" s="77"/>
      <c r="K429" s="81"/>
      <c r="L429" s="79"/>
      <c r="M429" s="77"/>
      <c r="N429" s="81"/>
      <c r="O429" s="79"/>
    </row>
    <row r="430" spans="1:15" x14ac:dyDescent="0.35">
      <c r="A430" s="59"/>
      <c r="B430" s="60"/>
      <c r="C430" s="61" t="str">
        <f>IFERROR(IF(B430="No CAS","",INDEX('DEQ Pollutant List'!$C$7:$C$614,MATCH('3. Pollutant Emissions - EF'!B430,'DEQ Pollutant List'!$B$7:$B$614,0))),"")</f>
        <v/>
      </c>
      <c r="D430" s="68" t="str">
        <f>IFERROR(IF(OR($B430="",$B430="No CAS"),INDEX('DEQ Pollutant List'!$A$7:$A$614,MATCH($C430,'DEQ Pollutant List'!$C$7:$C$614,0)),INDEX('DEQ Pollutant List'!$A$7:$A$614,MATCH($B430,'DEQ Pollutant List'!$B$7:$B$614,0))),"")</f>
        <v/>
      </c>
      <c r="E430" s="76"/>
      <c r="F430" s="77"/>
      <c r="G430" s="78"/>
      <c r="H430" s="79"/>
      <c r="I430" s="80"/>
      <c r="J430" s="77"/>
      <c r="K430" s="81"/>
      <c r="L430" s="79"/>
      <c r="M430" s="77"/>
      <c r="N430" s="81"/>
      <c r="O430" s="79"/>
    </row>
    <row r="431" spans="1:15" x14ac:dyDescent="0.35">
      <c r="A431" s="59"/>
      <c r="B431" s="60"/>
      <c r="C431" s="61" t="str">
        <f>IFERROR(IF(B431="No CAS","",INDEX('DEQ Pollutant List'!$C$7:$C$614,MATCH('3. Pollutant Emissions - EF'!B431,'DEQ Pollutant List'!$B$7:$B$614,0))),"")</f>
        <v/>
      </c>
      <c r="D431" s="68" t="str">
        <f>IFERROR(IF(OR($B431="",$B431="No CAS"),INDEX('DEQ Pollutant List'!$A$7:$A$614,MATCH($C431,'DEQ Pollutant List'!$C$7:$C$614,0)),INDEX('DEQ Pollutant List'!$A$7:$A$614,MATCH($B431,'DEQ Pollutant List'!$B$7:$B$614,0))),"")</f>
        <v/>
      </c>
      <c r="E431" s="76"/>
      <c r="F431" s="77"/>
      <c r="G431" s="78"/>
      <c r="H431" s="79"/>
      <c r="I431" s="80"/>
      <c r="J431" s="77"/>
      <c r="K431" s="81"/>
      <c r="L431" s="79"/>
      <c r="M431" s="77"/>
      <c r="N431" s="81"/>
      <c r="O431" s="79"/>
    </row>
    <row r="432" spans="1:15" x14ac:dyDescent="0.35">
      <c r="A432" s="59"/>
      <c r="B432" s="60"/>
      <c r="C432" s="61" t="str">
        <f>IFERROR(IF(B432="No CAS","",INDEX('DEQ Pollutant List'!$C$7:$C$614,MATCH('3. Pollutant Emissions - EF'!B432,'DEQ Pollutant List'!$B$7:$B$614,0))),"")</f>
        <v/>
      </c>
      <c r="D432" s="68" t="str">
        <f>IFERROR(IF(OR($B432="",$B432="No CAS"),INDEX('DEQ Pollutant List'!$A$7:$A$614,MATCH($C432,'DEQ Pollutant List'!$C$7:$C$614,0)),INDEX('DEQ Pollutant List'!$A$7:$A$614,MATCH($B432,'DEQ Pollutant List'!$B$7:$B$614,0))),"")</f>
        <v/>
      </c>
      <c r="E432" s="76"/>
      <c r="F432" s="77"/>
      <c r="G432" s="78"/>
      <c r="H432" s="79"/>
      <c r="I432" s="80"/>
      <c r="J432" s="77"/>
      <c r="K432" s="81"/>
      <c r="L432" s="79"/>
      <c r="M432" s="77"/>
      <c r="N432" s="81"/>
      <c r="O432" s="79"/>
    </row>
    <row r="433" spans="1:15" x14ac:dyDescent="0.35">
      <c r="A433" s="59"/>
      <c r="B433" s="60"/>
      <c r="C433" s="61" t="str">
        <f>IFERROR(IF(B433="No CAS","",INDEX('DEQ Pollutant List'!$C$7:$C$614,MATCH('3. Pollutant Emissions - EF'!B433,'DEQ Pollutant List'!$B$7:$B$614,0))),"")</f>
        <v/>
      </c>
      <c r="D433" s="68" t="str">
        <f>IFERROR(IF(OR($B433="",$B433="No CAS"),INDEX('DEQ Pollutant List'!$A$7:$A$614,MATCH($C433,'DEQ Pollutant List'!$C$7:$C$614,0)),INDEX('DEQ Pollutant List'!$A$7:$A$614,MATCH($B433,'DEQ Pollutant List'!$B$7:$B$614,0))),"")</f>
        <v/>
      </c>
      <c r="E433" s="76"/>
      <c r="F433" s="77"/>
      <c r="G433" s="78"/>
      <c r="H433" s="79"/>
      <c r="I433" s="80"/>
      <c r="J433" s="77"/>
      <c r="K433" s="81"/>
      <c r="L433" s="79"/>
      <c r="M433" s="77"/>
      <c r="N433" s="81"/>
      <c r="O433" s="79"/>
    </row>
    <row r="434" spans="1:15" x14ac:dyDescent="0.35">
      <c r="A434" s="59"/>
      <c r="B434" s="60"/>
      <c r="C434" s="61" t="str">
        <f>IFERROR(IF(B434="No CAS","",INDEX('DEQ Pollutant List'!$C$7:$C$614,MATCH('3. Pollutant Emissions - EF'!B434,'DEQ Pollutant List'!$B$7:$B$614,0))),"")</f>
        <v/>
      </c>
      <c r="D434" s="68" t="str">
        <f>IFERROR(IF(OR($B434="",$B434="No CAS"),INDEX('DEQ Pollutant List'!$A$7:$A$614,MATCH($C434,'DEQ Pollutant List'!$C$7:$C$614,0)),INDEX('DEQ Pollutant List'!$A$7:$A$614,MATCH($B434,'DEQ Pollutant List'!$B$7:$B$614,0))),"")</f>
        <v/>
      </c>
      <c r="E434" s="76"/>
      <c r="F434" s="77"/>
      <c r="G434" s="78"/>
      <c r="H434" s="79"/>
      <c r="I434" s="80"/>
      <c r="J434" s="77"/>
      <c r="K434" s="81"/>
      <c r="L434" s="79"/>
      <c r="M434" s="77"/>
      <c r="N434" s="81"/>
      <c r="O434" s="79"/>
    </row>
    <row r="435" spans="1:15" x14ac:dyDescent="0.35">
      <c r="A435" s="59"/>
      <c r="B435" s="60"/>
      <c r="C435" s="61" t="str">
        <f>IFERROR(IF(B435="No CAS","",INDEX('DEQ Pollutant List'!$C$7:$C$614,MATCH('3. Pollutant Emissions - EF'!B435,'DEQ Pollutant List'!$B$7:$B$614,0))),"")</f>
        <v/>
      </c>
      <c r="D435" s="68" t="str">
        <f>IFERROR(IF(OR($B435="",$B435="No CAS"),INDEX('DEQ Pollutant List'!$A$7:$A$614,MATCH($C435,'DEQ Pollutant List'!$C$7:$C$614,0)),INDEX('DEQ Pollutant List'!$A$7:$A$614,MATCH($B435,'DEQ Pollutant List'!$B$7:$B$614,0))),"")</f>
        <v/>
      </c>
      <c r="E435" s="76"/>
      <c r="F435" s="77"/>
      <c r="G435" s="78"/>
      <c r="H435" s="79"/>
      <c r="I435" s="80"/>
      <c r="J435" s="77"/>
      <c r="K435" s="81"/>
      <c r="L435" s="79"/>
      <c r="M435" s="77"/>
      <c r="N435" s="81"/>
      <c r="O435" s="79"/>
    </row>
    <row r="436" spans="1:15" x14ac:dyDescent="0.35">
      <c r="A436" s="59"/>
      <c r="B436" s="60"/>
      <c r="C436" s="61" t="str">
        <f>IFERROR(IF(B436="No CAS","",INDEX('DEQ Pollutant List'!$C$7:$C$614,MATCH('3. Pollutant Emissions - EF'!B436,'DEQ Pollutant List'!$B$7:$B$614,0))),"")</f>
        <v/>
      </c>
      <c r="D436" s="68" t="str">
        <f>IFERROR(IF(OR($B436="",$B436="No CAS"),INDEX('DEQ Pollutant List'!$A$7:$A$614,MATCH($C436,'DEQ Pollutant List'!$C$7:$C$614,0)),INDEX('DEQ Pollutant List'!$A$7:$A$614,MATCH($B436,'DEQ Pollutant List'!$B$7:$B$614,0))),"")</f>
        <v/>
      </c>
      <c r="E436" s="76"/>
      <c r="F436" s="77"/>
      <c r="G436" s="78"/>
      <c r="H436" s="79"/>
      <c r="I436" s="80"/>
      <c r="J436" s="77"/>
      <c r="K436" s="81"/>
      <c r="L436" s="79"/>
      <c r="M436" s="77"/>
      <c r="N436" s="81"/>
      <c r="O436" s="79"/>
    </row>
    <row r="437" spans="1:15" x14ac:dyDescent="0.35">
      <c r="A437" s="59"/>
      <c r="B437" s="60"/>
      <c r="C437" s="61" t="str">
        <f>IFERROR(IF(B437="No CAS","",INDEX('DEQ Pollutant List'!$C$7:$C$614,MATCH('3. Pollutant Emissions - EF'!B437,'DEQ Pollutant List'!$B$7:$B$614,0))),"")</f>
        <v/>
      </c>
      <c r="D437" s="68" t="str">
        <f>IFERROR(IF(OR($B437="",$B437="No CAS"),INDEX('DEQ Pollutant List'!$A$7:$A$614,MATCH($C437,'DEQ Pollutant List'!$C$7:$C$614,0)),INDEX('DEQ Pollutant List'!$A$7:$A$614,MATCH($B437,'DEQ Pollutant List'!$B$7:$B$614,0))),"")</f>
        <v/>
      </c>
      <c r="E437" s="76"/>
      <c r="F437" s="77"/>
      <c r="G437" s="78"/>
      <c r="H437" s="79"/>
      <c r="I437" s="80"/>
      <c r="J437" s="77"/>
      <c r="K437" s="81"/>
      <c r="L437" s="79"/>
      <c r="M437" s="77"/>
      <c r="N437" s="81"/>
      <c r="O437" s="79"/>
    </row>
    <row r="438" spans="1:15" x14ac:dyDescent="0.35">
      <c r="A438" s="59"/>
      <c r="B438" s="60"/>
      <c r="C438" s="61" t="str">
        <f>IFERROR(IF(B438="No CAS","",INDEX('DEQ Pollutant List'!$C$7:$C$614,MATCH('3. Pollutant Emissions - EF'!B438,'DEQ Pollutant List'!$B$7:$B$614,0))),"")</f>
        <v/>
      </c>
      <c r="D438" s="68" t="str">
        <f>IFERROR(IF(OR($B438="",$B438="No CAS"),INDEX('DEQ Pollutant List'!$A$7:$A$614,MATCH($C438,'DEQ Pollutant List'!$C$7:$C$614,0)),INDEX('DEQ Pollutant List'!$A$7:$A$614,MATCH($B438,'DEQ Pollutant List'!$B$7:$B$614,0))),"")</f>
        <v/>
      </c>
      <c r="E438" s="76"/>
      <c r="F438" s="77"/>
      <c r="G438" s="78"/>
      <c r="H438" s="79"/>
      <c r="I438" s="80"/>
      <c r="J438" s="77"/>
      <c r="K438" s="81"/>
      <c r="L438" s="79"/>
      <c r="M438" s="77"/>
      <c r="N438" s="81"/>
      <c r="O438" s="79"/>
    </row>
    <row r="439" spans="1:15" x14ac:dyDescent="0.35">
      <c r="A439" s="59"/>
      <c r="B439" s="60"/>
      <c r="C439" s="61" t="str">
        <f>IFERROR(IF(B439="No CAS","",INDEX('DEQ Pollutant List'!$C$7:$C$614,MATCH('3. Pollutant Emissions - EF'!B439,'DEQ Pollutant List'!$B$7:$B$614,0))),"")</f>
        <v/>
      </c>
      <c r="D439" s="68" t="str">
        <f>IFERROR(IF(OR($B439="",$B439="No CAS"),INDEX('DEQ Pollutant List'!$A$7:$A$614,MATCH($C439,'DEQ Pollutant List'!$C$7:$C$614,0)),INDEX('DEQ Pollutant List'!$A$7:$A$614,MATCH($B439,'DEQ Pollutant List'!$B$7:$B$614,0))),"")</f>
        <v/>
      </c>
      <c r="E439" s="76"/>
      <c r="F439" s="77"/>
      <c r="G439" s="78"/>
      <c r="H439" s="79"/>
      <c r="I439" s="80"/>
      <c r="J439" s="77"/>
      <c r="K439" s="81"/>
      <c r="L439" s="79"/>
      <c r="M439" s="77"/>
      <c r="N439" s="81"/>
      <c r="O439" s="79"/>
    </row>
    <row r="440" spans="1:15" x14ac:dyDescent="0.35">
      <c r="A440" s="59"/>
      <c r="B440" s="60"/>
      <c r="C440" s="61" t="str">
        <f>IFERROR(IF(B440="No CAS","",INDEX('DEQ Pollutant List'!$C$7:$C$614,MATCH('3. Pollutant Emissions - EF'!B440,'DEQ Pollutant List'!$B$7:$B$614,0))),"")</f>
        <v/>
      </c>
      <c r="D440" s="68" t="str">
        <f>IFERROR(IF(OR($B440="",$B440="No CAS"),INDEX('DEQ Pollutant List'!$A$7:$A$614,MATCH($C440,'DEQ Pollutant List'!$C$7:$C$614,0)),INDEX('DEQ Pollutant List'!$A$7:$A$614,MATCH($B440,'DEQ Pollutant List'!$B$7:$B$614,0))),"")</f>
        <v/>
      </c>
      <c r="E440" s="76"/>
      <c r="F440" s="77"/>
      <c r="G440" s="78"/>
      <c r="H440" s="79"/>
      <c r="I440" s="80"/>
      <c r="J440" s="77"/>
      <c r="K440" s="81"/>
      <c r="L440" s="79"/>
      <c r="M440" s="77"/>
      <c r="N440" s="81"/>
      <c r="O440" s="79"/>
    </row>
    <row r="441" spans="1:15" x14ac:dyDescent="0.35">
      <c r="A441" s="59"/>
      <c r="B441" s="60"/>
      <c r="C441" s="61" t="str">
        <f>IFERROR(IF(B441="No CAS","",INDEX('DEQ Pollutant List'!$C$7:$C$614,MATCH('3. Pollutant Emissions - EF'!B441,'DEQ Pollutant List'!$B$7:$B$614,0))),"")</f>
        <v/>
      </c>
      <c r="D441" s="68" t="str">
        <f>IFERROR(IF(OR($B441="",$B441="No CAS"),INDEX('DEQ Pollutant List'!$A$7:$A$614,MATCH($C441,'DEQ Pollutant List'!$C$7:$C$614,0)),INDEX('DEQ Pollutant List'!$A$7:$A$614,MATCH($B441,'DEQ Pollutant List'!$B$7:$B$614,0))),"")</f>
        <v/>
      </c>
      <c r="E441" s="76"/>
      <c r="F441" s="77"/>
      <c r="G441" s="78"/>
      <c r="H441" s="79"/>
      <c r="I441" s="80"/>
      <c r="J441" s="77"/>
      <c r="K441" s="81"/>
      <c r="L441" s="79"/>
      <c r="M441" s="77"/>
      <c r="N441" s="81"/>
      <c r="O441" s="79"/>
    </row>
    <row r="442" spans="1:15" x14ac:dyDescent="0.35">
      <c r="A442" s="59"/>
      <c r="B442" s="60"/>
      <c r="C442" s="61" t="str">
        <f>IFERROR(IF(B442="No CAS","",INDEX('DEQ Pollutant List'!$C$7:$C$614,MATCH('3. Pollutant Emissions - EF'!B442,'DEQ Pollutant List'!$B$7:$B$614,0))),"")</f>
        <v/>
      </c>
      <c r="D442" s="68" t="str">
        <f>IFERROR(IF(OR($B442="",$B442="No CAS"),INDEX('DEQ Pollutant List'!$A$7:$A$614,MATCH($C442,'DEQ Pollutant List'!$C$7:$C$614,0)),INDEX('DEQ Pollutant List'!$A$7:$A$614,MATCH($B442,'DEQ Pollutant List'!$B$7:$B$614,0))),"")</f>
        <v/>
      </c>
      <c r="E442" s="76"/>
      <c r="F442" s="77"/>
      <c r="G442" s="78"/>
      <c r="H442" s="79"/>
      <c r="I442" s="80"/>
      <c r="J442" s="77"/>
      <c r="K442" s="81"/>
      <c r="L442" s="79"/>
      <c r="M442" s="77"/>
      <c r="N442" s="81"/>
      <c r="O442" s="79"/>
    </row>
    <row r="443" spans="1:15" x14ac:dyDescent="0.35">
      <c r="A443" s="59"/>
      <c r="B443" s="60"/>
      <c r="C443" s="61" t="str">
        <f>IFERROR(IF(B443="No CAS","",INDEX('DEQ Pollutant List'!$C$7:$C$614,MATCH('3. Pollutant Emissions - EF'!B443,'DEQ Pollutant List'!$B$7:$B$614,0))),"")</f>
        <v/>
      </c>
      <c r="D443" s="68" t="str">
        <f>IFERROR(IF(OR($B443="",$B443="No CAS"),INDEX('DEQ Pollutant List'!$A$7:$A$614,MATCH($C443,'DEQ Pollutant List'!$C$7:$C$614,0)),INDEX('DEQ Pollutant List'!$A$7:$A$614,MATCH($B443,'DEQ Pollutant List'!$B$7:$B$614,0))),"")</f>
        <v/>
      </c>
      <c r="E443" s="76"/>
      <c r="F443" s="77"/>
      <c r="G443" s="78"/>
      <c r="H443" s="79"/>
      <c r="I443" s="80"/>
      <c r="J443" s="77"/>
      <c r="K443" s="81"/>
      <c r="L443" s="79"/>
      <c r="M443" s="77"/>
      <c r="N443" s="81"/>
      <c r="O443" s="79"/>
    </row>
    <row r="444" spans="1:15" x14ac:dyDescent="0.35">
      <c r="A444" s="59"/>
      <c r="B444" s="60"/>
      <c r="C444" s="61" t="str">
        <f>IFERROR(IF(B444="No CAS","",INDEX('DEQ Pollutant List'!$C$7:$C$614,MATCH('3. Pollutant Emissions - EF'!B444,'DEQ Pollutant List'!$B$7:$B$614,0))),"")</f>
        <v/>
      </c>
      <c r="D444" s="68" t="str">
        <f>IFERROR(IF(OR($B444="",$B444="No CAS"),INDEX('DEQ Pollutant List'!$A$7:$A$614,MATCH($C444,'DEQ Pollutant List'!$C$7:$C$614,0)),INDEX('DEQ Pollutant List'!$A$7:$A$614,MATCH($B444,'DEQ Pollutant List'!$B$7:$B$614,0))),"")</f>
        <v/>
      </c>
      <c r="E444" s="76"/>
      <c r="F444" s="77"/>
      <c r="G444" s="78"/>
      <c r="H444" s="79"/>
      <c r="I444" s="80"/>
      <c r="J444" s="77"/>
      <c r="K444" s="81"/>
      <c r="L444" s="79"/>
      <c r="M444" s="77"/>
      <c r="N444" s="81"/>
      <c r="O444" s="79"/>
    </row>
    <row r="445" spans="1:15" x14ac:dyDescent="0.35">
      <c r="A445" s="59"/>
      <c r="B445" s="60"/>
      <c r="C445" s="61" t="str">
        <f>IFERROR(IF(B445="No CAS","",INDEX('DEQ Pollutant List'!$C$7:$C$614,MATCH('3. Pollutant Emissions - EF'!B445,'DEQ Pollutant List'!$B$7:$B$614,0))),"")</f>
        <v/>
      </c>
      <c r="D445" s="68" t="str">
        <f>IFERROR(IF(OR($B445="",$B445="No CAS"),INDEX('DEQ Pollutant List'!$A$7:$A$614,MATCH($C445,'DEQ Pollutant List'!$C$7:$C$614,0)),INDEX('DEQ Pollutant List'!$A$7:$A$614,MATCH($B445,'DEQ Pollutant List'!$B$7:$B$614,0))),"")</f>
        <v/>
      </c>
      <c r="E445" s="76"/>
      <c r="F445" s="77"/>
      <c r="G445" s="78"/>
      <c r="H445" s="79"/>
      <c r="I445" s="80"/>
      <c r="J445" s="77"/>
      <c r="K445" s="81"/>
      <c r="L445" s="79"/>
      <c r="M445" s="77"/>
      <c r="N445" s="81"/>
      <c r="O445" s="79"/>
    </row>
    <row r="446" spans="1:15" x14ac:dyDescent="0.35">
      <c r="A446" s="59"/>
      <c r="B446" s="60"/>
      <c r="C446" s="61" t="str">
        <f>IFERROR(IF(B446="No CAS","",INDEX('DEQ Pollutant List'!$C$7:$C$614,MATCH('3. Pollutant Emissions - EF'!B446,'DEQ Pollutant List'!$B$7:$B$614,0))),"")</f>
        <v/>
      </c>
      <c r="D446" s="68" t="str">
        <f>IFERROR(IF(OR($B446="",$B446="No CAS"),INDEX('DEQ Pollutant List'!$A$7:$A$614,MATCH($C446,'DEQ Pollutant List'!$C$7:$C$614,0)),INDEX('DEQ Pollutant List'!$A$7:$A$614,MATCH($B446,'DEQ Pollutant List'!$B$7:$B$614,0))),"")</f>
        <v/>
      </c>
      <c r="E446" s="76"/>
      <c r="F446" s="77"/>
      <c r="G446" s="78"/>
      <c r="H446" s="79"/>
      <c r="I446" s="80"/>
      <c r="J446" s="77"/>
      <c r="K446" s="81"/>
      <c r="L446" s="79"/>
      <c r="M446" s="77"/>
      <c r="N446" s="81"/>
      <c r="O446" s="79"/>
    </row>
    <row r="447" spans="1:15" x14ac:dyDescent="0.35">
      <c r="A447" s="59"/>
      <c r="B447" s="60"/>
      <c r="C447" s="61" t="str">
        <f>IFERROR(IF(B447="No CAS","",INDEX('DEQ Pollutant List'!$C$7:$C$614,MATCH('3. Pollutant Emissions - EF'!B447,'DEQ Pollutant List'!$B$7:$B$614,0))),"")</f>
        <v/>
      </c>
      <c r="D447" s="68" t="str">
        <f>IFERROR(IF(OR($B447="",$B447="No CAS"),INDEX('DEQ Pollutant List'!$A$7:$A$614,MATCH($C447,'DEQ Pollutant List'!$C$7:$C$614,0)),INDEX('DEQ Pollutant List'!$A$7:$A$614,MATCH($B447,'DEQ Pollutant List'!$B$7:$B$614,0))),"")</f>
        <v/>
      </c>
      <c r="E447" s="76"/>
      <c r="F447" s="77"/>
      <c r="G447" s="78"/>
      <c r="H447" s="79"/>
      <c r="I447" s="80"/>
      <c r="J447" s="77"/>
      <c r="K447" s="81"/>
      <c r="L447" s="79"/>
      <c r="M447" s="77"/>
      <c r="N447" s="81"/>
      <c r="O447" s="79"/>
    </row>
    <row r="448" spans="1:15" x14ac:dyDescent="0.35">
      <c r="A448" s="59"/>
      <c r="B448" s="60"/>
      <c r="C448" s="61" t="str">
        <f>IFERROR(IF(B448="No CAS","",INDEX('DEQ Pollutant List'!$C$7:$C$614,MATCH('3. Pollutant Emissions - EF'!B448,'DEQ Pollutant List'!$B$7:$B$614,0))),"")</f>
        <v/>
      </c>
      <c r="D448" s="68" t="str">
        <f>IFERROR(IF(OR($B448="",$B448="No CAS"),INDEX('DEQ Pollutant List'!$A$7:$A$614,MATCH($C448,'DEQ Pollutant List'!$C$7:$C$614,0)),INDEX('DEQ Pollutant List'!$A$7:$A$614,MATCH($B448,'DEQ Pollutant List'!$B$7:$B$614,0))),"")</f>
        <v/>
      </c>
      <c r="E448" s="76"/>
      <c r="F448" s="77"/>
      <c r="G448" s="78"/>
      <c r="H448" s="79"/>
      <c r="I448" s="80"/>
      <c r="J448" s="77"/>
      <c r="K448" s="81"/>
      <c r="L448" s="79"/>
      <c r="M448" s="77"/>
      <c r="N448" s="81"/>
      <c r="O448" s="79"/>
    </row>
    <row r="449" spans="1:15" x14ac:dyDescent="0.35">
      <c r="A449" s="59"/>
      <c r="B449" s="60"/>
      <c r="C449" s="61" t="str">
        <f>IFERROR(IF(B449="No CAS","",INDEX('DEQ Pollutant List'!$C$7:$C$614,MATCH('3. Pollutant Emissions - EF'!B449,'DEQ Pollutant List'!$B$7:$B$614,0))),"")</f>
        <v/>
      </c>
      <c r="D449" s="68" t="str">
        <f>IFERROR(IF(OR($B449="",$B449="No CAS"),INDEX('DEQ Pollutant List'!$A$7:$A$614,MATCH($C449,'DEQ Pollutant List'!$C$7:$C$614,0)),INDEX('DEQ Pollutant List'!$A$7:$A$614,MATCH($B449,'DEQ Pollutant List'!$B$7:$B$614,0))),"")</f>
        <v/>
      </c>
      <c r="E449" s="76"/>
      <c r="F449" s="77"/>
      <c r="G449" s="78"/>
      <c r="H449" s="79"/>
      <c r="I449" s="80"/>
      <c r="J449" s="77"/>
      <c r="K449" s="81"/>
      <c r="L449" s="79"/>
      <c r="M449" s="77"/>
      <c r="N449" s="81"/>
      <c r="O449" s="79"/>
    </row>
    <row r="450" spans="1:15" x14ac:dyDescent="0.35">
      <c r="A450" s="59"/>
      <c r="B450" s="60"/>
      <c r="C450" s="61" t="str">
        <f>IFERROR(IF(B450="No CAS","",INDEX('DEQ Pollutant List'!$C$7:$C$614,MATCH('3. Pollutant Emissions - EF'!B450,'DEQ Pollutant List'!$B$7:$B$614,0))),"")</f>
        <v/>
      </c>
      <c r="D450" s="68" t="str">
        <f>IFERROR(IF(OR($B450="",$B450="No CAS"),INDEX('DEQ Pollutant List'!$A$7:$A$614,MATCH($C450,'DEQ Pollutant List'!$C$7:$C$614,0)),INDEX('DEQ Pollutant List'!$A$7:$A$614,MATCH($B450,'DEQ Pollutant List'!$B$7:$B$614,0))),"")</f>
        <v/>
      </c>
      <c r="E450" s="76"/>
      <c r="F450" s="77"/>
      <c r="G450" s="78"/>
      <c r="H450" s="79"/>
      <c r="I450" s="80"/>
      <c r="J450" s="77"/>
      <c r="K450" s="81"/>
      <c r="L450" s="79"/>
      <c r="M450" s="77"/>
      <c r="N450" s="81"/>
      <c r="O450" s="79"/>
    </row>
    <row r="451" spans="1:15" x14ac:dyDescent="0.35">
      <c r="A451" s="59"/>
      <c r="B451" s="60"/>
      <c r="C451" s="61" t="str">
        <f>IFERROR(IF(B451="No CAS","",INDEX('DEQ Pollutant List'!$C$7:$C$614,MATCH('3. Pollutant Emissions - EF'!B451,'DEQ Pollutant List'!$B$7:$B$614,0))),"")</f>
        <v/>
      </c>
      <c r="D451" s="68" t="str">
        <f>IFERROR(IF(OR($B451="",$B451="No CAS"),INDEX('DEQ Pollutant List'!$A$7:$A$614,MATCH($C451,'DEQ Pollutant List'!$C$7:$C$614,0)),INDEX('DEQ Pollutant List'!$A$7:$A$614,MATCH($B451,'DEQ Pollutant List'!$B$7:$B$614,0))),"")</f>
        <v/>
      </c>
      <c r="E451" s="76"/>
      <c r="F451" s="77"/>
      <c r="G451" s="78"/>
      <c r="H451" s="79"/>
      <c r="I451" s="80"/>
      <c r="J451" s="77"/>
      <c r="K451" s="81"/>
      <c r="L451" s="79"/>
      <c r="M451" s="77"/>
      <c r="N451" s="81"/>
      <c r="O451" s="79"/>
    </row>
    <row r="452" spans="1:15" x14ac:dyDescent="0.35">
      <c r="A452" s="59"/>
      <c r="B452" s="60"/>
      <c r="C452" s="61" t="str">
        <f>IFERROR(IF(B452="No CAS","",INDEX('DEQ Pollutant List'!$C$7:$C$614,MATCH('3. Pollutant Emissions - EF'!B452,'DEQ Pollutant List'!$B$7:$B$614,0))),"")</f>
        <v/>
      </c>
      <c r="D452" s="68" t="str">
        <f>IFERROR(IF(OR($B452="",$B452="No CAS"),INDEX('DEQ Pollutant List'!$A$7:$A$614,MATCH($C452,'DEQ Pollutant List'!$C$7:$C$614,0)),INDEX('DEQ Pollutant List'!$A$7:$A$614,MATCH($B452,'DEQ Pollutant List'!$B$7:$B$614,0))),"")</f>
        <v/>
      </c>
      <c r="E452" s="76"/>
      <c r="F452" s="77"/>
      <c r="G452" s="78"/>
      <c r="H452" s="79"/>
      <c r="I452" s="80"/>
      <c r="J452" s="77"/>
      <c r="K452" s="81"/>
      <c r="L452" s="79"/>
      <c r="M452" s="77"/>
      <c r="N452" s="81"/>
      <c r="O452" s="79"/>
    </row>
    <row r="453" spans="1:15" x14ac:dyDescent="0.35">
      <c r="A453" s="59"/>
      <c r="B453" s="60"/>
      <c r="C453" s="61" t="str">
        <f>IFERROR(IF(B453="No CAS","",INDEX('DEQ Pollutant List'!$C$7:$C$614,MATCH('3. Pollutant Emissions - EF'!B453,'DEQ Pollutant List'!$B$7:$B$614,0))),"")</f>
        <v/>
      </c>
      <c r="D453" s="68" t="str">
        <f>IFERROR(IF(OR($B453="",$B453="No CAS"),INDEX('DEQ Pollutant List'!$A$7:$A$614,MATCH($C453,'DEQ Pollutant List'!$C$7:$C$614,0)),INDEX('DEQ Pollutant List'!$A$7:$A$614,MATCH($B453,'DEQ Pollutant List'!$B$7:$B$614,0))),"")</f>
        <v/>
      </c>
      <c r="E453" s="76"/>
      <c r="F453" s="77"/>
      <c r="G453" s="78"/>
      <c r="H453" s="79"/>
      <c r="I453" s="80"/>
      <c r="J453" s="77"/>
      <c r="K453" s="81"/>
      <c r="L453" s="79"/>
      <c r="M453" s="77"/>
      <c r="N453" s="81"/>
      <c r="O453" s="79"/>
    </row>
    <row r="454" spans="1:15" x14ac:dyDescent="0.35">
      <c r="A454" s="59"/>
      <c r="B454" s="60"/>
      <c r="C454" s="61" t="str">
        <f>IFERROR(IF(B454="No CAS","",INDEX('DEQ Pollutant List'!$C$7:$C$614,MATCH('3. Pollutant Emissions - EF'!B454,'DEQ Pollutant List'!$B$7:$B$614,0))),"")</f>
        <v/>
      </c>
      <c r="D454" s="68" t="str">
        <f>IFERROR(IF(OR($B454="",$B454="No CAS"),INDEX('DEQ Pollutant List'!$A$7:$A$614,MATCH($C454,'DEQ Pollutant List'!$C$7:$C$614,0)),INDEX('DEQ Pollutant List'!$A$7:$A$614,MATCH($B454,'DEQ Pollutant List'!$B$7:$B$614,0))),"")</f>
        <v/>
      </c>
      <c r="E454" s="76"/>
      <c r="F454" s="77"/>
      <c r="G454" s="78"/>
      <c r="H454" s="79"/>
      <c r="I454" s="80"/>
      <c r="J454" s="77"/>
      <c r="K454" s="81"/>
      <c r="L454" s="79"/>
      <c r="M454" s="77"/>
      <c r="N454" s="81"/>
      <c r="O454" s="79"/>
    </row>
    <row r="455" spans="1:15" x14ac:dyDescent="0.35">
      <c r="A455" s="59"/>
      <c r="B455" s="60"/>
      <c r="C455" s="61" t="str">
        <f>IFERROR(IF(B455="No CAS","",INDEX('DEQ Pollutant List'!$C$7:$C$614,MATCH('3. Pollutant Emissions - EF'!B455,'DEQ Pollutant List'!$B$7:$B$614,0))),"")</f>
        <v/>
      </c>
      <c r="D455" s="68" t="str">
        <f>IFERROR(IF(OR($B455="",$B455="No CAS"),INDEX('DEQ Pollutant List'!$A$7:$A$614,MATCH($C455,'DEQ Pollutant List'!$C$7:$C$614,0)),INDEX('DEQ Pollutant List'!$A$7:$A$614,MATCH($B455,'DEQ Pollutant List'!$B$7:$B$614,0))),"")</f>
        <v/>
      </c>
      <c r="E455" s="76"/>
      <c r="F455" s="77"/>
      <c r="G455" s="78"/>
      <c r="H455" s="79"/>
      <c r="I455" s="80"/>
      <c r="J455" s="77"/>
      <c r="K455" s="81"/>
      <c r="L455" s="79"/>
      <c r="M455" s="77"/>
      <c r="N455" s="81"/>
      <c r="O455" s="79"/>
    </row>
    <row r="456" spans="1:15" x14ac:dyDescent="0.35">
      <c r="A456" s="59"/>
      <c r="B456" s="60"/>
      <c r="C456" s="61" t="str">
        <f>IFERROR(IF(B456="No CAS","",INDEX('DEQ Pollutant List'!$C$7:$C$614,MATCH('3. Pollutant Emissions - EF'!B456,'DEQ Pollutant List'!$B$7:$B$614,0))),"")</f>
        <v/>
      </c>
      <c r="D456" s="68" t="str">
        <f>IFERROR(IF(OR($B456="",$B456="No CAS"),INDEX('DEQ Pollutant List'!$A$7:$A$614,MATCH($C456,'DEQ Pollutant List'!$C$7:$C$614,0)),INDEX('DEQ Pollutant List'!$A$7:$A$614,MATCH($B456,'DEQ Pollutant List'!$B$7:$B$614,0))),"")</f>
        <v/>
      </c>
      <c r="E456" s="76"/>
      <c r="F456" s="77"/>
      <c r="G456" s="78"/>
      <c r="H456" s="79"/>
      <c r="I456" s="80"/>
      <c r="J456" s="77"/>
      <c r="K456" s="81"/>
      <c r="L456" s="79"/>
      <c r="M456" s="77"/>
      <c r="N456" s="81"/>
      <c r="O456" s="79"/>
    </row>
    <row r="457" spans="1:15" x14ac:dyDescent="0.35">
      <c r="A457" s="59"/>
      <c r="B457" s="60"/>
      <c r="C457" s="61" t="str">
        <f>IFERROR(IF(B457="No CAS","",INDEX('DEQ Pollutant List'!$C$7:$C$614,MATCH('3. Pollutant Emissions - EF'!B457,'DEQ Pollutant List'!$B$7:$B$614,0))),"")</f>
        <v/>
      </c>
      <c r="D457" s="68" t="str">
        <f>IFERROR(IF(OR($B457="",$B457="No CAS"),INDEX('DEQ Pollutant List'!$A$7:$A$614,MATCH($C457,'DEQ Pollutant List'!$C$7:$C$614,0)),INDEX('DEQ Pollutant List'!$A$7:$A$614,MATCH($B457,'DEQ Pollutant List'!$B$7:$B$614,0))),"")</f>
        <v/>
      </c>
      <c r="E457" s="76"/>
      <c r="F457" s="77"/>
      <c r="G457" s="78"/>
      <c r="H457" s="79"/>
      <c r="I457" s="80"/>
      <c r="J457" s="77"/>
      <c r="K457" s="81"/>
      <c r="L457" s="79"/>
      <c r="M457" s="77"/>
      <c r="N457" s="81"/>
      <c r="O457" s="79"/>
    </row>
    <row r="458" spans="1:15" x14ac:dyDescent="0.35">
      <c r="A458" s="59"/>
      <c r="B458" s="60"/>
      <c r="C458" s="61" t="str">
        <f>IFERROR(IF(B458="No CAS","",INDEX('DEQ Pollutant List'!$C$7:$C$614,MATCH('3. Pollutant Emissions - EF'!B458,'DEQ Pollutant List'!$B$7:$B$614,0))),"")</f>
        <v/>
      </c>
      <c r="D458" s="68" t="str">
        <f>IFERROR(IF(OR($B458="",$B458="No CAS"),INDEX('DEQ Pollutant List'!$A$7:$A$614,MATCH($C458,'DEQ Pollutant List'!$C$7:$C$614,0)),INDEX('DEQ Pollutant List'!$A$7:$A$614,MATCH($B458,'DEQ Pollutant List'!$B$7:$B$614,0))),"")</f>
        <v/>
      </c>
      <c r="E458" s="76"/>
      <c r="F458" s="77"/>
      <c r="G458" s="78"/>
      <c r="H458" s="79"/>
      <c r="I458" s="80"/>
      <c r="J458" s="77"/>
      <c r="K458" s="81"/>
      <c r="L458" s="79"/>
      <c r="M458" s="77"/>
      <c r="N458" s="81"/>
      <c r="O458" s="79"/>
    </row>
    <row r="459" spans="1:15" x14ac:dyDescent="0.35">
      <c r="A459" s="59"/>
      <c r="B459" s="60"/>
      <c r="C459" s="61" t="str">
        <f>IFERROR(IF(B459="No CAS","",INDEX('DEQ Pollutant List'!$C$7:$C$614,MATCH('3. Pollutant Emissions - EF'!B459,'DEQ Pollutant List'!$B$7:$B$614,0))),"")</f>
        <v/>
      </c>
      <c r="D459" s="68" t="str">
        <f>IFERROR(IF(OR($B459="",$B459="No CAS"),INDEX('DEQ Pollutant List'!$A$7:$A$614,MATCH($C459,'DEQ Pollutant List'!$C$7:$C$614,0)),INDEX('DEQ Pollutant List'!$A$7:$A$614,MATCH($B459,'DEQ Pollutant List'!$B$7:$B$614,0))),"")</f>
        <v/>
      </c>
      <c r="E459" s="76"/>
      <c r="F459" s="77"/>
      <c r="G459" s="78"/>
      <c r="H459" s="79"/>
      <c r="I459" s="80"/>
      <c r="J459" s="77"/>
      <c r="K459" s="81"/>
      <c r="L459" s="79"/>
      <c r="M459" s="77"/>
      <c r="N459" s="81"/>
      <c r="O459" s="79"/>
    </row>
    <row r="460" spans="1:15" x14ac:dyDescent="0.35">
      <c r="A460" s="59"/>
      <c r="B460" s="60"/>
      <c r="C460" s="61" t="str">
        <f>IFERROR(IF(B460="No CAS","",INDEX('DEQ Pollutant List'!$C$7:$C$614,MATCH('3. Pollutant Emissions - EF'!B460,'DEQ Pollutant List'!$B$7:$B$614,0))),"")</f>
        <v/>
      </c>
      <c r="D460" s="68" t="str">
        <f>IFERROR(IF(OR($B460="",$B460="No CAS"),INDEX('DEQ Pollutant List'!$A$7:$A$614,MATCH($C460,'DEQ Pollutant List'!$C$7:$C$614,0)),INDEX('DEQ Pollutant List'!$A$7:$A$614,MATCH($B460,'DEQ Pollutant List'!$B$7:$B$614,0))),"")</f>
        <v/>
      </c>
      <c r="E460" s="76"/>
      <c r="F460" s="77"/>
      <c r="G460" s="78"/>
      <c r="H460" s="79"/>
      <c r="I460" s="80"/>
      <c r="J460" s="77"/>
      <c r="K460" s="81"/>
      <c r="L460" s="79"/>
      <c r="M460" s="77"/>
      <c r="N460" s="81"/>
      <c r="O460" s="79"/>
    </row>
    <row r="461" spans="1:15" x14ac:dyDescent="0.35">
      <c r="A461" s="59"/>
      <c r="B461" s="60"/>
      <c r="C461" s="61" t="str">
        <f>IFERROR(IF(B461="No CAS","",INDEX('DEQ Pollutant List'!$C$7:$C$614,MATCH('3. Pollutant Emissions - EF'!B461,'DEQ Pollutant List'!$B$7:$B$614,0))),"")</f>
        <v/>
      </c>
      <c r="D461" s="68" t="str">
        <f>IFERROR(IF(OR($B461="",$B461="No CAS"),INDEX('DEQ Pollutant List'!$A$7:$A$614,MATCH($C461,'DEQ Pollutant List'!$C$7:$C$614,0)),INDEX('DEQ Pollutant List'!$A$7:$A$614,MATCH($B461,'DEQ Pollutant List'!$B$7:$B$614,0))),"")</f>
        <v/>
      </c>
      <c r="E461" s="76"/>
      <c r="F461" s="77"/>
      <c r="G461" s="78"/>
      <c r="H461" s="79"/>
      <c r="I461" s="80"/>
      <c r="J461" s="77"/>
      <c r="K461" s="81"/>
      <c r="L461" s="79"/>
      <c r="M461" s="77"/>
      <c r="N461" s="81"/>
      <c r="O461" s="79"/>
    </row>
    <row r="462" spans="1:15" x14ac:dyDescent="0.35">
      <c r="A462" s="59"/>
      <c r="B462" s="60"/>
      <c r="C462" s="61" t="str">
        <f>IFERROR(IF(B462="No CAS","",INDEX('DEQ Pollutant List'!$C$7:$C$614,MATCH('3. Pollutant Emissions - EF'!B462,'DEQ Pollutant List'!$B$7:$B$614,0))),"")</f>
        <v/>
      </c>
      <c r="D462" s="68" t="str">
        <f>IFERROR(IF(OR($B462="",$B462="No CAS"),INDEX('DEQ Pollutant List'!$A$7:$A$614,MATCH($C462,'DEQ Pollutant List'!$C$7:$C$614,0)),INDEX('DEQ Pollutant List'!$A$7:$A$614,MATCH($B462,'DEQ Pollutant List'!$B$7:$B$614,0))),"")</f>
        <v/>
      </c>
      <c r="E462" s="76"/>
      <c r="F462" s="77"/>
      <c r="G462" s="78"/>
      <c r="H462" s="79"/>
      <c r="I462" s="80"/>
      <c r="J462" s="77"/>
      <c r="K462" s="81"/>
      <c r="L462" s="79"/>
      <c r="M462" s="77"/>
      <c r="N462" s="81"/>
      <c r="O462" s="79"/>
    </row>
    <row r="463" spans="1:15" x14ac:dyDescent="0.35">
      <c r="A463" s="59"/>
      <c r="B463" s="60"/>
      <c r="C463" s="61" t="str">
        <f>IFERROR(IF(B463="No CAS","",INDEX('DEQ Pollutant List'!$C$7:$C$614,MATCH('3. Pollutant Emissions - EF'!B463,'DEQ Pollutant List'!$B$7:$B$614,0))),"")</f>
        <v/>
      </c>
      <c r="D463" s="68" t="str">
        <f>IFERROR(IF(OR($B463="",$B463="No CAS"),INDEX('DEQ Pollutant List'!$A$7:$A$614,MATCH($C463,'DEQ Pollutant List'!$C$7:$C$614,0)),INDEX('DEQ Pollutant List'!$A$7:$A$614,MATCH($B463,'DEQ Pollutant List'!$B$7:$B$614,0))),"")</f>
        <v/>
      </c>
      <c r="E463" s="76"/>
      <c r="F463" s="77"/>
      <c r="G463" s="78"/>
      <c r="H463" s="79"/>
      <c r="I463" s="80"/>
      <c r="J463" s="77"/>
      <c r="K463" s="81"/>
      <c r="L463" s="79"/>
      <c r="M463" s="77"/>
      <c r="N463" s="81"/>
      <c r="O463" s="79"/>
    </row>
    <row r="464" spans="1:15" x14ac:dyDescent="0.35">
      <c r="A464" s="59"/>
      <c r="B464" s="60"/>
      <c r="C464" s="61" t="str">
        <f>IFERROR(IF(B464="No CAS","",INDEX('DEQ Pollutant List'!$C$7:$C$614,MATCH('3. Pollutant Emissions - EF'!B464,'DEQ Pollutant List'!$B$7:$B$614,0))),"")</f>
        <v/>
      </c>
      <c r="D464" s="68" t="str">
        <f>IFERROR(IF(OR($B464="",$B464="No CAS"),INDEX('DEQ Pollutant List'!$A$7:$A$614,MATCH($C464,'DEQ Pollutant List'!$C$7:$C$614,0)),INDEX('DEQ Pollutant List'!$A$7:$A$614,MATCH($B464,'DEQ Pollutant List'!$B$7:$B$614,0))),"")</f>
        <v/>
      </c>
      <c r="E464" s="76"/>
      <c r="F464" s="77"/>
      <c r="G464" s="78"/>
      <c r="H464" s="79"/>
      <c r="I464" s="80"/>
      <c r="J464" s="77"/>
      <c r="K464" s="81"/>
      <c r="L464" s="79"/>
      <c r="M464" s="77"/>
      <c r="N464" s="81"/>
      <c r="O464" s="79"/>
    </row>
    <row r="465" spans="1:15" x14ac:dyDescent="0.35">
      <c r="A465" s="59"/>
      <c r="B465" s="60"/>
      <c r="C465" s="61" t="str">
        <f>IFERROR(IF(B465="No CAS","",INDEX('DEQ Pollutant List'!$C$7:$C$614,MATCH('3. Pollutant Emissions - EF'!B465,'DEQ Pollutant List'!$B$7:$B$614,0))),"")</f>
        <v/>
      </c>
      <c r="D465" s="68" t="str">
        <f>IFERROR(IF(OR($B465="",$B465="No CAS"),INDEX('DEQ Pollutant List'!$A$7:$A$614,MATCH($C465,'DEQ Pollutant List'!$C$7:$C$614,0)),INDEX('DEQ Pollutant List'!$A$7:$A$614,MATCH($B465,'DEQ Pollutant List'!$B$7:$B$614,0))),"")</f>
        <v/>
      </c>
      <c r="E465" s="76"/>
      <c r="F465" s="77"/>
      <c r="G465" s="78"/>
      <c r="H465" s="79"/>
      <c r="I465" s="80"/>
      <c r="J465" s="77"/>
      <c r="K465" s="81"/>
      <c r="L465" s="79"/>
      <c r="M465" s="77"/>
      <c r="N465" s="81"/>
      <c r="O465" s="79"/>
    </row>
    <row r="466" spans="1:15" x14ac:dyDescent="0.35">
      <c r="A466" s="59"/>
      <c r="B466" s="60"/>
      <c r="C466" s="61" t="str">
        <f>IFERROR(IF(B466="No CAS","",INDEX('DEQ Pollutant List'!$C$7:$C$614,MATCH('3. Pollutant Emissions - EF'!B466,'DEQ Pollutant List'!$B$7:$B$614,0))),"")</f>
        <v/>
      </c>
      <c r="D466" s="68" t="str">
        <f>IFERROR(IF(OR($B466="",$B466="No CAS"),INDEX('DEQ Pollutant List'!$A$7:$A$614,MATCH($C466,'DEQ Pollutant List'!$C$7:$C$614,0)),INDEX('DEQ Pollutant List'!$A$7:$A$614,MATCH($B466,'DEQ Pollutant List'!$B$7:$B$614,0))),"")</f>
        <v/>
      </c>
      <c r="E466" s="76"/>
      <c r="F466" s="77"/>
      <c r="G466" s="78"/>
      <c r="H466" s="79"/>
      <c r="I466" s="80"/>
      <c r="J466" s="77"/>
      <c r="K466" s="81"/>
      <c r="L466" s="79"/>
      <c r="M466" s="77"/>
      <c r="N466" s="81"/>
      <c r="O466" s="79"/>
    </row>
    <row r="467" spans="1:15" x14ac:dyDescent="0.35">
      <c r="A467" s="59"/>
      <c r="B467" s="60"/>
      <c r="C467" s="61" t="str">
        <f>IFERROR(IF(B467="No CAS","",INDEX('DEQ Pollutant List'!$C$7:$C$614,MATCH('3. Pollutant Emissions - EF'!B467,'DEQ Pollutant List'!$B$7:$B$614,0))),"")</f>
        <v/>
      </c>
      <c r="D467" s="68" t="str">
        <f>IFERROR(IF(OR($B467="",$B467="No CAS"),INDEX('DEQ Pollutant List'!$A$7:$A$614,MATCH($C467,'DEQ Pollutant List'!$C$7:$C$614,0)),INDEX('DEQ Pollutant List'!$A$7:$A$614,MATCH($B467,'DEQ Pollutant List'!$B$7:$B$614,0))),"")</f>
        <v/>
      </c>
      <c r="E467" s="76"/>
      <c r="F467" s="77"/>
      <c r="G467" s="78"/>
      <c r="H467" s="79"/>
      <c r="I467" s="80"/>
      <c r="J467" s="77"/>
      <c r="K467" s="81"/>
      <c r="L467" s="79"/>
      <c r="M467" s="77"/>
      <c r="N467" s="81"/>
      <c r="O467" s="79"/>
    </row>
    <row r="468" spans="1:15" x14ac:dyDescent="0.35">
      <c r="A468" s="59"/>
      <c r="B468" s="60"/>
      <c r="C468" s="61" t="str">
        <f>IFERROR(IF(B468="No CAS","",INDEX('DEQ Pollutant List'!$C$7:$C$614,MATCH('3. Pollutant Emissions - EF'!B468,'DEQ Pollutant List'!$B$7:$B$614,0))),"")</f>
        <v/>
      </c>
      <c r="D468" s="68" t="str">
        <f>IFERROR(IF(OR($B468="",$B468="No CAS"),INDEX('DEQ Pollutant List'!$A$7:$A$614,MATCH($C468,'DEQ Pollutant List'!$C$7:$C$614,0)),INDEX('DEQ Pollutant List'!$A$7:$A$614,MATCH($B468,'DEQ Pollutant List'!$B$7:$B$614,0))),"")</f>
        <v/>
      </c>
      <c r="E468" s="76"/>
      <c r="F468" s="77"/>
      <c r="G468" s="78"/>
      <c r="H468" s="79"/>
      <c r="I468" s="80"/>
      <c r="J468" s="77"/>
      <c r="K468" s="81"/>
      <c r="L468" s="79"/>
      <c r="M468" s="77"/>
      <c r="N468" s="81"/>
      <c r="O468" s="79"/>
    </row>
    <row r="469" spans="1:15" x14ac:dyDescent="0.35">
      <c r="A469" s="59"/>
      <c r="B469" s="60"/>
      <c r="C469" s="61" t="str">
        <f>IFERROR(IF(B469="No CAS","",INDEX('DEQ Pollutant List'!$C$7:$C$614,MATCH('3. Pollutant Emissions - EF'!B469,'DEQ Pollutant List'!$B$7:$B$614,0))),"")</f>
        <v/>
      </c>
      <c r="D469" s="68" t="str">
        <f>IFERROR(IF(OR($B469="",$B469="No CAS"),INDEX('DEQ Pollutant List'!$A$7:$A$614,MATCH($C469,'DEQ Pollutant List'!$C$7:$C$614,0)),INDEX('DEQ Pollutant List'!$A$7:$A$614,MATCH($B469,'DEQ Pollutant List'!$B$7:$B$614,0))),"")</f>
        <v/>
      </c>
      <c r="E469" s="76"/>
      <c r="F469" s="77"/>
      <c r="G469" s="78"/>
      <c r="H469" s="79"/>
      <c r="I469" s="80"/>
      <c r="J469" s="77"/>
      <c r="K469" s="81"/>
      <c r="L469" s="79"/>
      <c r="M469" s="77"/>
      <c r="N469" s="81"/>
      <c r="O469" s="79"/>
    </row>
    <row r="470" spans="1:15" x14ac:dyDescent="0.35">
      <c r="A470" s="59"/>
      <c r="B470" s="60"/>
      <c r="C470" s="61" t="str">
        <f>IFERROR(IF(B470="No CAS","",INDEX('DEQ Pollutant List'!$C$7:$C$614,MATCH('3. Pollutant Emissions - EF'!B470,'DEQ Pollutant List'!$B$7:$B$614,0))),"")</f>
        <v/>
      </c>
      <c r="D470" s="68" t="str">
        <f>IFERROR(IF(OR($B470="",$B470="No CAS"),INDEX('DEQ Pollutant List'!$A$7:$A$614,MATCH($C470,'DEQ Pollutant List'!$C$7:$C$614,0)),INDEX('DEQ Pollutant List'!$A$7:$A$614,MATCH($B470,'DEQ Pollutant List'!$B$7:$B$614,0))),"")</f>
        <v/>
      </c>
      <c r="E470" s="76"/>
      <c r="F470" s="77"/>
      <c r="G470" s="78"/>
      <c r="H470" s="79"/>
      <c r="I470" s="80"/>
      <c r="J470" s="77"/>
      <c r="K470" s="81"/>
      <c r="L470" s="79"/>
      <c r="M470" s="77"/>
      <c r="N470" s="81"/>
      <c r="O470" s="79"/>
    </row>
    <row r="471" spans="1:15" x14ac:dyDescent="0.35">
      <c r="A471" s="59"/>
      <c r="B471" s="60"/>
      <c r="C471" s="61" t="str">
        <f>IFERROR(IF(B471="No CAS","",INDEX('DEQ Pollutant List'!$C$7:$C$614,MATCH('3. Pollutant Emissions - EF'!B471,'DEQ Pollutant List'!$B$7:$B$614,0))),"")</f>
        <v/>
      </c>
      <c r="D471" s="68" t="str">
        <f>IFERROR(IF(OR($B471="",$B471="No CAS"),INDEX('DEQ Pollutant List'!$A$7:$A$614,MATCH($C471,'DEQ Pollutant List'!$C$7:$C$614,0)),INDEX('DEQ Pollutant List'!$A$7:$A$614,MATCH($B471,'DEQ Pollutant List'!$B$7:$B$614,0))),"")</f>
        <v/>
      </c>
      <c r="E471" s="76"/>
      <c r="F471" s="77"/>
      <c r="G471" s="78"/>
      <c r="H471" s="79"/>
      <c r="I471" s="80"/>
      <c r="J471" s="77"/>
      <c r="K471" s="81"/>
      <c r="L471" s="79"/>
      <c r="M471" s="77"/>
      <c r="N471" s="81"/>
      <c r="O471" s="79"/>
    </row>
    <row r="472" spans="1:15" x14ac:dyDescent="0.35">
      <c r="A472" s="59"/>
      <c r="B472" s="60"/>
      <c r="C472" s="61" t="str">
        <f>IFERROR(IF(B472="No CAS","",INDEX('DEQ Pollutant List'!$C$7:$C$614,MATCH('3. Pollutant Emissions - EF'!B472,'DEQ Pollutant List'!$B$7:$B$614,0))),"")</f>
        <v/>
      </c>
      <c r="D472" s="68" t="str">
        <f>IFERROR(IF(OR($B472="",$B472="No CAS"),INDEX('DEQ Pollutant List'!$A$7:$A$614,MATCH($C472,'DEQ Pollutant List'!$C$7:$C$614,0)),INDEX('DEQ Pollutant List'!$A$7:$A$614,MATCH($B472,'DEQ Pollutant List'!$B$7:$B$614,0))),"")</f>
        <v/>
      </c>
      <c r="E472" s="76"/>
      <c r="F472" s="77"/>
      <c r="G472" s="78"/>
      <c r="H472" s="79"/>
      <c r="I472" s="80"/>
      <c r="J472" s="77"/>
      <c r="K472" s="81"/>
      <c r="L472" s="79"/>
      <c r="M472" s="77"/>
      <c r="N472" s="81"/>
      <c r="O472" s="79"/>
    </row>
    <row r="473" spans="1:15" x14ac:dyDescent="0.35">
      <c r="A473" s="59"/>
      <c r="B473" s="60"/>
      <c r="C473" s="61" t="str">
        <f>IFERROR(IF(B473="No CAS","",INDEX('DEQ Pollutant List'!$C$7:$C$614,MATCH('3. Pollutant Emissions - EF'!B473,'DEQ Pollutant List'!$B$7:$B$614,0))),"")</f>
        <v/>
      </c>
      <c r="D473" s="68" t="str">
        <f>IFERROR(IF(OR($B473="",$B473="No CAS"),INDEX('DEQ Pollutant List'!$A$7:$A$614,MATCH($C473,'DEQ Pollutant List'!$C$7:$C$614,0)),INDEX('DEQ Pollutant List'!$A$7:$A$614,MATCH($B473,'DEQ Pollutant List'!$B$7:$B$614,0))),"")</f>
        <v/>
      </c>
      <c r="E473" s="76"/>
      <c r="F473" s="77"/>
      <c r="G473" s="78"/>
      <c r="H473" s="79"/>
      <c r="I473" s="80"/>
      <c r="J473" s="77"/>
      <c r="K473" s="81"/>
      <c r="L473" s="79"/>
      <c r="M473" s="77"/>
      <c r="N473" s="81"/>
      <c r="O473" s="79"/>
    </row>
    <row r="474" spans="1:15" x14ac:dyDescent="0.35">
      <c r="A474" s="59"/>
      <c r="B474" s="60"/>
      <c r="C474" s="61" t="str">
        <f>IFERROR(IF(B474="No CAS","",INDEX('DEQ Pollutant List'!$C$7:$C$614,MATCH('3. Pollutant Emissions - EF'!B474,'DEQ Pollutant List'!$B$7:$B$614,0))),"")</f>
        <v/>
      </c>
      <c r="D474" s="68" t="str">
        <f>IFERROR(IF(OR($B474="",$B474="No CAS"),INDEX('DEQ Pollutant List'!$A$7:$A$614,MATCH($C474,'DEQ Pollutant List'!$C$7:$C$614,0)),INDEX('DEQ Pollutant List'!$A$7:$A$614,MATCH($B474,'DEQ Pollutant List'!$B$7:$B$614,0))),"")</f>
        <v/>
      </c>
      <c r="E474" s="76"/>
      <c r="F474" s="77"/>
      <c r="G474" s="78"/>
      <c r="H474" s="79"/>
      <c r="I474" s="80"/>
      <c r="J474" s="77"/>
      <c r="K474" s="81"/>
      <c r="L474" s="79"/>
      <c r="M474" s="77"/>
      <c r="N474" s="81"/>
      <c r="O474" s="79"/>
    </row>
    <row r="475" spans="1:15" x14ac:dyDescent="0.35">
      <c r="A475" s="59"/>
      <c r="B475" s="60"/>
      <c r="C475" s="61" t="str">
        <f>IFERROR(IF(B475="No CAS","",INDEX('DEQ Pollutant List'!$C$7:$C$614,MATCH('3. Pollutant Emissions - EF'!B475,'DEQ Pollutant List'!$B$7:$B$614,0))),"")</f>
        <v/>
      </c>
      <c r="D475" s="68" t="str">
        <f>IFERROR(IF(OR($B475="",$B475="No CAS"),INDEX('DEQ Pollutant List'!$A$7:$A$614,MATCH($C475,'DEQ Pollutant List'!$C$7:$C$614,0)),INDEX('DEQ Pollutant List'!$A$7:$A$614,MATCH($B475,'DEQ Pollutant List'!$B$7:$B$614,0))),"")</f>
        <v/>
      </c>
      <c r="E475" s="76"/>
      <c r="F475" s="77"/>
      <c r="G475" s="78"/>
      <c r="H475" s="79"/>
      <c r="I475" s="80"/>
      <c r="J475" s="77"/>
      <c r="K475" s="81"/>
      <c r="L475" s="79"/>
      <c r="M475" s="77"/>
      <c r="N475" s="81"/>
      <c r="O475" s="79"/>
    </row>
    <row r="476" spans="1:15" x14ac:dyDescent="0.35">
      <c r="A476" s="59"/>
      <c r="B476" s="60"/>
      <c r="C476" s="61" t="str">
        <f>IFERROR(IF(B476="No CAS","",INDEX('DEQ Pollutant List'!$C$7:$C$614,MATCH('3. Pollutant Emissions - EF'!B476,'DEQ Pollutant List'!$B$7:$B$614,0))),"")</f>
        <v/>
      </c>
      <c r="D476" s="68" t="str">
        <f>IFERROR(IF(OR($B476="",$B476="No CAS"),INDEX('DEQ Pollutant List'!$A$7:$A$614,MATCH($C476,'DEQ Pollutant List'!$C$7:$C$614,0)),INDEX('DEQ Pollutant List'!$A$7:$A$614,MATCH($B476,'DEQ Pollutant List'!$B$7:$B$614,0))),"")</f>
        <v/>
      </c>
      <c r="E476" s="76"/>
      <c r="F476" s="77"/>
      <c r="G476" s="78"/>
      <c r="H476" s="79"/>
      <c r="I476" s="80"/>
      <c r="J476" s="77"/>
      <c r="K476" s="81"/>
      <c r="L476" s="79"/>
      <c r="M476" s="77"/>
      <c r="N476" s="81"/>
      <c r="O476" s="79"/>
    </row>
    <row r="477" spans="1:15" x14ac:dyDescent="0.35">
      <c r="A477" s="59"/>
      <c r="B477" s="60"/>
      <c r="C477" s="61" t="str">
        <f>IFERROR(IF(B477="No CAS","",INDEX('DEQ Pollutant List'!$C$7:$C$614,MATCH('3. Pollutant Emissions - EF'!B477,'DEQ Pollutant List'!$B$7:$B$614,0))),"")</f>
        <v/>
      </c>
      <c r="D477" s="68" t="str">
        <f>IFERROR(IF(OR($B477="",$B477="No CAS"),INDEX('DEQ Pollutant List'!$A$7:$A$614,MATCH($C477,'DEQ Pollutant List'!$C$7:$C$614,0)),INDEX('DEQ Pollutant List'!$A$7:$A$614,MATCH($B477,'DEQ Pollutant List'!$B$7:$B$614,0))),"")</f>
        <v/>
      </c>
      <c r="E477" s="76"/>
      <c r="F477" s="77"/>
      <c r="G477" s="78"/>
      <c r="H477" s="79"/>
      <c r="I477" s="80"/>
      <c r="J477" s="77"/>
      <c r="K477" s="81"/>
      <c r="L477" s="79"/>
      <c r="M477" s="77"/>
      <c r="N477" s="81"/>
      <c r="O477" s="79"/>
    </row>
    <row r="478" spans="1:15" x14ac:dyDescent="0.35">
      <c r="A478" s="59"/>
      <c r="B478" s="60"/>
      <c r="C478" s="61" t="str">
        <f>IFERROR(IF(B478="No CAS","",INDEX('DEQ Pollutant List'!$C$7:$C$614,MATCH('3. Pollutant Emissions - EF'!B478,'DEQ Pollutant List'!$B$7:$B$614,0))),"")</f>
        <v/>
      </c>
      <c r="D478" s="68" t="str">
        <f>IFERROR(IF(OR($B478="",$B478="No CAS"),INDEX('DEQ Pollutant List'!$A$7:$A$614,MATCH($C478,'DEQ Pollutant List'!$C$7:$C$614,0)),INDEX('DEQ Pollutant List'!$A$7:$A$614,MATCH($B478,'DEQ Pollutant List'!$B$7:$B$614,0))),"")</f>
        <v/>
      </c>
      <c r="E478" s="76"/>
      <c r="F478" s="77"/>
      <c r="G478" s="78"/>
      <c r="H478" s="79"/>
      <c r="I478" s="80"/>
      <c r="J478" s="77"/>
      <c r="K478" s="81"/>
      <c r="L478" s="79"/>
      <c r="M478" s="77"/>
      <c r="N478" s="81"/>
      <c r="O478" s="79"/>
    </row>
    <row r="479" spans="1:15" x14ac:dyDescent="0.35">
      <c r="A479" s="59"/>
      <c r="B479" s="60"/>
      <c r="C479" s="61" t="str">
        <f>IFERROR(IF(B479="No CAS","",INDEX('DEQ Pollutant List'!$C$7:$C$614,MATCH('3. Pollutant Emissions - EF'!B479,'DEQ Pollutant List'!$B$7:$B$614,0))),"")</f>
        <v/>
      </c>
      <c r="D479" s="68" t="str">
        <f>IFERROR(IF(OR($B479="",$B479="No CAS"),INDEX('DEQ Pollutant List'!$A$7:$A$614,MATCH($C479,'DEQ Pollutant List'!$C$7:$C$614,0)),INDEX('DEQ Pollutant List'!$A$7:$A$614,MATCH($B479,'DEQ Pollutant List'!$B$7:$B$614,0))),"")</f>
        <v/>
      </c>
      <c r="E479" s="76"/>
      <c r="F479" s="77"/>
      <c r="G479" s="78"/>
      <c r="H479" s="79"/>
      <c r="I479" s="80"/>
      <c r="J479" s="77"/>
      <c r="K479" s="81"/>
      <c r="L479" s="79"/>
      <c r="M479" s="77"/>
      <c r="N479" s="81"/>
      <c r="O479" s="79"/>
    </row>
    <row r="480" spans="1:15" x14ac:dyDescent="0.35">
      <c r="A480" s="59"/>
      <c r="B480" s="60"/>
      <c r="C480" s="61" t="str">
        <f>IFERROR(IF(B480="No CAS","",INDEX('DEQ Pollutant List'!$C$7:$C$614,MATCH('3. Pollutant Emissions - EF'!B480,'DEQ Pollutant List'!$B$7:$B$614,0))),"")</f>
        <v/>
      </c>
      <c r="D480" s="68" t="str">
        <f>IFERROR(IF(OR($B480="",$B480="No CAS"),INDEX('DEQ Pollutant List'!$A$7:$A$614,MATCH($C480,'DEQ Pollutant List'!$C$7:$C$614,0)),INDEX('DEQ Pollutant List'!$A$7:$A$614,MATCH($B480,'DEQ Pollutant List'!$B$7:$B$614,0))),"")</f>
        <v/>
      </c>
      <c r="E480" s="76"/>
      <c r="F480" s="77"/>
      <c r="G480" s="78"/>
      <c r="H480" s="79"/>
      <c r="I480" s="80"/>
      <c r="J480" s="77"/>
      <c r="K480" s="81"/>
      <c r="L480" s="79"/>
      <c r="M480" s="77"/>
      <c r="N480" s="81"/>
      <c r="O480" s="79"/>
    </row>
    <row r="481" spans="1:15" x14ac:dyDescent="0.35">
      <c r="A481" s="59"/>
      <c r="B481" s="60"/>
      <c r="C481" s="61" t="str">
        <f>IFERROR(IF(B481="No CAS","",INDEX('DEQ Pollutant List'!$C$7:$C$614,MATCH('3. Pollutant Emissions - EF'!B481,'DEQ Pollutant List'!$B$7:$B$614,0))),"")</f>
        <v/>
      </c>
      <c r="D481" s="68" t="str">
        <f>IFERROR(IF(OR($B481="",$B481="No CAS"),INDEX('DEQ Pollutant List'!$A$7:$A$614,MATCH($C481,'DEQ Pollutant List'!$C$7:$C$614,0)),INDEX('DEQ Pollutant List'!$A$7:$A$614,MATCH($B481,'DEQ Pollutant List'!$B$7:$B$614,0))),"")</f>
        <v/>
      </c>
      <c r="E481" s="76"/>
      <c r="F481" s="77"/>
      <c r="G481" s="78"/>
      <c r="H481" s="79"/>
      <c r="I481" s="80"/>
      <c r="J481" s="77"/>
      <c r="K481" s="81"/>
      <c r="L481" s="79"/>
      <c r="M481" s="77"/>
      <c r="N481" s="81"/>
      <c r="O481" s="79"/>
    </row>
    <row r="482" spans="1:15" x14ac:dyDescent="0.35">
      <c r="A482" s="59"/>
      <c r="B482" s="60"/>
      <c r="C482" s="61" t="str">
        <f>IFERROR(IF(B482="No CAS","",INDEX('DEQ Pollutant List'!$C$7:$C$614,MATCH('3. Pollutant Emissions - EF'!B482,'DEQ Pollutant List'!$B$7:$B$614,0))),"")</f>
        <v/>
      </c>
      <c r="D482" s="68" t="str">
        <f>IFERROR(IF(OR($B482="",$B482="No CAS"),INDEX('DEQ Pollutant List'!$A$7:$A$614,MATCH($C482,'DEQ Pollutant List'!$C$7:$C$614,0)),INDEX('DEQ Pollutant List'!$A$7:$A$614,MATCH($B482,'DEQ Pollutant List'!$B$7:$B$614,0))),"")</f>
        <v/>
      </c>
      <c r="E482" s="76"/>
      <c r="F482" s="77"/>
      <c r="G482" s="78"/>
      <c r="H482" s="79"/>
      <c r="I482" s="80"/>
      <c r="J482" s="77"/>
      <c r="K482" s="81"/>
      <c r="L482" s="79"/>
      <c r="M482" s="77"/>
      <c r="N482" s="81"/>
      <c r="O482" s="79"/>
    </row>
    <row r="483" spans="1:15" x14ac:dyDescent="0.35">
      <c r="A483" s="59"/>
      <c r="B483" s="60"/>
      <c r="C483" s="61" t="str">
        <f>IFERROR(IF(B483="No CAS","",INDEX('DEQ Pollutant List'!$C$7:$C$614,MATCH('3. Pollutant Emissions - EF'!B483,'DEQ Pollutant List'!$B$7:$B$614,0))),"")</f>
        <v/>
      </c>
      <c r="D483" s="68" t="str">
        <f>IFERROR(IF(OR($B483="",$B483="No CAS"),INDEX('DEQ Pollutant List'!$A$7:$A$614,MATCH($C483,'DEQ Pollutant List'!$C$7:$C$614,0)),INDEX('DEQ Pollutant List'!$A$7:$A$614,MATCH($B483,'DEQ Pollutant List'!$B$7:$B$614,0))),"")</f>
        <v/>
      </c>
      <c r="E483" s="76"/>
      <c r="F483" s="77"/>
      <c r="G483" s="78"/>
      <c r="H483" s="79"/>
      <c r="I483" s="80"/>
      <c r="J483" s="77"/>
      <c r="K483" s="81"/>
      <c r="L483" s="79"/>
      <c r="M483" s="77"/>
      <c r="N483" s="81"/>
      <c r="O483" s="79"/>
    </row>
    <row r="484" spans="1:15" x14ac:dyDescent="0.35">
      <c r="A484" s="59"/>
      <c r="B484" s="60"/>
      <c r="C484" s="61" t="str">
        <f>IFERROR(IF(B484="No CAS","",INDEX('DEQ Pollutant List'!$C$7:$C$614,MATCH('3. Pollutant Emissions - EF'!B484,'DEQ Pollutant List'!$B$7:$B$614,0))),"")</f>
        <v/>
      </c>
      <c r="D484" s="68" t="str">
        <f>IFERROR(IF(OR($B484="",$B484="No CAS"),INDEX('DEQ Pollutant List'!$A$7:$A$614,MATCH($C484,'DEQ Pollutant List'!$C$7:$C$614,0)),INDEX('DEQ Pollutant List'!$A$7:$A$614,MATCH($B484,'DEQ Pollutant List'!$B$7:$B$614,0))),"")</f>
        <v/>
      </c>
      <c r="E484" s="76"/>
      <c r="F484" s="77"/>
      <c r="G484" s="78"/>
      <c r="H484" s="79"/>
      <c r="I484" s="80"/>
      <c r="J484" s="77"/>
      <c r="K484" s="81"/>
      <c r="L484" s="79"/>
      <c r="M484" s="77"/>
      <c r="N484" s="81"/>
      <c r="O484" s="79"/>
    </row>
    <row r="485" spans="1:15" x14ac:dyDescent="0.35">
      <c r="A485" s="59"/>
      <c r="B485" s="60"/>
      <c r="C485" s="61" t="str">
        <f>IFERROR(IF(B485="No CAS","",INDEX('DEQ Pollutant List'!$C$7:$C$614,MATCH('3. Pollutant Emissions - EF'!B485,'DEQ Pollutant List'!$B$7:$B$614,0))),"")</f>
        <v/>
      </c>
      <c r="D485" s="68" t="str">
        <f>IFERROR(IF(OR($B485="",$B485="No CAS"),INDEX('DEQ Pollutant List'!$A$7:$A$614,MATCH($C485,'DEQ Pollutant List'!$C$7:$C$614,0)),INDEX('DEQ Pollutant List'!$A$7:$A$614,MATCH($B485,'DEQ Pollutant List'!$B$7:$B$614,0))),"")</f>
        <v/>
      </c>
      <c r="E485" s="76"/>
      <c r="F485" s="77"/>
      <c r="G485" s="78"/>
      <c r="H485" s="79"/>
      <c r="I485" s="80"/>
      <c r="J485" s="77"/>
      <c r="K485" s="81"/>
      <c r="L485" s="79"/>
      <c r="M485" s="77"/>
      <c r="N485" s="81"/>
      <c r="O485" s="79"/>
    </row>
    <row r="486" spans="1:15" x14ac:dyDescent="0.35">
      <c r="A486" s="59"/>
      <c r="B486" s="60"/>
      <c r="C486" s="61" t="str">
        <f>IFERROR(IF(B486="No CAS","",INDEX('DEQ Pollutant List'!$C$7:$C$614,MATCH('3. Pollutant Emissions - EF'!B486,'DEQ Pollutant List'!$B$7:$B$614,0))),"")</f>
        <v/>
      </c>
      <c r="D486" s="68" t="str">
        <f>IFERROR(IF(OR($B486="",$B486="No CAS"),INDEX('DEQ Pollutant List'!$A$7:$A$614,MATCH($C486,'DEQ Pollutant List'!$C$7:$C$614,0)),INDEX('DEQ Pollutant List'!$A$7:$A$614,MATCH($B486,'DEQ Pollutant List'!$B$7:$B$614,0))),"")</f>
        <v/>
      </c>
      <c r="E486" s="76"/>
      <c r="F486" s="77"/>
      <c r="G486" s="78"/>
      <c r="H486" s="79"/>
      <c r="I486" s="80"/>
      <c r="J486" s="77"/>
      <c r="K486" s="81"/>
      <c r="L486" s="79"/>
      <c r="M486" s="77"/>
      <c r="N486" s="81"/>
      <c r="O486" s="79"/>
    </row>
    <row r="487" spans="1:15" x14ac:dyDescent="0.35">
      <c r="A487" s="59"/>
      <c r="B487" s="60"/>
      <c r="C487" s="61" t="str">
        <f>IFERROR(IF(B487="No CAS","",INDEX('DEQ Pollutant List'!$C$7:$C$614,MATCH('3. Pollutant Emissions - EF'!B487,'DEQ Pollutant List'!$B$7:$B$614,0))),"")</f>
        <v/>
      </c>
      <c r="D487" s="68" t="str">
        <f>IFERROR(IF(OR($B487="",$B487="No CAS"),INDEX('DEQ Pollutant List'!$A$7:$A$614,MATCH($C487,'DEQ Pollutant List'!$C$7:$C$614,0)),INDEX('DEQ Pollutant List'!$A$7:$A$614,MATCH($B487,'DEQ Pollutant List'!$B$7:$B$614,0))),"")</f>
        <v/>
      </c>
      <c r="E487" s="76"/>
      <c r="F487" s="77"/>
      <c r="G487" s="78"/>
      <c r="H487" s="79"/>
      <c r="I487" s="80"/>
      <c r="J487" s="77"/>
      <c r="K487" s="81"/>
      <c r="L487" s="79"/>
      <c r="M487" s="77"/>
      <c r="N487" s="81"/>
      <c r="O487" s="79"/>
    </row>
    <row r="488" spans="1:15" x14ac:dyDescent="0.35">
      <c r="A488" s="59"/>
      <c r="B488" s="60"/>
      <c r="C488" s="61" t="str">
        <f>IFERROR(IF(B488="No CAS","",INDEX('DEQ Pollutant List'!$C$7:$C$614,MATCH('3. Pollutant Emissions - EF'!B488,'DEQ Pollutant List'!$B$7:$B$614,0))),"")</f>
        <v/>
      </c>
      <c r="D488" s="68" t="str">
        <f>IFERROR(IF(OR($B488="",$B488="No CAS"),INDEX('DEQ Pollutant List'!$A$7:$A$614,MATCH($C488,'DEQ Pollutant List'!$C$7:$C$614,0)),INDEX('DEQ Pollutant List'!$A$7:$A$614,MATCH($B488,'DEQ Pollutant List'!$B$7:$B$614,0))),"")</f>
        <v/>
      </c>
      <c r="E488" s="76"/>
      <c r="F488" s="77"/>
      <c r="G488" s="78"/>
      <c r="H488" s="79"/>
      <c r="I488" s="80"/>
      <c r="J488" s="77"/>
      <c r="K488" s="81"/>
      <c r="L488" s="79"/>
      <c r="M488" s="77"/>
      <c r="N488" s="81"/>
      <c r="O488" s="79"/>
    </row>
    <row r="489" spans="1:15" x14ac:dyDescent="0.35">
      <c r="A489" s="59"/>
      <c r="B489" s="60"/>
      <c r="C489" s="61" t="str">
        <f>IFERROR(IF(B489="No CAS","",INDEX('DEQ Pollutant List'!$C$7:$C$614,MATCH('3. Pollutant Emissions - EF'!B489,'DEQ Pollutant List'!$B$7:$B$614,0))),"")</f>
        <v/>
      </c>
      <c r="D489" s="68" t="str">
        <f>IFERROR(IF(OR($B489="",$B489="No CAS"),INDEX('DEQ Pollutant List'!$A$7:$A$614,MATCH($C489,'DEQ Pollutant List'!$C$7:$C$614,0)),INDEX('DEQ Pollutant List'!$A$7:$A$614,MATCH($B489,'DEQ Pollutant List'!$B$7:$B$614,0))),"")</f>
        <v/>
      </c>
      <c r="E489" s="76"/>
      <c r="F489" s="77"/>
      <c r="G489" s="78"/>
      <c r="H489" s="79"/>
      <c r="I489" s="80"/>
      <c r="J489" s="77"/>
      <c r="K489" s="81"/>
      <c r="L489" s="79"/>
      <c r="M489" s="77"/>
      <c r="N489" s="81"/>
      <c r="O489" s="79"/>
    </row>
    <row r="490" spans="1:15" x14ac:dyDescent="0.35">
      <c r="A490" s="59"/>
      <c r="B490" s="60"/>
      <c r="C490" s="61" t="str">
        <f>IFERROR(IF(B490="No CAS","",INDEX('DEQ Pollutant List'!$C$7:$C$614,MATCH('3. Pollutant Emissions - EF'!B490,'DEQ Pollutant List'!$B$7:$B$614,0))),"")</f>
        <v/>
      </c>
      <c r="D490" s="68" t="str">
        <f>IFERROR(IF(OR($B490="",$B490="No CAS"),INDEX('DEQ Pollutant List'!$A$7:$A$614,MATCH($C490,'DEQ Pollutant List'!$C$7:$C$614,0)),INDEX('DEQ Pollutant List'!$A$7:$A$614,MATCH($B490,'DEQ Pollutant List'!$B$7:$B$614,0))),"")</f>
        <v/>
      </c>
      <c r="E490" s="76"/>
      <c r="F490" s="77"/>
      <c r="G490" s="78"/>
      <c r="H490" s="79"/>
      <c r="I490" s="80"/>
      <c r="J490" s="77"/>
      <c r="K490" s="81"/>
      <c r="L490" s="79"/>
      <c r="M490" s="77"/>
      <c r="N490" s="81"/>
      <c r="O490" s="79"/>
    </row>
    <row r="491" spans="1:15" x14ac:dyDescent="0.35">
      <c r="A491" s="59"/>
      <c r="B491" s="60"/>
      <c r="C491" s="61" t="str">
        <f>IFERROR(IF(B491="No CAS","",INDEX('DEQ Pollutant List'!$C$7:$C$614,MATCH('3. Pollutant Emissions - EF'!B491,'DEQ Pollutant List'!$B$7:$B$614,0))),"")</f>
        <v/>
      </c>
      <c r="D491" s="68" t="str">
        <f>IFERROR(IF(OR($B491="",$B491="No CAS"),INDEX('DEQ Pollutant List'!$A$7:$A$614,MATCH($C491,'DEQ Pollutant List'!$C$7:$C$614,0)),INDEX('DEQ Pollutant List'!$A$7:$A$614,MATCH($B491,'DEQ Pollutant List'!$B$7:$B$614,0))),"")</f>
        <v/>
      </c>
      <c r="E491" s="76"/>
      <c r="F491" s="77"/>
      <c r="G491" s="78"/>
      <c r="H491" s="79"/>
      <c r="I491" s="80"/>
      <c r="J491" s="77"/>
      <c r="K491" s="81"/>
      <c r="L491" s="79"/>
      <c r="M491" s="77"/>
      <c r="N491" s="81"/>
      <c r="O491" s="79"/>
    </row>
    <row r="492" spans="1:15" x14ac:dyDescent="0.35">
      <c r="A492" s="59"/>
      <c r="B492" s="60"/>
      <c r="C492" s="61" t="str">
        <f>IFERROR(IF(B492="No CAS","",INDEX('DEQ Pollutant List'!$C$7:$C$614,MATCH('3. Pollutant Emissions - EF'!B492,'DEQ Pollutant List'!$B$7:$B$614,0))),"")</f>
        <v/>
      </c>
      <c r="D492" s="68" t="str">
        <f>IFERROR(IF(OR($B492="",$B492="No CAS"),INDEX('DEQ Pollutant List'!$A$7:$A$614,MATCH($C492,'DEQ Pollutant List'!$C$7:$C$614,0)),INDEX('DEQ Pollutant List'!$A$7:$A$614,MATCH($B492,'DEQ Pollutant List'!$B$7:$B$614,0))),"")</f>
        <v/>
      </c>
      <c r="E492" s="76"/>
      <c r="F492" s="77"/>
      <c r="G492" s="78"/>
      <c r="H492" s="79"/>
      <c r="I492" s="80"/>
      <c r="J492" s="77"/>
      <c r="K492" s="81"/>
      <c r="L492" s="79"/>
      <c r="M492" s="77"/>
      <c r="N492" s="81"/>
      <c r="O492" s="79"/>
    </row>
    <row r="493" spans="1:15" x14ac:dyDescent="0.35">
      <c r="A493" s="59"/>
      <c r="B493" s="60"/>
      <c r="C493" s="61" t="str">
        <f>IFERROR(IF(B493="No CAS","",INDEX('DEQ Pollutant List'!$C$7:$C$614,MATCH('3. Pollutant Emissions - EF'!B493,'DEQ Pollutant List'!$B$7:$B$614,0))),"")</f>
        <v/>
      </c>
      <c r="D493" s="68" t="str">
        <f>IFERROR(IF(OR($B493="",$B493="No CAS"),INDEX('DEQ Pollutant List'!$A$7:$A$614,MATCH($C493,'DEQ Pollutant List'!$C$7:$C$614,0)),INDEX('DEQ Pollutant List'!$A$7:$A$614,MATCH($B493,'DEQ Pollutant List'!$B$7:$B$614,0))),"")</f>
        <v/>
      </c>
      <c r="E493" s="76"/>
      <c r="F493" s="77"/>
      <c r="G493" s="78"/>
      <c r="H493" s="79"/>
      <c r="I493" s="80"/>
      <c r="J493" s="77"/>
      <c r="K493" s="81"/>
      <c r="L493" s="79"/>
      <c r="M493" s="77"/>
      <c r="N493" s="81"/>
      <c r="O493" s="79"/>
    </row>
    <row r="494" spans="1:15" x14ac:dyDescent="0.35">
      <c r="A494" s="59"/>
      <c r="B494" s="60"/>
      <c r="C494" s="61" t="str">
        <f>IFERROR(IF(B494="No CAS","",INDEX('DEQ Pollutant List'!$C$7:$C$614,MATCH('3. Pollutant Emissions - EF'!B494,'DEQ Pollutant List'!$B$7:$B$614,0))),"")</f>
        <v/>
      </c>
      <c r="D494" s="68" t="str">
        <f>IFERROR(IF(OR($B494="",$B494="No CAS"),INDEX('DEQ Pollutant List'!$A$7:$A$614,MATCH($C494,'DEQ Pollutant List'!$C$7:$C$614,0)),INDEX('DEQ Pollutant List'!$A$7:$A$614,MATCH($B494,'DEQ Pollutant List'!$B$7:$B$614,0))),"")</f>
        <v/>
      </c>
      <c r="E494" s="76"/>
      <c r="F494" s="77"/>
      <c r="G494" s="78"/>
      <c r="H494" s="79"/>
      <c r="I494" s="80"/>
      <c r="J494" s="77"/>
      <c r="K494" s="81"/>
      <c r="L494" s="79"/>
      <c r="M494" s="77"/>
      <c r="N494" s="81"/>
      <c r="O494" s="79"/>
    </row>
    <row r="495" spans="1:15" x14ac:dyDescent="0.35">
      <c r="A495" s="59"/>
      <c r="B495" s="60"/>
      <c r="C495" s="61" t="str">
        <f>IFERROR(IF(B495="No CAS","",INDEX('DEQ Pollutant List'!$C$7:$C$614,MATCH('3. Pollutant Emissions - EF'!B495,'DEQ Pollutant List'!$B$7:$B$614,0))),"")</f>
        <v/>
      </c>
      <c r="D495" s="68" t="str">
        <f>IFERROR(IF(OR($B495="",$B495="No CAS"),INDEX('DEQ Pollutant List'!$A$7:$A$614,MATCH($C495,'DEQ Pollutant List'!$C$7:$C$614,0)),INDEX('DEQ Pollutant List'!$A$7:$A$614,MATCH($B495,'DEQ Pollutant List'!$B$7:$B$614,0))),"")</f>
        <v/>
      </c>
      <c r="E495" s="76"/>
      <c r="F495" s="77"/>
      <c r="G495" s="78"/>
      <c r="H495" s="79"/>
      <c r="I495" s="80"/>
      <c r="J495" s="77"/>
      <c r="K495" s="81"/>
      <c r="L495" s="79"/>
      <c r="M495" s="77"/>
      <c r="N495" s="81"/>
      <c r="O495" s="79"/>
    </row>
    <row r="496" spans="1:15" x14ac:dyDescent="0.35">
      <c r="A496" s="59"/>
      <c r="B496" s="60"/>
      <c r="C496" s="61" t="str">
        <f>IFERROR(IF(B496="No CAS","",INDEX('DEQ Pollutant List'!$C$7:$C$614,MATCH('3. Pollutant Emissions - EF'!B496,'DEQ Pollutant List'!$B$7:$B$614,0))),"")</f>
        <v/>
      </c>
      <c r="D496" s="68" t="str">
        <f>IFERROR(IF(OR($B496="",$B496="No CAS"),INDEX('DEQ Pollutant List'!$A$7:$A$614,MATCH($C496,'DEQ Pollutant List'!$C$7:$C$614,0)),INDEX('DEQ Pollutant List'!$A$7:$A$614,MATCH($B496,'DEQ Pollutant List'!$B$7:$B$614,0))),"")</f>
        <v/>
      </c>
      <c r="E496" s="76"/>
      <c r="F496" s="77"/>
      <c r="G496" s="78"/>
      <c r="H496" s="79"/>
      <c r="I496" s="80"/>
      <c r="J496" s="77"/>
      <c r="K496" s="81"/>
      <c r="L496" s="79"/>
      <c r="M496" s="77"/>
      <c r="N496" s="81"/>
      <c r="O496" s="79"/>
    </row>
    <row r="497" spans="1:15" x14ac:dyDescent="0.35">
      <c r="A497" s="59"/>
      <c r="B497" s="60"/>
      <c r="C497" s="61" t="str">
        <f>IFERROR(IF(B497="No CAS","",INDEX('DEQ Pollutant List'!$C$7:$C$614,MATCH('3. Pollutant Emissions - EF'!B497,'DEQ Pollutant List'!$B$7:$B$614,0))),"")</f>
        <v/>
      </c>
      <c r="D497" s="68" t="str">
        <f>IFERROR(IF(OR($B497="",$B497="No CAS"),INDEX('DEQ Pollutant List'!$A$7:$A$614,MATCH($C497,'DEQ Pollutant List'!$C$7:$C$614,0)),INDEX('DEQ Pollutant List'!$A$7:$A$614,MATCH($B497,'DEQ Pollutant List'!$B$7:$B$614,0))),"")</f>
        <v/>
      </c>
      <c r="E497" s="76"/>
      <c r="F497" s="77"/>
      <c r="G497" s="78"/>
      <c r="H497" s="79"/>
      <c r="I497" s="80"/>
      <c r="J497" s="77"/>
      <c r="K497" s="81"/>
      <c r="L497" s="79"/>
      <c r="M497" s="77"/>
      <c r="N497" s="81"/>
      <c r="O497" s="79"/>
    </row>
    <row r="498" spans="1:15" x14ac:dyDescent="0.35">
      <c r="A498" s="59"/>
      <c r="B498" s="60"/>
      <c r="C498" s="61" t="str">
        <f>IFERROR(IF(B498="No CAS","",INDEX('DEQ Pollutant List'!$C$7:$C$614,MATCH('3. Pollutant Emissions - EF'!B498,'DEQ Pollutant List'!$B$7:$B$614,0))),"")</f>
        <v/>
      </c>
      <c r="D498" s="68" t="str">
        <f>IFERROR(IF(OR($B498="",$B498="No CAS"),INDEX('DEQ Pollutant List'!$A$7:$A$614,MATCH($C498,'DEQ Pollutant List'!$C$7:$C$614,0)),INDEX('DEQ Pollutant List'!$A$7:$A$614,MATCH($B498,'DEQ Pollutant List'!$B$7:$B$614,0))),"")</f>
        <v/>
      </c>
      <c r="E498" s="76"/>
      <c r="F498" s="77"/>
      <c r="G498" s="78"/>
      <c r="H498" s="79"/>
      <c r="I498" s="80"/>
      <c r="J498" s="77"/>
      <c r="K498" s="81"/>
      <c r="L498" s="79"/>
      <c r="M498" s="77"/>
      <c r="N498" s="81"/>
      <c r="O498" s="79"/>
    </row>
    <row r="499" spans="1:15" x14ac:dyDescent="0.35">
      <c r="A499" s="59"/>
      <c r="B499" s="60"/>
      <c r="C499" s="61" t="str">
        <f>IFERROR(IF(B499="No CAS","",INDEX('DEQ Pollutant List'!$C$7:$C$614,MATCH('3. Pollutant Emissions - EF'!B499,'DEQ Pollutant List'!$B$7:$B$614,0))),"")</f>
        <v/>
      </c>
      <c r="D499" s="68" t="str">
        <f>IFERROR(IF(OR($B499="",$B499="No CAS"),INDEX('DEQ Pollutant List'!$A$7:$A$614,MATCH($C499,'DEQ Pollutant List'!$C$7:$C$614,0)),INDEX('DEQ Pollutant List'!$A$7:$A$614,MATCH($B499,'DEQ Pollutant List'!$B$7:$B$614,0))),"")</f>
        <v/>
      </c>
      <c r="E499" s="76"/>
      <c r="F499" s="77"/>
      <c r="G499" s="78"/>
      <c r="H499" s="79"/>
      <c r="I499" s="80"/>
      <c r="J499" s="77"/>
      <c r="K499" s="81"/>
      <c r="L499" s="79"/>
      <c r="M499" s="77"/>
      <c r="N499" s="81"/>
      <c r="O499" s="79"/>
    </row>
    <row r="500" spans="1:15" x14ac:dyDescent="0.35">
      <c r="A500" s="59"/>
      <c r="B500" s="60"/>
      <c r="C500" s="61" t="str">
        <f>IFERROR(IF(B500="No CAS","",INDEX('DEQ Pollutant List'!$C$7:$C$614,MATCH('3. Pollutant Emissions - EF'!B500,'DEQ Pollutant List'!$B$7:$B$614,0))),"")</f>
        <v/>
      </c>
      <c r="D500" s="68" t="str">
        <f>IFERROR(IF(OR($B500="",$B500="No CAS"),INDEX('DEQ Pollutant List'!$A$7:$A$614,MATCH($C500,'DEQ Pollutant List'!$C$7:$C$614,0)),INDEX('DEQ Pollutant List'!$A$7:$A$614,MATCH($B500,'DEQ Pollutant List'!$B$7:$B$614,0))),"")</f>
        <v/>
      </c>
      <c r="E500" s="76"/>
      <c r="F500" s="77"/>
      <c r="G500" s="78"/>
      <c r="H500" s="79"/>
      <c r="I500" s="80"/>
      <c r="J500" s="77"/>
      <c r="K500" s="81"/>
      <c r="L500" s="79"/>
      <c r="M500" s="77"/>
      <c r="N500" s="81"/>
      <c r="O500" s="79"/>
    </row>
    <row r="501" spans="1:15" x14ac:dyDescent="0.35">
      <c r="A501" s="59"/>
      <c r="B501" s="60"/>
      <c r="C501" s="61" t="str">
        <f>IFERROR(IF(B501="No CAS","",INDEX('DEQ Pollutant List'!$C$7:$C$614,MATCH('3. Pollutant Emissions - EF'!B501,'DEQ Pollutant List'!$B$7:$B$614,0))),"")</f>
        <v/>
      </c>
      <c r="D501" s="68" t="str">
        <f>IFERROR(IF(OR($B501="",$B501="No CAS"),INDEX('DEQ Pollutant List'!$A$7:$A$614,MATCH($C501,'DEQ Pollutant List'!$C$7:$C$614,0)),INDEX('DEQ Pollutant List'!$A$7:$A$614,MATCH($B501,'DEQ Pollutant List'!$B$7:$B$614,0))),"")</f>
        <v/>
      </c>
      <c r="E501" s="76"/>
      <c r="F501" s="77"/>
      <c r="G501" s="78"/>
      <c r="H501" s="79"/>
      <c r="I501" s="80"/>
      <c r="J501" s="77"/>
      <c r="K501" s="81"/>
      <c r="L501" s="79"/>
      <c r="M501" s="77"/>
      <c r="N501" s="81"/>
      <c r="O501" s="79"/>
    </row>
    <row r="502" spans="1:15" x14ac:dyDescent="0.35">
      <c r="A502" s="59"/>
      <c r="B502" s="60"/>
      <c r="C502" s="61" t="str">
        <f>IFERROR(IF(B502="No CAS","",INDEX('DEQ Pollutant List'!$C$7:$C$614,MATCH('3. Pollutant Emissions - EF'!B502,'DEQ Pollutant List'!$B$7:$B$614,0))),"")</f>
        <v/>
      </c>
      <c r="D502" s="68" t="str">
        <f>IFERROR(IF(OR($B502="",$B502="No CAS"),INDEX('DEQ Pollutant List'!$A$7:$A$614,MATCH($C502,'DEQ Pollutant List'!$C$7:$C$614,0)),INDEX('DEQ Pollutant List'!$A$7:$A$614,MATCH($B502,'DEQ Pollutant List'!$B$7:$B$614,0))),"")</f>
        <v/>
      </c>
      <c r="E502" s="76"/>
      <c r="F502" s="77"/>
      <c r="G502" s="78"/>
      <c r="H502" s="79"/>
      <c r="I502" s="80"/>
      <c r="J502" s="77"/>
      <c r="K502" s="81"/>
      <c r="L502" s="79"/>
      <c r="M502" s="77"/>
      <c r="N502" s="81"/>
      <c r="O502" s="79"/>
    </row>
    <row r="503" spans="1:15" x14ac:dyDescent="0.35">
      <c r="A503" s="59"/>
      <c r="B503" s="60"/>
      <c r="C503" s="61" t="str">
        <f>IFERROR(IF(B503="No CAS","",INDEX('DEQ Pollutant List'!$C$7:$C$614,MATCH('3. Pollutant Emissions - EF'!B503,'DEQ Pollutant List'!$B$7:$B$614,0))),"")</f>
        <v/>
      </c>
      <c r="D503" s="68" t="str">
        <f>IFERROR(IF(OR($B503="",$B503="No CAS"),INDEX('DEQ Pollutant List'!$A$7:$A$614,MATCH($C503,'DEQ Pollutant List'!$C$7:$C$614,0)),INDEX('DEQ Pollutant List'!$A$7:$A$614,MATCH($B503,'DEQ Pollutant List'!$B$7:$B$614,0))),"")</f>
        <v/>
      </c>
      <c r="E503" s="76"/>
      <c r="F503" s="77"/>
      <c r="G503" s="78"/>
      <c r="H503" s="79"/>
      <c r="I503" s="80"/>
      <c r="J503" s="77"/>
      <c r="K503" s="81"/>
      <c r="L503" s="79"/>
      <c r="M503" s="77"/>
      <c r="N503" s="81"/>
      <c r="O503" s="79"/>
    </row>
    <row r="504" spans="1:15" x14ac:dyDescent="0.35">
      <c r="A504" s="59"/>
      <c r="B504" s="60"/>
      <c r="C504" s="61" t="str">
        <f>IFERROR(IF(B504="No CAS","",INDEX('DEQ Pollutant List'!$C$7:$C$614,MATCH('3. Pollutant Emissions - EF'!B504,'DEQ Pollutant List'!$B$7:$B$614,0))),"")</f>
        <v/>
      </c>
      <c r="D504" s="68" t="str">
        <f>IFERROR(IF(OR($B504="",$B504="No CAS"),INDEX('DEQ Pollutant List'!$A$7:$A$614,MATCH($C504,'DEQ Pollutant List'!$C$7:$C$614,0)),INDEX('DEQ Pollutant List'!$A$7:$A$614,MATCH($B504,'DEQ Pollutant List'!$B$7:$B$614,0))),"")</f>
        <v/>
      </c>
      <c r="E504" s="76"/>
      <c r="F504" s="77"/>
      <c r="G504" s="78"/>
      <c r="H504" s="79"/>
      <c r="I504" s="80"/>
      <c r="J504" s="77"/>
      <c r="K504" s="81"/>
      <c r="L504" s="79"/>
      <c r="M504" s="77"/>
      <c r="N504" s="81"/>
      <c r="O504" s="79"/>
    </row>
    <row r="505" spans="1:15" x14ac:dyDescent="0.35">
      <c r="A505" s="59"/>
      <c r="B505" s="60"/>
      <c r="C505" s="61" t="str">
        <f>IFERROR(IF(B505="No CAS","",INDEX('DEQ Pollutant List'!$C$7:$C$614,MATCH('3. Pollutant Emissions - EF'!B505,'DEQ Pollutant List'!$B$7:$B$614,0))),"")</f>
        <v/>
      </c>
      <c r="D505" s="68" t="str">
        <f>IFERROR(IF(OR($B505="",$B505="No CAS"),INDEX('DEQ Pollutant List'!$A$7:$A$614,MATCH($C505,'DEQ Pollutant List'!$C$7:$C$614,0)),INDEX('DEQ Pollutant List'!$A$7:$A$614,MATCH($B505,'DEQ Pollutant List'!$B$7:$B$614,0))),"")</f>
        <v/>
      </c>
      <c r="E505" s="76"/>
      <c r="F505" s="77"/>
      <c r="G505" s="78"/>
      <c r="H505" s="79"/>
      <c r="I505" s="80"/>
      <c r="J505" s="77"/>
      <c r="K505" s="81"/>
      <c r="L505" s="79"/>
      <c r="M505" s="77"/>
      <c r="N505" s="81"/>
      <c r="O505" s="79"/>
    </row>
    <row r="506" spans="1:15" x14ac:dyDescent="0.35">
      <c r="A506" s="59"/>
      <c r="B506" s="60"/>
      <c r="C506" s="61" t="str">
        <f>IFERROR(IF(B506="No CAS","",INDEX('DEQ Pollutant List'!$C$7:$C$614,MATCH('3. Pollutant Emissions - EF'!B506,'DEQ Pollutant List'!$B$7:$B$614,0))),"")</f>
        <v/>
      </c>
      <c r="D506" s="68" t="str">
        <f>IFERROR(IF(OR($B506="",$B506="No CAS"),INDEX('DEQ Pollutant List'!$A$7:$A$614,MATCH($C506,'DEQ Pollutant List'!$C$7:$C$614,0)),INDEX('DEQ Pollutant List'!$A$7:$A$614,MATCH($B506,'DEQ Pollutant List'!$B$7:$B$614,0))),"")</f>
        <v/>
      </c>
      <c r="E506" s="76"/>
      <c r="F506" s="77"/>
      <c r="G506" s="78"/>
      <c r="H506" s="79"/>
      <c r="I506" s="80"/>
      <c r="J506" s="77"/>
      <c r="K506" s="81"/>
      <c r="L506" s="79"/>
      <c r="M506" s="77"/>
      <c r="N506" s="81"/>
      <c r="O506" s="79"/>
    </row>
    <row r="507" spans="1:15" x14ac:dyDescent="0.35">
      <c r="A507" s="59"/>
      <c r="B507" s="60"/>
      <c r="C507" s="61" t="str">
        <f>IFERROR(IF(B507="No CAS","",INDEX('DEQ Pollutant List'!$C$7:$C$614,MATCH('3. Pollutant Emissions - EF'!B507,'DEQ Pollutant List'!$B$7:$B$614,0))),"")</f>
        <v/>
      </c>
      <c r="D507" s="68" t="str">
        <f>IFERROR(IF(OR($B507="",$B507="No CAS"),INDEX('DEQ Pollutant List'!$A$7:$A$614,MATCH($C507,'DEQ Pollutant List'!$C$7:$C$614,0)),INDEX('DEQ Pollutant List'!$A$7:$A$614,MATCH($B507,'DEQ Pollutant List'!$B$7:$B$614,0))),"")</f>
        <v/>
      </c>
      <c r="E507" s="76"/>
      <c r="F507" s="77"/>
      <c r="G507" s="78"/>
      <c r="H507" s="79"/>
      <c r="I507" s="80"/>
      <c r="J507" s="77"/>
      <c r="K507" s="81"/>
      <c r="L507" s="79"/>
      <c r="M507" s="77"/>
      <c r="N507" s="81"/>
      <c r="O507" s="79"/>
    </row>
    <row r="508" spans="1:15" x14ac:dyDescent="0.35">
      <c r="A508" s="59"/>
      <c r="B508" s="60"/>
      <c r="C508" s="61" t="str">
        <f>IFERROR(IF(B508="No CAS","",INDEX('DEQ Pollutant List'!$C$7:$C$614,MATCH('3. Pollutant Emissions - EF'!B508,'DEQ Pollutant List'!$B$7:$B$614,0))),"")</f>
        <v/>
      </c>
      <c r="D508" s="68" t="str">
        <f>IFERROR(IF(OR($B508="",$B508="No CAS"),INDEX('DEQ Pollutant List'!$A$7:$A$614,MATCH($C508,'DEQ Pollutant List'!$C$7:$C$614,0)),INDEX('DEQ Pollutant List'!$A$7:$A$614,MATCH($B508,'DEQ Pollutant List'!$B$7:$B$614,0))),"")</f>
        <v/>
      </c>
      <c r="E508" s="76"/>
      <c r="F508" s="77"/>
      <c r="G508" s="78"/>
      <c r="H508" s="79"/>
      <c r="I508" s="80"/>
      <c r="J508" s="77"/>
      <c r="K508" s="81"/>
      <c r="L508" s="79"/>
      <c r="M508" s="77"/>
      <c r="N508" s="81"/>
      <c r="O508" s="79"/>
    </row>
    <row r="509" spans="1:15" x14ac:dyDescent="0.35">
      <c r="A509" s="59"/>
      <c r="B509" s="60"/>
      <c r="C509" s="61" t="str">
        <f>IFERROR(IF(B509="No CAS","",INDEX('DEQ Pollutant List'!$C$7:$C$614,MATCH('3. Pollutant Emissions - EF'!B509,'DEQ Pollutant List'!$B$7:$B$614,0))),"")</f>
        <v/>
      </c>
      <c r="D509" s="68" t="str">
        <f>IFERROR(IF(OR($B509="",$B509="No CAS"),INDEX('DEQ Pollutant List'!$A$7:$A$614,MATCH($C509,'DEQ Pollutant List'!$C$7:$C$614,0)),INDEX('DEQ Pollutant List'!$A$7:$A$614,MATCH($B509,'DEQ Pollutant List'!$B$7:$B$614,0))),"")</f>
        <v/>
      </c>
      <c r="E509" s="76"/>
      <c r="F509" s="77"/>
      <c r="G509" s="78"/>
      <c r="H509" s="79"/>
      <c r="I509" s="80"/>
      <c r="J509" s="77"/>
      <c r="K509" s="81"/>
      <c r="L509" s="79"/>
      <c r="M509" s="77"/>
      <c r="N509" s="81"/>
      <c r="O509" s="79"/>
    </row>
    <row r="510" spans="1:15" ht="15" thickBot="1" x14ac:dyDescent="0.4">
      <c r="A510" s="62"/>
      <c r="B510" s="63"/>
      <c r="C510" s="64" t="str">
        <f>IFERROR(IF(B510="No CAS","",INDEX('DEQ Pollutant List'!$C$7:$C$614,MATCH('3. Pollutant Emissions - EF'!B510,'DEQ Pollutant List'!$B$7:$B$614,0))),"")</f>
        <v/>
      </c>
      <c r="D510" s="188" t="str">
        <f>IFERROR(IF(OR($B510="",$B510="No CAS"),INDEX('DEQ Pollutant List'!$A$7:$A$614,MATCH($C510,'DEQ Pollutant List'!$C$7:$C$614,0)),INDEX('DEQ Pollutant List'!$A$7:$A$614,MATCH($B510,'DEQ Pollutant List'!$B$7:$B$614,0))),"")</f>
        <v/>
      </c>
      <c r="E510" s="82"/>
      <c r="F510" s="83"/>
      <c r="G510" s="84"/>
      <c r="H510" s="85"/>
      <c r="I510" s="86"/>
      <c r="J510" s="83"/>
      <c r="K510" s="87"/>
      <c r="L510" s="85"/>
      <c r="M510" s="83"/>
      <c r="N510" s="87"/>
      <c r="O510" s="85"/>
    </row>
    <row r="511" spans="1:15" x14ac:dyDescent="0.35">
      <c r="A511" s="251" t="s">
        <v>1227</v>
      </c>
      <c r="B511" s="252"/>
      <c r="C511" s="252"/>
      <c r="D511" s="252"/>
      <c r="E511" s="252"/>
      <c r="F511" s="252"/>
      <c r="G511" s="252"/>
      <c r="H511" s="252"/>
      <c r="I511" s="252"/>
      <c r="J511" s="252"/>
      <c r="K511" s="252"/>
      <c r="L511" s="252"/>
      <c r="M511" s="252"/>
      <c r="N511" s="252"/>
      <c r="O511" s="253"/>
    </row>
    <row r="512" spans="1:15" x14ac:dyDescent="0.35">
      <c r="A512" s="254"/>
      <c r="B512" s="255"/>
      <c r="C512" s="255"/>
      <c r="D512" s="255"/>
      <c r="E512" s="255"/>
      <c r="F512" s="255"/>
      <c r="G512" s="255"/>
      <c r="H512" s="255"/>
      <c r="I512" s="255"/>
      <c r="J512" s="255"/>
      <c r="K512" s="255"/>
      <c r="L512" s="255"/>
      <c r="M512" s="255"/>
      <c r="N512" s="255"/>
      <c r="O512" s="256"/>
    </row>
    <row r="513" spans="1:15" ht="15" thickBot="1" x14ac:dyDescent="0.4">
      <c r="A513" s="257"/>
      <c r="B513" s="258"/>
      <c r="C513" s="258"/>
      <c r="D513" s="258"/>
      <c r="E513" s="258"/>
      <c r="F513" s="258"/>
      <c r="G513" s="258"/>
      <c r="H513" s="258"/>
      <c r="I513" s="258"/>
      <c r="J513" s="258"/>
      <c r="K513" s="258"/>
      <c r="L513" s="258"/>
      <c r="M513" s="258"/>
      <c r="N513" s="258"/>
      <c r="O513" s="259"/>
    </row>
  </sheetData>
  <sheetProtection algorithmName="SHA-512" hashValue="MHyotD+8yD6cYlAOrRYKjAqr1VA9nseplv375Iu9XTObnd1o9IffWUlIiCKL2voR5GoFvz1i7aNHHjLKesTaQg==" saltValue="qJWfUmCAAM3QwSxOnC1LmQ==" spinCount="100000" sheet="1" objects="1" scenarios="1" insertRows="0"/>
  <mergeCells count="11">
    <mergeCell ref="J9:O9"/>
    <mergeCell ref="F10:I10"/>
    <mergeCell ref="A511:O513"/>
    <mergeCell ref="A10:A12"/>
    <mergeCell ref="E10:E12"/>
    <mergeCell ref="B10:D11"/>
    <mergeCell ref="F11:G11"/>
    <mergeCell ref="H11:H12"/>
    <mergeCell ref="I11:I12"/>
    <mergeCell ref="J10:L11"/>
    <mergeCell ref="M10:O11"/>
  </mergeCells>
  <conditionalFormatting sqref="D13:D510">
    <cfRule type="containsBlanks" dxfId="5" priority="3">
      <formula>LEN(TRIM(D13))=0</formula>
    </cfRule>
  </conditionalFormatting>
  <conditionalFormatting sqref="C13:C510">
    <cfRule type="expression" dxfId="4" priority="1">
      <formula>SUMPRODUCT(--ISNUMBER(SEARCH(HAPs,C13)))&gt;0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9" id="{BBA5300A-0B80-4FC7-9B79-92EFEF1ED41C}">
            <xm:f>INDEX('DEQ Pollutant List'!D:D,MATCH(C13,'DEQ Pollutant List'!C:C,0))="Y"</xm:f>
            <x14:dxf>
              <fill>
                <patternFill>
                  <bgColor rgb="FFFFE05D"/>
                </patternFill>
              </fill>
            </x14:dxf>
          </x14:cfRule>
          <xm:sqref>C13:C510</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300-000000000000}">
          <x14:formula1>
            <xm:f>'DEQ Pollutant List'!$B:$B</xm:f>
          </x14:formula1>
          <xm:sqref>B13:B510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R201"/>
  <sheetViews>
    <sheetView workbookViewId="0"/>
  </sheetViews>
  <sheetFormatPr defaultColWidth="8.81640625" defaultRowHeight="14.5" x14ac:dyDescent="0.35"/>
  <cols>
    <col min="1" max="1" width="22.453125" style="1" customWidth="1"/>
    <col min="2" max="2" width="60.453125" customWidth="1"/>
    <col min="3" max="4" width="28.36328125" customWidth="1"/>
    <col min="5" max="6" width="18.6328125" style="1" customWidth="1"/>
    <col min="7" max="18" width="12.6328125" style="1" customWidth="1"/>
  </cols>
  <sheetData>
    <row r="1" spans="1:18" ht="20.25" customHeight="1" x14ac:dyDescent="0.35"/>
    <row r="2" spans="1:18" ht="20.25" customHeight="1" x14ac:dyDescent="0.35"/>
    <row r="3" spans="1:18" ht="20.25" customHeight="1" x14ac:dyDescent="0.35"/>
    <row r="4" spans="1:18" ht="20.25" customHeight="1" x14ac:dyDescent="0.35"/>
    <row r="5" spans="1:18" ht="20.25" customHeight="1" x14ac:dyDescent="0.35"/>
    <row r="6" spans="1:18" ht="20.25" customHeight="1" x14ac:dyDescent="0.35"/>
    <row r="7" spans="1:18" ht="20.25" customHeight="1" x14ac:dyDescent="0.35"/>
    <row r="8" spans="1:18" ht="20.25" customHeight="1" x14ac:dyDescent="0.35"/>
    <row r="9" spans="1:18" s="34" customFormat="1" ht="20.25" customHeight="1" thickBot="1" x14ac:dyDescent="0.4">
      <c r="A9" s="35"/>
      <c r="E9" s="35"/>
      <c r="F9" s="35"/>
      <c r="G9" s="35"/>
      <c r="H9" s="35"/>
      <c r="I9" s="35"/>
      <c r="J9" s="35"/>
      <c r="K9" s="35"/>
      <c r="L9" s="35"/>
      <c r="M9" s="35"/>
      <c r="N9" s="35"/>
      <c r="O9" s="35"/>
      <c r="P9" s="35"/>
      <c r="Q9" s="35"/>
      <c r="R9" s="35"/>
    </row>
    <row r="10" spans="1:18" ht="50.25" customHeight="1" thickBot="1" x14ac:dyDescent="0.4">
      <c r="A10" s="290" t="s">
        <v>1156</v>
      </c>
      <c r="B10" s="291"/>
      <c r="C10" s="291"/>
      <c r="D10" s="292"/>
      <c r="E10" s="241" t="s">
        <v>1161</v>
      </c>
      <c r="F10" s="242"/>
      <c r="G10" s="294" t="s">
        <v>1158</v>
      </c>
      <c r="H10" s="294"/>
      <c r="I10" s="294"/>
      <c r="J10" s="294"/>
      <c r="K10" s="294"/>
      <c r="L10" s="295"/>
      <c r="M10" s="293" t="s">
        <v>1159</v>
      </c>
      <c r="N10" s="294"/>
      <c r="O10" s="294"/>
      <c r="P10" s="294"/>
      <c r="Q10" s="294"/>
      <c r="R10" s="295"/>
    </row>
    <row r="11" spans="1:18" ht="20.25" customHeight="1" thickBot="1" x14ac:dyDescent="0.4">
      <c r="A11" s="288" t="s">
        <v>1274</v>
      </c>
      <c r="B11" s="266" t="s">
        <v>1154</v>
      </c>
      <c r="C11" s="298" t="s">
        <v>1178</v>
      </c>
      <c r="D11" s="296" t="s">
        <v>1155</v>
      </c>
      <c r="E11" s="239" t="s">
        <v>11</v>
      </c>
      <c r="F11" s="232" t="s">
        <v>1160</v>
      </c>
      <c r="G11" s="237" t="s">
        <v>1244</v>
      </c>
      <c r="H11" s="237"/>
      <c r="I11" s="238"/>
      <c r="J11" s="222" t="s">
        <v>1288</v>
      </c>
      <c r="K11" s="223"/>
      <c r="L11" s="224"/>
      <c r="M11" s="236" t="s">
        <v>1244</v>
      </c>
      <c r="N11" s="237"/>
      <c r="O11" s="238"/>
      <c r="P11" s="222" t="s">
        <v>1288</v>
      </c>
      <c r="Q11" s="223"/>
      <c r="R11" s="224"/>
    </row>
    <row r="12" spans="1:18" ht="45" customHeight="1" thickBot="1" x14ac:dyDescent="0.4">
      <c r="A12" s="289"/>
      <c r="B12" s="268"/>
      <c r="C12" s="299"/>
      <c r="D12" s="297"/>
      <c r="E12" s="240"/>
      <c r="F12" s="233"/>
      <c r="G12" s="52" t="s">
        <v>7</v>
      </c>
      <c r="H12" s="44" t="s">
        <v>1248</v>
      </c>
      <c r="I12" s="49" t="s">
        <v>8</v>
      </c>
      <c r="J12" s="47" t="s">
        <v>7</v>
      </c>
      <c r="K12" s="44" t="s">
        <v>1248</v>
      </c>
      <c r="L12" s="50" t="s">
        <v>8</v>
      </c>
      <c r="M12" s="47" t="s">
        <v>7</v>
      </c>
      <c r="N12" s="44" t="s">
        <v>1248</v>
      </c>
      <c r="O12" s="50" t="s">
        <v>8</v>
      </c>
      <c r="P12" s="47" t="s">
        <v>7</v>
      </c>
      <c r="Q12" s="44" t="s">
        <v>1248</v>
      </c>
      <c r="R12" s="50" t="s">
        <v>8</v>
      </c>
    </row>
    <row r="13" spans="1:18" x14ac:dyDescent="0.35">
      <c r="A13" s="14" t="s">
        <v>1275</v>
      </c>
      <c r="B13" s="21" t="s">
        <v>1317</v>
      </c>
      <c r="C13" s="8" t="s">
        <v>1224</v>
      </c>
      <c r="D13" s="11" t="s">
        <v>1225</v>
      </c>
      <c r="E13" s="10" t="s">
        <v>1217</v>
      </c>
      <c r="F13" s="9" t="s">
        <v>1226</v>
      </c>
      <c r="G13" s="22">
        <v>12000</v>
      </c>
      <c r="H13" s="23">
        <v>14000</v>
      </c>
      <c r="I13" s="24">
        <v>20000</v>
      </c>
      <c r="J13" s="25">
        <v>36</v>
      </c>
      <c r="K13" s="26">
        <v>40</v>
      </c>
      <c r="L13" s="27">
        <v>52</v>
      </c>
      <c r="M13" s="25">
        <v>2000</v>
      </c>
      <c r="N13" s="26">
        <v>2600</v>
      </c>
      <c r="O13" s="27">
        <v>5000</v>
      </c>
      <c r="P13" s="25">
        <v>5</v>
      </c>
      <c r="Q13" s="26">
        <v>7</v>
      </c>
      <c r="R13" s="27">
        <v>14</v>
      </c>
    </row>
    <row r="14" spans="1:18" x14ac:dyDescent="0.35">
      <c r="A14" s="14" t="s">
        <v>1275</v>
      </c>
      <c r="B14" s="21" t="s">
        <v>1317</v>
      </c>
      <c r="C14" s="8" t="s">
        <v>1276</v>
      </c>
      <c r="D14" s="11" t="s">
        <v>1225</v>
      </c>
      <c r="E14" s="10" t="s">
        <v>1217</v>
      </c>
      <c r="F14" s="9" t="s">
        <v>1226</v>
      </c>
      <c r="G14" s="10">
        <v>950</v>
      </c>
      <c r="H14" s="33">
        <v>1200</v>
      </c>
      <c r="I14" s="9">
        <v>1500</v>
      </c>
      <c r="J14" s="10">
        <v>5</v>
      </c>
      <c r="K14" s="33">
        <v>10</v>
      </c>
      <c r="L14" s="9">
        <v>15</v>
      </c>
      <c r="M14" s="10">
        <v>15</v>
      </c>
      <c r="N14" s="33">
        <v>30</v>
      </c>
      <c r="O14" s="9">
        <v>40</v>
      </c>
      <c r="P14" s="10">
        <v>0.5</v>
      </c>
      <c r="Q14" s="33">
        <v>1</v>
      </c>
      <c r="R14" s="9">
        <v>2</v>
      </c>
    </row>
    <row r="15" spans="1:18" x14ac:dyDescent="0.35">
      <c r="A15" s="121"/>
      <c r="B15" s="122"/>
      <c r="C15" s="123"/>
      <c r="D15" s="124"/>
      <c r="E15" s="125"/>
      <c r="F15" s="126"/>
      <c r="G15" s="125"/>
      <c r="H15" s="127"/>
      <c r="I15" s="126"/>
      <c r="J15" s="125"/>
      <c r="K15" s="127"/>
      <c r="L15" s="126"/>
      <c r="M15" s="125"/>
      <c r="N15" s="127"/>
      <c r="O15" s="126"/>
      <c r="P15" s="125"/>
      <c r="Q15" s="127"/>
      <c r="R15" s="126"/>
    </row>
    <row r="16" spans="1:18" x14ac:dyDescent="0.35">
      <c r="A16" s="59" t="s">
        <v>1401</v>
      </c>
      <c r="B16" s="90" t="s">
        <v>1402</v>
      </c>
      <c r="C16" s="61" t="s">
        <v>1403</v>
      </c>
      <c r="D16" s="191" t="s">
        <v>1404</v>
      </c>
      <c r="E16" s="190"/>
      <c r="F16" s="79" t="s">
        <v>1387</v>
      </c>
      <c r="G16" s="190">
        <f>12*8.929</f>
        <v>107.148</v>
      </c>
      <c r="H16" s="199">
        <f>G16*1.2</f>
        <v>128.57759999999999</v>
      </c>
      <c r="I16" s="199"/>
      <c r="J16" s="190">
        <f>(G16/12)/8</f>
        <v>1.116125</v>
      </c>
      <c r="K16" s="190">
        <f>(H16/12)/8</f>
        <v>1.3393499999999998</v>
      </c>
      <c r="L16" s="190"/>
      <c r="M16" s="190">
        <v>40</v>
      </c>
      <c r="N16" s="199">
        <f>M16*1.2</f>
        <v>48</v>
      </c>
      <c r="O16" s="79"/>
      <c r="P16" s="190">
        <f t="shared" ref="P16:Q17" si="0">M16/365</f>
        <v>0.1095890410958904</v>
      </c>
      <c r="Q16" s="190">
        <f t="shared" si="0"/>
        <v>0.13150684931506848</v>
      </c>
      <c r="R16" s="190"/>
    </row>
    <row r="17" spans="1:18" x14ac:dyDescent="0.35">
      <c r="A17" s="59" t="s">
        <v>1406</v>
      </c>
      <c r="B17" s="90" t="s">
        <v>1407</v>
      </c>
      <c r="C17" s="61" t="s">
        <v>1408</v>
      </c>
      <c r="D17" s="191" t="s">
        <v>1406</v>
      </c>
      <c r="E17" s="190"/>
      <c r="F17" s="79" t="s">
        <v>1387</v>
      </c>
      <c r="G17" s="190">
        <v>733</v>
      </c>
      <c r="H17" s="199">
        <f>G17*1.2</f>
        <v>879.6</v>
      </c>
      <c r="I17" s="79"/>
      <c r="J17" s="190">
        <f>G17/365</f>
        <v>2.0082191780821916</v>
      </c>
      <c r="K17" s="199">
        <f>H17/365</f>
        <v>2.4098630136986303</v>
      </c>
      <c r="L17" s="79"/>
      <c r="M17" s="190">
        <v>220.3</v>
      </c>
      <c r="N17" s="199">
        <f>M17*1.2</f>
        <v>264.36</v>
      </c>
      <c r="O17" s="79"/>
      <c r="P17" s="190">
        <f t="shared" si="0"/>
        <v>0.6035616438356165</v>
      </c>
      <c r="Q17" s="199">
        <f t="shared" si="0"/>
        <v>0.72427397260273974</v>
      </c>
      <c r="R17" s="79"/>
    </row>
    <row r="18" spans="1:18" x14ac:dyDescent="0.35">
      <c r="A18" s="59" t="s">
        <v>1406</v>
      </c>
      <c r="B18" s="90" t="s">
        <v>1407</v>
      </c>
      <c r="C18" s="61" t="s">
        <v>1409</v>
      </c>
      <c r="D18" s="191" t="s">
        <v>1406</v>
      </c>
      <c r="E18" s="190"/>
      <c r="F18" s="79" t="s">
        <v>1387</v>
      </c>
      <c r="G18" s="190">
        <v>111</v>
      </c>
      <c r="H18" s="199">
        <f t="shared" ref="H18:H19" si="1">G18*1.2</f>
        <v>133.19999999999999</v>
      </c>
      <c r="I18" s="79"/>
      <c r="J18" s="190">
        <f t="shared" ref="J18:J19" si="2">G18/365</f>
        <v>0.30410958904109592</v>
      </c>
      <c r="K18" s="199">
        <f t="shared" ref="K18:K19" si="3">H18/365</f>
        <v>0.36493150684931502</v>
      </c>
      <c r="L18" s="79"/>
      <c r="M18" s="190">
        <v>33.200000000000003</v>
      </c>
      <c r="N18" s="199">
        <f t="shared" ref="N18:N19" si="4">M18*1.2</f>
        <v>39.840000000000003</v>
      </c>
      <c r="O18" s="79"/>
      <c r="P18" s="190">
        <f t="shared" ref="P18:P19" si="5">M18/365</f>
        <v>9.0958904109589053E-2</v>
      </c>
      <c r="Q18" s="199">
        <f t="shared" ref="Q18:Q19" si="6">N18/365</f>
        <v>0.10915068493150686</v>
      </c>
      <c r="R18" s="79"/>
    </row>
    <row r="19" spans="1:18" x14ac:dyDescent="0.35">
      <c r="A19" s="59" t="s">
        <v>1406</v>
      </c>
      <c r="B19" s="90" t="s">
        <v>1407</v>
      </c>
      <c r="C19" s="61" t="s">
        <v>1410</v>
      </c>
      <c r="D19" s="191" t="s">
        <v>1406</v>
      </c>
      <c r="E19" s="190"/>
      <c r="F19" s="79" t="s">
        <v>1387</v>
      </c>
      <c r="G19" s="190">
        <v>88</v>
      </c>
      <c r="H19" s="199">
        <f t="shared" si="1"/>
        <v>105.6</v>
      </c>
      <c r="I19" s="79"/>
      <c r="J19" s="190">
        <f t="shared" si="2"/>
        <v>0.24109589041095891</v>
      </c>
      <c r="K19" s="199">
        <f t="shared" si="3"/>
        <v>0.2893150684931507</v>
      </c>
      <c r="L19" s="79"/>
      <c r="M19" s="190">
        <v>26.5</v>
      </c>
      <c r="N19" s="199">
        <f t="shared" si="4"/>
        <v>31.799999999999997</v>
      </c>
      <c r="O19" s="79"/>
      <c r="P19" s="190">
        <f t="shared" si="5"/>
        <v>7.260273972602739E-2</v>
      </c>
      <c r="Q19" s="199">
        <f t="shared" si="6"/>
        <v>8.7123287671232869E-2</v>
      </c>
      <c r="R19" s="79"/>
    </row>
    <row r="20" spans="1:18" x14ac:dyDescent="0.35">
      <c r="A20" s="59"/>
      <c r="B20" s="90"/>
      <c r="C20" s="61"/>
      <c r="D20" s="191"/>
      <c r="E20" s="190"/>
      <c r="F20" s="79"/>
      <c r="G20" s="190"/>
      <c r="H20" s="199"/>
      <c r="I20" s="79"/>
      <c r="J20" s="190"/>
      <c r="K20" s="199"/>
      <c r="L20" s="79"/>
      <c r="M20" s="190"/>
      <c r="N20" s="199"/>
      <c r="O20" s="79"/>
      <c r="P20" s="190"/>
      <c r="Q20" s="199"/>
      <c r="R20" s="79"/>
    </row>
    <row r="21" spans="1:18" x14ac:dyDescent="0.35">
      <c r="A21" s="59"/>
      <c r="B21" s="90"/>
      <c r="C21" s="61"/>
      <c r="D21" s="191"/>
      <c r="E21" s="190"/>
      <c r="F21" s="79"/>
      <c r="G21" s="190"/>
      <c r="H21" s="199"/>
      <c r="I21" s="79"/>
      <c r="J21" s="190"/>
      <c r="K21" s="199"/>
      <c r="L21" s="79"/>
      <c r="M21" s="190"/>
      <c r="N21" s="199"/>
      <c r="O21" s="79"/>
      <c r="P21" s="190"/>
      <c r="Q21" s="199"/>
      <c r="R21" s="79"/>
    </row>
    <row r="22" spans="1:18" x14ac:dyDescent="0.35">
      <c r="A22" s="59"/>
      <c r="B22" s="90"/>
      <c r="C22" s="61"/>
      <c r="D22" s="191"/>
      <c r="E22" s="190"/>
      <c r="F22" s="79"/>
      <c r="G22" s="190"/>
      <c r="H22" s="199"/>
      <c r="I22" s="79"/>
      <c r="J22" s="190"/>
      <c r="K22" s="199"/>
      <c r="L22" s="79"/>
      <c r="M22" s="190"/>
      <c r="N22" s="199"/>
      <c r="O22" s="79"/>
      <c r="P22" s="190"/>
      <c r="Q22" s="199"/>
      <c r="R22" s="79"/>
    </row>
    <row r="23" spans="1:18" x14ac:dyDescent="0.35">
      <c r="A23" s="59"/>
      <c r="B23" s="90"/>
      <c r="C23" s="61"/>
      <c r="D23" s="191"/>
      <c r="E23" s="190"/>
      <c r="F23" s="79"/>
      <c r="G23" s="190"/>
      <c r="H23" s="199"/>
      <c r="I23" s="79"/>
      <c r="J23" s="190"/>
      <c r="K23" s="199"/>
      <c r="L23" s="79"/>
      <c r="M23" s="190"/>
      <c r="N23" s="199"/>
      <c r="O23" s="79"/>
      <c r="P23" s="190"/>
      <c r="Q23" s="199"/>
      <c r="R23" s="79"/>
    </row>
    <row r="24" spans="1:18" x14ac:dyDescent="0.35">
      <c r="A24" s="59"/>
      <c r="B24" s="90"/>
      <c r="C24" s="61"/>
      <c r="D24" s="191"/>
      <c r="E24" s="190"/>
      <c r="F24" s="79"/>
      <c r="G24" s="190"/>
      <c r="H24" s="199"/>
      <c r="I24" s="79"/>
      <c r="J24" s="190"/>
      <c r="K24" s="199"/>
      <c r="L24" s="79"/>
      <c r="M24" s="190"/>
      <c r="N24" s="199"/>
      <c r="O24" s="79"/>
      <c r="P24" s="190"/>
      <c r="Q24" s="199"/>
      <c r="R24" s="79"/>
    </row>
    <row r="25" spans="1:18" x14ac:dyDescent="0.35">
      <c r="A25" s="59"/>
      <c r="B25" s="90"/>
      <c r="C25" s="61"/>
      <c r="D25" s="191"/>
      <c r="E25" s="190"/>
      <c r="F25" s="79"/>
      <c r="G25" s="190"/>
      <c r="H25" s="199"/>
      <c r="I25" s="79"/>
      <c r="J25" s="190"/>
      <c r="K25" s="199"/>
      <c r="L25" s="79"/>
      <c r="M25" s="190"/>
      <c r="N25" s="199"/>
      <c r="O25" s="79"/>
      <c r="P25" s="190"/>
      <c r="Q25" s="199"/>
      <c r="R25" s="79"/>
    </row>
    <row r="26" spans="1:18" x14ac:dyDescent="0.35">
      <c r="A26" s="59"/>
      <c r="B26" s="90"/>
      <c r="C26" s="61"/>
      <c r="D26" s="191"/>
      <c r="E26" s="190"/>
      <c r="F26" s="79"/>
      <c r="G26" s="190"/>
      <c r="H26" s="199"/>
      <c r="I26" s="79"/>
      <c r="J26" s="190"/>
      <c r="K26" s="199"/>
      <c r="L26" s="79"/>
      <c r="M26" s="190"/>
      <c r="N26" s="199"/>
      <c r="O26" s="79"/>
      <c r="P26" s="190"/>
      <c r="Q26" s="199"/>
      <c r="R26" s="79"/>
    </row>
    <row r="27" spans="1:18" x14ac:dyDescent="0.35">
      <c r="A27" s="59"/>
      <c r="B27" s="90"/>
      <c r="C27" s="61"/>
      <c r="D27" s="191"/>
      <c r="E27" s="190"/>
      <c r="F27" s="79"/>
      <c r="G27" s="190"/>
      <c r="H27" s="199"/>
      <c r="I27" s="79"/>
      <c r="J27" s="190"/>
      <c r="K27" s="199"/>
      <c r="L27" s="79"/>
      <c r="M27" s="190"/>
      <c r="N27" s="199"/>
      <c r="O27" s="79"/>
      <c r="P27" s="190"/>
      <c r="Q27" s="199"/>
      <c r="R27" s="79"/>
    </row>
    <row r="28" spans="1:18" x14ac:dyDescent="0.35">
      <c r="A28" s="59"/>
      <c r="B28" s="90"/>
      <c r="C28" s="61"/>
      <c r="D28" s="191"/>
      <c r="E28" s="190"/>
      <c r="F28" s="79"/>
      <c r="G28" s="190"/>
      <c r="H28" s="199"/>
      <c r="I28" s="79"/>
      <c r="J28" s="190"/>
      <c r="K28" s="199"/>
      <c r="L28" s="79"/>
      <c r="M28" s="190"/>
      <c r="N28" s="199"/>
      <c r="O28" s="79"/>
      <c r="P28" s="190"/>
      <c r="Q28" s="199"/>
      <c r="R28" s="79"/>
    </row>
    <row r="29" spans="1:18" x14ac:dyDescent="0.35">
      <c r="A29" s="59"/>
      <c r="B29" s="90"/>
      <c r="C29" s="61"/>
      <c r="D29" s="191"/>
      <c r="E29" s="190"/>
      <c r="F29" s="79"/>
      <c r="G29" s="190"/>
      <c r="H29" s="199"/>
      <c r="I29" s="79"/>
      <c r="J29" s="190"/>
      <c r="K29" s="199"/>
      <c r="L29" s="79"/>
      <c r="M29" s="190"/>
      <c r="N29" s="199"/>
      <c r="O29" s="79"/>
      <c r="P29" s="190"/>
      <c r="Q29" s="199"/>
      <c r="R29" s="79"/>
    </row>
    <row r="30" spans="1:18" x14ac:dyDescent="0.35">
      <c r="A30" s="59"/>
      <c r="B30" s="90"/>
      <c r="C30" s="61"/>
      <c r="D30" s="191"/>
      <c r="E30" s="190"/>
      <c r="F30" s="79"/>
      <c r="G30" s="190"/>
      <c r="H30" s="199"/>
      <c r="I30" s="79"/>
      <c r="J30" s="190"/>
      <c r="K30" s="199"/>
      <c r="L30" s="79"/>
      <c r="M30" s="190"/>
      <c r="N30" s="199"/>
      <c r="O30" s="79"/>
      <c r="P30" s="190"/>
      <c r="Q30" s="199"/>
      <c r="R30" s="79"/>
    </row>
    <row r="31" spans="1:18" x14ac:dyDescent="0.35">
      <c r="A31" s="59"/>
      <c r="B31" s="90"/>
      <c r="C31" s="61"/>
      <c r="D31" s="191"/>
      <c r="E31" s="190"/>
      <c r="F31" s="79"/>
      <c r="G31" s="190"/>
      <c r="H31" s="199"/>
      <c r="I31" s="79"/>
      <c r="J31" s="190"/>
      <c r="K31" s="199"/>
      <c r="L31" s="79"/>
      <c r="M31" s="190"/>
      <c r="N31" s="199"/>
      <c r="O31" s="79"/>
      <c r="P31" s="190"/>
      <c r="Q31" s="199"/>
      <c r="R31" s="79"/>
    </row>
    <row r="32" spans="1:18" x14ac:dyDescent="0.35">
      <c r="A32" s="59"/>
      <c r="B32" s="90"/>
      <c r="C32" s="61"/>
      <c r="D32" s="191"/>
      <c r="E32" s="190"/>
      <c r="F32" s="79"/>
      <c r="G32" s="190"/>
      <c r="H32" s="199"/>
      <c r="I32" s="79"/>
      <c r="J32" s="190"/>
      <c r="K32" s="199"/>
      <c r="L32" s="79"/>
      <c r="M32" s="190"/>
      <c r="N32" s="199"/>
      <c r="O32" s="79"/>
      <c r="P32" s="190"/>
      <c r="Q32" s="199"/>
      <c r="R32" s="79"/>
    </row>
    <row r="33" spans="1:18" x14ac:dyDescent="0.35">
      <c r="A33" s="59"/>
      <c r="B33" s="90"/>
      <c r="C33" s="61"/>
      <c r="D33" s="191"/>
      <c r="E33" s="190"/>
      <c r="F33" s="79"/>
      <c r="G33" s="190"/>
      <c r="H33" s="199"/>
      <c r="I33" s="79"/>
      <c r="J33" s="190"/>
      <c r="K33" s="199"/>
      <c r="L33" s="79"/>
      <c r="M33" s="190"/>
      <c r="N33" s="199"/>
      <c r="O33" s="79"/>
      <c r="P33" s="190"/>
      <c r="Q33" s="199"/>
      <c r="R33" s="79"/>
    </row>
    <row r="34" spans="1:18" x14ac:dyDescent="0.35">
      <c r="A34" s="59"/>
      <c r="B34" s="90"/>
      <c r="C34" s="61"/>
      <c r="D34" s="191"/>
      <c r="E34" s="190"/>
      <c r="F34" s="79"/>
      <c r="G34" s="190"/>
      <c r="H34" s="199"/>
      <c r="I34" s="79"/>
      <c r="J34" s="190"/>
      <c r="K34" s="199"/>
      <c r="L34" s="79"/>
      <c r="M34" s="190"/>
      <c r="N34" s="199"/>
      <c r="O34" s="79"/>
      <c r="P34" s="190"/>
      <c r="Q34" s="199"/>
      <c r="R34" s="79"/>
    </row>
    <row r="35" spans="1:18" x14ac:dyDescent="0.35">
      <c r="A35" s="59"/>
      <c r="B35" s="90"/>
      <c r="C35" s="61"/>
      <c r="D35" s="191"/>
      <c r="E35" s="190"/>
      <c r="F35" s="79"/>
      <c r="G35" s="190"/>
      <c r="H35" s="199"/>
      <c r="I35" s="79"/>
      <c r="J35" s="190"/>
      <c r="K35" s="199"/>
      <c r="L35" s="79"/>
      <c r="M35" s="190"/>
      <c r="N35" s="199"/>
      <c r="O35" s="79"/>
      <c r="P35" s="190"/>
      <c r="Q35" s="199"/>
      <c r="R35" s="79"/>
    </row>
    <row r="36" spans="1:18" x14ac:dyDescent="0.35">
      <c r="A36" s="59"/>
      <c r="B36" s="90"/>
      <c r="C36" s="61"/>
      <c r="D36" s="191"/>
      <c r="E36" s="190"/>
      <c r="F36" s="79"/>
      <c r="G36" s="190"/>
      <c r="H36" s="199"/>
      <c r="I36" s="79"/>
      <c r="J36" s="190"/>
      <c r="K36" s="199"/>
      <c r="L36" s="79"/>
      <c r="M36" s="190"/>
      <c r="N36" s="199"/>
      <c r="O36" s="79"/>
      <c r="P36" s="190"/>
      <c r="Q36" s="199"/>
      <c r="R36" s="79"/>
    </row>
    <row r="37" spans="1:18" x14ac:dyDescent="0.35">
      <c r="A37" s="59"/>
      <c r="B37" s="90"/>
      <c r="C37" s="61"/>
      <c r="D37" s="191"/>
      <c r="E37" s="190"/>
      <c r="F37" s="79"/>
      <c r="G37" s="190"/>
      <c r="H37" s="199"/>
      <c r="I37" s="79"/>
      <c r="J37" s="190"/>
      <c r="K37" s="199"/>
      <c r="L37" s="79"/>
      <c r="M37" s="190"/>
      <c r="N37" s="199"/>
      <c r="O37" s="79"/>
      <c r="P37" s="190"/>
      <c r="Q37" s="199"/>
      <c r="R37" s="79"/>
    </row>
    <row r="38" spans="1:18" x14ac:dyDescent="0.35">
      <c r="A38" s="59"/>
      <c r="B38" s="90"/>
      <c r="C38" s="61"/>
      <c r="D38" s="191"/>
      <c r="E38" s="190"/>
      <c r="F38" s="79"/>
      <c r="G38" s="190"/>
      <c r="H38" s="199"/>
      <c r="I38" s="79"/>
      <c r="J38" s="190"/>
      <c r="K38" s="199"/>
      <c r="L38" s="79"/>
      <c r="M38" s="190"/>
      <c r="N38" s="199"/>
      <c r="O38" s="79"/>
      <c r="P38" s="190"/>
      <c r="Q38" s="199"/>
      <c r="R38" s="79"/>
    </row>
    <row r="39" spans="1:18" x14ac:dyDescent="0.35">
      <c r="A39" s="59"/>
      <c r="B39" s="90"/>
      <c r="C39" s="61"/>
      <c r="D39" s="191"/>
      <c r="E39" s="190"/>
      <c r="F39" s="79"/>
      <c r="G39" s="190"/>
      <c r="H39" s="199"/>
      <c r="I39" s="79"/>
      <c r="J39" s="190"/>
      <c r="K39" s="199"/>
      <c r="L39" s="79"/>
      <c r="M39" s="190"/>
      <c r="N39" s="199"/>
      <c r="O39" s="79"/>
      <c r="P39" s="190"/>
      <c r="Q39" s="199"/>
      <c r="R39" s="79"/>
    </row>
    <row r="40" spans="1:18" x14ac:dyDescent="0.35">
      <c r="A40" s="59"/>
      <c r="B40" s="90"/>
      <c r="C40" s="61"/>
      <c r="D40" s="191"/>
      <c r="E40" s="190"/>
      <c r="F40" s="79"/>
      <c r="G40" s="190"/>
      <c r="H40" s="199"/>
      <c r="I40" s="79"/>
      <c r="J40" s="190"/>
      <c r="K40" s="199"/>
      <c r="L40" s="79"/>
      <c r="M40" s="190"/>
      <c r="N40" s="199"/>
      <c r="O40" s="79"/>
      <c r="P40" s="190"/>
      <c r="Q40" s="199"/>
      <c r="R40" s="79"/>
    </row>
    <row r="41" spans="1:18" x14ac:dyDescent="0.35">
      <c r="A41" s="59"/>
      <c r="B41" s="90"/>
      <c r="C41" s="61"/>
      <c r="D41" s="191"/>
      <c r="E41" s="190"/>
      <c r="F41" s="79"/>
      <c r="G41" s="190"/>
      <c r="H41" s="199"/>
      <c r="I41" s="79"/>
      <c r="J41" s="190"/>
      <c r="K41" s="199"/>
      <c r="L41" s="79"/>
      <c r="M41" s="190"/>
      <c r="N41" s="199"/>
      <c r="O41" s="79"/>
      <c r="P41" s="190"/>
      <c r="Q41" s="199"/>
      <c r="R41" s="79"/>
    </row>
    <row r="42" spans="1:18" x14ac:dyDescent="0.35">
      <c r="A42" s="59"/>
      <c r="B42" s="90"/>
      <c r="C42" s="61"/>
      <c r="D42" s="191"/>
      <c r="E42" s="190"/>
      <c r="F42" s="79"/>
      <c r="G42" s="190"/>
      <c r="H42" s="199"/>
      <c r="I42" s="79"/>
      <c r="J42" s="190"/>
      <c r="K42" s="199"/>
      <c r="L42" s="79"/>
      <c r="M42" s="190"/>
      <c r="N42" s="199"/>
      <c r="O42" s="79"/>
      <c r="P42" s="190"/>
      <c r="Q42" s="199"/>
      <c r="R42" s="79"/>
    </row>
    <row r="43" spans="1:18" x14ac:dyDescent="0.35">
      <c r="A43" s="59"/>
      <c r="B43" s="90"/>
      <c r="C43" s="61"/>
      <c r="D43" s="191"/>
      <c r="E43" s="190"/>
      <c r="F43" s="79"/>
      <c r="G43" s="190"/>
      <c r="H43" s="199"/>
      <c r="I43" s="79"/>
      <c r="J43" s="190"/>
      <c r="K43" s="199"/>
      <c r="L43" s="79"/>
      <c r="M43" s="190"/>
      <c r="N43" s="199"/>
      <c r="O43" s="79"/>
      <c r="P43" s="190"/>
      <c r="Q43" s="199"/>
      <c r="R43" s="79"/>
    </row>
    <row r="44" spans="1:18" x14ac:dyDescent="0.35">
      <c r="A44" s="59"/>
      <c r="B44" s="90"/>
      <c r="C44" s="61"/>
      <c r="D44" s="191"/>
      <c r="E44" s="190"/>
      <c r="F44" s="79"/>
      <c r="G44" s="190"/>
      <c r="H44" s="199"/>
      <c r="I44" s="79"/>
      <c r="J44" s="190"/>
      <c r="K44" s="199"/>
      <c r="L44" s="79"/>
      <c r="M44" s="190"/>
      <c r="N44" s="199"/>
      <c r="O44" s="79"/>
      <c r="P44" s="190"/>
      <c r="Q44" s="199"/>
      <c r="R44" s="79"/>
    </row>
    <row r="45" spans="1:18" x14ac:dyDescent="0.35">
      <c r="A45" s="59"/>
      <c r="B45" s="90"/>
      <c r="C45" s="61"/>
      <c r="D45" s="191"/>
      <c r="E45" s="190"/>
      <c r="F45" s="79"/>
      <c r="G45" s="190"/>
      <c r="H45" s="199"/>
      <c r="I45" s="79"/>
      <c r="J45" s="190"/>
      <c r="K45" s="199"/>
      <c r="L45" s="79"/>
      <c r="M45" s="190"/>
      <c r="N45" s="199"/>
      <c r="O45" s="79"/>
      <c r="P45" s="190"/>
      <c r="Q45" s="199"/>
      <c r="R45" s="79"/>
    </row>
    <row r="46" spans="1:18" x14ac:dyDescent="0.35">
      <c r="A46" s="59"/>
      <c r="B46" s="90"/>
      <c r="C46" s="61"/>
      <c r="D46" s="191"/>
      <c r="E46" s="190"/>
      <c r="F46" s="79"/>
      <c r="G46" s="190"/>
      <c r="H46" s="199"/>
      <c r="I46" s="79"/>
      <c r="J46" s="190"/>
      <c r="K46" s="199"/>
      <c r="L46" s="79"/>
      <c r="M46" s="190"/>
      <c r="N46" s="199"/>
      <c r="O46" s="79"/>
      <c r="P46" s="190"/>
      <c r="Q46" s="199"/>
      <c r="R46" s="79"/>
    </row>
    <row r="47" spans="1:18" x14ac:dyDescent="0.35">
      <c r="A47" s="59"/>
      <c r="B47" s="90"/>
      <c r="C47" s="61"/>
      <c r="D47" s="191"/>
      <c r="E47" s="190"/>
      <c r="F47" s="79"/>
      <c r="G47" s="190"/>
      <c r="H47" s="199"/>
      <c r="I47" s="79"/>
      <c r="J47" s="190"/>
      <c r="K47" s="199"/>
      <c r="L47" s="79"/>
      <c r="M47" s="190"/>
      <c r="N47" s="199"/>
      <c r="O47" s="79"/>
      <c r="P47" s="190"/>
      <c r="Q47" s="199"/>
      <c r="R47" s="79"/>
    </row>
    <row r="48" spans="1:18" x14ac:dyDescent="0.35">
      <c r="A48" s="59"/>
      <c r="B48" s="90"/>
      <c r="C48" s="61"/>
      <c r="D48" s="191"/>
      <c r="E48" s="190"/>
      <c r="F48" s="79"/>
      <c r="G48" s="190"/>
      <c r="H48" s="199"/>
      <c r="I48" s="79"/>
      <c r="J48" s="190"/>
      <c r="K48" s="199"/>
      <c r="L48" s="79"/>
      <c r="M48" s="190"/>
      <c r="N48" s="199"/>
      <c r="O48" s="79"/>
      <c r="P48" s="190"/>
      <c r="Q48" s="199"/>
      <c r="R48" s="79"/>
    </row>
    <row r="49" spans="1:18" x14ac:dyDescent="0.35">
      <c r="A49" s="59"/>
      <c r="B49" s="90"/>
      <c r="C49" s="61"/>
      <c r="D49" s="191"/>
      <c r="E49" s="190"/>
      <c r="F49" s="79"/>
      <c r="G49" s="190"/>
      <c r="H49" s="199"/>
      <c r="I49" s="79"/>
      <c r="J49" s="190"/>
      <c r="K49" s="199"/>
      <c r="L49" s="79"/>
      <c r="M49" s="190"/>
      <c r="N49" s="199"/>
      <c r="O49" s="79"/>
      <c r="P49" s="190"/>
      <c r="Q49" s="199"/>
      <c r="R49" s="79"/>
    </row>
    <row r="50" spans="1:18" x14ac:dyDescent="0.35">
      <c r="A50" s="59"/>
      <c r="B50" s="90"/>
      <c r="C50" s="61"/>
      <c r="D50" s="191"/>
      <c r="E50" s="190"/>
      <c r="F50" s="79"/>
      <c r="G50" s="190"/>
      <c r="H50" s="199"/>
      <c r="I50" s="79"/>
      <c r="J50" s="190"/>
      <c r="K50" s="199"/>
      <c r="L50" s="79"/>
      <c r="M50" s="190"/>
      <c r="N50" s="199"/>
      <c r="O50" s="79"/>
      <c r="P50" s="190"/>
      <c r="Q50" s="199"/>
      <c r="R50" s="79"/>
    </row>
    <row r="51" spans="1:18" x14ac:dyDescent="0.35">
      <c r="A51" s="59"/>
      <c r="B51" s="90"/>
      <c r="C51" s="61"/>
      <c r="D51" s="191"/>
      <c r="E51" s="190"/>
      <c r="F51" s="79"/>
      <c r="G51" s="190"/>
      <c r="H51" s="199"/>
      <c r="I51" s="79"/>
      <c r="J51" s="190"/>
      <c r="K51" s="199"/>
      <c r="L51" s="79"/>
      <c r="M51" s="190"/>
      <c r="N51" s="199"/>
      <c r="O51" s="79"/>
      <c r="P51" s="190"/>
      <c r="Q51" s="199"/>
      <c r="R51" s="79"/>
    </row>
    <row r="52" spans="1:18" x14ac:dyDescent="0.35">
      <c r="A52" s="59"/>
      <c r="B52" s="90"/>
      <c r="C52" s="61"/>
      <c r="D52" s="191"/>
      <c r="E52" s="190"/>
      <c r="F52" s="79"/>
      <c r="G52" s="190"/>
      <c r="H52" s="199"/>
      <c r="I52" s="79"/>
      <c r="J52" s="190"/>
      <c r="K52" s="199"/>
      <c r="L52" s="79"/>
      <c r="M52" s="190"/>
      <c r="N52" s="199"/>
      <c r="O52" s="79"/>
      <c r="P52" s="190"/>
      <c r="Q52" s="199"/>
      <c r="R52" s="79"/>
    </row>
    <row r="53" spans="1:18" x14ac:dyDescent="0.35">
      <c r="A53" s="59"/>
      <c r="B53" s="90"/>
      <c r="C53" s="61"/>
      <c r="D53" s="191"/>
      <c r="E53" s="190"/>
      <c r="F53" s="79"/>
      <c r="G53" s="190"/>
      <c r="H53" s="199"/>
      <c r="I53" s="79"/>
      <c r="J53" s="190"/>
      <c r="K53" s="199"/>
      <c r="L53" s="79"/>
      <c r="M53" s="190"/>
      <c r="N53" s="199"/>
      <c r="O53" s="79"/>
      <c r="P53" s="190"/>
      <c r="Q53" s="199"/>
      <c r="R53" s="79"/>
    </row>
    <row r="54" spans="1:18" x14ac:dyDescent="0.35">
      <c r="A54" s="59"/>
      <c r="B54" s="90"/>
      <c r="C54" s="61"/>
      <c r="D54" s="191"/>
      <c r="E54" s="190"/>
      <c r="F54" s="79"/>
      <c r="G54" s="190"/>
      <c r="H54" s="199"/>
      <c r="I54" s="79"/>
      <c r="J54" s="190"/>
      <c r="K54" s="199"/>
      <c r="L54" s="79"/>
      <c r="M54" s="190"/>
      <c r="N54" s="199"/>
      <c r="O54" s="79"/>
      <c r="P54" s="190"/>
      <c r="Q54" s="199"/>
      <c r="R54" s="79"/>
    </row>
    <row r="55" spans="1:18" x14ac:dyDescent="0.35">
      <c r="A55" s="59"/>
      <c r="B55" s="90"/>
      <c r="C55" s="61"/>
      <c r="D55" s="191"/>
      <c r="E55" s="190"/>
      <c r="F55" s="79"/>
      <c r="G55" s="190"/>
      <c r="H55" s="199"/>
      <c r="I55" s="79"/>
      <c r="J55" s="190"/>
      <c r="K55" s="199"/>
      <c r="L55" s="79"/>
      <c r="M55" s="190"/>
      <c r="N55" s="199"/>
      <c r="O55" s="79"/>
      <c r="P55" s="190"/>
      <c r="Q55" s="199"/>
      <c r="R55" s="79"/>
    </row>
    <row r="56" spans="1:18" x14ac:dyDescent="0.35">
      <c r="A56" s="59"/>
      <c r="B56" s="90"/>
      <c r="C56" s="61"/>
      <c r="D56" s="191"/>
      <c r="E56" s="190"/>
      <c r="F56" s="79"/>
      <c r="G56" s="190"/>
      <c r="H56" s="199"/>
      <c r="I56" s="79"/>
      <c r="J56" s="190"/>
      <c r="K56" s="199"/>
      <c r="L56" s="79"/>
      <c r="M56" s="190"/>
      <c r="N56" s="199"/>
      <c r="O56" s="79"/>
      <c r="P56" s="190"/>
      <c r="Q56" s="199"/>
      <c r="R56" s="79"/>
    </row>
    <row r="57" spans="1:18" x14ac:dyDescent="0.35">
      <c r="A57" s="59"/>
      <c r="B57" s="90"/>
      <c r="C57" s="61"/>
      <c r="D57" s="191"/>
      <c r="E57" s="190"/>
      <c r="F57" s="79"/>
      <c r="G57" s="190"/>
      <c r="H57" s="199"/>
      <c r="I57" s="79"/>
      <c r="J57" s="190"/>
      <c r="K57" s="199"/>
      <c r="L57" s="79"/>
      <c r="M57" s="190"/>
      <c r="N57" s="199"/>
      <c r="O57" s="79"/>
      <c r="P57" s="190"/>
      <c r="Q57" s="199"/>
      <c r="R57" s="79"/>
    </row>
    <row r="58" spans="1:18" x14ac:dyDescent="0.35">
      <c r="A58" s="59"/>
      <c r="B58" s="90"/>
      <c r="C58" s="61"/>
      <c r="D58" s="191"/>
      <c r="E58" s="190"/>
      <c r="F58" s="79"/>
      <c r="G58" s="190"/>
      <c r="H58" s="199"/>
      <c r="I58" s="79"/>
      <c r="J58" s="190"/>
      <c r="K58" s="199"/>
      <c r="L58" s="79"/>
      <c r="M58" s="190"/>
      <c r="N58" s="199"/>
      <c r="O58" s="79"/>
      <c r="P58" s="190"/>
      <c r="Q58" s="199"/>
      <c r="R58" s="79"/>
    </row>
    <row r="59" spans="1:18" x14ac:dyDescent="0.35">
      <c r="A59" s="59"/>
      <c r="B59" s="90"/>
      <c r="C59" s="61"/>
      <c r="D59" s="191"/>
      <c r="E59" s="190"/>
      <c r="F59" s="79"/>
      <c r="G59" s="190"/>
      <c r="H59" s="199"/>
      <c r="I59" s="79"/>
      <c r="J59" s="190"/>
      <c r="K59" s="199"/>
      <c r="L59" s="79"/>
      <c r="M59" s="190"/>
      <c r="N59" s="199"/>
      <c r="O59" s="79"/>
      <c r="P59" s="190"/>
      <c r="Q59" s="199"/>
      <c r="R59" s="79"/>
    </row>
    <row r="60" spans="1:18" x14ac:dyDescent="0.35">
      <c r="A60" s="59"/>
      <c r="B60" s="90"/>
      <c r="C60" s="61"/>
      <c r="D60" s="191"/>
      <c r="E60" s="190"/>
      <c r="F60" s="79"/>
      <c r="G60" s="190"/>
      <c r="H60" s="199"/>
      <c r="I60" s="79"/>
      <c r="J60" s="190"/>
      <c r="K60" s="199"/>
      <c r="L60" s="79"/>
      <c r="M60" s="190"/>
      <c r="N60" s="199"/>
      <c r="O60" s="79"/>
      <c r="P60" s="190"/>
      <c r="Q60" s="199"/>
      <c r="R60" s="79"/>
    </row>
    <row r="61" spans="1:18" x14ac:dyDescent="0.35">
      <c r="A61" s="59"/>
      <c r="B61" s="90"/>
      <c r="C61" s="61"/>
      <c r="D61" s="191"/>
      <c r="E61" s="190"/>
      <c r="F61" s="79"/>
      <c r="G61" s="190"/>
      <c r="H61" s="199"/>
      <c r="I61" s="79"/>
      <c r="J61" s="190"/>
      <c r="K61" s="199"/>
      <c r="L61" s="79"/>
      <c r="M61" s="190"/>
      <c r="N61" s="199"/>
      <c r="O61" s="79"/>
      <c r="P61" s="190"/>
      <c r="Q61" s="199"/>
      <c r="R61" s="79"/>
    </row>
    <row r="62" spans="1:18" x14ac:dyDescent="0.35">
      <c r="A62" s="59"/>
      <c r="B62" s="90"/>
      <c r="C62" s="61"/>
      <c r="D62" s="191"/>
      <c r="E62" s="190"/>
      <c r="F62" s="79"/>
      <c r="G62" s="190"/>
      <c r="H62" s="199"/>
      <c r="I62" s="79"/>
      <c r="J62" s="190"/>
      <c r="K62" s="199"/>
      <c r="L62" s="79"/>
      <c r="M62" s="190"/>
      <c r="N62" s="199"/>
      <c r="O62" s="79"/>
      <c r="P62" s="190"/>
      <c r="Q62" s="199"/>
      <c r="R62" s="79"/>
    </row>
    <row r="63" spans="1:18" x14ac:dyDescent="0.35">
      <c r="A63" s="59"/>
      <c r="B63" s="90"/>
      <c r="C63" s="61"/>
      <c r="D63" s="191"/>
      <c r="E63" s="190"/>
      <c r="F63" s="79"/>
      <c r="G63" s="190"/>
      <c r="H63" s="199"/>
      <c r="I63" s="79"/>
      <c r="J63" s="190"/>
      <c r="K63" s="199"/>
      <c r="L63" s="79"/>
      <c r="M63" s="190"/>
      <c r="N63" s="199"/>
      <c r="O63" s="79"/>
      <c r="P63" s="190"/>
      <c r="Q63" s="199"/>
      <c r="R63" s="79"/>
    </row>
    <row r="64" spans="1:18" x14ac:dyDescent="0.35">
      <c r="A64" s="59"/>
      <c r="B64" s="90"/>
      <c r="C64" s="61"/>
      <c r="D64" s="191"/>
      <c r="E64" s="190"/>
      <c r="F64" s="79"/>
      <c r="G64" s="190"/>
      <c r="H64" s="199"/>
      <c r="I64" s="79"/>
      <c r="J64" s="190"/>
      <c r="K64" s="199"/>
      <c r="L64" s="79"/>
      <c r="M64" s="190"/>
      <c r="N64" s="199"/>
      <c r="O64" s="79"/>
      <c r="P64" s="190"/>
      <c r="Q64" s="199"/>
      <c r="R64" s="79"/>
    </row>
    <row r="65" spans="1:18" x14ac:dyDescent="0.35">
      <c r="A65" s="59"/>
      <c r="B65" s="90"/>
      <c r="C65" s="61"/>
      <c r="D65" s="191"/>
      <c r="E65" s="190"/>
      <c r="F65" s="79"/>
      <c r="G65" s="190"/>
      <c r="H65" s="199"/>
      <c r="I65" s="79"/>
      <c r="J65" s="190"/>
      <c r="K65" s="199"/>
      <c r="L65" s="79"/>
      <c r="M65" s="190"/>
      <c r="N65" s="199"/>
      <c r="O65" s="79"/>
      <c r="P65" s="190"/>
      <c r="Q65" s="199"/>
      <c r="R65" s="79"/>
    </row>
    <row r="66" spans="1:18" x14ac:dyDescent="0.35">
      <c r="A66" s="59"/>
      <c r="B66" s="90"/>
      <c r="C66" s="61"/>
      <c r="D66" s="191"/>
      <c r="E66" s="190"/>
      <c r="F66" s="79"/>
      <c r="G66" s="190"/>
      <c r="H66" s="199"/>
      <c r="I66" s="79"/>
      <c r="J66" s="190"/>
      <c r="K66" s="199"/>
      <c r="L66" s="79"/>
      <c r="M66" s="190"/>
      <c r="N66" s="199"/>
      <c r="O66" s="79"/>
      <c r="P66" s="190"/>
      <c r="Q66" s="199"/>
      <c r="R66" s="79"/>
    </row>
    <row r="67" spans="1:18" x14ac:dyDescent="0.35">
      <c r="A67" s="59"/>
      <c r="B67" s="90"/>
      <c r="C67" s="61"/>
      <c r="D67" s="191"/>
      <c r="E67" s="190"/>
      <c r="F67" s="79"/>
      <c r="G67" s="190"/>
      <c r="H67" s="199"/>
      <c r="I67" s="79"/>
      <c r="J67" s="190"/>
      <c r="K67" s="199"/>
      <c r="L67" s="79"/>
      <c r="M67" s="190"/>
      <c r="N67" s="199"/>
      <c r="O67" s="79"/>
      <c r="P67" s="190"/>
      <c r="Q67" s="199"/>
      <c r="R67" s="79"/>
    </row>
    <row r="68" spans="1:18" x14ac:dyDescent="0.35">
      <c r="A68" s="59"/>
      <c r="B68" s="90"/>
      <c r="C68" s="61"/>
      <c r="D68" s="191"/>
      <c r="E68" s="190"/>
      <c r="F68" s="79"/>
      <c r="G68" s="190"/>
      <c r="H68" s="199"/>
      <c r="I68" s="79"/>
      <c r="J68" s="190"/>
      <c r="K68" s="199"/>
      <c r="L68" s="79"/>
      <c r="M68" s="190"/>
      <c r="N68" s="199"/>
      <c r="O68" s="79"/>
      <c r="P68" s="190"/>
      <c r="Q68" s="199"/>
      <c r="R68" s="79"/>
    </row>
    <row r="69" spans="1:18" x14ac:dyDescent="0.35">
      <c r="A69" s="59"/>
      <c r="B69" s="90"/>
      <c r="C69" s="61"/>
      <c r="D69" s="191"/>
      <c r="E69" s="190"/>
      <c r="F69" s="79"/>
      <c r="G69" s="190"/>
      <c r="H69" s="199"/>
      <c r="I69" s="79"/>
      <c r="J69" s="190"/>
      <c r="K69" s="199"/>
      <c r="L69" s="79"/>
      <c r="M69" s="190"/>
      <c r="N69" s="199"/>
      <c r="O69" s="79"/>
      <c r="P69" s="190"/>
      <c r="Q69" s="199"/>
      <c r="R69" s="79"/>
    </row>
    <row r="70" spans="1:18" x14ac:dyDescent="0.35">
      <c r="A70" s="59"/>
      <c r="B70" s="90"/>
      <c r="C70" s="61"/>
      <c r="D70" s="191"/>
      <c r="E70" s="190"/>
      <c r="F70" s="79"/>
      <c r="G70" s="190"/>
      <c r="H70" s="199"/>
      <c r="I70" s="79"/>
      <c r="J70" s="190"/>
      <c r="K70" s="199"/>
      <c r="L70" s="79"/>
      <c r="M70" s="190"/>
      <c r="N70" s="199"/>
      <c r="O70" s="79"/>
      <c r="P70" s="190"/>
      <c r="Q70" s="199"/>
      <c r="R70" s="79"/>
    </row>
    <row r="71" spans="1:18" x14ac:dyDescent="0.35">
      <c r="A71" s="59"/>
      <c r="B71" s="90"/>
      <c r="C71" s="61"/>
      <c r="D71" s="191"/>
      <c r="E71" s="190"/>
      <c r="F71" s="79"/>
      <c r="G71" s="190"/>
      <c r="H71" s="199"/>
      <c r="I71" s="79"/>
      <c r="J71" s="190"/>
      <c r="K71" s="199"/>
      <c r="L71" s="79"/>
      <c r="M71" s="190"/>
      <c r="N71" s="199"/>
      <c r="O71" s="79"/>
      <c r="P71" s="190"/>
      <c r="Q71" s="199"/>
      <c r="R71" s="79"/>
    </row>
    <row r="72" spans="1:18" x14ac:dyDescent="0.35">
      <c r="A72" s="59"/>
      <c r="B72" s="90"/>
      <c r="C72" s="61"/>
      <c r="D72" s="191"/>
      <c r="E72" s="190"/>
      <c r="F72" s="79"/>
      <c r="G72" s="190"/>
      <c r="H72" s="199"/>
      <c r="I72" s="79"/>
      <c r="J72" s="190"/>
      <c r="K72" s="199"/>
      <c r="L72" s="79"/>
      <c r="M72" s="190"/>
      <c r="N72" s="199"/>
      <c r="O72" s="79"/>
      <c r="P72" s="190"/>
      <c r="Q72" s="199"/>
      <c r="R72" s="79"/>
    </row>
    <row r="73" spans="1:18" x14ac:dyDescent="0.35">
      <c r="A73" s="59"/>
      <c r="B73" s="90"/>
      <c r="C73" s="61"/>
      <c r="D73" s="191"/>
      <c r="E73" s="190"/>
      <c r="F73" s="79"/>
      <c r="G73" s="190"/>
      <c r="H73" s="199"/>
      <c r="I73" s="79"/>
      <c r="J73" s="190"/>
      <c r="K73" s="199"/>
      <c r="L73" s="79"/>
      <c r="M73" s="190"/>
      <c r="N73" s="199"/>
      <c r="O73" s="79"/>
      <c r="P73" s="190"/>
      <c r="Q73" s="199"/>
      <c r="R73" s="79"/>
    </row>
    <row r="74" spans="1:18" x14ac:dyDescent="0.35">
      <c r="A74" s="59"/>
      <c r="B74" s="90"/>
      <c r="C74" s="61"/>
      <c r="D74" s="191"/>
      <c r="E74" s="190"/>
      <c r="F74" s="79"/>
      <c r="G74" s="190"/>
      <c r="H74" s="199"/>
      <c r="I74" s="79"/>
      <c r="J74" s="190"/>
      <c r="K74" s="199"/>
      <c r="L74" s="79"/>
      <c r="M74" s="190"/>
      <c r="N74" s="199"/>
      <c r="O74" s="79"/>
      <c r="P74" s="190"/>
      <c r="Q74" s="199"/>
      <c r="R74" s="79"/>
    </row>
    <row r="75" spans="1:18" x14ac:dyDescent="0.35">
      <c r="A75" s="59"/>
      <c r="B75" s="90"/>
      <c r="C75" s="61"/>
      <c r="D75" s="191"/>
      <c r="E75" s="190"/>
      <c r="F75" s="79"/>
      <c r="G75" s="190"/>
      <c r="H75" s="199"/>
      <c r="I75" s="79"/>
      <c r="J75" s="190"/>
      <c r="K75" s="199"/>
      <c r="L75" s="79"/>
      <c r="M75" s="190"/>
      <c r="N75" s="199"/>
      <c r="O75" s="79"/>
      <c r="P75" s="190"/>
      <c r="Q75" s="199"/>
      <c r="R75" s="79"/>
    </row>
    <row r="76" spans="1:18" x14ac:dyDescent="0.35">
      <c r="A76" s="59"/>
      <c r="B76" s="90"/>
      <c r="C76" s="61"/>
      <c r="D76" s="191"/>
      <c r="E76" s="190"/>
      <c r="F76" s="79"/>
      <c r="G76" s="190"/>
      <c r="H76" s="199"/>
      <c r="I76" s="79"/>
      <c r="J76" s="190"/>
      <c r="K76" s="199"/>
      <c r="L76" s="79"/>
      <c r="M76" s="190"/>
      <c r="N76" s="199"/>
      <c r="O76" s="79"/>
      <c r="P76" s="190"/>
      <c r="Q76" s="199"/>
      <c r="R76" s="79"/>
    </row>
    <row r="77" spans="1:18" x14ac:dyDescent="0.35">
      <c r="A77" s="59"/>
      <c r="B77" s="90"/>
      <c r="C77" s="61"/>
      <c r="D77" s="191"/>
      <c r="E77" s="190"/>
      <c r="F77" s="79"/>
      <c r="G77" s="190"/>
      <c r="H77" s="199"/>
      <c r="I77" s="79"/>
      <c r="J77" s="190"/>
      <c r="K77" s="199"/>
      <c r="L77" s="79"/>
      <c r="M77" s="190"/>
      <c r="N77" s="199"/>
      <c r="O77" s="79"/>
      <c r="P77" s="190"/>
      <c r="Q77" s="199"/>
      <c r="R77" s="79"/>
    </row>
    <row r="78" spans="1:18" x14ac:dyDescent="0.35">
      <c r="A78" s="59"/>
      <c r="B78" s="90"/>
      <c r="C78" s="61"/>
      <c r="D78" s="191"/>
      <c r="E78" s="190"/>
      <c r="F78" s="79"/>
      <c r="G78" s="190"/>
      <c r="H78" s="199"/>
      <c r="I78" s="79"/>
      <c r="J78" s="190"/>
      <c r="K78" s="199"/>
      <c r="L78" s="79"/>
      <c r="M78" s="190"/>
      <c r="N78" s="199"/>
      <c r="O78" s="79"/>
      <c r="P78" s="190"/>
      <c r="Q78" s="199"/>
      <c r="R78" s="79"/>
    </row>
    <row r="79" spans="1:18" x14ac:dyDescent="0.35">
      <c r="A79" s="59"/>
      <c r="B79" s="90"/>
      <c r="C79" s="61"/>
      <c r="D79" s="191"/>
      <c r="E79" s="190"/>
      <c r="F79" s="79"/>
      <c r="G79" s="190"/>
      <c r="H79" s="199"/>
      <c r="I79" s="79"/>
      <c r="J79" s="190"/>
      <c r="K79" s="199"/>
      <c r="L79" s="79"/>
      <c r="M79" s="190"/>
      <c r="N79" s="199"/>
      <c r="O79" s="79"/>
      <c r="P79" s="190"/>
      <c r="Q79" s="199"/>
      <c r="R79" s="79"/>
    </row>
    <row r="80" spans="1:18" x14ac:dyDescent="0.35">
      <c r="A80" s="59"/>
      <c r="B80" s="90"/>
      <c r="C80" s="61"/>
      <c r="D80" s="191"/>
      <c r="E80" s="190"/>
      <c r="F80" s="79"/>
      <c r="G80" s="190"/>
      <c r="H80" s="199"/>
      <c r="I80" s="79"/>
      <c r="J80" s="190"/>
      <c r="K80" s="199"/>
      <c r="L80" s="79"/>
      <c r="M80" s="190"/>
      <c r="N80" s="199"/>
      <c r="O80" s="79"/>
      <c r="P80" s="190"/>
      <c r="Q80" s="199"/>
      <c r="R80" s="79"/>
    </row>
    <row r="81" spans="1:18" x14ac:dyDescent="0.35">
      <c r="A81" s="59"/>
      <c r="B81" s="90"/>
      <c r="C81" s="61"/>
      <c r="D81" s="191"/>
      <c r="E81" s="190"/>
      <c r="F81" s="79"/>
      <c r="G81" s="190"/>
      <c r="H81" s="199"/>
      <c r="I81" s="79"/>
      <c r="J81" s="190"/>
      <c r="K81" s="199"/>
      <c r="L81" s="79"/>
      <c r="M81" s="190"/>
      <c r="N81" s="199"/>
      <c r="O81" s="79"/>
      <c r="P81" s="190"/>
      <c r="Q81" s="199"/>
      <c r="R81" s="79"/>
    </row>
    <row r="82" spans="1:18" x14ac:dyDescent="0.35">
      <c r="A82" s="59"/>
      <c r="B82" s="90"/>
      <c r="C82" s="61"/>
      <c r="D82" s="191"/>
      <c r="E82" s="190"/>
      <c r="F82" s="79"/>
      <c r="G82" s="190"/>
      <c r="H82" s="199"/>
      <c r="I82" s="79"/>
      <c r="J82" s="190"/>
      <c r="K82" s="199"/>
      <c r="L82" s="79"/>
      <c r="M82" s="190"/>
      <c r="N82" s="199"/>
      <c r="O82" s="79"/>
      <c r="P82" s="190"/>
      <c r="Q82" s="199"/>
      <c r="R82" s="79"/>
    </row>
    <row r="83" spans="1:18" x14ac:dyDescent="0.35">
      <c r="A83" s="59"/>
      <c r="B83" s="90"/>
      <c r="C83" s="61"/>
      <c r="D83" s="191"/>
      <c r="E83" s="190"/>
      <c r="F83" s="79"/>
      <c r="G83" s="190"/>
      <c r="H83" s="199"/>
      <c r="I83" s="79"/>
      <c r="J83" s="190"/>
      <c r="K83" s="199"/>
      <c r="L83" s="79"/>
      <c r="M83" s="190"/>
      <c r="N83" s="199"/>
      <c r="O83" s="79"/>
      <c r="P83" s="190"/>
      <c r="Q83" s="199"/>
      <c r="R83" s="79"/>
    </row>
    <row r="84" spans="1:18" x14ac:dyDescent="0.35">
      <c r="A84" s="59"/>
      <c r="B84" s="90"/>
      <c r="C84" s="61"/>
      <c r="D84" s="191"/>
      <c r="E84" s="190"/>
      <c r="F84" s="79"/>
      <c r="G84" s="190"/>
      <c r="H84" s="199"/>
      <c r="I84" s="79"/>
      <c r="J84" s="190"/>
      <c r="K84" s="199"/>
      <c r="L84" s="79"/>
      <c r="M84" s="190"/>
      <c r="N84" s="199"/>
      <c r="O84" s="79"/>
      <c r="P84" s="190"/>
      <c r="Q84" s="199"/>
      <c r="R84" s="79"/>
    </row>
    <row r="85" spans="1:18" x14ac:dyDescent="0.35">
      <c r="A85" s="59"/>
      <c r="B85" s="90"/>
      <c r="C85" s="61"/>
      <c r="D85" s="191"/>
      <c r="E85" s="190"/>
      <c r="F85" s="79"/>
      <c r="G85" s="190"/>
      <c r="H85" s="199"/>
      <c r="I85" s="79"/>
      <c r="J85" s="190"/>
      <c r="K85" s="199"/>
      <c r="L85" s="79"/>
      <c r="M85" s="190"/>
      <c r="N85" s="199"/>
      <c r="O85" s="79"/>
      <c r="P85" s="190"/>
      <c r="Q85" s="199"/>
      <c r="R85" s="79"/>
    </row>
    <row r="86" spans="1:18" x14ac:dyDescent="0.35">
      <c r="A86" s="59"/>
      <c r="B86" s="90"/>
      <c r="C86" s="61"/>
      <c r="D86" s="191"/>
      <c r="E86" s="190"/>
      <c r="F86" s="79"/>
      <c r="G86" s="190"/>
      <c r="H86" s="199"/>
      <c r="I86" s="79"/>
      <c r="J86" s="190"/>
      <c r="K86" s="199"/>
      <c r="L86" s="79"/>
      <c r="M86" s="190"/>
      <c r="N86" s="199"/>
      <c r="O86" s="79"/>
      <c r="P86" s="190"/>
      <c r="Q86" s="199"/>
      <c r="R86" s="79"/>
    </row>
    <row r="87" spans="1:18" x14ac:dyDescent="0.35">
      <c r="A87" s="59"/>
      <c r="B87" s="90"/>
      <c r="C87" s="61"/>
      <c r="D87" s="191"/>
      <c r="E87" s="190"/>
      <c r="F87" s="79"/>
      <c r="G87" s="190"/>
      <c r="H87" s="199"/>
      <c r="I87" s="79"/>
      <c r="J87" s="190"/>
      <c r="K87" s="199"/>
      <c r="L87" s="79"/>
      <c r="M87" s="190"/>
      <c r="N87" s="199"/>
      <c r="O87" s="79"/>
      <c r="P87" s="190"/>
      <c r="Q87" s="199"/>
      <c r="R87" s="79"/>
    </row>
    <row r="88" spans="1:18" x14ac:dyDescent="0.35">
      <c r="A88" s="59"/>
      <c r="B88" s="90"/>
      <c r="C88" s="61"/>
      <c r="D88" s="191"/>
      <c r="E88" s="190"/>
      <c r="F88" s="79"/>
      <c r="G88" s="190"/>
      <c r="H88" s="199"/>
      <c r="I88" s="79"/>
      <c r="J88" s="190"/>
      <c r="K88" s="199"/>
      <c r="L88" s="79"/>
      <c r="M88" s="190"/>
      <c r="N88" s="199"/>
      <c r="O88" s="79"/>
      <c r="P88" s="190"/>
      <c r="Q88" s="199"/>
      <c r="R88" s="79"/>
    </row>
    <row r="89" spans="1:18" x14ac:dyDescent="0.35">
      <c r="A89" s="59"/>
      <c r="B89" s="90"/>
      <c r="C89" s="61"/>
      <c r="D89" s="191"/>
      <c r="E89" s="190"/>
      <c r="F89" s="79"/>
      <c r="G89" s="190"/>
      <c r="H89" s="199"/>
      <c r="I89" s="79"/>
      <c r="J89" s="190"/>
      <c r="K89" s="199"/>
      <c r="L89" s="79"/>
      <c r="M89" s="190"/>
      <c r="N89" s="199"/>
      <c r="O89" s="79"/>
      <c r="P89" s="190"/>
      <c r="Q89" s="199"/>
      <c r="R89" s="79"/>
    </row>
    <row r="90" spans="1:18" x14ac:dyDescent="0.35">
      <c r="A90" s="59"/>
      <c r="B90" s="90"/>
      <c r="C90" s="61"/>
      <c r="D90" s="191"/>
      <c r="E90" s="190"/>
      <c r="F90" s="79"/>
      <c r="G90" s="190"/>
      <c r="H90" s="199"/>
      <c r="I90" s="79"/>
      <c r="J90" s="190"/>
      <c r="K90" s="199"/>
      <c r="L90" s="79"/>
      <c r="M90" s="190"/>
      <c r="N90" s="199"/>
      <c r="O90" s="79"/>
      <c r="P90" s="190"/>
      <c r="Q90" s="199"/>
      <c r="R90" s="79"/>
    </row>
    <row r="91" spans="1:18" x14ac:dyDescent="0.35">
      <c r="A91" s="59"/>
      <c r="B91" s="90"/>
      <c r="C91" s="61"/>
      <c r="D91" s="191"/>
      <c r="E91" s="190"/>
      <c r="F91" s="79"/>
      <c r="G91" s="190"/>
      <c r="H91" s="199"/>
      <c r="I91" s="79"/>
      <c r="J91" s="190"/>
      <c r="K91" s="199"/>
      <c r="L91" s="79"/>
      <c r="M91" s="190"/>
      <c r="N91" s="199"/>
      <c r="O91" s="79"/>
      <c r="P91" s="190"/>
      <c r="Q91" s="199"/>
      <c r="R91" s="79"/>
    </row>
    <row r="92" spans="1:18" x14ac:dyDescent="0.35">
      <c r="A92" s="59"/>
      <c r="B92" s="90"/>
      <c r="C92" s="61"/>
      <c r="D92" s="191"/>
      <c r="E92" s="190"/>
      <c r="F92" s="79"/>
      <c r="G92" s="190"/>
      <c r="H92" s="199"/>
      <c r="I92" s="79"/>
      <c r="J92" s="190"/>
      <c r="K92" s="199"/>
      <c r="L92" s="79"/>
      <c r="M92" s="190"/>
      <c r="N92" s="199"/>
      <c r="O92" s="79"/>
      <c r="P92" s="190"/>
      <c r="Q92" s="199"/>
      <c r="R92" s="79"/>
    </row>
    <row r="93" spans="1:18" x14ac:dyDescent="0.35">
      <c r="A93" s="59"/>
      <c r="B93" s="90"/>
      <c r="C93" s="61"/>
      <c r="D93" s="191"/>
      <c r="E93" s="190"/>
      <c r="F93" s="79"/>
      <c r="G93" s="190"/>
      <c r="H93" s="199"/>
      <c r="I93" s="79"/>
      <c r="J93" s="190"/>
      <c r="K93" s="199"/>
      <c r="L93" s="79"/>
      <c r="M93" s="190"/>
      <c r="N93" s="199"/>
      <c r="O93" s="79"/>
      <c r="P93" s="190"/>
      <c r="Q93" s="199"/>
      <c r="R93" s="79"/>
    </row>
    <row r="94" spans="1:18" x14ac:dyDescent="0.35">
      <c r="A94" s="59"/>
      <c r="B94" s="90"/>
      <c r="C94" s="61"/>
      <c r="D94" s="191"/>
      <c r="E94" s="190"/>
      <c r="F94" s="79"/>
      <c r="G94" s="190"/>
      <c r="H94" s="199"/>
      <c r="I94" s="79"/>
      <c r="J94" s="190"/>
      <c r="K94" s="199"/>
      <c r="L94" s="79"/>
      <c r="M94" s="190"/>
      <c r="N94" s="199"/>
      <c r="O94" s="79"/>
      <c r="P94" s="190"/>
      <c r="Q94" s="199"/>
      <c r="R94" s="79"/>
    </row>
    <row r="95" spans="1:18" x14ac:dyDescent="0.35">
      <c r="A95" s="59"/>
      <c r="B95" s="90"/>
      <c r="C95" s="61"/>
      <c r="D95" s="191"/>
      <c r="E95" s="190"/>
      <c r="F95" s="79"/>
      <c r="G95" s="190"/>
      <c r="H95" s="199"/>
      <c r="I95" s="79"/>
      <c r="J95" s="190"/>
      <c r="K95" s="199"/>
      <c r="L95" s="79"/>
      <c r="M95" s="190"/>
      <c r="N95" s="199"/>
      <c r="O95" s="79"/>
      <c r="P95" s="190"/>
      <c r="Q95" s="199"/>
      <c r="R95" s="79"/>
    </row>
    <row r="96" spans="1:18" x14ac:dyDescent="0.35">
      <c r="A96" s="59"/>
      <c r="B96" s="90"/>
      <c r="C96" s="61"/>
      <c r="D96" s="191"/>
      <c r="E96" s="190"/>
      <c r="F96" s="79"/>
      <c r="G96" s="190"/>
      <c r="H96" s="199"/>
      <c r="I96" s="79"/>
      <c r="J96" s="190"/>
      <c r="K96" s="199"/>
      <c r="L96" s="79"/>
      <c r="M96" s="190"/>
      <c r="N96" s="199"/>
      <c r="O96" s="79"/>
      <c r="P96" s="190"/>
      <c r="Q96" s="199"/>
      <c r="R96" s="79"/>
    </row>
    <row r="97" spans="1:18" x14ac:dyDescent="0.35">
      <c r="A97" s="59"/>
      <c r="B97" s="90"/>
      <c r="C97" s="61"/>
      <c r="D97" s="191"/>
      <c r="E97" s="190"/>
      <c r="F97" s="79"/>
      <c r="G97" s="190"/>
      <c r="H97" s="199"/>
      <c r="I97" s="79"/>
      <c r="J97" s="190"/>
      <c r="K97" s="199"/>
      <c r="L97" s="79"/>
      <c r="M97" s="190"/>
      <c r="N97" s="199"/>
      <c r="O97" s="79"/>
      <c r="P97" s="190"/>
      <c r="Q97" s="199"/>
      <c r="R97" s="79"/>
    </row>
    <row r="98" spans="1:18" x14ac:dyDescent="0.35">
      <c r="A98" s="59"/>
      <c r="B98" s="90"/>
      <c r="C98" s="61"/>
      <c r="D98" s="191"/>
      <c r="E98" s="190"/>
      <c r="F98" s="79"/>
      <c r="G98" s="190"/>
      <c r="H98" s="199"/>
      <c r="I98" s="79"/>
      <c r="J98" s="190"/>
      <c r="K98" s="199"/>
      <c r="L98" s="79"/>
      <c r="M98" s="190"/>
      <c r="N98" s="199"/>
      <c r="O98" s="79"/>
      <c r="P98" s="190"/>
      <c r="Q98" s="199"/>
      <c r="R98" s="79"/>
    </row>
    <row r="99" spans="1:18" x14ac:dyDescent="0.35">
      <c r="A99" s="59"/>
      <c r="B99" s="90"/>
      <c r="C99" s="61"/>
      <c r="D99" s="191"/>
      <c r="E99" s="190"/>
      <c r="F99" s="79"/>
      <c r="G99" s="190"/>
      <c r="H99" s="199"/>
      <c r="I99" s="79"/>
      <c r="J99" s="190"/>
      <c r="K99" s="199"/>
      <c r="L99" s="79"/>
      <c r="M99" s="190"/>
      <c r="N99" s="199"/>
      <c r="O99" s="79"/>
      <c r="P99" s="190"/>
      <c r="Q99" s="199"/>
      <c r="R99" s="79"/>
    </row>
    <row r="100" spans="1:18" x14ac:dyDescent="0.35">
      <c r="A100" s="59"/>
      <c r="B100" s="90"/>
      <c r="C100" s="61"/>
      <c r="D100" s="191"/>
      <c r="E100" s="190"/>
      <c r="F100" s="79"/>
      <c r="G100" s="190"/>
      <c r="H100" s="199"/>
      <c r="I100" s="79"/>
      <c r="J100" s="190"/>
      <c r="K100" s="199"/>
      <c r="L100" s="79"/>
      <c r="M100" s="190"/>
      <c r="N100" s="199"/>
      <c r="O100" s="79"/>
      <c r="P100" s="190"/>
      <c r="Q100" s="199"/>
      <c r="R100" s="79"/>
    </row>
    <row r="101" spans="1:18" x14ac:dyDescent="0.35">
      <c r="A101" s="59"/>
      <c r="B101" s="90"/>
      <c r="C101" s="61"/>
      <c r="D101" s="191"/>
      <c r="E101" s="190"/>
      <c r="F101" s="79"/>
      <c r="G101" s="190"/>
      <c r="H101" s="199"/>
      <c r="I101" s="79"/>
      <c r="J101" s="190"/>
      <c r="K101" s="199"/>
      <c r="L101" s="79"/>
      <c r="M101" s="190"/>
      <c r="N101" s="199"/>
      <c r="O101" s="79"/>
      <c r="P101" s="190"/>
      <c r="Q101" s="199"/>
      <c r="R101" s="79"/>
    </row>
    <row r="102" spans="1:18" x14ac:dyDescent="0.35">
      <c r="A102" s="59"/>
      <c r="B102" s="90"/>
      <c r="C102" s="61"/>
      <c r="D102" s="191"/>
      <c r="E102" s="190"/>
      <c r="F102" s="79"/>
      <c r="G102" s="190"/>
      <c r="H102" s="199"/>
      <c r="I102" s="79"/>
      <c r="J102" s="190"/>
      <c r="K102" s="199"/>
      <c r="L102" s="79"/>
      <c r="M102" s="190"/>
      <c r="N102" s="199"/>
      <c r="O102" s="79"/>
      <c r="P102" s="190"/>
      <c r="Q102" s="199"/>
      <c r="R102" s="79"/>
    </row>
    <row r="103" spans="1:18" x14ac:dyDescent="0.35">
      <c r="A103" s="59"/>
      <c r="B103" s="90"/>
      <c r="C103" s="61"/>
      <c r="D103" s="191"/>
      <c r="E103" s="190"/>
      <c r="F103" s="79"/>
      <c r="G103" s="190"/>
      <c r="H103" s="199"/>
      <c r="I103" s="79"/>
      <c r="J103" s="190"/>
      <c r="K103" s="199"/>
      <c r="L103" s="79"/>
      <c r="M103" s="190"/>
      <c r="N103" s="199"/>
      <c r="O103" s="79"/>
      <c r="P103" s="190"/>
      <c r="Q103" s="199"/>
      <c r="R103" s="79"/>
    </row>
    <row r="104" spans="1:18" x14ac:dyDescent="0.35">
      <c r="A104" s="59"/>
      <c r="B104" s="90"/>
      <c r="C104" s="61"/>
      <c r="D104" s="191"/>
      <c r="E104" s="190"/>
      <c r="F104" s="79"/>
      <c r="G104" s="190"/>
      <c r="H104" s="199"/>
      <c r="I104" s="79"/>
      <c r="J104" s="190"/>
      <c r="K104" s="199"/>
      <c r="L104" s="79"/>
      <c r="M104" s="190"/>
      <c r="N104" s="199"/>
      <c r="O104" s="79"/>
      <c r="P104" s="190"/>
      <c r="Q104" s="199"/>
      <c r="R104" s="79"/>
    </row>
    <row r="105" spans="1:18" x14ac:dyDescent="0.35">
      <c r="A105" s="59"/>
      <c r="B105" s="90"/>
      <c r="C105" s="61"/>
      <c r="D105" s="191"/>
      <c r="E105" s="190"/>
      <c r="F105" s="79"/>
      <c r="G105" s="190"/>
      <c r="H105" s="199"/>
      <c r="I105" s="79"/>
      <c r="J105" s="190"/>
      <c r="K105" s="199"/>
      <c r="L105" s="79"/>
      <c r="M105" s="190"/>
      <c r="N105" s="199"/>
      <c r="O105" s="79"/>
      <c r="P105" s="190"/>
      <c r="Q105" s="199"/>
      <c r="R105" s="79"/>
    </row>
    <row r="106" spans="1:18" x14ac:dyDescent="0.35">
      <c r="A106" s="59"/>
      <c r="B106" s="90"/>
      <c r="C106" s="61"/>
      <c r="D106" s="191"/>
      <c r="E106" s="190"/>
      <c r="F106" s="79"/>
      <c r="G106" s="190"/>
      <c r="H106" s="199"/>
      <c r="I106" s="79"/>
      <c r="J106" s="190"/>
      <c r="K106" s="199"/>
      <c r="L106" s="79"/>
      <c r="M106" s="190"/>
      <c r="N106" s="199"/>
      <c r="O106" s="79"/>
      <c r="P106" s="190"/>
      <c r="Q106" s="199"/>
      <c r="R106" s="79"/>
    </row>
    <row r="107" spans="1:18" x14ac:dyDescent="0.35">
      <c r="A107" s="59"/>
      <c r="B107" s="90"/>
      <c r="C107" s="61"/>
      <c r="D107" s="191"/>
      <c r="E107" s="190"/>
      <c r="F107" s="79"/>
      <c r="G107" s="190"/>
      <c r="H107" s="199"/>
      <c r="I107" s="79"/>
      <c r="J107" s="190"/>
      <c r="K107" s="199"/>
      <c r="L107" s="79"/>
      <c r="M107" s="190"/>
      <c r="N107" s="199"/>
      <c r="O107" s="79"/>
      <c r="P107" s="190"/>
      <c r="Q107" s="199"/>
      <c r="R107" s="79"/>
    </row>
    <row r="108" spans="1:18" x14ac:dyDescent="0.35">
      <c r="A108" s="59"/>
      <c r="B108" s="90"/>
      <c r="C108" s="61"/>
      <c r="D108" s="191"/>
      <c r="E108" s="190"/>
      <c r="F108" s="79"/>
      <c r="G108" s="190"/>
      <c r="H108" s="199"/>
      <c r="I108" s="79"/>
      <c r="J108" s="190"/>
      <c r="K108" s="199"/>
      <c r="L108" s="79"/>
      <c r="M108" s="190"/>
      <c r="N108" s="199"/>
      <c r="O108" s="79"/>
      <c r="P108" s="190"/>
      <c r="Q108" s="199"/>
      <c r="R108" s="79"/>
    </row>
    <row r="109" spans="1:18" x14ac:dyDescent="0.35">
      <c r="A109" s="59"/>
      <c r="B109" s="90"/>
      <c r="C109" s="61"/>
      <c r="D109" s="191"/>
      <c r="E109" s="190"/>
      <c r="F109" s="79"/>
      <c r="G109" s="190"/>
      <c r="H109" s="199"/>
      <c r="I109" s="79"/>
      <c r="J109" s="190"/>
      <c r="K109" s="199"/>
      <c r="L109" s="79"/>
      <c r="M109" s="190"/>
      <c r="N109" s="199"/>
      <c r="O109" s="79"/>
      <c r="P109" s="190"/>
      <c r="Q109" s="199"/>
      <c r="R109" s="79"/>
    </row>
    <row r="110" spans="1:18" x14ac:dyDescent="0.35">
      <c r="A110" s="59"/>
      <c r="B110" s="90"/>
      <c r="C110" s="61"/>
      <c r="D110" s="191"/>
      <c r="E110" s="190"/>
      <c r="F110" s="79"/>
      <c r="G110" s="190"/>
      <c r="H110" s="199"/>
      <c r="I110" s="79"/>
      <c r="J110" s="190"/>
      <c r="K110" s="199"/>
      <c r="L110" s="79"/>
      <c r="M110" s="190"/>
      <c r="N110" s="199"/>
      <c r="O110" s="79"/>
      <c r="P110" s="190"/>
      <c r="Q110" s="199"/>
      <c r="R110" s="79"/>
    </row>
    <row r="111" spans="1:18" x14ac:dyDescent="0.35">
      <c r="A111" s="59"/>
      <c r="B111" s="90"/>
      <c r="C111" s="61"/>
      <c r="D111" s="191"/>
      <c r="E111" s="190"/>
      <c r="F111" s="79"/>
      <c r="G111" s="190"/>
      <c r="H111" s="199"/>
      <c r="I111" s="79"/>
      <c r="J111" s="190"/>
      <c r="K111" s="199"/>
      <c r="L111" s="79"/>
      <c r="M111" s="190"/>
      <c r="N111" s="199"/>
      <c r="O111" s="79"/>
      <c r="P111" s="190"/>
      <c r="Q111" s="199"/>
      <c r="R111" s="79"/>
    </row>
    <row r="112" spans="1:18" x14ac:dyDescent="0.35">
      <c r="A112" s="59"/>
      <c r="B112" s="90"/>
      <c r="C112" s="61"/>
      <c r="D112" s="191"/>
      <c r="E112" s="190"/>
      <c r="F112" s="79"/>
      <c r="G112" s="190"/>
      <c r="H112" s="199"/>
      <c r="I112" s="79"/>
      <c r="J112" s="190"/>
      <c r="K112" s="199"/>
      <c r="L112" s="79"/>
      <c r="M112" s="190"/>
      <c r="N112" s="199"/>
      <c r="O112" s="79"/>
      <c r="P112" s="190"/>
      <c r="Q112" s="199"/>
      <c r="R112" s="79"/>
    </row>
    <row r="113" spans="1:18" x14ac:dyDescent="0.35">
      <c r="A113" s="59"/>
      <c r="B113" s="90"/>
      <c r="C113" s="61"/>
      <c r="D113" s="191"/>
      <c r="E113" s="190"/>
      <c r="F113" s="79"/>
      <c r="G113" s="190"/>
      <c r="H113" s="199"/>
      <c r="I113" s="79"/>
      <c r="J113" s="190"/>
      <c r="K113" s="199"/>
      <c r="L113" s="79"/>
      <c r="M113" s="190"/>
      <c r="N113" s="199"/>
      <c r="O113" s="79"/>
      <c r="P113" s="190"/>
      <c r="Q113" s="199"/>
      <c r="R113" s="79"/>
    </row>
    <row r="114" spans="1:18" x14ac:dyDescent="0.35">
      <c r="A114" s="59"/>
      <c r="B114" s="90"/>
      <c r="C114" s="61"/>
      <c r="D114" s="191"/>
      <c r="E114" s="190"/>
      <c r="F114" s="79"/>
      <c r="G114" s="190"/>
      <c r="H114" s="199"/>
      <c r="I114" s="79"/>
      <c r="J114" s="190"/>
      <c r="K114" s="199"/>
      <c r="L114" s="79"/>
      <c r="M114" s="190"/>
      <c r="N114" s="199"/>
      <c r="O114" s="79"/>
      <c r="P114" s="190"/>
      <c r="Q114" s="199"/>
      <c r="R114" s="79"/>
    </row>
    <row r="115" spans="1:18" x14ac:dyDescent="0.35">
      <c r="A115" s="59"/>
      <c r="B115" s="90"/>
      <c r="C115" s="61"/>
      <c r="D115" s="191"/>
      <c r="E115" s="190"/>
      <c r="F115" s="79"/>
      <c r="G115" s="190"/>
      <c r="H115" s="199"/>
      <c r="I115" s="79"/>
      <c r="J115" s="190"/>
      <c r="K115" s="199"/>
      <c r="L115" s="79"/>
      <c r="M115" s="190"/>
      <c r="N115" s="199"/>
      <c r="O115" s="79"/>
      <c r="P115" s="190"/>
      <c r="Q115" s="199"/>
      <c r="R115" s="79"/>
    </row>
    <row r="116" spans="1:18" x14ac:dyDescent="0.35">
      <c r="A116" s="59"/>
      <c r="B116" s="90"/>
      <c r="C116" s="61"/>
      <c r="D116" s="191"/>
      <c r="E116" s="190"/>
      <c r="F116" s="79"/>
      <c r="G116" s="190"/>
      <c r="H116" s="199"/>
      <c r="I116" s="79"/>
      <c r="J116" s="190"/>
      <c r="K116" s="199"/>
      <c r="L116" s="79"/>
      <c r="M116" s="190"/>
      <c r="N116" s="199"/>
      <c r="O116" s="79"/>
      <c r="P116" s="190"/>
      <c r="Q116" s="199"/>
      <c r="R116" s="79"/>
    </row>
    <row r="117" spans="1:18" x14ac:dyDescent="0.35">
      <c r="A117" s="59"/>
      <c r="B117" s="90"/>
      <c r="C117" s="61"/>
      <c r="D117" s="191"/>
      <c r="E117" s="190"/>
      <c r="F117" s="79"/>
      <c r="G117" s="190"/>
      <c r="H117" s="199"/>
      <c r="I117" s="79"/>
      <c r="J117" s="190"/>
      <c r="K117" s="199"/>
      <c r="L117" s="79"/>
      <c r="M117" s="190"/>
      <c r="N117" s="199"/>
      <c r="O117" s="79"/>
      <c r="P117" s="190"/>
      <c r="Q117" s="199"/>
      <c r="R117" s="79"/>
    </row>
    <row r="118" spans="1:18" x14ac:dyDescent="0.35">
      <c r="A118" s="59"/>
      <c r="B118" s="90"/>
      <c r="C118" s="61"/>
      <c r="D118" s="191"/>
      <c r="E118" s="190"/>
      <c r="F118" s="79"/>
      <c r="G118" s="190"/>
      <c r="H118" s="199"/>
      <c r="I118" s="79"/>
      <c r="J118" s="190"/>
      <c r="K118" s="199"/>
      <c r="L118" s="79"/>
      <c r="M118" s="190"/>
      <c r="N118" s="199"/>
      <c r="O118" s="79"/>
      <c r="P118" s="190"/>
      <c r="Q118" s="199"/>
      <c r="R118" s="79"/>
    </row>
    <row r="119" spans="1:18" x14ac:dyDescent="0.35">
      <c r="A119" s="59"/>
      <c r="B119" s="90"/>
      <c r="C119" s="61"/>
      <c r="D119" s="191"/>
      <c r="E119" s="190"/>
      <c r="F119" s="79"/>
      <c r="G119" s="190"/>
      <c r="H119" s="199"/>
      <c r="I119" s="79"/>
      <c r="J119" s="190"/>
      <c r="K119" s="199"/>
      <c r="L119" s="79"/>
      <c r="M119" s="190"/>
      <c r="N119" s="199"/>
      <c r="O119" s="79"/>
      <c r="P119" s="190"/>
      <c r="Q119" s="199"/>
      <c r="R119" s="79"/>
    </row>
    <row r="120" spans="1:18" x14ac:dyDescent="0.35">
      <c r="A120" s="59"/>
      <c r="B120" s="90"/>
      <c r="C120" s="61"/>
      <c r="D120" s="191"/>
      <c r="E120" s="190"/>
      <c r="F120" s="79"/>
      <c r="G120" s="190"/>
      <c r="H120" s="199"/>
      <c r="I120" s="79"/>
      <c r="J120" s="190"/>
      <c r="K120" s="199"/>
      <c r="L120" s="79"/>
      <c r="M120" s="190"/>
      <c r="N120" s="199"/>
      <c r="O120" s="79"/>
      <c r="P120" s="190"/>
      <c r="Q120" s="199"/>
      <c r="R120" s="79"/>
    </row>
    <row r="121" spans="1:18" x14ac:dyDescent="0.35">
      <c r="A121" s="59"/>
      <c r="B121" s="90"/>
      <c r="C121" s="61"/>
      <c r="D121" s="191"/>
      <c r="E121" s="190"/>
      <c r="F121" s="79"/>
      <c r="G121" s="190"/>
      <c r="H121" s="199"/>
      <c r="I121" s="79"/>
      <c r="J121" s="190"/>
      <c r="K121" s="199"/>
      <c r="L121" s="79"/>
      <c r="M121" s="190"/>
      <c r="N121" s="199"/>
      <c r="O121" s="79"/>
      <c r="P121" s="190"/>
      <c r="Q121" s="199"/>
      <c r="R121" s="79"/>
    </row>
    <row r="122" spans="1:18" x14ac:dyDescent="0.35">
      <c r="A122" s="59"/>
      <c r="B122" s="90"/>
      <c r="C122" s="61"/>
      <c r="D122" s="191"/>
      <c r="E122" s="190"/>
      <c r="F122" s="79"/>
      <c r="G122" s="190"/>
      <c r="H122" s="199"/>
      <c r="I122" s="79"/>
      <c r="J122" s="190"/>
      <c r="K122" s="199"/>
      <c r="L122" s="79"/>
      <c r="M122" s="190"/>
      <c r="N122" s="199"/>
      <c r="O122" s="79"/>
      <c r="P122" s="190"/>
      <c r="Q122" s="199"/>
      <c r="R122" s="79"/>
    </row>
    <row r="123" spans="1:18" x14ac:dyDescent="0.35">
      <c r="A123" s="59"/>
      <c r="B123" s="90"/>
      <c r="C123" s="61"/>
      <c r="D123" s="191"/>
      <c r="E123" s="190"/>
      <c r="F123" s="79"/>
      <c r="G123" s="190"/>
      <c r="H123" s="199"/>
      <c r="I123" s="79"/>
      <c r="J123" s="190"/>
      <c r="K123" s="199"/>
      <c r="L123" s="79"/>
      <c r="M123" s="190"/>
      <c r="N123" s="199"/>
      <c r="O123" s="79"/>
      <c r="P123" s="190"/>
      <c r="Q123" s="199"/>
      <c r="R123" s="79"/>
    </row>
    <row r="124" spans="1:18" x14ac:dyDescent="0.35">
      <c r="A124" s="59"/>
      <c r="B124" s="90"/>
      <c r="C124" s="61"/>
      <c r="D124" s="191"/>
      <c r="E124" s="190"/>
      <c r="F124" s="79"/>
      <c r="G124" s="190"/>
      <c r="H124" s="199"/>
      <c r="I124" s="79"/>
      <c r="J124" s="190"/>
      <c r="K124" s="199"/>
      <c r="L124" s="79"/>
      <c r="M124" s="190"/>
      <c r="N124" s="199"/>
      <c r="O124" s="79"/>
      <c r="P124" s="190"/>
      <c r="Q124" s="199"/>
      <c r="R124" s="79"/>
    </row>
    <row r="125" spans="1:18" x14ac:dyDescent="0.35">
      <c r="A125" s="59"/>
      <c r="B125" s="90"/>
      <c r="C125" s="61"/>
      <c r="D125" s="191"/>
      <c r="E125" s="190"/>
      <c r="F125" s="79"/>
      <c r="G125" s="190"/>
      <c r="H125" s="199"/>
      <c r="I125" s="79"/>
      <c r="J125" s="190"/>
      <c r="K125" s="199"/>
      <c r="L125" s="79"/>
      <c r="M125" s="190"/>
      <c r="N125" s="199"/>
      <c r="O125" s="79"/>
      <c r="P125" s="190"/>
      <c r="Q125" s="199"/>
      <c r="R125" s="79"/>
    </row>
    <row r="126" spans="1:18" x14ac:dyDescent="0.35">
      <c r="A126" s="59"/>
      <c r="B126" s="90"/>
      <c r="C126" s="61"/>
      <c r="D126" s="191"/>
      <c r="E126" s="190"/>
      <c r="F126" s="79"/>
      <c r="G126" s="190"/>
      <c r="H126" s="199"/>
      <c r="I126" s="79"/>
      <c r="J126" s="190"/>
      <c r="K126" s="199"/>
      <c r="L126" s="79"/>
      <c r="M126" s="190"/>
      <c r="N126" s="199"/>
      <c r="O126" s="79"/>
      <c r="P126" s="190"/>
      <c r="Q126" s="199"/>
      <c r="R126" s="79"/>
    </row>
    <row r="127" spans="1:18" x14ac:dyDescent="0.35">
      <c r="A127" s="59"/>
      <c r="B127" s="90"/>
      <c r="C127" s="61"/>
      <c r="D127" s="191"/>
      <c r="E127" s="190"/>
      <c r="F127" s="79"/>
      <c r="G127" s="190"/>
      <c r="H127" s="199"/>
      <c r="I127" s="79"/>
      <c r="J127" s="190"/>
      <c r="K127" s="199"/>
      <c r="L127" s="79"/>
      <c r="M127" s="190"/>
      <c r="N127" s="199"/>
      <c r="O127" s="79"/>
      <c r="P127" s="190"/>
      <c r="Q127" s="199"/>
      <c r="R127" s="79"/>
    </row>
    <row r="128" spans="1:18" x14ac:dyDescent="0.35">
      <c r="A128" s="59"/>
      <c r="B128" s="90"/>
      <c r="C128" s="61"/>
      <c r="D128" s="191"/>
      <c r="E128" s="190"/>
      <c r="F128" s="79"/>
      <c r="G128" s="190"/>
      <c r="H128" s="199"/>
      <c r="I128" s="79"/>
      <c r="J128" s="190"/>
      <c r="K128" s="199"/>
      <c r="L128" s="79"/>
      <c r="M128" s="190"/>
      <c r="N128" s="199"/>
      <c r="O128" s="79"/>
      <c r="P128" s="190"/>
      <c r="Q128" s="199"/>
      <c r="R128" s="79"/>
    </row>
    <row r="129" spans="1:18" x14ac:dyDescent="0.35">
      <c r="A129" s="59"/>
      <c r="B129" s="90"/>
      <c r="C129" s="61"/>
      <c r="D129" s="191"/>
      <c r="E129" s="190"/>
      <c r="F129" s="79"/>
      <c r="G129" s="190"/>
      <c r="H129" s="199"/>
      <c r="I129" s="79"/>
      <c r="J129" s="190"/>
      <c r="K129" s="199"/>
      <c r="L129" s="79"/>
      <c r="M129" s="190"/>
      <c r="N129" s="199"/>
      <c r="O129" s="79"/>
      <c r="P129" s="190"/>
      <c r="Q129" s="199"/>
      <c r="R129" s="79"/>
    </row>
    <row r="130" spans="1:18" x14ac:dyDescent="0.35">
      <c r="A130" s="59"/>
      <c r="B130" s="90"/>
      <c r="C130" s="61"/>
      <c r="D130" s="191"/>
      <c r="E130" s="190"/>
      <c r="F130" s="79"/>
      <c r="G130" s="190"/>
      <c r="H130" s="199"/>
      <c r="I130" s="79"/>
      <c r="J130" s="190"/>
      <c r="K130" s="199"/>
      <c r="L130" s="79"/>
      <c r="M130" s="190"/>
      <c r="N130" s="199"/>
      <c r="O130" s="79"/>
      <c r="P130" s="190"/>
      <c r="Q130" s="199"/>
      <c r="R130" s="79"/>
    </row>
    <row r="131" spans="1:18" x14ac:dyDescent="0.35">
      <c r="A131" s="59"/>
      <c r="B131" s="90"/>
      <c r="C131" s="61"/>
      <c r="D131" s="191"/>
      <c r="E131" s="190"/>
      <c r="F131" s="79"/>
      <c r="G131" s="190"/>
      <c r="H131" s="199"/>
      <c r="I131" s="79"/>
      <c r="J131" s="190"/>
      <c r="K131" s="199"/>
      <c r="L131" s="79"/>
      <c r="M131" s="190"/>
      <c r="N131" s="199"/>
      <c r="O131" s="79"/>
      <c r="P131" s="190"/>
      <c r="Q131" s="199"/>
      <c r="R131" s="79"/>
    </row>
    <row r="132" spans="1:18" x14ac:dyDescent="0.35">
      <c r="A132" s="59"/>
      <c r="B132" s="90"/>
      <c r="C132" s="61"/>
      <c r="D132" s="191"/>
      <c r="E132" s="190"/>
      <c r="F132" s="79"/>
      <c r="G132" s="190"/>
      <c r="H132" s="199"/>
      <c r="I132" s="79"/>
      <c r="J132" s="190"/>
      <c r="K132" s="199"/>
      <c r="L132" s="79"/>
      <c r="M132" s="190"/>
      <c r="N132" s="199"/>
      <c r="O132" s="79"/>
      <c r="P132" s="190"/>
      <c r="Q132" s="199"/>
      <c r="R132" s="79"/>
    </row>
    <row r="133" spans="1:18" x14ac:dyDescent="0.35">
      <c r="A133" s="59"/>
      <c r="B133" s="90"/>
      <c r="C133" s="61"/>
      <c r="D133" s="191"/>
      <c r="E133" s="190"/>
      <c r="F133" s="79"/>
      <c r="G133" s="190"/>
      <c r="H133" s="199"/>
      <c r="I133" s="79"/>
      <c r="J133" s="190"/>
      <c r="K133" s="199"/>
      <c r="L133" s="79"/>
      <c r="M133" s="190"/>
      <c r="N133" s="199"/>
      <c r="O133" s="79"/>
      <c r="P133" s="190"/>
      <c r="Q133" s="199"/>
      <c r="R133" s="79"/>
    </row>
    <row r="134" spans="1:18" x14ac:dyDescent="0.35">
      <c r="A134" s="59"/>
      <c r="B134" s="90"/>
      <c r="C134" s="61"/>
      <c r="D134" s="191"/>
      <c r="E134" s="190"/>
      <c r="F134" s="79"/>
      <c r="G134" s="190"/>
      <c r="H134" s="199"/>
      <c r="I134" s="79"/>
      <c r="J134" s="190"/>
      <c r="K134" s="199"/>
      <c r="L134" s="79"/>
      <c r="M134" s="190"/>
      <c r="N134" s="199"/>
      <c r="O134" s="79"/>
      <c r="P134" s="190"/>
      <c r="Q134" s="199"/>
      <c r="R134" s="79"/>
    </row>
    <row r="135" spans="1:18" x14ac:dyDescent="0.35">
      <c r="A135" s="59"/>
      <c r="B135" s="90"/>
      <c r="C135" s="61"/>
      <c r="D135" s="191"/>
      <c r="E135" s="190"/>
      <c r="F135" s="79"/>
      <c r="G135" s="190"/>
      <c r="H135" s="199"/>
      <c r="I135" s="79"/>
      <c r="J135" s="190"/>
      <c r="K135" s="199"/>
      <c r="L135" s="79"/>
      <c r="M135" s="190"/>
      <c r="N135" s="199"/>
      <c r="O135" s="79"/>
      <c r="P135" s="190"/>
      <c r="Q135" s="199"/>
      <c r="R135" s="79"/>
    </row>
    <row r="136" spans="1:18" x14ac:dyDescent="0.35">
      <c r="A136" s="59"/>
      <c r="B136" s="90"/>
      <c r="C136" s="61"/>
      <c r="D136" s="191"/>
      <c r="E136" s="190"/>
      <c r="F136" s="79"/>
      <c r="G136" s="190"/>
      <c r="H136" s="199"/>
      <c r="I136" s="79"/>
      <c r="J136" s="190"/>
      <c r="K136" s="199"/>
      <c r="L136" s="79"/>
      <c r="M136" s="190"/>
      <c r="N136" s="199"/>
      <c r="O136" s="79"/>
      <c r="P136" s="190"/>
      <c r="Q136" s="199"/>
      <c r="R136" s="79"/>
    </row>
    <row r="137" spans="1:18" x14ac:dyDescent="0.35">
      <c r="A137" s="59"/>
      <c r="B137" s="90"/>
      <c r="C137" s="61"/>
      <c r="D137" s="191"/>
      <c r="E137" s="190"/>
      <c r="F137" s="79"/>
      <c r="G137" s="190"/>
      <c r="H137" s="199"/>
      <c r="I137" s="79"/>
      <c r="J137" s="190"/>
      <c r="K137" s="199"/>
      <c r="L137" s="79"/>
      <c r="M137" s="190"/>
      <c r="N137" s="199"/>
      <c r="O137" s="79"/>
      <c r="P137" s="190"/>
      <c r="Q137" s="199"/>
      <c r="R137" s="79"/>
    </row>
    <row r="138" spans="1:18" x14ac:dyDescent="0.35">
      <c r="A138" s="59"/>
      <c r="B138" s="90"/>
      <c r="C138" s="61"/>
      <c r="D138" s="191"/>
      <c r="E138" s="190"/>
      <c r="F138" s="79"/>
      <c r="G138" s="190"/>
      <c r="H138" s="199"/>
      <c r="I138" s="79"/>
      <c r="J138" s="190"/>
      <c r="K138" s="199"/>
      <c r="L138" s="79"/>
      <c r="M138" s="190"/>
      <c r="N138" s="199"/>
      <c r="O138" s="79"/>
      <c r="P138" s="190"/>
      <c r="Q138" s="199"/>
      <c r="R138" s="79"/>
    </row>
    <row r="139" spans="1:18" x14ac:dyDescent="0.35">
      <c r="A139" s="59"/>
      <c r="B139" s="90"/>
      <c r="C139" s="61"/>
      <c r="D139" s="191"/>
      <c r="E139" s="190"/>
      <c r="F139" s="79"/>
      <c r="G139" s="190"/>
      <c r="H139" s="199"/>
      <c r="I139" s="79"/>
      <c r="J139" s="190"/>
      <c r="K139" s="199"/>
      <c r="L139" s="79"/>
      <c r="M139" s="190"/>
      <c r="N139" s="199"/>
      <c r="O139" s="79"/>
      <c r="P139" s="190"/>
      <c r="Q139" s="199"/>
      <c r="R139" s="79"/>
    </row>
    <row r="140" spans="1:18" x14ac:dyDescent="0.35">
      <c r="A140" s="59"/>
      <c r="B140" s="90"/>
      <c r="C140" s="61"/>
      <c r="D140" s="191"/>
      <c r="E140" s="190"/>
      <c r="F140" s="79"/>
      <c r="G140" s="190"/>
      <c r="H140" s="199"/>
      <c r="I140" s="79"/>
      <c r="J140" s="190"/>
      <c r="K140" s="199"/>
      <c r="L140" s="79"/>
      <c r="M140" s="190"/>
      <c r="N140" s="199"/>
      <c r="O140" s="79"/>
      <c r="P140" s="190"/>
      <c r="Q140" s="199"/>
      <c r="R140" s="79"/>
    </row>
    <row r="141" spans="1:18" x14ac:dyDescent="0.35">
      <c r="A141" s="59"/>
      <c r="B141" s="90"/>
      <c r="C141" s="61"/>
      <c r="D141" s="191"/>
      <c r="E141" s="190"/>
      <c r="F141" s="79"/>
      <c r="G141" s="190"/>
      <c r="H141" s="199"/>
      <c r="I141" s="79"/>
      <c r="J141" s="190"/>
      <c r="K141" s="199"/>
      <c r="L141" s="79"/>
      <c r="M141" s="190"/>
      <c r="N141" s="199"/>
      <c r="O141" s="79"/>
      <c r="P141" s="190"/>
      <c r="Q141" s="199"/>
      <c r="R141" s="79"/>
    </row>
    <row r="142" spans="1:18" x14ac:dyDescent="0.35">
      <c r="A142" s="59"/>
      <c r="B142" s="90"/>
      <c r="C142" s="61"/>
      <c r="D142" s="191"/>
      <c r="E142" s="190"/>
      <c r="F142" s="79"/>
      <c r="G142" s="190"/>
      <c r="H142" s="199"/>
      <c r="I142" s="79"/>
      <c r="J142" s="190"/>
      <c r="K142" s="199"/>
      <c r="L142" s="79"/>
      <c r="M142" s="190"/>
      <c r="N142" s="199"/>
      <c r="O142" s="79"/>
      <c r="P142" s="190"/>
      <c r="Q142" s="199"/>
      <c r="R142" s="79"/>
    </row>
    <row r="143" spans="1:18" x14ac:dyDescent="0.35">
      <c r="A143" s="59"/>
      <c r="B143" s="90"/>
      <c r="C143" s="61"/>
      <c r="D143" s="191"/>
      <c r="E143" s="190"/>
      <c r="F143" s="79"/>
      <c r="G143" s="190"/>
      <c r="H143" s="199"/>
      <c r="I143" s="79"/>
      <c r="J143" s="190"/>
      <c r="K143" s="199"/>
      <c r="L143" s="79"/>
      <c r="M143" s="190"/>
      <c r="N143" s="199"/>
      <c r="O143" s="79"/>
      <c r="P143" s="190"/>
      <c r="Q143" s="199"/>
      <c r="R143" s="79"/>
    </row>
    <row r="144" spans="1:18" x14ac:dyDescent="0.35">
      <c r="A144" s="59"/>
      <c r="B144" s="90"/>
      <c r="C144" s="61"/>
      <c r="D144" s="191"/>
      <c r="E144" s="190"/>
      <c r="F144" s="79"/>
      <c r="G144" s="190"/>
      <c r="H144" s="199"/>
      <c r="I144" s="79"/>
      <c r="J144" s="190"/>
      <c r="K144" s="199"/>
      <c r="L144" s="79"/>
      <c r="M144" s="190"/>
      <c r="N144" s="199"/>
      <c r="O144" s="79"/>
      <c r="P144" s="190"/>
      <c r="Q144" s="199"/>
      <c r="R144" s="79"/>
    </row>
    <row r="145" spans="1:18" x14ac:dyDescent="0.35">
      <c r="A145" s="59"/>
      <c r="B145" s="90"/>
      <c r="C145" s="61"/>
      <c r="D145" s="191"/>
      <c r="E145" s="190"/>
      <c r="F145" s="79"/>
      <c r="G145" s="190"/>
      <c r="H145" s="199"/>
      <c r="I145" s="79"/>
      <c r="J145" s="190"/>
      <c r="K145" s="199"/>
      <c r="L145" s="79"/>
      <c r="M145" s="190"/>
      <c r="N145" s="199"/>
      <c r="O145" s="79"/>
      <c r="P145" s="190"/>
      <c r="Q145" s="199"/>
      <c r="R145" s="79"/>
    </row>
    <row r="146" spans="1:18" x14ac:dyDescent="0.35">
      <c r="A146" s="59"/>
      <c r="B146" s="90"/>
      <c r="C146" s="61"/>
      <c r="D146" s="191"/>
      <c r="E146" s="190"/>
      <c r="F146" s="79"/>
      <c r="G146" s="190"/>
      <c r="H146" s="199"/>
      <c r="I146" s="79"/>
      <c r="J146" s="190"/>
      <c r="K146" s="199"/>
      <c r="L146" s="79"/>
      <c r="M146" s="190"/>
      <c r="N146" s="199"/>
      <c r="O146" s="79"/>
      <c r="P146" s="190"/>
      <c r="Q146" s="199"/>
      <c r="R146" s="79"/>
    </row>
    <row r="147" spans="1:18" x14ac:dyDescent="0.35">
      <c r="A147" s="59"/>
      <c r="B147" s="90"/>
      <c r="C147" s="61"/>
      <c r="D147" s="191"/>
      <c r="E147" s="190"/>
      <c r="F147" s="79"/>
      <c r="G147" s="190"/>
      <c r="H147" s="199"/>
      <c r="I147" s="79"/>
      <c r="J147" s="190"/>
      <c r="K147" s="199"/>
      <c r="L147" s="79"/>
      <c r="M147" s="190"/>
      <c r="N147" s="199"/>
      <c r="O147" s="79"/>
      <c r="P147" s="190"/>
      <c r="Q147" s="199"/>
      <c r="R147" s="79"/>
    </row>
    <row r="148" spans="1:18" x14ac:dyDescent="0.35">
      <c r="A148" s="59"/>
      <c r="B148" s="90"/>
      <c r="C148" s="61"/>
      <c r="D148" s="191"/>
      <c r="E148" s="190"/>
      <c r="F148" s="79"/>
      <c r="G148" s="190"/>
      <c r="H148" s="199"/>
      <c r="I148" s="79"/>
      <c r="J148" s="190"/>
      <c r="K148" s="199"/>
      <c r="L148" s="79"/>
      <c r="M148" s="190"/>
      <c r="N148" s="199"/>
      <c r="O148" s="79"/>
      <c r="P148" s="190"/>
      <c r="Q148" s="199"/>
      <c r="R148" s="79"/>
    </row>
    <row r="149" spans="1:18" x14ac:dyDescent="0.35">
      <c r="A149" s="59"/>
      <c r="B149" s="90"/>
      <c r="C149" s="61"/>
      <c r="D149" s="191"/>
      <c r="E149" s="190"/>
      <c r="F149" s="79"/>
      <c r="G149" s="190"/>
      <c r="H149" s="199"/>
      <c r="I149" s="79"/>
      <c r="J149" s="190"/>
      <c r="K149" s="199"/>
      <c r="L149" s="79"/>
      <c r="M149" s="190"/>
      <c r="N149" s="199"/>
      <c r="O149" s="79"/>
      <c r="P149" s="190"/>
      <c r="Q149" s="199"/>
      <c r="R149" s="79"/>
    </row>
    <row r="150" spans="1:18" x14ac:dyDescent="0.35">
      <c r="A150" s="59"/>
      <c r="B150" s="90"/>
      <c r="C150" s="61"/>
      <c r="D150" s="191"/>
      <c r="E150" s="190"/>
      <c r="F150" s="79"/>
      <c r="G150" s="190"/>
      <c r="H150" s="199"/>
      <c r="I150" s="79"/>
      <c r="J150" s="190"/>
      <c r="K150" s="199"/>
      <c r="L150" s="79"/>
      <c r="M150" s="190"/>
      <c r="N150" s="199"/>
      <c r="O150" s="79"/>
      <c r="P150" s="190"/>
      <c r="Q150" s="199"/>
      <c r="R150" s="79"/>
    </row>
    <row r="151" spans="1:18" x14ac:dyDescent="0.35">
      <c r="A151" s="59"/>
      <c r="B151" s="90"/>
      <c r="C151" s="61"/>
      <c r="D151" s="191"/>
      <c r="E151" s="190"/>
      <c r="F151" s="79"/>
      <c r="G151" s="190"/>
      <c r="H151" s="199"/>
      <c r="I151" s="79"/>
      <c r="J151" s="190"/>
      <c r="K151" s="199"/>
      <c r="L151" s="79"/>
      <c r="M151" s="190"/>
      <c r="N151" s="199"/>
      <c r="O151" s="79"/>
      <c r="P151" s="190"/>
      <c r="Q151" s="199"/>
      <c r="R151" s="79"/>
    </row>
    <row r="152" spans="1:18" x14ac:dyDescent="0.35">
      <c r="A152" s="59"/>
      <c r="B152" s="90"/>
      <c r="C152" s="61"/>
      <c r="D152" s="191"/>
      <c r="E152" s="190"/>
      <c r="F152" s="79"/>
      <c r="G152" s="190"/>
      <c r="H152" s="199"/>
      <c r="I152" s="79"/>
      <c r="J152" s="190"/>
      <c r="K152" s="199"/>
      <c r="L152" s="79"/>
      <c r="M152" s="190"/>
      <c r="N152" s="199"/>
      <c r="O152" s="79"/>
      <c r="P152" s="190"/>
      <c r="Q152" s="199"/>
      <c r="R152" s="79"/>
    </row>
    <row r="153" spans="1:18" x14ac:dyDescent="0.35">
      <c r="A153" s="59"/>
      <c r="B153" s="90"/>
      <c r="C153" s="61"/>
      <c r="D153" s="191"/>
      <c r="E153" s="190"/>
      <c r="F153" s="79"/>
      <c r="G153" s="190"/>
      <c r="H153" s="199"/>
      <c r="I153" s="79"/>
      <c r="J153" s="190"/>
      <c r="K153" s="199"/>
      <c r="L153" s="79"/>
      <c r="M153" s="190"/>
      <c r="N153" s="199"/>
      <c r="O153" s="79"/>
      <c r="P153" s="190"/>
      <c r="Q153" s="199"/>
      <c r="R153" s="79"/>
    </row>
    <row r="154" spans="1:18" x14ac:dyDescent="0.35">
      <c r="A154" s="59"/>
      <c r="B154" s="90"/>
      <c r="C154" s="61"/>
      <c r="D154" s="191"/>
      <c r="E154" s="190"/>
      <c r="F154" s="79"/>
      <c r="G154" s="190"/>
      <c r="H154" s="199"/>
      <c r="I154" s="79"/>
      <c r="J154" s="190"/>
      <c r="K154" s="199"/>
      <c r="L154" s="79"/>
      <c r="M154" s="190"/>
      <c r="N154" s="199"/>
      <c r="O154" s="79"/>
      <c r="P154" s="190"/>
      <c r="Q154" s="199"/>
      <c r="R154" s="79"/>
    </row>
    <row r="155" spans="1:18" x14ac:dyDescent="0.35">
      <c r="A155" s="59"/>
      <c r="B155" s="90"/>
      <c r="C155" s="61"/>
      <c r="D155" s="191"/>
      <c r="E155" s="190"/>
      <c r="F155" s="79"/>
      <c r="G155" s="190"/>
      <c r="H155" s="199"/>
      <c r="I155" s="79"/>
      <c r="J155" s="190"/>
      <c r="K155" s="199"/>
      <c r="L155" s="79"/>
      <c r="M155" s="190"/>
      <c r="N155" s="199"/>
      <c r="O155" s="79"/>
      <c r="P155" s="190"/>
      <c r="Q155" s="199"/>
      <c r="R155" s="79"/>
    </row>
    <row r="156" spans="1:18" x14ac:dyDescent="0.35">
      <c r="A156" s="59"/>
      <c r="B156" s="90"/>
      <c r="C156" s="61"/>
      <c r="D156" s="191"/>
      <c r="E156" s="190"/>
      <c r="F156" s="79"/>
      <c r="G156" s="190"/>
      <c r="H156" s="199"/>
      <c r="I156" s="79"/>
      <c r="J156" s="190"/>
      <c r="K156" s="199"/>
      <c r="L156" s="79"/>
      <c r="M156" s="190"/>
      <c r="N156" s="199"/>
      <c r="O156" s="79"/>
      <c r="P156" s="190"/>
      <c r="Q156" s="199"/>
      <c r="R156" s="79"/>
    </row>
    <row r="157" spans="1:18" x14ac:dyDescent="0.35">
      <c r="A157" s="59"/>
      <c r="B157" s="90"/>
      <c r="C157" s="61"/>
      <c r="D157" s="191"/>
      <c r="E157" s="190"/>
      <c r="F157" s="79"/>
      <c r="G157" s="190"/>
      <c r="H157" s="199"/>
      <c r="I157" s="79"/>
      <c r="J157" s="190"/>
      <c r="K157" s="199"/>
      <c r="L157" s="79"/>
      <c r="M157" s="190"/>
      <c r="N157" s="199"/>
      <c r="O157" s="79"/>
      <c r="P157" s="190"/>
      <c r="Q157" s="199"/>
      <c r="R157" s="79"/>
    </row>
    <row r="158" spans="1:18" x14ac:dyDescent="0.35">
      <c r="A158" s="59"/>
      <c r="B158" s="90"/>
      <c r="C158" s="61"/>
      <c r="D158" s="191"/>
      <c r="E158" s="190"/>
      <c r="F158" s="79"/>
      <c r="G158" s="190"/>
      <c r="H158" s="199"/>
      <c r="I158" s="79"/>
      <c r="J158" s="190"/>
      <c r="K158" s="199"/>
      <c r="L158" s="79"/>
      <c r="M158" s="190"/>
      <c r="N158" s="199"/>
      <c r="O158" s="79"/>
      <c r="P158" s="190"/>
      <c r="Q158" s="199"/>
      <c r="R158" s="79"/>
    </row>
    <row r="159" spans="1:18" x14ac:dyDescent="0.35">
      <c r="A159" s="59"/>
      <c r="B159" s="90"/>
      <c r="C159" s="61"/>
      <c r="D159" s="191"/>
      <c r="E159" s="190"/>
      <c r="F159" s="79"/>
      <c r="G159" s="190"/>
      <c r="H159" s="199"/>
      <c r="I159" s="79"/>
      <c r="J159" s="190"/>
      <c r="K159" s="199"/>
      <c r="L159" s="79"/>
      <c r="M159" s="190"/>
      <c r="N159" s="199"/>
      <c r="O159" s="79"/>
      <c r="P159" s="190"/>
      <c r="Q159" s="199"/>
      <c r="R159" s="79"/>
    </row>
    <row r="160" spans="1:18" x14ac:dyDescent="0.35">
      <c r="A160" s="59"/>
      <c r="B160" s="90"/>
      <c r="C160" s="61"/>
      <c r="D160" s="191"/>
      <c r="E160" s="190"/>
      <c r="F160" s="79"/>
      <c r="G160" s="190"/>
      <c r="H160" s="199"/>
      <c r="I160" s="79"/>
      <c r="J160" s="190"/>
      <c r="K160" s="199"/>
      <c r="L160" s="79"/>
      <c r="M160" s="190"/>
      <c r="N160" s="199"/>
      <c r="O160" s="79"/>
      <c r="P160" s="190"/>
      <c r="Q160" s="199"/>
      <c r="R160" s="79"/>
    </row>
    <row r="161" spans="1:18" x14ac:dyDescent="0.35">
      <c r="A161" s="59"/>
      <c r="B161" s="90"/>
      <c r="C161" s="61"/>
      <c r="D161" s="191"/>
      <c r="E161" s="190"/>
      <c r="F161" s="79"/>
      <c r="G161" s="190"/>
      <c r="H161" s="199"/>
      <c r="I161" s="79"/>
      <c r="J161" s="190"/>
      <c r="K161" s="199"/>
      <c r="L161" s="79"/>
      <c r="M161" s="190"/>
      <c r="N161" s="199"/>
      <c r="O161" s="79"/>
      <c r="P161" s="190"/>
      <c r="Q161" s="199"/>
      <c r="R161" s="79"/>
    </row>
    <row r="162" spans="1:18" x14ac:dyDescent="0.35">
      <c r="A162" s="59"/>
      <c r="B162" s="90"/>
      <c r="C162" s="61"/>
      <c r="D162" s="191"/>
      <c r="E162" s="190"/>
      <c r="F162" s="79"/>
      <c r="G162" s="190"/>
      <c r="H162" s="199"/>
      <c r="I162" s="79"/>
      <c r="J162" s="190"/>
      <c r="K162" s="199"/>
      <c r="L162" s="79"/>
      <c r="M162" s="190"/>
      <c r="N162" s="199"/>
      <c r="O162" s="79"/>
      <c r="P162" s="190"/>
      <c r="Q162" s="199"/>
      <c r="R162" s="79"/>
    </row>
    <row r="163" spans="1:18" x14ac:dyDescent="0.35">
      <c r="A163" s="59"/>
      <c r="B163" s="90"/>
      <c r="C163" s="61"/>
      <c r="D163" s="191"/>
      <c r="E163" s="190"/>
      <c r="F163" s="79"/>
      <c r="G163" s="190"/>
      <c r="H163" s="199"/>
      <c r="I163" s="79"/>
      <c r="J163" s="190"/>
      <c r="K163" s="199"/>
      <c r="L163" s="79"/>
      <c r="M163" s="190"/>
      <c r="N163" s="199"/>
      <c r="O163" s="79"/>
      <c r="P163" s="190"/>
      <c r="Q163" s="199"/>
      <c r="R163" s="79"/>
    </row>
    <row r="164" spans="1:18" x14ac:dyDescent="0.35">
      <c r="A164" s="59"/>
      <c r="B164" s="90"/>
      <c r="C164" s="61"/>
      <c r="D164" s="191"/>
      <c r="E164" s="190"/>
      <c r="F164" s="79"/>
      <c r="G164" s="190"/>
      <c r="H164" s="199"/>
      <c r="I164" s="79"/>
      <c r="J164" s="190"/>
      <c r="K164" s="199"/>
      <c r="L164" s="79"/>
      <c r="M164" s="190"/>
      <c r="N164" s="199"/>
      <c r="O164" s="79"/>
      <c r="P164" s="190"/>
      <c r="Q164" s="199"/>
      <c r="R164" s="79"/>
    </row>
    <row r="165" spans="1:18" x14ac:dyDescent="0.35">
      <c r="A165" s="59"/>
      <c r="B165" s="90"/>
      <c r="C165" s="61"/>
      <c r="D165" s="191"/>
      <c r="E165" s="190"/>
      <c r="F165" s="79"/>
      <c r="G165" s="190"/>
      <c r="H165" s="199"/>
      <c r="I165" s="79"/>
      <c r="J165" s="190"/>
      <c r="K165" s="199"/>
      <c r="L165" s="79"/>
      <c r="M165" s="190"/>
      <c r="N165" s="199"/>
      <c r="O165" s="79"/>
      <c r="P165" s="190"/>
      <c r="Q165" s="199"/>
      <c r="R165" s="79"/>
    </row>
    <row r="166" spans="1:18" x14ac:dyDescent="0.35">
      <c r="A166" s="59"/>
      <c r="B166" s="90"/>
      <c r="C166" s="61"/>
      <c r="D166" s="191"/>
      <c r="E166" s="190"/>
      <c r="F166" s="79"/>
      <c r="G166" s="190"/>
      <c r="H166" s="199"/>
      <c r="I166" s="79"/>
      <c r="J166" s="190"/>
      <c r="K166" s="199"/>
      <c r="L166" s="79"/>
      <c r="M166" s="190"/>
      <c r="N166" s="199"/>
      <c r="O166" s="79"/>
      <c r="P166" s="190"/>
      <c r="Q166" s="199"/>
      <c r="R166" s="79"/>
    </row>
    <row r="167" spans="1:18" x14ac:dyDescent="0.35">
      <c r="A167" s="59"/>
      <c r="B167" s="90"/>
      <c r="C167" s="61"/>
      <c r="D167" s="191"/>
      <c r="E167" s="190"/>
      <c r="F167" s="79"/>
      <c r="G167" s="190"/>
      <c r="H167" s="199"/>
      <c r="I167" s="79"/>
      <c r="J167" s="190"/>
      <c r="K167" s="199"/>
      <c r="L167" s="79"/>
      <c r="M167" s="190"/>
      <c r="N167" s="199"/>
      <c r="O167" s="79"/>
      <c r="P167" s="190"/>
      <c r="Q167" s="199"/>
      <c r="R167" s="79"/>
    </row>
    <row r="168" spans="1:18" x14ac:dyDescent="0.35">
      <c r="A168" s="59"/>
      <c r="B168" s="90"/>
      <c r="C168" s="61"/>
      <c r="D168" s="191"/>
      <c r="E168" s="190"/>
      <c r="F168" s="79"/>
      <c r="G168" s="190"/>
      <c r="H168" s="199"/>
      <c r="I168" s="79"/>
      <c r="J168" s="190"/>
      <c r="K168" s="199"/>
      <c r="L168" s="79"/>
      <c r="M168" s="190"/>
      <c r="N168" s="199"/>
      <c r="O168" s="79"/>
      <c r="P168" s="190"/>
      <c r="Q168" s="199"/>
      <c r="R168" s="79"/>
    </row>
    <row r="169" spans="1:18" x14ac:dyDescent="0.35">
      <c r="A169" s="59"/>
      <c r="B169" s="90"/>
      <c r="C169" s="61"/>
      <c r="D169" s="191"/>
      <c r="E169" s="190"/>
      <c r="F169" s="79"/>
      <c r="G169" s="190"/>
      <c r="H169" s="199"/>
      <c r="I169" s="79"/>
      <c r="J169" s="190"/>
      <c r="K169" s="199"/>
      <c r="L169" s="79"/>
      <c r="M169" s="190"/>
      <c r="N169" s="199"/>
      <c r="O169" s="79"/>
      <c r="P169" s="190"/>
      <c r="Q169" s="199"/>
      <c r="R169" s="79"/>
    </row>
    <row r="170" spans="1:18" x14ac:dyDescent="0.35">
      <c r="A170" s="59"/>
      <c r="B170" s="90"/>
      <c r="C170" s="61"/>
      <c r="D170" s="191"/>
      <c r="E170" s="190"/>
      <c r="F170" s="79"/>
      <c r="G170" s="190"/>
      <c r="H170" s="199"/>
      <c r="I170" s="79"/>
      <c r="J170" s="190"/>
      <c r="K170" s="199"/>
      <c r="L170" s="79"/>
      <c r="M170" s="190"/>
      <c r="N170" s="199"/>
      <c r="O170" s="79"/>
      <c r="P170" s="190"/>
      <c r="Q170" s="199"/>
      <c r="R170" s="79"/>
    </row>
    <row r="171" spans="1:18" x14ac:dyDescent="0.35">
      <c r="A171" s="59"/>
      <c r="B171" s="90"/>
      <c r="C171" s="61"/>
      <c r="D171" s="191"/>
      <c r="E171" s="190"/>
      <c r="F171" s="79"/>
      <c r="G171" s="190"/>
      <c r="H171" s="199"/>
      <c r="I171" s="79"/>
      <c r="J171" s="190"/>
      <c r="K171" s="199"/>
      <c r="L171" s="79"/>
      <c r="M171" s="190"/>
      <c r="N171" s="199"/>
      <c r="O171" s="79"/>
      <c r="P171" s="190"/>
      <c r="Q171" s="199"/>
      <c r="R171" s="79"/>
    </row>
    <row r="172" spans="1:18" x14ac:dyDescent="0.35">
      <c r="A172" s="59"/>
      <c r="B172" s="90"/>
      <c r="C172" s="61"/>
      <c r="D172" s="191"/>
      <c r="E172" s="190"/>
      <c r="F172" s="79"/>
      <c r="G172" s="190"/>
      <c r="H172" s="199"/>
      <c r="I172" s="79"/>
      <c r="J172" s="190"/>
      <c r="K172" s="199"/>
      <c r="L172" s="79"/>
      <c r="M172" s="190"/>
      <c r="N172" s="199"/>
      <c r="O172" s="79"/>
      <c r="P172" s="190"/>
      <c r="Q172" s="199"/>
      <c r="R172" s="79"/>
    </row>
    <row r="173" spans="1:18" x14ac:dyDescent="0.35">
      <c r="A173" s="59"/>
      <c r="B173" s="90"/>
      <c r="C173" s="61"/>
      <c r="D173" s="191"/>
      <c r="E173" s="190"/>
      <c r="F173" s="79"/>
      <c r="G173" s="190"/>
      <c r="H173" s="199"/>
      <c r="I173" s="79"/>
      <c r="J173" s="190"/>
      <c r="K173" s="199"/>
      <c r="L173" s="79"/>
      <c r="M173" s="190"/>
      <c r="N173" s="199"/>
      <c r="O173" s="79"/>
      <c r="P173" s="190"/>
      <c r="Q173" s="199"/>
      <c r="R173" s="79"/>
    </row>
    <row r="174" spans="1:18" x14ac:dyDescent="0.35">
      <c r="A174" s="59"/>
      <c r="B174" s="90"/>
      <c r="C174" s="61"/>
      <c r="D174" s="191"/>
      <c r="E174" s="190"/>
      <c r="F174" s="79"/>
      <c r="G174" s="190"/>
      <c r="H174" s="199"/>
      <c r="I174" s="79"/>
      <c r="J174" s="190"/>
      <c r="K174" s="199"/>
      <c r="L174" s="79"/>
      <c r="M174" s="190"/>
      <c r="N174" s="199"/>
      <c r="O174" s="79"/>
      <c r="P174" s="190"/>
      <c r="Q174" s="199"/>
      <c r="R174" s="79"/>
    </row>
    <row r="175" spans="1:18" x14ac:dyDescent="0.35">
      <c r="A175" s="59"/>
      <c r="B175" s="90"/>
      <c r="C175" s="61"/>
      <c r="D175" s="191"/>
      <c r="E175" s="190"/>
      <c r="F175" s="79"/>
      <c r="G175" s="190"/>
      <c r="H175" s="199"/>
      <c r="I175" s="79"/>
      <c r="J175" s="190"/>
      <c r="K175" s="199"/>
      <c r="L175" s="79"/>
      <c r="M175" s="190"/>
      <c r="N175" s="199"/>
      <c r="O175" s="79"/>
      <c r="P175" s="190"/>
      <c r="Q175" s="199"/>
      <c r="R175" s="79"/>
    </row>
    <row r="176" spans="1:18" x14ac:dyDescent="0.35">
      <c r="A176" s="59"/>
      <c r="B176" s="90"/>
      <c r="C176" s="61"/>
      <c r="D176" s="191"/>
      <c r="E176" s="190"/>
      <c r="F176" s="79"/>
      <c r="G176" s="190"/>
      <c r="H176" s="199"/>
      <c r="I176" s="79"/>
      <c r="J176" s="190"/>
      <c r="K176" s="199"/>
      <c r="L176" s="79"/>
      <c r="M176" s="190"/>
      <c r="N176" s="199"/>
      <c r="O176" s="79"/>
      <c r="P176" s="190"/>
      <c r="Q176" s="199"/>
      <c r="R176" s="79"/>
    </row>
    <row r="177" spans="1:18" x14ac:dyDescent="0.35">
      <c r="A177" s="59"/>
      <c r="B177" s="90"/>
      <c r="C177" s="61"/>
      <c r="D177" s="191"/>
      <c r="E177" s="190"/>
      <c r="F177" s="79"/>
      <c r="G177" s="190"/>
      <c r="H177" s="199"/>
      <c r="I177" s="79"/>
      <c r="J177" s="190"/>
      <c r="K177" s="199"/>
      <c r="L177" s="79"/>
      <c r="M177" s="190"/>
      <c r="N177" s="199"/>
      <c r="O177" s="79"/>
      <c r="P177" s="190"/>
      <c r="Q177" s="199"/>
      <c r="R177" s="79"/>
    </row>
    <row r="178" spans="1:18" x14ac:dyDescent="0.35">
      <c r="A178" s="59"/>
      <c r="B178" s="90"/>
      <c r="C178" s="61"/>
      <c r="D178" s="191"/>
      <c r="E178" s="190"/>
      <c r="F178" s="79"/>
      <c r="G178" s="190"/>
      <c r="H178" s="199"/>
      <c r="I178" s="79"/>
      <c r="J178" s="190"/>
      <c r="K178" s="199"/>
      <c r="L178" s="79"/>
      <c r="M178" s="190"/>
      <c r="N178" s="199"/>
      <c r="O178" s="79"/>
      <c r="P178" s="190"/>
      <c r="Q178" s="199"/>
      <c r="R178" s="79"/>
    </row>
    <row r="179" spans="1:18" x14ac:dyDescent="0.35">
      <c r="A179" s="59"/>
      <c r="B179" s="90"/>
      <c r="C179" s="61"/>
      <c r="D179" s="191"/>
      <c r="E179" s="190"/>
      <c r="F179" s="79"/>
      <c r="G179" s="190"/>
      <c r="H179" s="199"/>
      <c r="I179" s="79"/>
      <c r="J179" s="190"/>
      <c r="K179" s="199"/>
      <c r="L179" s="79"/>
      <c r="M179" s="190"/>
      <c r="N179" s="199"/>
      <c r="O179" s="79"/>
      <c r="P179" s="190"/>
      <c r="Q179" s="199"/>
      <c r="R179" s="79"/>
    </row>
    <row r="180" spans="1:18" x14ac:dyDescent="0.35">
      <c r="A180" s="59"/>
      <c r="B180" s="90"/>
      <c r="C180" s="61"/>
      <c r="D180" s="191"/>
      <c r="E180" s="190"/>
      <c r="F180" s="79"/>
      <c r="G180" s="190"/>
      <c r="H180" s="199"/>
      <c r="I180" s="79"/>
      <c r="J180" s="190"/>
      <c r="K180" s="199"/>
      <c r="L180" s="79"/>
      <c r="M180" s="190"/>
      <c r="N180" s="199"/>
      <c r="O180" s="79"/>
      <c r="P180" s="190"/>
      <c r="Q180" s="199"/>
      <c r="R180" s="79"/>
    </row>
    <row r="181" spans="1:18" x14ac:dyDescent="0.35">
      <c r="A181" s="59"/>
      <c r="B181" s="90"/>
      <c r="C181" s="61"/>
      <c r="D181" s="191"/>
      <c r="E181" s="190"/>
      <c r="F181" s="79"/>
      <c r="G181" s="190"/>
      <c r="H181" s="199"/>
      <c r="I181" s="79"/>
      <c r="J181" s="190"/>
      <c r="K181" s="199"/>
      <c r="L181" s="79"/>
      <c r="M181" s="190"/>
      <c r="N181" s="199"/>
      <c r="O181" s="79"/>
      <c r="P181" s="190"/>
      <c r="Q181" s="199"/>
      <c r="R181" s="79"/>
    </row>
    <row r="182" spans="1:18" x14ac:dyDescent="0.35">
      <c r="A182" s="59"/>
      <c r="B182" s="90"/>
      <c r="C182" s="61"/>
      <c r="D182" s="191"/>
      <c r="E182" s="190"/>
      <c r="F182" s="79"/>
      <c r="G182" s="190"/>
      <c r="H182" s="199"/>
      <c r="I182" s="79"/>
      <c r="J182" s="190"/>
      <c r="K182" s="199"/>
      <c r="L182" s="79"/>
      <c r="M182" s="190"/>
      <c r="N182" s="199"/>
      <c r="O182" s="79"/>
      <c r="P182" s="190"/>
      <c r="Q182" s="199"/>
      <c r="R182" s="79"/>
    </row>
    <row r="183" spans="1:18" x14ac:dyDescent="0.35">
      <c r="A183" s="59"/>
      <c r="B183" s="90"/>
      <c r="C183" s="61"/>
      <c r="D183" s="191"/>
      <c r="E183" s="190"/>
      <c r="F183" s="79"/>
      <c r="G183" s="190"/>
      <c r="H183" s="199"/>
      <c r="I183" s="79"/>
      <c r="J183" s="190"/>
      <c r="K183" s="199"/>
      <c r="L183" s="79"/>
      <c r="M183" s="190"/>
      <c r="N183" s="199"/>
      <c r="O183" s="79"/>
      <c r="P183" s="190"/>
      <c r="Q183" s="199"/>
      <c r="R183" s="79"/>
    </row>
    <row r="184" spans="1:18" x14ac:dyDescent="0.35">
      <c r="A184" s="59"/>
      <c r="B184" s="90"/>
      <c r="C184" s="61"/>
      <c r="D184" s="191"/>
      <c r="E184" s="190"/>
      <c r="F184" s="79"/>
      <c r="G184" s="190"/>
      <c r="H184" s="199"/>
      <c r="I184" s="79"/>
      <c r="J184" s="190"/>
      <c r="K184" s="199"/>
      <c r="L184" s="79"/>
      <c r="M184" s="190"/>
      <c r="N184" s="199"/>
      <c r="O184" s="79"/>
      <c r="P184" s="190"/>
      <c r="Q184" s="199"/>
      <c r="R184" s="79"/>
    </row>
    <row r="185" spans="1:18" x14ac:dyDescent="0.35">
      <c r="A185" s="59"/>
      <c r="B185" s="90"/>
      <c r="C185" s="61"/>
      <c r="D185" s="191"/>
      <c r="E185" s="190"/>
      <c r="F185" s="79"/>
      <c r="G185" s="190"/>
      <c r="H185" s="199"/>
      <c r="I185" s="79"/>
      <c r="J185" s="190"/>
      <c r="K185" s="199"/>
      <c r="L185" s="79"/>
      <c r="M185" s="190"/>
      <c r="N185" s="199"/>
      <c r="O185" s="79"/>
      <c r="P185" s="190"/>
      <c r="Q185" s="199"/>
      <c r="R185" s="79"/>
    </row>
    <row r="186" spans="1:18" x14ac:dyDescent="0.35">
      <c r="A186" s="59"/>
      <c r="B186" s="90"/>
      <c r="C186" s="61"/>
      <c r="D186" s="191"/>
      <c r="E186" s="190"/>
      <c r="F186" s="79"/>
      <c r="G186" s="190"/>
      <c r="H186" s="199"/>
      <c r="I186" s="79"/>
      <c r="J186" s="190"/>
      <c r="K186" s="199"/>
      <c r="L186" s="79"/>
      <c r="M186" s="190"/>
      <c r="N186" s="199"/>
      <c r="O186" s="79"/>
      <c r="P186" s="190"/>
      <c r="Q186" s="199"/>
      <c r="R186" s="79"/>
    </row>
    <row r="187" spans="1:18" x14ac:dyDescent="0.35">
      <c r="A187" s="59"/>
      <c r="B187" s="90"/>
      <c r="C187" s="61"/>
      <c r="D187" s="191"/>
      <c r="E187" s="190"/>
      <c r="F187" s="79"/>
      <c r="G187" s="190"/>
      <c r="H187" s="199"/>
      <c r="I187" s="79"/>
      <c r="J187" s="190"/>
      <c r="K187" s="199"/>
      <c r="L187" s="79"/>
      <c r="M187" s="190"/>
      <c r="N187" s="199"/>
      <c r="O187" s="79"/>
      <c r="P187" s="190"/>
      <c r="Q187" s="199"/>
      <c r="R187" s="79"/>
    </row>
    <row r="188" spans="1:18" x14ac:dyDescent="0.35">
      <c r="A188" s="59"/>
      <c r="B188" s="90"/>
      <c r="C188" s="61"/>
      <c r="D188" s="191"/>
      <c r="E188" s="190"/>
      <c r="F188" s="79"/>
      <c r="G188" s="190"/>
      <c r="H188" s="199"/>
      <c r="I188" s="79"/>
      <c r="J188" s="190"/>
      <c r="K188" s="199"/>
      <c r="L188" s="79"/>
      <c r="M188" s="190"/>
      <c r="N188" s="199"/>
      <c r="O188" s="79"/>
      <c r="P188" s="190"/>
      <c r="Q188" s="199"/>
      <c r="R188" s="79"/>
    </row>
    <row r="189" spans="1:18" x14ac:dyDescent="0.35">
      <c r="A189" s="59"/>
      <c r="B189" s="90"/>
      <c r="C189" s="61"/>
      <c r="D189" s="191"/>
      <c r="E189" s="190"/>
      <c r="F189" s="79"/>
      <c r="G189" s="190"/>
      <c r="H189" s="199"/>
      <c r="I189" s="79"/>
      <c r="J189" s="190"/>
      <c r="K189" s="199"/>
      <c r="L189" s="79"/>
      <c r="M189" s="190"/>
      <c r="N189" s="199"/>
      <c r="O189" s="79"/>
      <c r="P189" s="190"/>
      <c r="Q189" s="199"/>
      <c r="R189" s="79"/>
    </row>
    <row r="190" spans="1:18" x14ac:dyDescent="0.35">
      <c r="A190" s="59"/>
      <c r="B190" s="90"/>
      <c r="C190" s="61"/>
      <c r="D190" s="191"/>
      <c r="E190" s="190"/>
      <c r="F190" s="79"/>
      <c r="G190" s="190"/>
      <c r="H190" s="199"/>
      <c r="I190" s="79"/>
      <c r="J190" s="190"/>
      <c r="K190" s="199"/>
      <c r="L190" s="79"/>
      <c r="M190" s="190"/>
      <c r="N190" s="199"/>
      <c r="O190" s="79"/>
      <c r="P190" s="190"/>
      <c r="Q190" s="199"/>
      <c r="R190" s="79"/>
    </row>
    <row r="191" spans="1:18" x14ac:dyDescent="0.35">
      <c r="A191" s="59"/>
      <c r="B191" s="90"/>
      <c r="C191" s="61"/>
      <c r="D191" s="191"/>
      <c r="E191" s="190"/>
      <c r="F191" s="79"/>
      <c r="G191" s="190"/>
      <c r="H191" s="199"/>
      <c r="I191" s="79"/>
      <c r="J191" s="190"/>
      <c r="K191" s="199"/>
      <c r="L191" s="79"/>
      <c r="M191" s="190"/>
      <c r="N191" s="199"/>
      <c r="O191" s="79"/>
      <c r="P191" s="190"/>
      <c r="Q191" s="199"/>
      <c r="R191" s="79"/>
    </row>
    <row r="192" spans="1:18" x14ac:dyDescent="0.35">
      <c r="A192" s="59"/>
      <c r="B192" s="90"/>
      <c r="C192" s="61"/>
      <c r="D192" s="191"/>
      <c r="E192" s="190"/>
      <c r="F192" s="79"/>
      <c r="G192" s="190"/>
      <c r="H192" s="199"/>
      <c r="I192" s="79"/>
      <c r="J192" s="190"/>
      <c r="K192" s="199"/>
      <c r="L192" s="79"/>
      <c r="M192" s="190"/>
      <c r="N192" s="199"/>
      <c r="O192" s="79"/>
      <c r="P192" s="190"/>
      <c r="Q192" s="199"/>
      <c r="R192" s="79"/>
    </row>
    <row r="193" spans="1:18" x14ac:dyDescent="0.35">
      <c r="A193" s="59"/>
      <c r="B193" s="90"/>
      <c r="C193" s="61"/>
      <c r="D193" s="191"/>
      <c r="E193" s="190"/>
      <c r="F193" s="79"/>
      <c r="G193" s="190"/>
      <c r="H193" s="199"/>
      <c r="I193" s="79"/>
      <c r="J193" s="190"/>
      <c r="K193" s="199"/>
      <c r="L193" s="79"/>
      <c r="M193" s="190"/>
      <c r="N193" s="199"/>
      <c r="O193" s="79"/>
      <c r="P193" s="190"/>
      <c r="Q193" s="199"/>
      <c r="R193" s="79"/>
    </row>
    <row r="194" spans="1:18" x14ac:dyDescent="0.35">
      <c r="A194" s="59"/>
      <c r="B194" s="90"/>
      <c r="C194" s="61"/>
      <c r="D194" s="191"/>
      <c r="E194" s="190"/>
      <c r="F194" s="79"/>
      <c r="G194" s="190"/>
      <c r="H194" s="199"/>
      <c r="I194" s="79"/>
      <c r="J194" s="190"/>
      <c r="K194" s="199"/>
      <c r="L194" s="79"/>
      <c r="M194" s="190"/>
      <c r="N194" s="199"/>
      <c r="O194" s="79"/>
      <c r="P194" s="190"/>
      <c r="Q194" s="199"/>
      <c r="R194" s="79"/>
    </row>
    <row r="195" spans="1:18" x14ac:dyDescent="0.35">
      <c r="A195" s="59"/>
      <c r="B195" s="90"/>
      <c r="C195" s="61"/>
      <c r="D195" s="191"/>
      <c r="E195" s="190"/>
      <c r="F195" s="79"/>
      <c r="G195" s="190"/>
      <c r="H195" s="199"/>
      <c r="I195" s="79"/>
      <c r="J195" s="190"/>
      <c r="K195" s="199"/>
      <c r="L195" s="79"/>
      <c r="M195" s="190"/>
      <c r="N195" s="199"/>
      <c r="O195" s="79"/>
      <c r="P195" s="190"/>
      <c r="Q195" s="199"/>
      <c r="R195" s="79"/>
    </row>
    <row r="196" spans="1:18" x14ac:dyDescent="0.35">
      <c r="A196" s="59"/>
      <c r="B196" s="90"/>
      <c r="C196" s="61"/>
      <c r="D196" s="191"/>
      <c r="E196" s="190"/>
      <c r="F196" s="79"/>
      <c r="G196" s="190"/>
      <c r="H196" s="199"/>
      <c r="I196" s="79"/>
      <c r="J196" s="190"/>
      <c r="K196" s="199"/>
      <c r="L196" s="79"/>
      <c r="M196" s="190"/>
      <c r="N196" s="199"/>
      <c r="O196" s="79"/>
      <c r="P196" s="190"/>
      <c r="Q196" s="199"/>
      <c r="R196" s="79"/>
    </row>
    <row r="197" spans="1:18" x14ac:dyDescent="0.35">
      <c r="A197" s="59"/>
      <c r="B197" s="90"/>
      <c r="C197" s="61"/>
      <c r="D197" s="191"/>
      <c r="E197" s="190"/>
      <c r="F197" s="79"/>
      <c r="G197" s="190"/>
      <c r="H197" s="199"/>
      <c r="I197" s="79"/>
      <c r="J197" s="190"/>
      <c r="K197" s="199"/>
      <c r="L197" s="79"/>
      <c r="M197" s="190"/>
      <c r="N197" s="199"/>
      <c r="O197" s="79"/>
      <c r="P197" s="190"/>
      <c r="Q197" s="199"/>
      <c r="R197" s="79"/>
    </row>
    <row r="198" spans="1:18" x14ac:dyDescent="0.35">
      <c r="A198" s="59"/>
      <c r="B198" s="90"/>
      <c r="C198" s="61"/>
      <c r="D198" s="191"/>
      <c r="E198" s="190"/>
      <c r="F198" s="79"/>
      <c r="G198" s="190"/>
      <c r="H198" s="199"/>
      <c r="I198" s="79"/>
      <c r="J198" s="190"/>
      <c r="K198" s="199"/>
      <c r="L198" s="79"/>
      <c r="M198" s="190"/>
      <c r="N198" s="199"/>
      <c r="O198" s="79"/>
      <c r="P198" s="190"/>
      <c r="Q198" s="199"/>
      <c r="R198" s="79"/>
    </row>
    <row r="199" spans="1:18" x14ac:dyDescent="0.35">
      <c r="A199" s="59"/>
      <c r="B199" s="90"/>
      <c r="C199" s="61"/>
      <c r="D199" s="191"/>
      <c r="E199" s="190"/>
      <c r="F199" s="79"/>
      <c r="G199" s="190"/>
      <c r="H199" s="199"/>
      <c r="I199" s="79"/>
      <c r="J199" s="190"/>
      <c r="K199" s="199"/>
      <c r="L199" s="79"/>
      <c r="M199" s="190"/>
      <c r="N199" s="199"/>
      <c r="O199" s="79"/>
      <c r="P199" s="190"/>
      <c r="Q199" s="199"/>
      <c r="R199" s="79"/>
    </row>
    <row r="200" spans="1:18" ht="15" thickBot="1" x14ac:dyDescent="0.4">
      <c r="A200" s="62"/>
      <c r="B200" s="91"/>
      <c r="C200" s="64"/>
      <c r="D200" s="196"/>
      <c r="E200" s="195"/>
      <c r="F200" s="85"/>
      <c r="G200" s="195"/>
      <c r="H200" s="200"/>
      <c r="I200" s="85"/>
      <c r="J200" s="195"/>
      <c r="K200" s="200"/>
      <c r="L200" s="85"/>
      <c r="M200" s="195"/>
      <c r="N200" s="200"/>
      <c r="O200" s="85"/>
      <c r="P200" s="195"/>
      <c r="Q200" s="200"/>
      <c r="R200" s="85"/>
    </row>
    <row r="201" spans="1:18" ht="40" customHeight="1" thickBot="1" x14ac:dyDescent="0.4">
      <c r="A201" s="100"/>
      <c r="B201" s="101"/>
      <c r="C201" s="101"/>
      <c r="D201" s="101"/>
      <c r="E201" s="102"/>
      <c r="F201" s="102"/>
      <c r="G201" s="102"/>
      <c r="H201" s="102"/>
      <c r="I201" s="102"/>
      <c r="J201" s="102"/>
      <c r="K201" s="102"/>
      <c r="L201" s="102"/>
      <c r="M201" s="102"/>
      <c r="N201" s="102"/>
      <c r="O201" s="102"/>
      <c r="P201" s="102"/>
      <c r="Q201" s="102"/>
      <c r="R201" s="103"/>
    </row>
  </sheetData>
  <sheetProtection algorithmName="SHA-512" hashValue="rp+ETGkeEZB7ncWhJoZxEORA+B42wdZ7vQTsL7vobhD+UD7k3KXqr7h77H8NfVG39j1j4lMXYOKtMvyBV4eK4w==" saltValue="zgSYP2eyt2LNR/Vifpn8XQ==" spinCount="100000" sheet="1" objects="1" scenarios="1" insertRows="0"/>
  <mergeCells count="14">
    <mergeCell ref="A11:A12"/>
    <mergeCell ref="A10:D10"/>
    <mergeCell ref="M10:R10"/>
    <mergeCell ref="M11:O11"/>
    <mergeCell ref="P11:R11"/>
    <mergeCell ref="D11:D12"/>
    <mergeCell ref="C11:C12"/>
    <mergeCell ref="F11:F12"/>
    <mergeCell ref="E11:E12"/>
    <mergeCell ref="G10:L10"/>
    <mergeCell ref="E10:F10"/>
    <mergeCell ref="G11:I11"/>
    <mergeCell ref="J11:L11"/>
    <mergeCell ref="B11:B12"/>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N505"/>
  <sheetViews>
    <sheetView workbookViewId="0"/>
  </sheetViews>
  <sheetFormatPr defaultColWidth="8.81640625" defaultRowHeight="14.5" x14ac:dyDescent="0.35"/>
  <cols>
    <col min="1" max="1" width="22.6328125" style="1" customWidth="1"/>
    <col min="2" max="2" width="30.6328125" customWidth="1"/>
    <col min="3" max="3" width="14.6328125" style="5" customWidth="1"/>
    <col min="4" max="4" width="53.1796875" bestFit="1" customWidth="1"/>
    <col min="5" max="5" width="20.6328125" style="1" hidden="1" customWidth="1"/>
    <col min="6" max="7" width="20.6328125" style="40" customWidth="1"/>
    <col min="8" max="8" width="46.6328125" customWidth="1"/>
    <col min="9" max="14" width="18.6328125" style="1" customWidth="1"/>
  </cols>
  <sheetData>
    <row r="1" spans="1:14" ht="20.25" customHeight="1" x14ac:dyDescent="0.35"/>
    <row r="2" spans="1:14" ht="20.25" customHeight="1" x14ac:dyDescent="0.35"/>
    <row r="3" spans="1:14" ht="20.25" customHeight="1" x14ac:dyDescent="0.35"/>
    <row r="4" spans="1:14" ht="20.25" customHeight="1" x14ac:dyDescent="0.35"/>
    <row r="5" spans="1:14" ht="20.25" customHeight="1" x14ac:dyDescent="0.35"/>
    <row r="6" spans="1:14" ht="20.25" customHeight="1" x14ac:dyDescent="0.35"/>
    <row r="7" spans="1:14" ht="20.25" customHeight="1" x14ac:dyDescent="0.35"/>
    <row r="8" spans="1:14" ht="20.25" customHeight="1" thickBot="1" x14ac:dyDescent="0.4"/>
    <row r="9" spans="1:14" s="34" customFormat="1" ht="20.25" customHeight="1" thickBot="1" x14ac:dyDescent="0.55000000000000004">
      <c r="A9" s="35"/>
      <c r="C9" s="36"/>
      <c r="E9" s="35"/>
      <c r="F9" s="37"/>
      <c r="G9" s="37"/>
      <c r="I9" s="245" t="s">
        <v>1284</v>
      </c>
      <c r="J9" s="246"/>
      <c r="K9" s="246"/>
      <c r="L9" s="246"/>
      <c r="M9" s="246"/>
      <c r="N9" s="247"/>
    </row>
    <row r="10" spans="1:14" ht="19" thickBot="1" x14ac:dyDescent="0.5">
      <c r="A10" s="260" t="s">
        <v>1274</v>
      </c>
      <c r="B10" s="301" t="s">
        <v>1178</v>
      </c>
      <c r="C10" s="303" t="s">
        <v>1157</v>
      </c>
      <c r="D10" s="304"/>
      <c r="E10" s="305"/>
      <c r="F10" s="270" t="s">
        <v>1291</v>
      </c>
      <c r="G10" s="271"/>
      <c r="H10" s="300"/>
      <c r="I10" s="236" t="s">
        <v>1283</v>
      </c>
      <c r="J10" s="237"/>
      <c r="K10" s="238"/>
      <c r="L10" s="222" t="s">
        <v>1242</v>
      </c>
      <c r="M10" s="223"/>
      <c r="N10" s="224"/>
    </row>
    <row r="11" spans="1:14" ht="20.25" customHeight="1" thickBot="1" x14ac:dyDescent="0.4">
      <c r="A11" s="262"/>
      <c r="B11" s="302"/>
      <c r="C11" s="4" t="s">
        <v>14</v>
      </c>
      <c r="D11" s="28" t="s">
        <v>1175</v>
      </c>
      <c r="E11" s="20" t="s">
        <v>1239</v>
      </c>
      <c r="F11" s="38" t="s">
        <v>1176</v>
      </c>
      <c r="G11" s="39" t="s">
        <v>1177</v>
      </c>
      <c r="H11" s="29" t="s">
        <v>1163</v>
      </c>
      <c r="I11" s="47" t="s">
        <v>7</v>
      </c>
      <c r="J11" s="45" t="s">
        <v>1246</v>
      </c>
      <c r="K11" s="48" t="s">
        <v>8</v>
      </c>
      <c r="L11" s="51" t="s">
        <v>7</v>
      </c>
      <c r="M11" s="46" t="s">
        <v>1246</v>
      </c>
      <c r="N11" s="41" t="s">
        <v>8</v>
      </c>
    </row>
    <row r="12" spans="1:14" x14ac:dyDescent="0.35">
      <c r="A12" s="54" t="s">
        <v>1326</v>
      </c>
      <c r="B12" s="88" t="s">
        <v>1224</v>
      </c>
      <c r="C12" s="180" t="s">
        <v>574</v>
      </c>
      <c r="D12" s="56" t="str">
        <f>IFERROR(IF(C12="No CAS","",INDEX('DEQ Pollutant List'!$C$7:$C$614,MATCH('5. Pollutant Emissions - MB'!C12,'DEQ Pollutant List'!$B$7:$B$614,0))),"")</f>
        <v>Methanol</v>
      </c>
      <c r="E12" s="9">
        <f>IFERROR(IF(OR($C12="",$C12="No CAS"),INDEX('DEQ Pollutant List'!$A$7:$A$614,MATCH($D12,'DEQ Pollutant List'!$C$7:$C$614,0)),INDEX('DEQ Pollutant List'!$A$7:$A$614,MATCH($C12,'DEQ Pollutant List'!$B$7:$B$614,0))),"")</f>
        <v>321</v>
      </c>
      <c r="F12" s="182">
        <v>0</v>
      </c>
      <c r="G12" s="183">
        <v>0.35</v>
      </c>
      <c r="H12" s="69"/>
      <c r="I12" s="70">
        <f>(INDEX('4. Material Balance Activities'!$G:$G,MATCH($B12,'4. Material Balance Activities'!$C:$C,0))-INDEX('4. Material Balance Activities'!$M:$M,MATCH($B12,'4. Material Balance Activities'!$C:$C,0)))*$G12*(1-$F12)</f>
        <v>3500</v>
      </c>
      <c r="J12" s="71">
        <f>(INDEX('4. Material Balance Activities'!$H:$H,MATCH($B12,'4. Material Balance Activities'!$C:$C,0))-INDEX('4. Material Balance Activities'!$N:$N,MATCH($B12,'4. Material Balance Activities'!$C:$C,0)))*$G12*(1-$F12)</f>
        <v>3989.9999999999995</v>
      </c>
      <c r="K12" s="184">
        <f>(INDEX('4. Material Balance Activities'!$I:$I,MATCH($B12,'4. Material Balance Activities'!$C:$C,0))-INDEX('4. Material Balance Activities'!$O:$O,MATCH($B12,'4. Material Balance Activities'!$C:$C,0)))*$G12*(1-$F12)</f>
        <v>5250</v>
      </c>
      <c r="L12" s="70">
        <f>(INDEX('4. Material Balance Activities'!$J:$J,MATCH($B12,'4. Material Balance Activities'!$C:$C,0))-INDEX('4. Material Balance Activities'!$P:$P,MATCH($B12,'4. Material Balance Activities'!$C:$C,0)))*$G12*(1-$F12)</f>
        <v>10.85</v>
      </c>
      <c r="M12" s="71">
        <f>(INDEX('4. Material Balance Activities'!$K:$K,MATCH($B12,'4. Material Balance Activities'!$C:$C,0))-INDEX('4. Material Balance Activities'!$Q:$Q,MATCH($B12,'4. Material Balance Activities'!$C:$C,0)))*$G12*(1-$F12)</f>
        <v>11.549999999999999</v>
      </c>
      <c r="N12" s="185">
        <f>(INDEX('4. Material Balance Activities'!$L:$L,MATCH($B12,'4. Material Balance Activities'!$C:$C,0))-INDEX('4. Material Balance Activities'!$R:$R,MATCH($B12,'4. Material Balance Activities'!$C:$C,0)))*$G12*(1-$F12)</f>
        <v>13.299999999999999</v>
      </c>
    </row>
    <row r="13" spans="1:14" x14ac:dyDescent="0.35">
      <c r="A13" s="54" t="s">
        <v>1326</v>
      </c>
      <c r="B13" s="88" t="s">
        <v>1224</v>
      </c>
      <c r="C13" s="181" t="s">
        <v>1139</v>
      </c>
      <c r="D13" s="58" t="str">
        <f>IFERROR(IF(C13="No CAS","",INDEX('DEQ Pollutant List'!$C$7:$C$614,MATCH('5. Pollutant Emissions - MB'!C13,'DEQ Pollutant List'!$B$7:$B$614,0))),"")</f>
        <v>4-Vinylcyclohexene</v>
      </c>
      <c r="E13" s="9">
        <f>IFERROR(IF(OR($C13="",$C13="No CAS"),INDEX('DEQ Pollutant List'!$A$7:$A$614,MATCH($D13,'DEQ Pollutant List'!$C$7:$C$614,0)),INDEX('DEQ Pollutant List'!$A$7:$A$614,MATCH($C13,'DEQ Pollutant List'!$B$7:$B$614,0))),"")</f>
        <v>625</v>
      </c>
      <c r="F13" s="182">
        <v>0</v>
      </c>
      <c r="G13" s="183">
        <v>0.48</v>
      </c>
      <c r="H13" s="69"/>
      <c r="I13" s="73">
        <f>(INDEX('4. Material Balance Activities'!$G:$G,MATCH($B13,'4. Material Balance Activities'!$C:$C,0))-INDEX('4. Material Balance Activities'!$M:$M,MATCH($B13,'4. Material Balance Activities'!$C:$C,0)))*$G13*(1-$F13)</f>
        <v>4800</v>
      </c>
      <c r="J13" s="75">
        <f>(INDEX('4. Material Balance Activities'!$H:$H,MATCH($B13,'4. Material Balance Activities'!$C:$C,0))-INDEX('4. Material Balance Activities'!$N:$N,MATCH($B13,'4. Material Balance Activities'!$C:$C,0)))*$G13*(1-$F13)</f>
        <v>5472</v>
      </c>
      <c r="K13" s="186">
        <f>(INDEX('4. Material Balance Activities'!$I:$I,MATCH($B13,'4. Material Balance Activities'!$C:$C,0))-INDEX('4. Material Balance Activities'!$O:$O,MATCH($B13,'4. Material Balance Activities'!$C:$C,0)))*$G13*(1-$F13)</f>
        <v>7200</v>
      </c>
      <c r="L13" s="73">
        <f>(INDEX('4. Material Balance Activities'!$J:$J,MATCH($B13,'4. Material Balance Activities'!$C:$C,0))-INDEX('4. Material Balance Activities'!$P:$P,MATCH($B13,'4. Material Balance Activities'!$C:$C,0)))*$G13*(1-$F13)</f>
        <v>14.879999999999999</v>
      </c>
      <c r="M13" s="75">
        <f>(INDEX('4. Material Balance Activities'!$K:$K,MATCH($B13,'4. Material Balance Activities'!$C:$C,0))-INDEX('4. Material Balance Activities'!$Q:$Q,MATCH($B13,'4. Material Balance Activities'!$C:$C,0)))*$G13*(1-$F13)</f>
        <v>15.84</v>
      </c>
      <c r="N13" s="68">
        <f>(INDEX('4. Material Balance Activities'!$L:$L,MATCH($B13,'4. Material Balance Activities'!$C:$C,0))-INDEX('4. Material Balance Activities'!$R:$R,MATCH($B13,'4. Material Balance Activities'!$C:$C,0)))*$G13*(1-$F13)</f>
        <v>18.239999999999998</v>
      </c>
    </row>
    <row r="14" spans="1:14" x14ac:dyDescent="0.35">
      <c r="A14" s="54" t="s">
        <v>1326</v>
      </c>
      <c r="B14" s="88" t="s">
        <v>1224</v>
      </c>
      <c r="C14" s="181" t="s">
        <v>251</v>
      </c>
      <c r="D14" s="58" t="str">
        <f>IFERROR(IF(C14="No CAS","",INDEX('DEQ Pollutant List'!$C$7:$C$614,MATCH('5. Pollutant Emissions - MB'!C14,'DEQ Pollutant List'!$B$7:$B$614,0))),"")</f>
        <v>Chromium VI, chromate, and dichromate particulate</v>
      </c>
      <c r="E14" s="9">
        <f>IFERROR(IF(OR($C14="",$C14="No CAS"),INDEX('DEQ Pollutant List'!$A$7:$A$614,MATCH($D14,'DEQ Pollutant List'!$C$7:$C$614,0)),INDEX('DEQ Pollutant List'!$A$7:$A$614,MATCH($C14,'DEQ Pollutant List'!$B$7:$B$614,0))),"")</f>
        <v>136</v>
      </c>
      <c r="F14" s="182">
        <f>1-((1-0.72)*(1-0.99))</f>
        <v>0.99719999999999998</v>
      </c>
      <c r="G14" s="183">
        <v>0.05</v>
      </c>
      <c r="H14" s="69" t="s">
        <v>1245</v>
      </c>
      <c r="I14" s="73">
        <f>(INDEX('4. Material Balance Activities'!$G:$G,MATCH($B14,'4. Material Balance Activities'!$C:$C,0))-INDEX('4. Material Balance Activities'!$M:$M,MATCH($B14,'4. Material Balance Activities'!$C:$C,0)))*$G14*(1-$F14)</f>
        <v>1.4000000000000123</v>
      </c>
      <c r="J14" s="75">
        <f>(INDEX('4. Material Balance Activities'!$H:$H,MATCH($B14,'4. Material Balance Activities'!$C:$C,0))-INDEX('4. Material Balance Activities'!$N:$N,MATCH($B14,'4. Material Balance Activities'!$C:$C,0)))*$G14*(1-$F14)</f>
        <v>1.5960000000000141</v>
      </c>
      <c r="K14" s="186">
        <f>(INDEX('4. Material Balance Activities'!$I:$I,MATCH($B14,'4. Material Balance Activities'!$C:$C,0))-INDEX('4. Material Balance Activities'!$O:$O,MATCH($B14,'4. Material Balance Activities'!$C:$C,0)))*$G14*(1-$F14)</f>
        <v>2.1000000000000183</v>
      </c>
      <c r="L14" s="73">
        <f>(INDEX('4. Material Balance Activities'!$J:$J,MATCH($B14,'4. Material Balance Activities'!$C:$C,0))-INDEX('4. Material Balance Activities'!$P:$P,MATCH($B14,'4. Material Balance Activities'!$C:$C,0)))*$G14*(1-$F14)</f>
        <v>4.3400000000000383E-3</v>
      </c>
      <c r="M14" s="75">
        <f>(INDEX('4. Material Balance Activities'!$K:$K,MATCH($B14,'4. Material Balance Activities'!$C:$C,0))-INDEX('4. Material Balance Activities'!$Q:$Q,MATCH($B14,'4. Material Balance Activities'!$C:$C,0)))*$G14*(1-$F14)</f>
        <v>4.6200000000000407E-3</v>
      </c>
      <c r="N14" s="186">
        <f>(INDEX('4. Material Balance Activities'!$L:$L,MATCH($B14,'4. Material Balance Activities'!$C:$C,0))-INDEX('4. Material Balance Activities'!$R:$R,MATCH($B14,'4. Material Balance Activities'!$C:$C,0)))*$G14*(1-$F14)</f>
        <v>5.3200000000000469E-3</v>
      </c>
    </row>
    <row r="15" spans="1:14" x14ac:dyDescent="0.35">
      <c r="A15" s="54" t="s">
        <v>1326</v>
      </c>
      <c r="B15" s="88" t="s">
        <v>1276</v>
      </c>
      <c r="C15" s="181" t="s">
        <v>760</v>
      </c>
      <c r="D15" s="58" t="str">
        <f>IFERROR(IF(C15="No CAS","",INDEX('DEQ Pollutant List'!$C$7:$C$614,MATCH('5. Pollutant Emissions - MB'!C15,'DEQ Pollutant List'!$B$7:$B$614,0))),"")</f>
        <v>2-Phenylphenol</v>
      </c>
      <c r="E15" s="9">
        <f>IFERROR(IF(OR($C15="",$C15="No CAS"),INDEX('DEQ Pollutant List'!$A$7:$A$614,MATCH($D15,'DEQ Pollutant List'!$C$7:$C$614,0)),INDEX('DEQ Pollutant List'!$A$7:$A$614,MATCH($C15,'DEQ Pollutant List'!$B$7:$B$614,0))),"")</f>
        <v>502</v>
      </c>
      <c r="F15" s="182">
        <v>0</v>
      </c>
      <c r="G15" s="183">
        <v>5.0000000000000001E-3</v>
      </c>
      <c r="H15" s="69"/>
      <c r="I15" s="73">
        <f>(INDEX('4. Material Balance Activities'!$G:$G,MATCH($B15,'4. Material Balance Activities'!$C:$C,0))-INDEX('4. Material Balance Activities'!$M:$M,MATCH($B15,'4. Material Balance Activities'!$C:$C,0)))*$G15*(1-$F15)</f>
        <v>4.6749999999999998</v>
      </c>
      <c r="J15" s="75">
        <f>(INDEX('4. Material Balance Activities'!$H:$H,MATCH($B15,'4. Material Balance Activities'!$C:$C,0))-INDEX('4. Material Balance Activities'!$N:$N,MATCH($B15,'4. Material Balance Activities'!$C:$C,0)))*$G15*(1-$F15)</f>
        <v>5.8500000000000005</v>
      </c>
      <c r="K15" s="186">
        <f>(INDEX('4. Material Balance Activities'!$I:$I,MATCH($B15,'4. Material Balance Activities'!$C:$C,0))-INDEX('4. Material Balance Activities'!$O:$O,MATCH($B15,'4. Material Balance Activities'!$C:$C,0)))*$G15*(1-$F15)</f>
        <v>7.3</v>
      </c>
      <c r="L15" s="73">
        <f>(INDEX('4. Material Balance Activities'!$J:$J,MATCH($B15,'4. Material Balance Activities'!$C:$C,0))-INDEX('4. Material Balance Activities'!$P:$P,MATCH($B15,'4. Material Balance Activities'!$C:$C,0)))*$G15*(1-$F15)</f>
        <v>2.2499999999999999E-2</v>
      </c>
      <c r="M15" s="75">
        <f>(INDEX('4. Material Balance Activities'!$K:$K,MATCH($B15,'4. Material Balance Activities'!$C:$C,0))-INDEX('4. Material Balance Activities'!$Q:$Q,MATCH($B15,'4. Material Balance Activities'!$C:$C,0)))*$G15*(1-$F15)</f>
        <v>4.4999999999999998E-2</v>
      </c>
      <c r="N15" s="186">
        <f>(INDEX('4. Material Balance Activities'!$L:$L,MATCH($B15,'4. Material Balance Activities'!$C:$C,0))-INDEX('4. Material Balance Activities'!$R:$R,MATCH($B15,'4. Material Balance Activities'!$C:$C,0)))*$G15*(1-$F15)</f>
        <v>6.5000000000000002E-2</v>
      </c>
    </row>
    <row r="16" spans="1:14" x14ac:dyDescent="0.35">
      <c r="A16" s="54" t="s">
        <v>1326</v>
      </c>
      <c r="B16" s="88" t="s">
        <v>1276</v>
      </c>
      <c r="C16" s="181" t="s">
        <v>482</v>
      </c>
      <c r="D16" s="58" t="str">
        <f>IFERROR(IF(C16="No CAS","",INDEX('DEQ Pollutant List'!$C$7:$C$614,MATCH('5. Pollutant Emissions - MB'!C16,'DEQ Pollutant List'!$B$7:$B$614,0))),"")</f>
        <v>Formaldehyde</v>
      </c>
      <c r="E16" s="9">
        <f>IFERROR(IF(OR($C16="",$C16="No CAS"),INDEX('DEQ Pollutant List'!$A$7:$A$614,MATCH($D16,'DEQ Pollutant List'!$C$7:$C$614,0)),INDEX('DEQ Pollutant List'!$A$7:$A$614,MATCH($C16,'DEQ Pollutant List'!$B$7:$B$614,0))),"")</f>
        <v>250</v>
      </c>
      <c r="F16" s="182">
        <v>0</v>
      </c>
      <c r="G16" s="183">
        <v>0.7</v>
      </c>
      <c r="H16" s="69"/>
      <c r="I16" s="73">
        <f>(INDEX('4. Material Balance Activities'!$G:$G,MATCH($B16,'4. Material Balance Activities'!$C:$C,0))-INDEX('4. Material Balance Activities'!$M:$M,MATCH($B16,'4. Material Balance Activities'!$C:$C,0)))*$G16*(1-$F16)</f>
        <v>654.5</v>
      </c>
      <c r="J16" s="75">
        <f>(INDEX('4. Material Balance Activities'!$H:$H,MATCH($B16,'4. Material Balance Activities'!$C:$C,0))-INDEX('4. Material Balance Activities'!$N:$N,MATCH($B16,'4. Material Balance Activities'!$C:$C,0)))*$G16*(1-$F16)</f>
        <v>819</v>
      </c>
      <c r="K16" s="186">
        <f>(INDEX('4. Material Balance Activities'!$I:$I,MATCH($B16,'4. Material Balance Activities'!$C:$C,0))-INDEX('4. Material Balance Activities'!$O:$O,MATCH($B16,'4. Material Balance Activities'!$C:$C,0)))*$G16*(1-$F16)</f>
        <v>1021.9999999999999</v>
      </c>
      <c r="L16" s="73">
        <f>(INDEX('4. Material Balance Activities'!$J:$J,MATCH($B16,'4. Material Balance Activities'!$C:$C,0))-INDEX('4. Material Balance Activities'!$P:$P,MATCH($B16,'4. Material Balance Activities'!$C:$C,0)))*$G16*(1-$F16)</f>
        <v>3.15</v>
      </c>
      <c r="M16" s="75">
        <f>(INDEX('4. Material Balance Activities'!$K:$K,MATCH($B16,'4. Material Balance Activities'!$C:$C,0))-INDEX('4. Material Balance Activities'!$Q:$Q,MATCH($B16,'4. Material Balance Activities'!$C:$C,0)))*$G16*(1-$F16)</f>
        <v>6.3</v>
      </c>
      <c r="N16" s="186">
        <f>(INDEX('4. Material Balance Activities'!$L:$L,MATCH($B16,'4. Material Balance Activities'!$C:$C,0))-INDEX('4. Material Balance Activities'!$R:$R,MATCH($B16,'4. Material Balance Activities'!$C:$C,0)))*$G16*(1-$F16)</f>
        <v>9.1</v>
      </c>
    </row>
    <row r="17" spans="1:14" x14ac:dyDescent="0.35">
      <c r="A17" s="54" t="s">
        <v>1326</v>
      </c>
      <c r="B17" s="88" t="s">
        <v>1276</v>
      </c>
      <c r="C17" s="181" t="s">
        <v>78</v>
      </c>
      <c r="D17" s="58" t="str">
        <f>IFERROR(IF(C17="No CAS","",INDEX('DEQ Pollutant List'!$C$7:$C$614,MATCH('5. Pollutant Emissions - MB'!C17,'DEQ Pollutant List'!$B$7:$B$614,0))),"")</f>
        <v>Antimony and compounds</v>
      </c>
      <c r="E17" s="9">
        <f>IFERROR(IF(OR($C17="",$C17="No CAS"),INDEX('DEQ Pollutant List'!$A$7:$A$614,MATCH($D17,'DEQ Pollutant List'!$C$7:$C$614,0)),INDEX('DEQ Pollutant List'!$A$7:$A$614,MATCH($C17,'DEQ Pollutant List'!$B$7:$B$614,0))),"")</f>
        <v>33</v>
      </c>
      <c r="F17" s="182">
        <f>1-((1-0.72)*(1-0.99))</f>
        <v>0.99719999999999998</v>
      </c>
      <c r="G17" s="183">
        <v>0.05</v>
      </c>
      <c r="H17" s="69" t="s">
        <v>1245</v>
      </c>
      <c r="I17" s="73">
        <f>(INDEX('4. Material Balance Activities'!$G:$G,MATCH($B17,'4. Material Balance Activities'!$C:$C,0))-INDEX('4. Material Balance Activities'!$M:$M,MATCH($B17,'4. Material Balance Activities'!$C:$C,0)))*$G17*(1-$F17)</f>
        <v>0.13090000000000115</v>
      </c>
      <c r="J17" s="75">
        <f>(INDEX('4. Material Balance Activities'!$H:$H,MATCH($B17,'4. Material Balance Activities'!$C:$C,0))-INDEX('4. Material Balance Activities'!$N:$N,MATCH($B17,'4. Material Balance Activities'!$C:$C,0)))*$G17*(1-$F17)</f>
        <v>0.16380000000000144</v>
      </c>
      <c r="K17" s="186">
        <f>(INDEX('4. Material Balance Activities'!$I:$I,MATCH($B17,'4. Material Balance Activities'!$C:$C,0))-INDEX('4. Material Balance Activities'!$O:$O,MATCH($B17,'4. Material Balance Activities'!$C:$C,0)))*$G17*(1-$F17)</f>
        <v>0.2044000000000018</v>
      </c>
      <c r="L17" s="73">
        <f>(INDEX('4. Material Balance Activities'!$J:$J,MATCH($B17,'4. Material Balance Activities'!$C:$C,0))-INDEX('4. Material Balance Activities'!$P:$P,MATCH($B17,'4. Material Balance Activities'!$C:$C,0)))*$G17*(1-$F17)</f>
        <v>6.3000000000000556E-4</v>
      </c>
      <c r="M17" s="75">
        <f>(INDEX('4. Material Balance Activities'!$K:$K,MATCH($B17,'4. Material Balance Activities'!$C:$C,0))-INDEX('4. Material Balance Activities'!$Q:$Q,MATCH($B17,'4. Material Balance Activities'!$C:$C,0)))*$G17*(1-$F17)</f>
        <v>1.2600000000000111E-3</v>
      </c>
      <c r="N17" s="186">
        <f>(INDEX('4. Material Balance Activities'!$L:$L,MATCH($B17,'4. Material Balance Activities'!$C:$C,0))-INDEX('4. Material Balance Activities'!$R:$R,MATCH($B17,'4. Material Balance Activities'!$C:$C,0)))*$G17*(1-$F17)</f>
        <v>1.820000000000016E-3</v>
      </c>
    </row>
    <row r="18" spans="1:14" x14ac:dyDescent="0.35">
      <c r="A18" s="106"/>
      <c r="B18" s="107"/>
      <c r="C18" s="108"/>
      <c r="D18" s="109" t="str">
        <f>IFERROR(IF(C18="No CAS","",INDEX('DEQ Pollutant List'!$C$7:$C$614,MATCH('5. Pollutant Emissions - MB'!C18,'DEQ Pollutant List'!$B$7:$B$614,0))),"")</f>
        <v/>
      </c>
      <c r="E18" s="110" t="str">
        <f>IFERROR(IF(OR($C18="",$C18="No CAS"),INDEX('DEQ Pollutant List'!$A$7:$A$614,MATCH($D18,'DEQ Pollutant List'!$C$7:$C$614,0)),INDEX('DEQ Pollutant List'!$A$7:$A$614,MATCH($C18,'DEQ Pollutant List'!$B$7:$B$614,0))),"")</f>
        <v/>
      </c>
      <c r="F18" s="111"/>
      <c r="G18" s="112"/>
      <c r="H18" s="113"/>
      <c r="I18" s="114"/>
      <c r="J18" s="115"/>
      <c r="K18" s="116"/>
      <c r="L18" s="114"/>
      <c r="M18" s="115"/>
      <c r="N18" s="116"/>
    </row>
    <row r="19" spans="1:14" x14ac:dyDescent="0.35">
      <c r="A19" s="59" t="s">
        <v>1401</v>
      </c>
      <c r="B19" s="90" t="s">
        <v>1403</v>
      </c>
      <c r="C19" s="89" t="s">
        <v>445</v>
      </c>
      <c r="D19" s="61" t="str">
        <f>IFERROR(IF(C19="No CAS","",INDEX('DEQ Pollutant List'!$C$7:$C$614,MATCH('5. Pollutant Emissions - MB'!C19,'DEQ Pollutant List'!$B$7:$B$614,0))),"")</f>
        <v>Ethyl benzene</v>
      </c>
      <c r="E19" s="201">
        <f>IFERROR(IF(OR($C19="",$C19="No CAS"),INDEX('DEQ Pollutant List'!$A$7:$A$614,MATCH($D19,'DEQ Pollutant List'!$C$7:$C$614,0)),INDEX('DEQ Pollutant List'!$A$7:$A$614,MATCH($C19,'DEQ Pollutant List'!$B$7:$B$614,0))),"")</f>
        <v>229</v>
      </c>
      <c r="F19" s="93">
        <v>0</v>
      </c>
      <c r="G19" s="94">
        <v>2.8000000000000001E-2</v>
      </c>
      <c r="H19" s="80"/>
      <c r="I19" s="77">
        <f>('4. Material Balance Activities'!$G$16-'4. Material Balance Activities'!$M$16)*(G19)</f>
        <v>1.880144</v>
      </c>
      <c r="J19" s="77">
        <f>('4. Material Balance Activities'!$H$16-'4. Material Balance Activities'!$N$16)*(G19)</f>
        <v>2.2561727999999999</v>
      </c>
      <c r="K19" s="77"/>
      <c r="L19" s="77">
        <f>I19/365</f>
        <v>5.1510794520547949E-3</v>
      </c>
      <c r="M19" s="77">
        <f>J19/365</f>
        <v>6.1812953424657526E-3</v>
      </c>
      <c r="N19" s="77"/>
    </row>
    <row r="20" spans="1:14" x14ac:dyDescent="0.35">
      <c r="A20" s="59" t="s">
        <v>1401</v>
      </c>
      <c r="B20" s="90" t="s">
        <v>1403</v>
      </c>
      <c r="C20" s="89" t="s">
        <v>1145</v>
      </c>
      <c r="D20" s="61" t="str">
        <f>IFERROR(IF(C20="No CAS","",INDEX('DEQ Pollutant List'!$C$7:$C$614,MATCH('5. Pollutant Emissions - MB'!C20,'DEQ Pollutant List'!$B$7:$B$614,0))),"")</f>
        <v>Xylene (mixture), including m-xylene, o-xylene, p-xylene</v>
      </c>
      <c r="E20" s="201">
        <f>IFERROR(IF(OR($C20="",$C20="No CAS"),INDEX('DEQ Pollutant List'!$A$7:$A$614,MATCH($D20,'DEQ Pollutant List'!$C$7:$C$614,0)),INDEX('DEQ Pollutant List'!$A$7:$A$614,MATCH($C20,'DEQ Pollutant List'!$B$7:$B$614,0))),"")</f>
        <v>628</v>
      </c>
      <c r="F20" s="93">
        <v>0</v>
      </c>
      <c r="G20" s="94">
        <v>0.13300000000000001</v>
      </c>
      <c r="H20" s="80"/>
      <c r="I20" s="77">
        <f>('4. Material Balance Activities'!$G$16-'4. Material Balance Activities'!$M$16)*(G20)</f>
        <v>8.9306839999999994</v>
      </c>
      <c r="J20" s="77">
        <f>('4. Material Balance Activities'!$H$16-'4. Material Balance Activities'!$N$16)*(G20)</f>
        <v>10.716820799999999</v>
      </c>
      <c r="K20" s="77"/>
      <c r="L20" s="77">
        <f t="shared" ref="L20:L22" si="0">I20/365</f>
        <v>2.4467627397260272E-2</v>
      </c>
      <c r="M20" s="77">
        <f t="shared" ref="M20:M22" si="1">J20/365</f>
        <v>2.9361152876712326E-2</v>
      </c>
      <c r="N20" s="77"/>
    </row>
    <row r="21" spans="1:14" x14ac:dyDescent="0.35">
      <c r="A21" s="59" t="s">
        <v>1401</v>
      </c>
      <c r="B21" s="90" t="s">
        <v>1403</v>
      </c>
      <c r="C21" s="89" t="s">
        <v>156</v>
      </c>
      <c r="D21" s="61" t="s">
        <v>1405</v>
      </c>
      <c r="E21" s="201">
        <f>IFERROR(IF(OR($C21="",$C21="No CAS"),INDEX('DEQ Pollutant List'!$A$7:$A$614,MATCH($D21,'DEQ Pollutant List'!$C$7:$C$614,0)),INDEX('DEQ Pollutant List'!$A$7:$A$614,MATCH($C21,'DEQ Pollutant List'!$B$7:$B$614,0))),"")</f>
        <v>78</v>
      </c>
      <c r="F21" s="93">
        <v>0</v>
      </c>
      <c r="G21" s="94">
        <v>0.41299999999999998</v>
      </c>
      <c r="H21" s="80"/>
      <c r="I21" s="77">
        <f>('4. Material Balance Activities'!$G$16-'4. Material Balance Activities'!$M$16)*(G21)</f>
        <v>27.732123999999995</v>
      </c>
      <c r="J21" s="77">
        <f>('4. Material Balance Activities'!$H$16-'4. Material Balance Activities'!$N$16)*(G21)</f>
        <v>33.278548799999996</v>
      </c>
      <c r="K21" s="77"/>
      <c r="L21" s="77">
        <f t="shared" si="0"/>
        <v>7.5978421917808209E-2</v>
      </c>
      <c r="M21" s="77">
        <f t="shared" si="1"/>
        <v>9.1174106301369851E-2</v>
      </c>
      <c r="N21" s="77"/>
    </row>
    <row r="22" spans="1:14" x14ac:dyDescent="0.35">
      <c r="A22" s="59" t="s">
        <v>1401</v>
      </c>
      <c r="B22" s="90" t="s">
        <v>1403</v>
      </c>
      <c r="C22" s="89" t="s">
        <v>1019</v>
      </c>
      <c r="D22" s="61" t="str">
        <f>IFERROR(IF(C22="No CAS","",INDEX('DEQ Pollutant List'!$C$7:$C$614,MATCH('5. Pollutant Emissions - MB'!C22,'DEQ Pollutant List'!$B$7:$B$614,0))),"")</f>
        <v>Sodium hydroxide</v>
      </c>
      <c r="E22" s="201">
        <f>IFERROR(IF(OR($C22="",$C22="No CAS"),INDEX('DEQ Pollutant List'!$A$7:$A$614,MATCH($D22,'DEQ Pollutant List'!$C$7:$C$614,0)),INDEX('DEQ Pollutant List'!$A$7:$A$614,MATCH($C22,'DEQ Pollutant List'!$B$7:$B$614,0))),"")</f>
        <v>582</v>
      </c>
      <c r="F22" s="93">
        <v>0</v>
      </c>
      <c r="G22" s="94">
        <v>1.2999999999999999E-2</v>
      </c>
      <c r="H22" s="80"/>
      <c r="I22" s="77">
        <f>('4. Material Balance Activities'!$G$16-'4. Material Balance Activities'!$M$16)*(G22)</f>
        <v>0.87292399999999992</v>
      </c>
      <c r="J22" s="77">
        <f>('4. Material Balance Activities'!$H$16-'4. Material Balance Activities'!$N$16)*(G22)</f>
        <v>1.0475087999999999</v>
      </c>
      <c r="K22" s="77"/>
      <c r="L22" s="77">
        <f t="shared" si="0"/>
        <v>2.391572602739726E-3</v>
      </c>
      <c r="M22" s="77">
        <f t="shared" si="1"/>
        <v>2.8698871232876711E-3</v>
      </c>
      <c r="N22" s="77"/>
    </row>
    <row r="23" spans="1:14" x14ac:dyDescent="0.35">
      <c r="A23" s="59" t="s">
        <v>1406</v>
      </c>
      <c r="B23" s="61" t="s">
        <v>1408</v>
      </c>
      <c r="C23" s="89" t="s">
        <v>150</v>
      </c>
      <c r="D23" s="61" t="str">
        <f>IFERROR(IF(C23="No CAS","",INDEX('DEQ Pollutant List'!$C$7:$C$614,MATCH('5. Pollutant Emissions - MB'!C23,'DEQ Pollutant List'!$B$7:$B$614,0))),"")</f>
        <v>2-Butanone (Methyl ethyl ketone)</v>
      </c>
      <c r="E23" s="201">
        <f>IFERROR(IF(OR($C23="",$C23="No CAS"),INDEX('DEQ Pollutant List'!$A$7:$A$614,MATCH($D23,'DEQ Pollutant List'!$C$7:$C$614,0)),INDEX('DEQ Pollutant List'!$A$7:$A$614,MATCH($C23,'DEQ Pollutant List'!$B$7:$B$614,0))),"")</f>
        <v>333</v>
      </c>
      <c r="F23" s="93">
        <v>0</v>
      </c>
      <c r="G23" s="94">
        <v>0.95</v>
      </c>
      <c r="H23" s="80"/>
      <c r="I23" s="77">
        <f>('4. Material Balance Activities'!G17-'4. Material Balance Activities'!M17)*G23</f>
        <v>487.065</v>
      </c>
      <c r="J23" s="77">
        <f>('4. Material Balance Activities'!H17-'4. Material Balance Activities'!N17)*G23</f>
        <v>584.47799999999995</v>
      </c>
      <c r="K23" s="77"/>
      <c r="L23" s="77">
        <f>('4. Material Balance Activities'!J17-'4. Material Balance Activities'!P17)*G23</f>
        <v>1.3344246575342464</v>
      </c>
      <c r="M23" s="77">
        <f>('4. Material Balance Activities'!K17-'4. Material Balance Activities'!Q17)*G23</f>
        <v>1.6013095890410958</v>
      </c>
      <c r="N23" s="77"/>
    </row>
    <row r="24" spans="1:14" x14ac:dyDescent="0.35">
      <c r="A24" s="59" t="s">
        <v>1406</v>
      </c>
      <c r="B24" s="61" t="s">
        <v>1409</v>
      </c>
      <c r="C24" s="89" t="s">
        <v>150</v>
      </c>
      <c r="D24" s="61" t="str">
        <f>IFERROR(IF(C24="No CAS","",INDEX('DEQ Pollutant List'!$C$7:$C$614,MATCH('5. Pollutant Emissions - MB'!C24,'DEQ Pollutant List'!$B$7:$B$614,0))),"")</f>
        <v>2-Butanone (Methyl ethyl ketone)</v>
      </c>
      <c r="E24" s="201">
        <f>IFERROR(IF(OR($C24="",$C24="No CAS"),INDEX('DEQ Pollutant List'!$A$7:$A$614,MATCH($D24,'DEQ Pollutant List'!$C$7:$C$614,0)),INDEX('DEQ Pollutant List'!$A$7:$A$614,MATCH($C24,'DEQ Pollutant List'!$B$7:$B$614,0))),"")</f>
        <v>333</v>
      </c>
      <c r="F24" s="93">
        <v>0</v>
      </c>
      <c r="G24" s="94">
        <v>0.65</v>
      </c>
      <c r="H24" s="80"/>
      <c r="I24" s="77">
        <f>('4. Material Balance Activities'!G18-'4. Material Balance Activities'!M18)*G24</f>
        <v>50.57</v>
      </c>
      <c r="J24" s="77">
        <f>('4. Material Balance Activities'!H18-'4. Material Balance Activities'!N18)*G24</f>
        <v>60.68399999999999</v>
      </c>
      <c r="K24" s="77"/>
      <c r="L24" s="77">
        <f>('4. Material Balance Activities'!J18-'4. Material Balance Activities'!P18)*G24</f>
        <v>0.13854794520547944</v>
      </c>
      <c r="M24" s="77">
        <f>('4. Material Balance Activities'!K18-'4. Material Balance Activities'!Q18)*G24</f>
        <v>0.1662575342465753</v>
      </c>
      <c r="N24" s="77"/>
    </row>
    <row r="25" spans="1:14" x14ac:dyDescent="0.35">
      <c r="A25" s="59" t="s">
        <v>1406</v>
      </c>
      <c r="B25" s="61" t="s">
        <v>1409</v>
      </c>
      <c r="C25" s="89" t="s">
        <v>633</v>
      </c>
      <c r="D25" s="61" t="s">
        <v>634</v>
      </c>
      <c r="E25" s="201"/>
      <c r="F25" s="93">
        <v>0</v>
      </c>
      <c r="G25" s="94">
        <v>0.01</v>
      </c>
      <c r="H25" s="80"/>
      <c r="I25" s="77">
        <f>('4. Material Balance Activities'!G18-'4. Material Balance Activities'!M18)*$G25</f>
        <v>0.77800000000000002</v>
      </c>
      <c r="J25" s="77">
        <f>('4. Material Balance Activities'!H18-'4. Material Balance Activities'!N18)*$G$25</f>
        <v>0.93359999999999987</v>
      </c>
      <c r="K25" s="77"/>
      <c r="L25" s="77">
        <f>('4. Material Balance Activities'!J18-'4. Material Balance Activities'!P18)*G25</f>
        <v>2.1315068493150684E-3</v>
      </c>
      <c r="M25" s="77">
        <f>('4. Material Balance Activities'!K18-'4. Material Balance Activities'!Q18)*G25</f>
        <v>2.5578082191780815E-3</v>
      </c>
      <c r="N25" s="77"/>
    </row>
    <row r="26" spans="1:14" x14ac:dyDescent="0.35">
      <c r="A26" s="59" t="s">
        <v>1406</v>
      </c>
      <c r="B26" s="61" t="s">
        <v>1409</v>
      </c>
      <c r="C26" s="89" t="s">
        <v>549</v>
      </c>
      <c r="D26" s="61" t="s">
        <v>550</v>
      </c>
      <c r="E26" s="201"/>
      <c r="F26" s="93">
        <v>0</v>
      </c>
      <c r="G26" s="94">
        <v>0.01</v>
      </c>
      <c r="H26" s="80"/>
      <c r="I26" s="77">
        <f>('4. Material Balance Activities'!G18-'4. Material Balance Activities'!M18)*$G26</f>
        <v>0.77800000000000002</v>
      </c>
      <c r="J26" s="77">
        <f>('4. Material Balance Activities'!H18-'4. Material Balance Activities'!N18)*$G26</f>
        <v>0.93359999999999987</v>
      </c>
      <c r="K26" s="77"/>
      <c r="L26" s="77">
        <f>('4. Material Balance Activities'!J18-'4. Material Balance Activities'!P18)*$G26</f>
        <v>2.1315068493150684E-3</v>
      </c>
      <c r="M26" s="77">
        <f>('4. Material Balance Activities'!K18-'4. Material Balance Activities'!Q18)*$G26</f>
        <v>2.5578082191780815E-3</v>
      </c>
      <c r="N26" s="77"/>
    </row>
    <row r="27" spans="1:14" x14ac:dyDescent="0.35">
      <c r="A27" s="59" t="s">
        <v>1406</v>
      </c>
      <c r="B27" s="61" t="s">
        <v>1410</v>
      </c>
      <c r="C27" s="89" t="s">
        <v>150</v>
      </c>
      <c r="D27" s="61" t="str">
        <f>IFERROR(IF(C27="No CAS","",INDEX('DEQ Pollutant List'!$C$7:$C$614,MATCH('5. Pollutant Emissions - MB'!C27,'DEQ Pollutant List'!$B$7:$B$614,0))),"")</f>
        <v>2-Butanone (Methyl ethyl ketone)</v>
      </c>
      <c r="E27" s="201">
        <f>IFERROR(IF(OR($C27="",$C27="No CAS"),INDEX('DEQ Pollutant List'!$A$7:$A$614,MATCH($D27,'DEQ Pollutant List'!$C$7:$C$614,0)),INDEX('DEQ Pollutant List'!$A$7:$A$614,MATCH($C27,'DEQ Pollutant List'!$B$7:$B$614,0))),"")</f>
        <v>333</v>
      </c>
      <c r="F27" s="93">
        <v>0</v>
      </c>
      <c r="G27" s="94">
        <v>0.65</v>
      </c>
      <c r="H27" s="80"/>
      <c r="I27" s="77">
        <f>('4. Material Balance Activities'!G19-'4. Material Balance Activities'!M19)*G27</f>
        <v>39.975000000000001</v>
      </c>
      <c r="J27" s="77">
        <f>('4. Material Balance Activities'!H19-'4. Material Balance Activities'!N19)*G27</f>
        <v>47.97</v>
      </c>
      <c r="K27" s="77"/>
      <c r="L27" s="77">
        <f>('4. Material Balance Activities'!J19-'4. Material Balance Activities'!P19)*G27</f>
        <v>0.10952054794520551</v>
      </c>
      <c r="M27" s="77">
        <f>('4. Material Balance Activities'!K19-'4. Material Balance Activities'!Q19)*G27</f>
        <v>0.13142465753424659</v>
      </c>
      <c r="N27" s="77"/>
    </row>
    <row r="28" spans="1:14" x14ac:dyDescent="0.35">
      <c r="A28" s="59" t="s">
        <v>1406</v>
      </c>
      <c r="B28" s="61" t="s">
        <v>1410</v>
      </c>
      <c r="C28" s="89" t="s">
        <v>598</v>
      </c>
      <c r="D28" s="61" t="str">
        <f>IFERROR(IF(C28="No CAS","",INDEX('DEQ Pollutant List'!$C$7:$C$614,MATCH('5. Pollutant Emissions - MB'!C28,'DEQ Pollutant List'!$B$7:$B$614,0))),"")</f>
        <v>Methyl isobutyl ketone (MIBK, Hexone)</v>
      </c>
      <c r="E28" s="201">
        <f>IFERROR(IF(OR($C28="",$C28="No CAS"),INDEX('DEQ Pollutant List'!$A$7:$A$614,MATCH($D28,'DEQ Pollutant List'!$C$7:$C$614,0)),INDEX('DEQ Pollutant List'!$A$7:$A$614,MATCH($C28,'DEQ Pollutant List'!$B$7:$B$614,0))),"")</f>
        <v>337</v>
      </c>
      <c r="F28" s="93">
        <v>0</v>
      </c>
      <c r="G28" s="94">
        <v>7.4999999999999997E-2</v>
      </c>
      <c r="H28" s="80"/>
      <c r="I28" s="77">
        <f>('4. Material Balance Activities'!G19-'4. Material Balance Activities'!M19)*$G$28</f>
        <v>4.6124999999999998</v>
      </c>
      <c r="J28" s="77">
        <f>('4. Material Balance Activities'!H19-'4. Material Balance Activities'!N19)*$G$28</f>
        <v>5.5349999999999993</v>
      </c>
      <c r="K28" s="77"/>
      <c r="L28" s="77">
        <f>('4. Material Balance Activities'!J19-'4. Material Balance Activities'!P19)*$G$28</f>
        <v>1.2636986301369864E-2</v>
      </c>
      <c r="M28" s="77">
        <f>('4. Material Balance Activities'!K19-'4. Material Balance Activities'!Q19)*$G$28</f>
        <v>1.5164383561643836E-2</v>
      </c>
      <c r="N28" s="77"/>
    </row>
    <row r="29" spans="1:14" x14ac:dyDescent="0.35">
      <c r="A29" s="59"/>
      <c r="B29" s="90"/>
      <c r="C29" s="89"/>
      <c r="D29" s="61" t="str">
        <f>IFERROR(IF(C29="No CAS","",INDEX('DEQ Pollutant List'!$C$7:$C$614,MATCH('5. Pollutant Emissions - MB'!C29,'DEQ Pollutant List'!$B$7:$B$614,0))),"")</f>
        <v/>
      </c>
      <c r="E29" s="201" t="str">
        <f>IFERROR(IF(OR($C29="",$C29="No CAS"),INDEX('DEQ Pollutant List'!$A$7:$A$614,MATCH($D29,'DEQ Pollutant List'!$C$7:$C$614,0)),INDEX('DEQ Pollutant List'!$A$7:$A$614,MATCH($C29,'DEQ Pollutant List'!$B$7:$B$614,0))),"")</f>
        <v/>
      </c>
      <c r="F29" s="93"/>
      <c r="G29" s="94"/>
      <c r="H29" s="80"/>
      <c r="I29" s="77"/>
      <c r="J29" s="81"/>
      <c r="K29" s="79"/>
      <c r="L29" s="77"/>
      <c r="M29" s="81"/>
      <c r="N29" s="79"/>
    </row>
    <row r="30" spans="1:14" x14ac:dyDescent="0.35">
      <c r="A30" s="59"/>
      <c r="B30" s="90"/>
      <c r="C30" s="89"/>
      <c r="D30" s="61" t="str">
        <f>IFERROR(IF(C30="No CAS","",INDEX('DEQ Pollutant List'!$C$7:$C$614,MATCH('5. Pollutant Emissions - MB'!C30,'DEQ Pollutant List'!$B$7:$B$614,0))),"")</f>
        <v/>
      </c>
      <c r="E30" s="201" t="str">
        <f>IFERROR(IF(OR($C30="",$C30="No CAS"),INDEX('DEQ Pollutant List'!$A$7:$A$614,MATCH($D30,'DEQ Pollutant List'!$C$7:$C$614,0)),INDEX('DEQ Pollutant List'!$A$7:$A$614,MATCH($C30,'DEQ Pollutant List'!$B$7:$B$614,0))),"")</f>
        <v/>
      </c>
      <c r="F30" s="93"/>
      <c r="G30" s="94"/>
      <c r="H30" s="80"/>
      <c r="I30" s="77"/>
      <c r="J30" s="81"/>
      <c r="K30" s="79"/>
      <c r="L30" s="77"/>
      <c r="M30" s="81"/>
      <c r="N30" s="79"/>
    </row>
    <row r="31" spans="1:14" x14ac:dyDescent="0.35">
      <c r="A31" s="59"/>
      <c r="B31" s="90"/>
      <c r="C31" s="89"/>
      <c r="D31" s="61" t="str">
        <f>IFERROR(IF(C31="No CAS","",INDEX('DEQ Pollutant List'!$C$7:$C$614,MATCH('5. Pollutant Emissions - MB'!C31,'DEQ Pollutant List'!$B$7:$B$614,0))),"")</f>
        <v/>
      </c>
      <c r="E31" s="201" t="str">
        <f>IFERROR(IF(OR($C31="",$C31="No CAS"),INDEX('DEQ Pollutant List'!$A$7:$A$614,MATCH($D31,'DEQ Pollutant List'!$C$7:$C$614,0)),INDEX('DEQ Pollutant List'!$A$7:$A$614,MATCH($C31,'DEQ Pollutant List'!$B$7:$B$614,0))),"")</f>
        <v/>
      </c>
      <c r="F31" s="93"/>
      <c r="G31" s="94"/>
      <c r="H31" s="80"/>
      <c r="I31" s="77"/>
      <c r="J31" s="81"/>
      <c r="K31" s="79"/>
      <c r="L31" s="77"/>
      <c r="M31" s="81"/>
      <c r="N31" s="79"/>
    </row>
    <row r="32" spans="1:14" x14ac:dyDescent="0.35">
      <c r="A32" s="59"/>
      <c r="B32" s="90"/>
      <c r="C32" s="89"/>
      <c r="D32" s="61" t="str">
        <f>IFERROR(IF(C32="No CAS","",INDEX('DEQ Pollutant List'!$C$7:$C$614,MATCH('5. Pollutant Emissions - MB'!C32,'DEQ Pollutant List'!$B$7:$B$614,0))),"")</f>
        <v/>
      </c>
      <c r="E32" s="201" t="str">
        <f>IFERROR(IF(OR($C32="",$C32="No CAS"),INDEX('DEQ Pollutant List'!$A$7:$A$614,MATCH($D32,'DEQ Pollutant List'!$C$7:$C$614,0)),INDEX('DEQ Pollutant List'!$A$7:$A$614,MATCH($C32,'DEQ Pollutant List'!$B$7:$B$614,0))),"")</f>
        <v/>
      </c>
      <c r="F32" s="93"/>
      <c r="G32" s="94"/>
      <c r="H32" s="80"/>
      <c r="I32" s="77"/>
      <c r="J32" s="81"/>
      <c r="K32" s="79"/>
      <c r="L32" s="77"/>
      <c r="M32" s="81"/>
      <c r="N32" s="79"/>
    </row>
    <row r="33" spans="1:14" x14ac:dyDescent="0.35">
      <c r="A33" s="59"/>
      <c r="B33" s="90"/>
      <c r="C33" s="89"/>
      <c r="D33" s="61" t="str">
        <f>IFERROR(IF(C33="No CAS","",INDEX('DEQ Pollutant List'!$C$7:$C$614,MATCH('5. Pollutant Emissions - MB'!C33,'DEQ Pollutant List'!$B$7:$B$614,0))),"")</f>
        <v/>
      </c>
      <c r="E33" s="201" t="str">
        <f>IFERROR(IF(OR($C33="",$C33="No CAS"),INDEX('DEQ Pollutant List'!$A$7:$A$614,MATCH($D33,'DEQ Pollutant List'!$C$7:$C$614,0)),INDEX('DEQ Pollutant List'!$A$7:$A$614,MATCH($C33,'DEQ Pollutant List'!$B$7:$B$614,0))),"")</f>
        <v/>
      </c>
      <c r="F33" s="93"/>
      <c r="G33" s="94"/>
      <c r="H33" s="80"/>
      <c r="I33" s="77"/>
      <c r="J33" s="81"/>
      <c r="K33" s="79"/>
      <c r="L33" s="77"/>
      <c r="M33" s="81"/>
      <c r="N33" s="79"/>
    </row>
    <row r="34" spans="1:14" x14ac:dyDescent="0.35">
      <c r="A34" s="59"/>
      <c r="B34" s="90"/>
      <c r="C34" s="89"/>
      <c r="D34" s="61" t="str">
        <f>IFERROR(IF(C34="No CAS","",INDEX('DEQ Pollutant List'!$C$7:$C$614,MATCH('5. Pollutant Emissions - MB'!C34,'DEQ Pollutant List'!$B$7:$B$614,0))),"")</f>
        <v/>
      </c>
      <c r="E34" s="201" t="str">
        <f>IFERROR(IF(OR($C34="",$C34="No CAS"),INDEX('DEQ Pollutant List'!$A$7:$A$614,MATCH($D34,'DEQ Pollutant List'!$C$7:$C$614,0)),INDEX('DEQ Pollutant List'!$A$7:$A$614,MATCH($C34,'DEQ Pollutant List'!$B$7:$B$614,0))),"")</f>
        <v/>
      </c>
      <c r="F34" s="93"/>
      <c r="G34" s="94"/>
      <c r="H34" s="80"/>
      <c r="I34" s="77"/>
      <c r="J34" s="81"/>
      <c r="K34" s="79"/>
      <c r="L34" s="77"/>
      <c r="M34" s="81"/>
      <c r="N34" s="79"/>
    </row>
    <row r="35" spans="1:14" x14ac:dyDescent="0.35">
      <c r="A35" s="59"/>
      <c r="B35" s="90"/>
      <c r="C35" s="89"/>
      <c r="D35" s="61" t="str">
        <f>IFERROR(IF(C35="No CAS","",INDEX('DEQ Pollutant List'!$C$7:$C$614,MATCH('5. Pollutant Emissions - MB'!C35,'DEQ Pollutant List'!$B$7:$B$614,0))),"")</f>
        <v/>
      </c>
      <c r="E35" s="201" t="str">
        <f>IFERROR(IF(OR($C35="",$C35="No CAS"),INDEX('DEQ Pollutant List'!$A$7:$A$614,MATCH($D35,'DEQ Pollutant List'!$C$7:$C$614,0)),INDEX('DEQ Pollutant List'!$A$7:$A$614,MATCH($C35,'DEQ Pollutant List'!$B$7:$B$614,0))),"")</f>
        <v/>
      </c>
      <c r="F35" s="93"/>
      <c r="G35" s="94"/>
      <c r="H35" s="80"/>
      <c r="I35" s="77"/>
      <c r="J35" s="81"/>
      <c r="K35" s="79"/>
      <c r="L35" s="77"/>
      <c r="M35" s="81"/>
      <c r="N35" s="79"/>
    </row>
    <row r="36" spans="1:14" x14ac:dyDescent="0.35">
      <c r="A36" s="59"/>
      <c r="B36" s="90"/>
      <c r="C36" s="89"/>
      <c r="D36" s="61" t="str">
        <f>IFERROR(IF(C36="No CAS","",INDEX('DEQ Pollutant List'!$C$7:$C$614,MATCH('5. Pollutant Emissions - MB'!C36,'DEQ Pollutant List'!$B$7:$B$614,0))),"")</f>
        <v/>
      </c>
      <c r="E36" s="201" t="str">
        <f>IFERROR(IF(OR($C36="",$C36="No CAS"),INDEX('DEQ Pollutant List'!$A$7:$A$614,MATCH($D36,'DEQ Pollutant List'!$C$7:$C$614,0)),INDEX('DEQ Pollutant List'!$A$7:$A$614,MATCH($C36,'DEQ Pollutant List'!$B$7:$B$614,0))),"")</f>
        <v/>
      </c>
      <c r="F36" s="93"/>
      <c r="G36" s="94"/>
      <c r="H36" s="80"/>
      <c r="I36" s="77"/>
      <c r="J36" s="81"/>
      <c r="K36" s="79"/>
      <c r="L36" s="77"/>
      <c r="M36" s="81"/>
      <c r="N36" s="79"/>
    </row>
    <row r="37" spans="1:14" x14ac:dyDescent="0.35">
      <c r="A37" s="59"/>
      <c r="B37" s="90"/>
      <c r="C37" s="89"/>
      <c r="D37" s="61" t="str">
        <f>IFERROR(IF(C37="No CAS","",INDEX('DEQ Pollutant List'!$C$7:$C$614,MATCH('5. Pollutant Emissions - MB'!C37,'DEQ Pollutant List'!$B$7:$B$614,0))),"")</f>
        <v/>
      </c>
      <c r="E37" s="201" t="str">
        <f>IFERROR(IF(OR($C37="",$C37="No CAS"),INDEX('DEQ Pollutant List'!$A$7:$A$614,MATCH($D37,'DEQ Pollutant List'!$C$7:$C$614,0)),INDEX('DEQ Pollutant List'!$A$7:$A$614,MATCH($C37,'DEQ Pollutant List'!$B$7:$B$614,0))),"")</f>
        <v/>
      </c>
      <c r="F37" s="93"/>
      <c r="G37" s="94"/>
      <c r="H37" s="80"/>
      <c r="I37" s="77"/>
      <c r="J37" s="81"/>
      <c r="K37" s="79"/>
      <c r="L37" s="77"/>
      <c r="M37" s="81"/>
      <c r="N37" s="79"/>
    </row>
    <row r="38" spans="1:14" x14ac:dyDescent="0.35">
      <c r="A38" s="59"/>
      <c r="B38" s="90"/>
      <c r="C38" s="89"/>
      <c r="D38" s="61" t="str">
        <f>IFERROR(IF(C38="No CAS","",INDEX('DEQ Pollutant List'!$C$7:$C$614,MATCH('5. Pollutant Emissions - MB'!C38,'DEQ Pollutant List'!$B$7:$B$614,0))),"")</f>
        <v/>
      </c>
      <c r="E38" s="201" t="str">
        <f>IFERROR(IF(OR($C38="",$C38="No CAS"),INDEX('DEQ Pollutant List'!$A$7:$A$614,MATCH($D38,'DEQ Pollutant List'!$C$7:$C$614,0)),INDEX('DEQ Pollutant List'!$A$7:$A$614,MATCH($C38,'DEQ Pollutant List'!$B$7:$B$614,0))),"")</f>
        <v/>
      </c>
      <c r="F38" s="93"/>
      <c r="G38" s="94"/>
      <c r="H38" s="80"/>
      <c r="I38" s="77"/>
      <c r="J38" s="81"/>
      <c r="K38" s="79"/>
      <c r="L38" s="77"/>
      <c r="M38" s="81"/>
      <c r="N38" s="79"/>
    </row>
    <row r="39" spans="1:14" x14ac:dyDescent="0.35">
      <c r="A39" s="59"/>
      <c r="B39" s="90"/>
      <c r="C39" s="89"/>
      <c r="D39" s="61" t="str">
        <f>IFERROR(IF(C39="No CAS","",INDEX('DEQ Pollutant List'!$C$7:$C$614,MATCH('5. Pollutant Emissions - MB'!C39,'DEQ Pollutant List'!$B$7:$B$614,0))),"")</f>
        <v/>
      </c>
      <c r="E39" s="201" t="str">
        <f>IFERROR(IF(OR($C39="",$C39="No CAS"),INDEX('DEQ Pollutant List'!$A$7:$A$614,MATCH($D39,'DEQ Pollutant List'!$C$7:$C$614,0)),INDEX('DEQ Pollutant List'!$A$7:$A$614,MATCH($C39,'DEQ Pollutant List'!$B$7:$B$614,0))),"")</f>
        <v/>
      </c>
      <c r="F39" s="93"/>
      <c r="G39" s="94"/>
      <c r="H39" s="80"/>
      <c r="I39" s="77"/>
      <c r="J39" s="81"/>
      <c r="K39" s="79"/>
      <c r="L39" s="77"/>
      <c r="M39" s="81"/>
      <c r="N39" s="79"/>
    </row>
    <row r="40" spans="1:14" x14ac:dyDescent="0.35">
      <c r="A40" s="59"/>
      <c r="B40" s="90"/>
      <c r="C40" s="89"/>
      <c r="D40" s="61" t="str">
        <f>IFERROR(IF(C40="No CAS","",INDEX('DEQ Pollutant List'!$C$7:$C$614,MATCH('5. Pollutant Emissions - MB'!C40,'DEQ Pollutant List'!$B$7:$B$614,0))),"")</f>
        <v/>
      </c>
      <c r="E40" s="201" t="str">
        <f>IFERROR(IF(OR($C40="",$C40="No CAS"),INDEX('DEQ Pollutant List'!$A$7:$A$614,MATCH($D40,'DEQ Pollutant List'!$C$7:$C$614,0)),INDEX('DEQ Pollutant List'!$A$7:$A$614,MATCH($C40,'DEQ Pollutant List'!$B$7:$B$614,0))),"")</f>
        <v/>
      </c>
      <c r="F40" s="93"/>
      <c r="G40" s="94"/>
      <c r="H40" s="80"/>
      <c r="I40" s="77"/>
      <c r="J40" s="81"/>
      <c r="K40" s="79"/>
      <c r="L40" s="77"/>
      <c r="M40" s="81"/>
      <c r="N40" s="79"/>
    </row>
    <row r="41" spans="1:14" x14ac:dyDescent="0.35">
      <c r="A41" s="59"/>
      <c r="B41" s="90"/>
      <c r="C41" s="89"/>
      <c r="D41" s="61" t="str">
        <f>IFERROR(IF(C41="No CAS","",INDEX('DEQ Pollutant List'!$C$7:$C$614,MATCH('5. Pollutant Emissions - MB'!C41,'DEQ Pollutant List'!$B$7:$B$614,0))),"")</f>
        <v/>
      </c>
      <c r="E41" s="201" t="str">
        <f>IFERROR(IF(OR($C41="",$C41="No CAS"),INDEX('DEQ Pollutant List'!$A$7:$A$614,MATCH($D41,'DEQ Pollutant List'!$C$7:$C$614,0)),INDEX('DEQ Pollutant List'!$A$7:$A$614,MATCH($C41,'DEQ Pollutant List'!$B$7:$B$614,0))),"")</f>
        <v/>
      </c>
      <c r="F41" s="93"/>
      <c r="G41" s="94"/>
      <c r="H41" s="80"/>
      <c r="I41" s="77"/>
      <c r="J41" s="81"/>
      <c r="K41" s="79"/>
      <c r="L41" s="77"/>
      <c r="M41" s="81"/>
      <c r="N41" s="79"/>
    </row>
    <row r="42" spans="1:14" x14ac:dyDescent="0.35">
      <c r="A42" s="59"/>
      <c r="B42" s="90"/>
      <c r="C42" s="89"/>
      <c r="D42" s="61" t="str">
        <f>IFERROR(IF(C42="No CAS","",INDEX('DEQ Pollutant List'!$C$7:$C$614,MATCH('5. Pollutant Emissions - MB'!C42,'DEQ Pollutant List'!$B$7:$B$614,0))),"")</f>
        <v/>
      </c>
      <c r="E42" s="201" t="str">
        <f>IFERROR(IF(OR($C42="",$C42="No CAS"),INDEX('DEQ Pollutant List'!$A$7:$A$614,MATCH($D42,'DEQ Pollutant List'!$C$7:$C$614,0)),INDEX('DEQ Pollutant List'!$A$7:$A$614,MATCH($C42,'DEQ Pollutant List'!$B$7:$B$614,0))),"")</f>
        <v/>
      </c>
      <c r="F42" s="93"/>
      <c r="G42" s="94"/>
      <c r="H42" s="80"/>
      <c r="I42" s="77"/>
      <c r="J42" s="81"/>
      <c r="K42" s="79"/>
      <c r="L42" s="77"/>
      <c r="M42" s="81"/>
      <c r="N42" s="79"/>
    </row>
    <row r="43" spans="1:14" x14ac:dyDescent="0.35">
      <c r="A43" s="59"/>
      <c r="B43" s="90"/>
      <c r="C43" s="89"/>
      <c r="D43" s="61" t="str">
        <f>IFERROR(IF(C43="No CAS","",INDEX('DEQ Pollutant List'!$C$7:$C$614,MATCH('5. Pollutant Emissions - MB'!C43,'DEQ Pollutant List'!$B$7:$B$614,0))),"")</f>
        <v/>
      </c>
      <c r="E43" s="201" t="str">
        <f>IFERROR(IF(OR($C43="",$C43="No CAS"),INDEX('DEQ Pollutant List'!$A$7:$A$614,MATCH($D43,'DEQ Pollutant List'!$C$7:$C$614,0)),INDEX('DEQ Pollutant List'!$A$7:$A$614,MATCH($C43,'DEQ Pollutant List'!$B$7:$B$614,0))),"")</f>
        <v/>
      </c>
      <c r="F43" s="93"/>
      <c r="G43" s="94"/>
      <c r="H43" s="80"/>
      <c r="I43" s="77"/>
      <c r="J43" s="81"/>
      <c r="K43" s="79"/>
      <c r="L43" s="77"/>
      <c r="M43" s="81"/>
      <c r="N43" s="79"/>
    </row>
    <row r="44" spans="1:14" x14ac:dyDescent="0.35">
      <c r="A44" s="59"/>
      <c r="B44" s="90"/>
      <c r="C44" s="89"/>
      <c r="D44" s="61" t="str">
        <f>IFERROR(IF(C44="No CAS","",INDEX('DEQ Pollutant List'!$C$7:$C$614,MATCH('5. Pollutant Emissions - MB'!C44,'DEQ Pollutant List'!$B$7:$B$614,0))),"")</f>
        <v/>
      </c>
      <c r="E44" s="201" t="str">
        <f>IFERROR(IF(OR($C44="",$C44="No CAS"),INDEX('DEQ Pollutant List'!$A$7:$A$614,MATCH($D44,'DEQ Pollutant List'!$C$7:$C$614,0)),INDEX('DEQ Pollutant List'!$A$7:$A$614,MATCH($C44,'DEQ Pollutant List'!$B$7:$B$614,0))),"")</f>
        <v/>
      </c>
      <c r="F44" s="93"/>
      <c r="G44" s="94"/>
      <c r="H44" s="80"/>
      <c r="I44" s="77"/>
      <c r="J44" s="81"/>
      <c r="K44" s="79"/>
      <c r="L44" s="77"/>
      <c r="M44" s="81"/>
      <c r="N44" s="79"/>
    </row>
    <row r="45" spans="1:14" x14ac:dyDescent="0.35">
      <c r="A45" s="59"/>
      <c r="B45" s="90"/>
      <c r="C45" s="89"/>
      <c r="D45" s="61" t="str">
        <f>IFERROR(IF(C45="No CAS","",INDEX('DEQ Pollutant List'!$C$7:$C$614,MATCH('5. Pollutant Emissions - MB'!C45,'DEQ Pollutant List'!$B$7:$B$614,0))),"")</f>
        <v/>
      </c>
      <c r="E45" s="201" t="str">
        <f>IFERROR(IF(OR($C45="",$C45="No CAS"),INDEX('DEQ Pollutant List'!$A$7:$A$614,MATCH($D45,'DEQ Pollutant List'!$C$7:$C$614,0)),INDEX('DEQ Pollutant List'!$A$7:$A$614,MATCH($C45,'DEQ Pollutant List'!$B$7:$B$614,0))),"")</f>
        <v/>
      </c>
      <c r="F45" s="93"/>
      <c r="G45" s="94"/>
      <c r="H45" s="80"/>
      <c r="I45" s="77"/>
      <c r="J45" s="81"/>
      <c r="K45" s="79"/>
      <c r="L45" s="77"/>
      <c r="M45" s="81"/>
      <c r="N45" s="79"/>
    </row>
    <row r="46" spans="1:14" x14ac:dyDescent="0.35">
      <c r="A46" s="59"/>
      <c r="B46" s="90"/>
      <c r="C46" s="89"/>
      <c r="D46" s="61" t="str">
        <f>IFERROR(IF(C46="No CAS","",INDEX('DEQ Pollutant List'!$C$7:$C$614,MATCH('5. Pollutant Emissions - MB'!C46,'DEQ Pollutant List'!$B$7:$B$614,0))),"")</f>
        <v/>
      </c>
      <c r="E46" s="201" t="str">
        <f>IFERROR(IF(OR($C46="",$C46="No CAS"),INDEX('DEQ Pollutant List'!$A$7:$A$614,MATCH($D46,'DEQ Pollutant List'!$C$7:$C$614,0)),INDEX('DEQ Pollutant List'!$A$7:$A$614,MATCH($C46,'DEQ Pollutant List'!$B$7:$B$614,0))),"")</f>
        <v/>
      </c>
      <c r="F46" s="93"/>
      <c r="G46" s="94"/>
      <c r="H46" s="80"/>
      <c r="I46" s="77"/>
      <c r="J46" s="81"/>
      <c r="K46" s="79"/>
      <c r="L46" s="77"/>
      <c r="M46" s="81"/>
      <c r="N46" s="79"/>
    </row>
    <row r="47" spans="1:14" x14ac:dyDescent="0.35">
      <c r="A47" s="59"/>
      <c r="B47" s="90"/>
      <c r="C47" s="89"/>
      <c r="D47" s="61" t="str">
        <f>IFERROR(IF(C47="No CAS","",INDEX('DEQ Pollutant List'!$C$7:$C$614,MATCH('5. Pollutant Emissions - MB'!C47,'DEQ Pollutant List'!$B$7:$B$614,0))),"")</f>
        <v/>
      </c>
      <c r="E47" s="201" t="str">
        <f>IFERROR(IF(OR($C47="",$C47="No CAS"),INDEX('DEQ Pollutant List'!$A$7:$A$614,MATCH($D47,'DEQ Pollutant List'!$C$7:$C$614,0)),INDEX('DEQ Pollutant List'!$A$7:$A$614,MATCH($C47,'DEQ Pollutant List'!$B$7:$B$614,0))),"")</f>
        <v/>
      </c>
      <c r="F47" s="93"/>
      <c r="G47" s="94"/>
      <c r="H47" s="80"/>
      <c r="I47" s="77"/>
      <c r="J47" s="81"/>
      <c r="K47" s="79"/>
      <c r="L47" s="77"/>
      <c r="M47" s="81"/>
      <c r="N47" s="79"/>
    </row>
    <row r="48" spans="1:14" x14ac:dyDescent="0.35">
      <c r="A48" s="59"/>
      <c r="B48" s="90"/>
      <c r="C48" s="89"/>
      <c r="D48" s="61" t="str">
        <f>IFERROR(IF(C48="No CAS","",INDEX('DEQ Pollutant List'!$C$7:$C$614,MATCH('5. Pollutant Emissions - MB'!C48,'DEQ Pollutant List'!$B$7:$B$614,0))),"")</f>
        <v/>
      </c>
      <c r="E48" s="201" t="str">
        <f>IFERROR(IF(OR($C48="",$C48="No CAS"),INDEX('DEQ Pollutant List'!$A$7:$A$614,MATCH($D48,'DEQ Pollutant List'!$C$7:$C$614,0)),INDEX('DEQ Pollutant List'!$A$7:$A$614,MATCH($C48,'DEQ Pollutant List'!$B$7:$B$614,0))),"")</f>
        <v/>
      </c>
      <c r="F48" s="93"/>
      <c r="G48" s="94"/>
      <c r="H48" s="80"/>
      <c r="I48" s="77"/>
      <c r="J48" s="81"/>
      <c r="K48" s="79"/>
      <c r="L48" s="77"/>
      <c r="M48" s="81"/>
      <c r="N48" s="79"/>
    </row>
    <row r="49" spans="1:14" x14ac:dyDescent="0.35">
      <c r="A49" s="59"/>
      <c r="B49" s="90"/>
      <c r="C49" s="89"/>
      <c r="D49" s="61" t="str">
        <f>IFERROR(IF(C49="No CAS","",INDEX('DEQ Pollutant List'!$C$7:$C$614,MATCH('5. Pollutant Emissions - MB'!C49,'DEQ Pollutant List'!$B$7:$B$614,0))),"")</f>
        <v/>
      </c>
      <c r="E49" s="201" t="str">
        <f>IFERROR(IF(OR($C49="",$C49="No CAS"),INDEX('DEQ Pollutant List'!$A$7:$A$614,MATCH($D49,'DEQ Pollutant List'!$C$7:$C$614,0)),INDEX('DEQ Pollutant List'!$A$7:$A$614,MATCH($C49,'DEQ Pollutant List'!$B$7:$B$614,0))),"")</f>
        <v/>
      </c>
      <c r="F49" s="93"/>
      <c r="G49" s="94"/>
      <c r="H49" s="80"/>
      <c r="I49" s="77"/>
      <c r="J49" s="81"/>
      <c r="K49" s="79"/>
      <c r="L49" s="77"/>
      <c r="M49" s="81"/>
      <c r="N49" s="79"/>
    </row>
    <row r="50" spans="1:14" x14ac:dyDescent="0.35">
      <c r="A50" s="59"/>
      <c r="B50" s="90"/>
      <c r="C50" s="89"/>
      <c r="D50" s="61" t="str">
        <f>IFERROR(IF(C50="No CAS","",INDEX('DEQ Pollutant List'!$C$7:$C$614,MATCH('5. Pollutant Emissions - MB'!C50,'DEQ Pollutant List'!$B$7:$B$614,0))),"")</f>
        <v/>
      </c>
      <c r="E50" s="201" t="str">
        <f>IFERROR(IF(OR($C50="",$C50="No CAS"),INDEX('DEQ Pollutant List'!$A$7:$A$614,MATCH($D50,'DEQ Pollutant List'!$C$7:$C$614,0)),INDEX('DEQ Pollutant List'!$A$7:$A$614,MATCH($C50,'DEQ Pollutant List'!$B$7:$B$614,0))),"")</f>
        <v/>
      </c>
      <c r="F50" s="93"/>
      <c r="G50" s="94"/>
      <c r="H50" s="80"/>
      <c r="I50" s="77"/>
      <c r="J50" s="81"/>
      <c r="K50" s="79"/>
      <c r="L50" s="77"/>
      <c r="M50" s="81"/>
      <c r="N50" s="79"/>
    </row>
    <row r="51" spans="1:14" x14ac:dyDescent="0.35">
      <c r="A51" s="59"/>
      <c r="B51" s="90"/>
      <c r="C51" s="89"/>
      <c r="D51" s="61" t="str">
        <f>IFERROR(IF(C51="No CAS","",INDEX('DEQ Pollutant List'!$C$7:$C$614,MATCH('5. Pollutant Emissions - MB'!C51,'DEQ Pollutant List'!$B$7:$B$614,0))),"")</f>
        <v/>
      </c>
      <c r="E51" s="201" t="str">
        <f>IFERROR(IF(OR($C51="",$C51="No CAS"),INDEX('DEQ Pollutant List'!$A$7:$A$614,MATCH($D51,'DEQ Pollutant List'!$C$7:$C$614,0)),INDEX('DEQ Pollutant List'!$A$7:$A$614,MATCH($C51,'DEQ Pollutant List'!$B$7:$B$614,0))),"")</f>
        <v/>
      </c>
      <c r="F51" s="93"/>
      <c r="G51" s="94"/>
      <c r="H51" s="80"/>
      <c r="I51" s="77"/>
      <c r="J51" s="81"/>
      <c r="K51" s="79"/>
      <c r="L51" s="77"/>
      <c r="M51" s="81"/>
      <c r="N51" s="79"/>
    </row>
    <row r="52" spans="1:14" x14ac:dyDescent="0.35">
      <c r="A52" s="59"/>
      <c r="B52" s="90"/>
      <c r="C52" s="89"/>
      <c r="D52" s="61" t="str">
        <f>IFERROR(IF(C52="No CAS","",INDEX('DEQ Pollutant List'!$C$7:$C$614,MATCH('5. Pollutant Emissions - MB'!C52,'DEQ Pollutant List'!$B$7:$B$614,0))),"")</f>
        <v/>
      </c>
      <c r="E52" s="201" t="str">
        <f>IFERROR(IF(OR($C52="",$C52="No CAS"),INDEX('DEQ Pollutant List'!$A$7:$A$614,MATCH($D52,'DEQ Pollutant List'!$C$7:$C$614,0)),INDEX('DEQ Pollutant List'!$A$7:$A$614,MATCH($C52,'DEQ Pollutant List'!$B$7:$B$614,0))),"")</f>
        <v/>
      </c>
      <c r="F52" s="93"/>
      <c r="G52" s="94"/>
      <c r="H52" s="80"/>
      <c r="I52" s="77"/>
      <c r="J52" s="81"/>
      <c r="K52" s="79"/>
      <c r="L52" s="77"/>
      <c r="M52" s="81"/>
      <c r="N52" s="79"/>
    </row>
    <row r="53" spans="1:14" x14ac:dyDescent="0.35">
      <c r="A53" s="59"/>
      <c r="B53" s="90"/>
      <c r="C53" s="89"/>
      <c r="D53" s="61" t="str">
        <f>IFERROR(IF(C53="No CAS","",INDEX('DEQ Pollutant List'!$C$7:$C$614,MATCH('5. Pollutant Emissions - MB'!C53,'DEQ Pollutant List'!$B$7:$B$614,0))),"")</f>
        <v/>
      </c>
      <c r="E53" s="201" t="str">
        <f>IFERROR(IF(OR($C53="",$C53="No CAS"),INDEX('DEQ Pollutant List'!$A$7:$A$614,MATCH($D53,'DEQ Pollutant List'!$C$7:$C$614,0)),INDEX('DEQ Pollutant List'!$A$7:$A$614,MATCH($C53,'DEQ Pollutant List'!$B$7:$B$614,0))),"")</f>
        <v/>
      </c>
      <c r="F53" s="93"/>
      <c r="G53" s="94"/>
      <c r="H53" s="80"/>
      <c r="I53" s="77"/>
      <c r="J53" s="81"/>
      <c r="K53" s="79"/>
      <c r="L53" s="77"/>
      <c r="M53" s="81"/>
      <c r="N53" s="79"/>
    </row>
    <row r="54" spans="1:14" x14ac:dyDescent="0.35">
      <c r="A54" s="59"/>
      <c r="B54" s="90"/>
      <c r="C54" s="89"/>
      <c r="D54" s="61" t="str">
        <f>IFERROR(IF(C54="No CAS","",INDEX('DEQ Pollutant List'!$C$7:$C$614,MATCH('5. Pollutant Emissions - MB'!C54,'DEQ Pollutant List'!$B$7:$B$614,0))),"")</f>
        <v/>
      </c>
      <c r="E54" s="201" t="str">
        <f>IFERROR(IF(OR($C54="",$C54="No CAS"),INDEX('DEQ Pollutant List'!$A$7:$A$614,MATCH($D54,'DEQ Pollutant List'!$C$7:$C$614,0)),INDEX('DEQ Pollutant List'!$A$7:$A$614,MATCH($C54,'DEQ Pollutant List'!$B$7:$B$614,0))),"")</f>
        <v/>
      </c>
      <c r="F54" s="93"/>
      <c r="G54" s="94"/>
      <c r="H54" s="80"/>
      <c r="I54" s="77"/>
      <c r="J54" s="81"/>
      <c r="K54" s="79"/>
      <c r="L54" s="77"/>
      <c r="M54" s="81"/>
      <c r="N54" s="79"/>
    </row>
    <row r="55" spans="1:14" x14ac:dyDescent="0.35">
      <c r="A55" s="59"/>
      <c r="B55" s="90"/>
      <c r="C55" s="89"/>
      <c r="D55" s="61" t="str">
        <f>IFERROR(IF(C55="No CAS","",INDEX('DEQ Pollutant List'!$C$7:$C$614,MATCH('5. Pollutant Emissions - MB'!C55,'DEQ Pollutant List'!$B$7:$B$614,0))),"")</f>
        <v/>
      </c>
      <c r="E55" s="201" t="str">
        <f>IFERROR(IF(OR($C55="",$C55="No CAS"),INDEX('DEQ Pollutant List'!$A$7:$A$614,MATCH($D55,'DEQ Pollutant List'!$C$7:$C$614,0)),INDEX('DEQ Pollutant List'!$A$7:$A$614,MATCH($C55,'DEQ Pollutant List'!$B$7:$B$614,0))),"")</f>
        <v/>
      </c>
      <c r="F55" s="93"/>
      <c r="G55" s="94"/>
      <c r="H55" s="80"/>
      <c r="I55" s="77"/>
      <c r="J55" s="81"/>
      <c r="K55" s="79"/>
      <c r="L55" s="77"/>
      <c r="M55" s="81"/>
      <c r="N55" s="79"/>
    </row>
    <row r="56" spans="1:14" x14ac:dyDescent="0.35">
      <c r="A56" s="59"/>
      <c r="B56" s="90"/>
      <c r="C56" s="89"/>
      <c r="D56" s="61" t="str">
        <f>IFERROR(IF(C56="No CAS","",INDEX('DEQ Pollutant List'!$C$7:$C$614,MATCH('5. Pollutant Emissions - MB'!C56,'DEQ Pollutant List'!$B$7:$B$614,0))),"")</f>
        <v/>
      </c>
      <c r="E56" s="201" t="str">
        <f>IFERROR(IF(OR($C56="",$C56="No CAS"),INDEX('DEQ Pollutant List'!$A$7:$A$614,MATCH($D56,'DEQ Pollutant List'!$C$7:$C$614,0)),INDEX('DEQ Pollutant List'!$A$7:$A$614,MATCH($C56,'DEQ Pollutant List'!$B$7:$B$614,0))),"")</f>
        <v/>
      </c>
      <c r="F56" s="93"/>
      <c r="G56" s="94"/>
      <c r="H56" s="80"/>
      <c r="I56" s="77"/>
      <c r="J56" s="81"/>
      <c r="K56" s="79"/>
      <c r="L56" s="77"/>
      <c r="M56" s="81"/>
      <c r="N56" s="79"/>
    </row>
    <row r="57" spans="1:14" x14ac:dyDescent="0.35">
      <c r="A57" s="59"/>
      <c r="B57" s="90"/>
      <c r="C57" s="89"/>
      <c r="D57" s="61" t="str">
        <f>IFERROR(IF(C57="No CAS","",INDEX('DEQ Pollutant List'!$C$7:$C$614,MATCH('5. Pollutant Emissions - MB'!C57,'DEQ Pollutant List'!$B$7:$B$614,0))),"")</f>
        <v/>
      </c>
      <c r="E57" s="201" t="str">
        <f>IFERROR(IF(OR($C57="",$C57="No CAS"),INDEX('DEQ Pollutant List'!$A$7:$A$614,MATCH($D57,'DEQ Pollutant List'!$C$7:$C$614,0)),INDEX('DEQ Pollutant List'!$A$7:$A$614,MATCH($C57,'DEQ Pollutant List'!$B$7:$B$614,0))),"")</f>
        <v/>
      </c>
      <c r="F57" s="93"/>
      <c r="G57" s="94"/>
      <c r="H57" s="80"/>
      <c r="I57" s="77"/>
      <c r="J57" s="81"/>
      <c r="K57" s="79"/>
      <c r="L57" s="77"/>
      <c r="M57" s="81"/>
      <c r="N57" s="79"/>
    </row>
    <row r="58" spans="1:14" x14ac:dyDescent="0.35">
      <c r="A58" s="59"/>
      <c r="B58" s="90"/>
      <c r="C58" s="89"/>
      <c r="D58" s="61" t="str">
        <f>IFERROR(IF(C58="No CAS","",INDEX('DEQ Pollutant List'!$C$7:$C$614,MATCH('5. Pollutant Emissions - MB'!C58,'DEQ Pollutant List'!$B$7:$B$614,0))),"")</f>
        <v/>
      </c>
      <c r="E58" s="201" t="str">
        <f>IFERROR(IF(OR($C58="",$C58="No CAS"),INDEX('DEQ Pollutant List'!$A$7:$A$614,MATCH($D58,'DEQ Pollutant List'!$C$7:$C$614,0)),INDEX('DEQ Pollutant List'!$A$7:$A$614,MATCH($C58,'DEQ Pollutant List'!$B$7:$B$614,0))),"")</f>
        <v/>
      </c>
      <c r="F58" s="93"/>
      <c r="G58" s="94"/>
      <c r="H58" s="80"/>
      <c r="I58" s="77"/>
      <c r="J58" s="81"/>
      <c r="K58" s="79"/>
      <c r="L58" s="77"/>
      <c r="M58" s="81"/>
      <c r="N58" s="79"/>
    </row>
    <row r="59" spans="1:14" x14ac:dyDescent="0.35">
      <c r="A59" s="59"/>
      <c r="B59" s="90"/>
      <c r="C59" s="89"/>
      <c r="D59" s="61" t="str">
        <f>IFERROR(IF(C59="No CAS","",INDEX('DEQ Pollutant List'!$C$7:$C$614,MATCH('5. Pollutant Emissions - MB'!C59,'DEQ Pollutant List'!$B$7:$B$614,0))),"")</f>
        <v/>
      </c>
      <c r="E59" s="201" t="str">
        <f>IFERROR(IF(OR($C59="",$C59="No CAS"),INDEX('DEQ Pollutant List'!$A$7:$A$614,MATCH($D59,'DEQ Pollutant List'!$C$7:$C$614,0)),INDEX('DEQ Pollutant List'!$A$7:$A$614,MATCH($C59,'DEQ Pollutant List'!$B$7:$B$614,0))),"")</f>
        <v/>
      </c>
      <c r="F59" s="93"/>
      <c r="G59" s="94"/>
      <c r="H59" s="80"/>
      <c r="I59" s="77"/>
      <c r="J59" s="81"/>
      <c r="K59" s="79"/>
      <c r="L59" s="77"/>
      <c r="M59" s="81"/>
      <c r="N59" s="79"/>
    </row>
    <row r="60" spans="1:14" x14ac:dyDescent="0.35">
      <c r="A60" s="59"/>
      <c r="B60" s="90"/>
      <c r="C60" s="89"/>
      <c r="D60" s="61" t="str">
        <f>IFERROR(IF(C60="No CAS","",INDEX('DEQ Pollutant List'!$C$7:$C$614,MATCH('5. Pollutant Emissions - MB'!C60,'DEQ Pollutant List'!$B$7:$B$614,0))),"")</f>
        <v/>
      </c>
      <c r="E60" s="201" t="str">
        <f>IFERROR(IF(OR($C60="",$C60="No CAS"),INDEX('DEQ Pollutant List'!$A$7:$A$614,MATCH($D60,'DEQ Pollutant List'!$C$7:$C$614,0)),INDEX('DEQ Pollutant List'!$A$7:$A$614,MATCH($C60,'DEQ Pollutant List'!$B$7:$B$614,0))),"")</f>
        <v/>
      </c>
      <c r="F60" s="93"/>
      <c r="G60" s="94"/>
      <c r="H60" s="80"/>
      <c r="I60" s="77"/>
      <c r="J60" s="81"/>
      <c r="K60" s="79"/>
      <c r="L60" s="77"/>
      <c r="M60" s="81"/>
      <c r="N60" s="79"/>
    </row>
    <row r="61" spans="1:14" x14ac:dyDescent="0.35">
      <c r="A61" s="59"/>
      <c r="B61" s="90"/>
      <c r="C61" s="89"/>
      <c r="D61" s="61" t="str">
        <f>IFERROR(IF(C61="No CAS","",INDEX('DEQ Pollutant List'!$C$7:$C$614,MATCH('5. Pollutant Emissions - MB'!C61,'DEQ Pollutant List'!$B$7:$B$614,0))),"")</f>
        <v/>
      </c>
      <c r="E61" s="201" t="str">
        <f>IFERROR(IF(OR($C61="",$C61="No CAS"),INDEX('DEQ Pollutant List'!$A$7:$A$614,MATCH($D61,'DEQ Pollutant List'!$C$7:$C$614,0)),INDEX('DEQ Pollutant List'!$A$7:$A$614,MATCH($C61,'DEQ Pollutant List'!$B$7:$B$614,0))),"")</f>
        <v/>
      </c>
      <c r="F61" s="93"/>
      <c r="G61" s="94"/>
      <c r="H61" s="80"/>
      <c r="I61" s="77"/>
      <c r="J61" s="81"/>
      <c r="K61" s="79"/>
      <c r="L61" s="77"/>
      <c r="M61" s="81"/>
      <c r="N61" s="79"/>
    </row>
    <row r="62" spans="1:14" x14ac:dyDescent="0.35">
      <c r="A62" s="59"/>
      <c r="B62" s="90"/>
      <c r="C62" s="89"/>
      <c r="D62" s="61" t="str">
        <f>IFERROR(IF(C62="No CAS","",INDEX('DEQ Pollutant List'!$C$7:$C$614,MATCH('5. Pollutant Emissions - MB'!C62,'DEQ Pollutant List'!$B$7:$B$614,0))),"")</f>
        <v/>
      </c>
      <c r="E62" s="201" t="str">
        <f>IFERROR(IF(OR($C62="",$C62="No CAS"),INDEX('DEQ Pollutant List'!$A$7:$A$614,MATCH($D62,'DEQ Pollutant List'!$C$7:$C$614,0)),INDEX('DEQ Pollutant List'!$A$7:$A$614,MATCH($C62,'DEQ Pollutant List'!$B$7:$B$614,0))),"")</f>
        <v/>
      </c>
      <c r="F62" s="93"/>
      <c r="G62" s="94"/>
      <c r="H62" s="80"/>
      <c r="I62" s="77"/>
      <c r="J62" s="81"/>
      <c r="K62" s="79"/>
      <c r="L62" s="77"/>
      <c r="M62" s="81"/>
      <c r="N62" s="79"/>
    </row>
    <row r="63" spans="1:14" x14ac:dyDescent="0.35">
      <c r="A63" s="59"/>
      <c r="B63" s="90"/>
      <c r="C63" s="89"/>
      <c r="D63" s="61" t="str">
        <f>IFERROR(IF(C63="No CAS","",INDEX('DEQ Pollutant List'!$C$7:$C$614,MATCH('5. Pollutant Emissions - MB'!C63,'DEQ Pollutant List'!$B$7:$B$614,0))),"")</f>
        <v/>
      </c>
      <c r="E63" s="201" t="str">
        <f>IFERROR(IF(OR($C63="",$C63="No CAS"),INDEX('DEQ Pollutant List'!$A$7:$A$614,MATCH($D63,'DEQ Pollutant List'!$C$7:$C$614,0)),INDEX('DEQ Pollutant List'!$A$7:$A$614,MATCH($C63,'DEQ Pollutant List'!$B$7:$B$614,0))),"")</f>
        <v/>
      </c>
      <c r="F63" s="93"/>
      <c r="G63" s="94"/>
      <c r="H63" s="80"/>
      <c r="I63" s="77"/>
      <c r="J63" s="81"/>
      <c r="K63" s="79"/>
      <c r="L63" s="77"/>
      <c r="M63" s="81"/>
      <c r="N63" s="79"/>
    </row>
    <row r="64" spans="1:14" x14ac:dyDescent="0.35">
      <c r="A64" s="59"/>
      <c r="B64" s="90"/>
      <c r="C64" s="89"/>
      <c r="D64" s="61" t="str">
        <f>IFERROR(IF(C64="No CAS","",INDEX('DEQ Pollutant List'!$C$7:$C$614,MATCH('5. Pollutant Emissions - MB'!C64,'DEQ Pollutant List'!$B$7:$B$614,0))),"")</f>
        <v/>
      </c>
      <c r="E64" s="201" t="str">
        <f>IFERROR(IF(OR($C64="",$C64="No CAS"),INDEX('DEQ Pollutant List'!$A$7:$A$614,MATCH($D64,'DEQ Pollutant List'!$C$7:$C$614,0)),INDEX('DEQ Pollutant List'!$A$7:$A$614,MATCH($C64,'DEQ Pollutant List'!$B$7:$B$614,0))),"")</f>
        <v/>
      </c>
      <c r="F64" s="93"/>
      <c r="G64" s="94"/>
      <c r="H64" s="80"/>
      <c r="I64" s="77"/>
      <c r="J64" s="81"/>
      <c r="K64" s="79"/>
      <c r="L64" s="77"/>
      <c r="M64" s="81"/>
      <c r="N64" s="79"/>
    </row>
    <row r="65" spans="1:14" x14ac:dyDescent="0.35">
      <c r="A65" s="59"/>
      <c r="B65" s="90"/>
      <c r="C65" s="89"/>
      <c r="D65" s="61" t="str">
        <f>IFERROR(IF(C65="No CAS","",INDEX('DEQ Pollutant List'!$C$7:$C$614,MATCH('5. Pollutant Emissions - MB'!C65,'DEQ Pollutant List'!$B$7:$B$614,0))),"")</f>
        <v/>
      </c>
      <c r="E65" s="201" t="str">
        <f>IFERROR(IF(OR($C65="",$C65="No CAS"),INDEX('DEQ Pollutant List'!$A$7:$A$614,MATCH($D65,'DEQ Pollutant List'!$C$7:$C$614,0)),INDEX('DEQ Pollutant List'!$A$7:$A$614,MATCH($C65,'DEQ Pollutant List'!$B$7:$B$614,0))),"")</f>
        <v/>
      </c>
      <c r="F65" s="93"/>
      <c r="G65" s="94"/>
      <c r="H65" s="80"/>
      <c r="I65" s="77"/>
      <c r="J65" s="81"/>
      <c r="K65" s="79"/>
      <c r="L65" s="77"/>
      <c r="M65" s="81"/>
      <c r="N65" s="79"/>
    </row>
    <row r="66" spans="1:14" x14ac:dyDescent="0.35">
      <c r="A66" s="59"/>
      <c r="B66" s="90"/>
      <c r="C66" s="89"/>
      <c r="D66" s="61" t="str">
        <f>IFERROR(IF(C66="No CAS","",INDEX('DEQ Pollutant List'!$C$7:$C$614,MATCH('5. Pollutant Emissions - MB'!C66,'DEQ Pollutant List'!$B$7:$B$614,0))),"")</f>
        <v/>
      </c>
      <c r="E66" s="201" t="str">
        <f>IFERROR(IF(OR($C66="",$C66="No CAS"),INDEX('DEQ Pollutant List'!$A$7:$A$614,MATCH($D66,'DEQ Pollutant List'!$C$7:$C$614,0)),INDEX('DEQ Pollutant List'!$A$7:$A$614,MATCH($C66,'DEQ Pollutant List'!$B$7:$B$614,0))),"")</f>
        <v/>
      </c>
      <c r="F66" s="93"/>
      <c r="G66" s="94"/>
      <c r="H66" s="80"/>
      <c r="I66" s="77"/>
      <c r="J66" s="81"/>
      <c r="K66" s="79"/>
      <c r="L66" s="77"/>
      <c r="M66" s="81"/>
      <c r="N66" s="79"/>
    </row>
    <row r="67" spans="1:14" x14ac:dyDescent="0.35">
      <c r="A67" s="59"/>
      <c r="B67" s="90"/>
      <c r="C67" s="89"/>
      <c r="D67" s="61" t="str">
        <f>IFERROR(IF(C67="No CAS","",INDEX('DEQ Pollutant List'!$C$7:$C$614,MATCH('5. Pollutant Emissions - MB'!C67,'DEQ Pollutant List'!$B$7:$B$614,0))),"")</f>
        <v/>
      </c>
      <c r="E67" s="201" t="str">
        <f>IFERROR(IF(OR($C67="",$C67="No CAS"),INDEX('DEQ Pollutant List'!$A$7:$A$614,MATCH($D67,'DEQ Pollutant List'!$C$7:$C$614,0)),INDEX('DEQ Pollutant List'!$A$7:$A$614,MATCH($C67,'DEQ Pollutant List'!$B$7:$B$614,0))),"")</f>
        <v/>
      </c>
      <c r="F67" s="93"/>
      <c r="G67" s="94"/>
      <c r="H67" s="80"/>
      <c r="I67" s="77"/>
      <c r="J67" s="81"/>
      <c r="K67" s="79"/>
      <c r="L67" s="77"/>
      <c r="M67" s="81"/>
      <c r="N67" s="79"/>
    </row>
    <row r="68" spans="1:14" x14ac:dyDescent="0.35">
      <c r="A68" s="59"/>
      <c r="B68" s="90"/>
      <c r="C68" s="89"/>
      <c r="D68" s="61" t="str">
        <f>IFERROR(IF(C68="No CAS","",INDEX('DEQ Pollutant List'!$C$7:$C$614,MATCH('5. Pollutant Emissions - MB'!C68,'DEQ Pollutant List'!$B$7:$B$614,0))),"")</f>
        <v/>
      </c>
      <c r="E68" s="201" t="str">
        <f>IFERROR(IF(OR($C68="",$C68="No CAS"),INDEX('DEQ Pollutant List'!$A$7:$A$614,MATCH($D68,'DEQ Pollutant List'!$C$7:$C$614,0)),INDEX('DEQ Pollutant List'!$A$7:$A$614,MATCH($C68,'DEQ Pollutant List'!$B$7:$B$614,0))),"")</f>
        <v/>
      </c>
      <c r="F68" s="93"/>
      <c r="G68" s="94"/>
      <c r="H68" s="80"/>
      <c r="I68" s="77"/>
      <c r="J68" s="81"/>
      <c r="K68" s="79"/>
      <c r="L68" s="77"/>
      <c r="M68" s="81"/>
      <c r="N68" s="79"/>
    </row>
    <row r="69" spans="1:14" x14ac:dyDescent="0.35">
      <c r="A69" s="59"/>
      <c r="B69" s="90"/>
      <c r="C69" s="89"/>
      <c r="D69" s="61" t="str">
        <f>IFERROR(IF(C69="No CAS","",INDEX('DEQ Pollutant List'!$C$7:$C$614,MATCH('5. Pollutant Emissions - MB'!C69,'DEQ Pollutant List'!$B$7:$B$614,0))),"")</f>
        <v/>
      </c>
      <c r="E69" s="201" t="str">
        <f>IFERROR(IF(OR($C69="",$C69="No CAS"),INDEX('DEQ Pollutant List'!$A$7:$A$614,MATCH($D69,'DEQ Pollutant List'!$C$7:$C$614,0)),INDEX('DEQ Pollutant List'!$A$7:$A$614,MATCH($C69,'DEQ Pollutant List'!$B$7:$B$614,0))),"")</f>
        <v/>
      </c>
      <c r="F69" s="93"/>
      <c r="G69" s="94"/>
      <c r="H69" s="80"/>
      <c r="I69" s="77"/>
      <c r="J69" s="81"/>
      <c r="K69" s="79"/>
      <c r="L69" s="77"/>
      <c r="M69" s="81"/>
      <c r="N69" s="79"/>
    </row>
    <row r="70" spans="1:14" x14ac:dyDescent="0.35">
      <c r="A70" s="59"/>
      <c r="B70" s="90"/>
      <c r="C70" s="89"/>
      <c r="D70" s="61" t="str">
        <f>IFERROR(IF(C70="No CAS","",INDEX('DEQ Pollutant List'!$C$7:$C$614,MATCH('5. Pollutant Emissions - MB'!C70,'DEQ Pollutant List'!$B$7:$B$614,0))),"")</f>
        <v/>
      </c>
      <c r="E70" s="201" t="str">
        <f>IFERROR(IF(OR($C70="",$C70="No CAS"),INDEX('DEQ Pollutant List'!$A$7:$A$614,MATCH($D70,'DEQ Pollutant List'!$C$7:$C$614,0)),INDEX('DEQ Pollutant List'!$A$7:$A$614,MATCH($C70,'DEQ Pollutant List'!$B$7:$B$614,0))),"")</f>
        <v/>
      </c>
      <c r="F70" s="93"/>
      <c r="G70" s="94"/>
      <c r="H70" s="80"/>
      <c r="I70" s="77"/>
      <c r="J70" s="81"/>
      <c r="K70" s="79"/>
      <c r="L70" s="77"/>
      <c r="M70" s="81"/>
      <c r="N70" s="79"/>
    </row>
    <row r="71" spans="1:14" x14ac:dyDescent="0.35">
      <c r="A71" s="59"/>
      <c r="B71" s="90"/>
      <c r="C71" s="89"/>
      <c r="D71" s="61" t="str">
        <f>IFERROR(IF(C71="No CAS","",INDEX('DEQ Pollutant List'!$C$7:$C$614,MATCH('5. Pollutant Emissions - MB'!C71,'DEQ Pollutant List'!$B$7:$B$614,0))),"")</f>
        <v/>
      </c>
      <c r="E71" s="201" t="str">
        <f>IFERROR(IF(OR($C71="",$C71="No CAS"),INDEX('DEQ Pollutant List'!$A$7:$A$614,MATCH($D71,'DEQ Pollutant List'!$C$7:$C$614,0)),INDEX('DEQ Pollutant List'!$A$7:$A$614,MATCH($C71,'DEQ Pollutant List'!$B$7:$B$614,0))),"")</f>
        <v/>
      </c>
      <c r="F71" s="93"/>
      <c r="G71" s="94"/>
      <c r="H71" s="80"/>
      <c r="I71" s="77"/>
      <c r="J71" s="81"/>
      <c r="K71" s="79"/>
      <c r="L71" s="77"/>
      <c r="M71" s="81"/>
      <c r="N71" s="79"/>
    </row>
    <row r="72" spans="1:14" x14ac:dyDescent="0.35">
      <c r="A72" s="59"/>
      <c r="B72" s="90"/>
      <c r="C72" s="89"/>
      <c r="D72" s="61" t="str">
        <f>IFERROR(IF(C72="No CAS","",INDEX('DEQ Pollutant List'!$C$7:$C$614,MATCH('5. Pollutant Emissions - MB'!C72,'DEQ Pollutant List'!$B$7:$B$614,0))),"")</f>
        <v/>
      </c>
      <c r="E72" s="201" t="str">
        <f>IFERROR(IF(OR($C72="",$C72="No CAS"),INDEX('DEQ Pollutant List'!$A$7:$A$614,MATCH($D72,'DEQ Pollutant List'!$C$7:$C$614,0)),INDEX('DEQ Pollutant List'!$A$7:$A$614,MATCH($C72,'DEQ Pollutant List'!$B$7:$B$614,0))),"")</f>
        <v/>
      </c>
      <c r="F72" s="93"/>
      <c r="G72" s="94"/>
      <c r="H72" s="80"/>
      <c r="I72" s="77"/>
      <c r="J72" s="81"/>
      <c r="K72" s="79"/>
      <c r="L72" s="77"/>
      <c r="M72" s="81"/>
      <c r="N72" s="79"/>
    </row>
    <row r="73" spans="1:14" x14ac:dyDescent="0.35">
      <c r="A73" s="59"/>
      <c r="B73" s="90"/>
      <c r="C73" s="89"/>
      <c r="D73" s="61" t="str">
        <f>IFERROR(IF(C73="No CAS","",INDEX('DEQ Pollutant List'!$C$7:$C$614,MATCH('5. Pollutant Emissions - MB'!C73,'DEQ Pollutant List'!$B$7:$B$614,0))),"")</f>
        <v/>
      </c>
      <c r="E73" s="201" t="str">
        <f>IFERROR(IF(OR($C73="",$C73="No CAS"),INDEX('DEQ Pollutant List'!$A$7:$A$614,MATCH($D73,'DEQ Pollutant List'!$C$7:$C$614,0)),INDEX('DEQ Pollutant List'!$A$7:$A$614,MATCH($C73,'DEQ Pollutant List'!$B$7:$B$614,0))),"")</f>
        <v/>
      </c>
      <c r="F73" s="93"/>
      <c r="G73" s="94"/>
      <c r="H73" s="80"/>
      <c r="I73" s="77"/>
      <c r="J73" s="81"/>
      <c r="K73" s="79"/>
      <c r="L73" s="77"/>
      <c r="M73" s="81"/>
      <c r="N73" s="79"/>
    </row>
    <row r="74" spans="1:14" x14ac:dyDescent="0.35">
      <c r="A74" s="59"/>
      <c r="B74" s="90"/>
      <c r="C74" s="89"/>
      <c r="D74" s="61" t="str">
        <f>IFERROR(IF(C74="No CAS","",INDEX('DEQ Pollutant List'!$C$7:$C$614,MATCH('5. Pollutant Emissions - MB'!C74,'DEQ Pollutant List'!$B$7:$B$614,0))),"")</f>
        <v/>
      </c>
      <c r="E74" s="201" t="str">
        <f>IFERROR(IF(OR($C74="",$C74="No CAS"),INDEX('DEQ Pollutant List'!$A$7:$A$614,MATCH($D74,'DEQ Pollutant List'!$C$7:$C$614,0)),INDEX('DEQ Pollutant List'!$A$7:$A$614,MATCH($C74,'DEQ Pollutant List'!$B$7:$B$614,0))),"")</f>
        <v/>
      </c>
      <c r="F74" s="93"/>
      <c r="G74" s="94"/>
      <c r="H74" s="80"/>
      <c r="I74" s="77"/>
      <c r="J74" s="81"/>
      <c r="K74" s="79"/>
      <c r="L74" s="77"/>
      <c r="M74" s="81"/>
      <c r="N74" s="79"/>
    </row>
    <row r="75" spans="1:14" x14ac:dyDescent="0.35">
      <c r="A75" s="59"/>
      <c r="B75" s="90"/>
      <c r="C75" s="89"/>
      <c r="D75" s="61" t="str">
        <f>IFERROR(IF(C75="No CAS","",INDEX('DEQ Pollutant List'!$C$7:$C$614,MATCH('5. Pollutant Emissions - MB'!C75,'DEQ Pollutant List'!$B$7:$B$614,0))),"")</f>
        <v/>
      </c>
      <c r="E75" s="201" t="str">
        <f>IFERROR(IF(OR($C75="",$C75="No CAS"),INDEX('DEQ Pollutant List'!$A$7:$A$614,MATCH($D75,'DEQ Pollutant List'!$C$7:$C$614,0)),INDEX('DEQ Pollutant List'!$A$7:$A$614,MATCH($C75,'DEQ Pollutant List'!$B$7:$B$614,0))),"")</f>
        <v/>
      </c>
      <c r="F75" s="93"/>
      <c r="G75" s="94"/>
      <c r="H75" s="80"/>
      <c r="I75" s="77"/>
      <c r="J75" s="81"/>
      <c r="K75" s="79"/>
      <c r="L75" s="77"/>
      <c r="M75" s="81"/>
      <c r="N75" s="79"/>
    </row>
    <row r="76" spans="1:14" x14ac:dyDescent="0.35">
      <c r="A76" s="59"/>
      <c r="B76" s="90"/>
      <c r="C76" s="89"/>
      <c r="D76" s="61" t="str">
        <f>IFERROR(IF(C76="No CAS","",INDEX('DEQ Pollutant List'!$C$7:$C$614,MATCH('5. Pollutant Emissions - MB'!C76,'DEQ Pollutant List'!$B$7:$B$614,0))),"")</f>
        <v/>
      </c>
      <c r="E76" s="201" t="str">
        <f>IFERROR(IF(OR($C76="",$C76="No CAS"),INDEX('DEQ Pollutant List'!$A$7:$A$614,MATCH($D76,'DEQ Pollutant List'!$C$7:$C$614,0)),INDEX('DEQ Pollutant List'!$A$7:$A$614,MATCH($C76,'DEQ Pollutant List'!$B$7:$B$614,0))),"")</f>
        <v/>
      </c>
      <c r="F76" s="93"/>
      <c r="G76" s="94"/>
      <c r="H76" s="80"/>
      <c r="I76" s="77"/>
      <c r="J76" s="81"/>
      <c r="K76" s="79"/>
      <c r="L76" s="77"/>
      <c r="M76" s="81"/>
      <c r="N76" s="79"/>
    </row>
    <row r="77" spans="1:14" x14ac:dyDescent="0.35">
      <c r="A77" s="59"/>
      <c r="B77" s="90"/>
      <c r="C77" s="89"/>
      <c r="D77" s="61" t="str">
        <f>IFERROR(IF(C77="No CAS","",INDEX('DEQ Pollutant List'!$C$7:$C$614,MATCH('5. Pollutant Emissions - MB'!C77,'DEQ Pollutant List'!$B$7:$B$614,0))),"")</f>
        <v/>
      </c>
      <c r="E77" s="201" t="str">
        <f>IFERROR(IF(OR($C77="",$C77="No CAS"),INDEX('DEQ Pollutant List'!$A$7:$A$614,MATCH($D77,'DEQ Pollutant List'!$C$7:$C$614,0)),INDEX('DEQ Pollutant List'!$A$7:$A$614,MATCH($C77,'DEQ Pollutant List'!$B$7:$B$614,0))),"")</f>
        <v/>
      </c>
      <c r="F77" s="93"/>
      <c r="G77" s="94"/>
      <c r="H77" s="80"/>
      <c r="I77" s="77"/>
      <c r="J77" s="81"/>
      <c r="K77" s="79"/>
      <c r="L77" s="77"/>
      <c r="M77" s="81"/>
      <c r="N77" s="79"/>
    </row>
    <row r="78" spans="1:14" x14ac:dyDescent="0.35">
      <c r="A78" s="59"/>
      <c r="B78" s="90"/>
      <c r="C78" s="89"/>
      <c r="D78" s="61" t="str">
        <f>IFERROR(IF(C78="No CAS","",INDEX('DEQ Pollutant List'!$C$7:$C$614,MATCH('5. Pollutant Emissions - MB'!C78,'DEQ Pollutant List'!$B$7:$B$614,0))),"")</f>
        <v/>
      </c>
      <c r="E78" s="201" t="str">
        <f>IFERROR(IF(OR($C78="",$C78="No CAS"),INDEX('DEQ Pollutant List'!$A$7:$A$614,MATCH($D78,'DEQ Pollutant List'!$C$7:$C$614,0)),INDEX('DEQ Pollutant List'!$A$7:$A$614,MATCH($C78,'DEQ Pollutant List'!$B$7:$B$614,0))),"")</f>
        <v/>
      </c>
      <c r="F78" s="93"/>
      <c r="G78" s="94"/>
      <c r="H78" s="80"/>
      <c r="I78" s="77"/>
      <c r="J78" s="81"/>
      <c r="K78" s="79"/>
      <c r="L78" s="77"/>
      <c r="M78" s="81"/>
      <c r="N78" s="79"/>
    </row>
    <row r="79" spans="1:14" x14ac:dyDescent="0.35">
      <c r="A79" s="59"/>
      <c r="B79" s="90"/>
      <c r="C79" s="89"/>
      <c r="D79" s="61" t="str">
        <f>IFERROR(IF(C79="No CAS","",INDEX('DEQ Pollutant List'!$C$7:$C$614,MATCH('5. Pollutant Emissions - MB'!C79,'DEQ Pollutant List'!$B$7:$B$614,0))),"")</f>
        <v/>
      </c>
      <c r="E79" s="201" t="str">
        <f>IFERROR(IF(OR($C79="",$C79="No CAS"),INDEX('DEQ Pollutant List'!$A$7:$A$614,MATCH($D79,'DEQ Pollutant List'!$C$7:$C$614,0)),INDEX('DEQ Pollutant List'!$A$7:$A$614,MATCH($C79,'DEQ Pollutant List'!$B$7:$B$614,0))),"")</f>
        <v/>
      </c>
      <c r="F79" s="93"/>
      <c r="G79" s="94"/>
      <c r="H79" s="80"/>
      <c r="I79" s="77"/>
      <c r="J79" s="81"/>
      <c r="K79" s="79"/>
      <c r="L79" s="77"/>
      <c r="M79" s="81"/>
      <c r="N79" s="79"/>
    </row>
    <row r="80" spans="1:14" x14ac:dyDescent="0.35">
      <c r="A80" s="59"/>
      <c r="B80" s="90"/>
      <c r="C80" s="89"/>
      <c r="D80" s="61" t="str">
        <f>IFERROR(IF(C80="No CAS","",INDEX('DEQ Pollutant List'!$C$7:$C$614,MATCH('5. Pollutant Emissions - MB'!C80,'DEQ Pollutant List'!$B$7:$B$614,0))),"")</f>
        <v/>
      </c>
      <c r="E80" s="201" t="str">
        <f>IFERROR(IF(OR($C80="",$C80="No CAS"),INDEX('DEQ Pollutant List'!$A$7:$A$614,MATCH($D80,'DEQ Pollutant List'!$C$7:$C$614,0)),INDEX('DEQ Pollutant List'!$A$7:$A$614,MATCH($C80,'DEQ Pollutant List'!$B$7:$B$614,0))),"")</f>
        <v/>
      </c>
      <c r="F80" s="93"/>
      <c r="G80" s="94"/>
      <c r="H80" s="80"/>
      <c r="I80" s="77"/>
      <c r="J80" s="81"/>
      <c r="K80" s="79"/>
      <c r="L80" s="77"/>
      <c r="M80" s="81"/>
      <c r="N80" s="79"/>
    </row>
    <row r="81" spans="1:14" x14ac:dyDescent="0.35">
      <c r="A81" s="59"/>
      <c r="B81" s="90"/>
      <c r="C81" s="89"/>
      <c r="D81" s="61" t="str">
        <f>IFERROR(IF(C81="No CAS","",INDEX('DEQ Pollutant List'!$C$7:$C$614,MATCH('5. Pollutant Emissions - MB'!C81,'DEQ Pollutant List'!$B$7:$B$614,0))),"")</f>
        <v/>
      </c>
      <c r="E81" s="201" t="str">
        <f>IFERROR(IF(OR($C81="",$C81="No CAS"),INDEX('DEQ Pollutant List'!$A$7:$A$614,MATCH($D81,'DEQ Pollutant List'!$C$7:$C$614,0)),INDEX('DEQ Pollutant List'!$A$7:$A$614,MATCH($C81,'DEQ Pollutant List'!$B$7:$B$614,0))),"")</f>
        <v/>
      </c>
      <c r="F81" s="93"/>
      <c r="G81" s="94"/>
      <c r="H81" s="80"/>
      <c r="I81" s="77"/>
      <c r="J81" s="81"/>
      <c r="K81" s="79"/>
      <c r="L81" s="77"/>
      <c r="M81" s="81"/>
      <c r="N81" s="79"/>
    </row>
    <row r="82" spans="1:14" x14ac:dyDescent="0.35">
      <c r="A82" s="59"/>
      <c r="B82" s="90"/>
      <c r="C82" s="89"/>
      <c r="D82" s="61" t="str">
        <f>IFERROR(IF(C82="No CAS","",INDEX('DEQ Pollutant List'!$C$7:$C$614,MATCH('5. Pollutant Emissions - MB'!C82,'DEQ Pollutant List'!$B$7:$B$614,0))),"")</f>
        <v/>
      </c>
      <c r="E82" s="201" t="str">
        <f>IFERROR(IF(OR($C82="",$C82="No CAS"),INDEX('DEQ Pollutant List'!$A$7:$A$614,MATCH($D82,'DEQ Pollutant List'!$C$7:$C$614,0)),INDEX('DEQ Pollutant List'!$A$7:$A$614,MATCH($C82,'DEQ Pollutant List'!$B$7:$B$614,0))),"")</f>
        <v/>
      </c>
      <c r="F82" s="93"/>
      <c r="G82" s="94"/>
      <c r="H82" s="80"/>
      <c r="I82" s="77"/>
      <c r="J82" s="81"/>
      <c r="K82" s="79"/>
      <c r="L82" s="77"/>
      <c r="M82" s="81"/>
      <c r="N82" s="79"/>
    </row>
    <row r="83" spans="1:14" x14ac:dyDescent="0.35">
      <c r="A83" s="59"/>
      <c r="B83" s="90"/>
      <c r="C83" s="89"/>
      <c r="D83" s="61" t="str">
        <f>IFERROR(IF(C83="No CAS","",INDEX('DEQ Pollutant List'!$C$7:$C$614,MATCH('5. Pollutant Emissions - MB'!C83,'DEQ Pollutant List'!$B$7:$B$614,0))),"")</f>
        <v/>
      </c>
      <c r="E83" s="201" t="str">
        <f>IFERROR(IF(OR($C83="",$C83="No CAS"),INDEX('DEQ Pollutant List'!$A$7:$A$614,MATCH($D83,'DEQ Pollutant List'!$C$7:$C$614,0)),INDEX('DEQ Pollutant List'!$A$7:$A$614,MATCH($C83,'DEQ Pollutant List'!$B$7:$B$614,0))),"")</f>
        <v/>
      </c>
      <c r="F83" s="93"/>
      <c r="G83" s="94"/>
      <c r="H83" s="80"/>
      <c r="I83" s="77"/>
      <c r="J83" s="81"/>
      <c r="K83" s="79"/>
      <c r="L83" s="77"/>
      <c r="M83" s="81"/>
      <c r="N83" s="79"/>
    </row>
    <row r="84" spans="1:14" x14ac:dyDescent="0.35">
      <c r="A84" s="59"/>
      <c r="B84" s="90"/>
      <c r="C84" s="89"/>
      <c r="D84" s="61" t="str">
        <f>IFERROR(IF(C84="No CAS","",INDEX('DEQ Pollutant List'!$C$7:$C$614,MATCH('5. Pollutant Emissions - MB'!C84,'DEQ Pollutant List'!$B$7:$B$614,0))),"")</f>
        <v/>
      </c>
      <c r="E84" s="201" t="str">
        <f>IFERROR(IF(OR($C84="",$C84="No CAS"),INDEX('DEQ Pollutant List'!$A$7:$A$614,MATCH($D84,'DEQ Pollutant List'!$C$7:$C$614,0)),INDEX('DEQ Pollutant List'!$A$7:$A$614,MATCH($C84,'DEQ Pollutant List'!$B$7:$B$614,0))),"")</f>
        <v/>
      </c>
      <c r="F84" s="93"/>
      <c r="G84" s="94"/>
      <c r="H84" s="80"/>
      <c r="I84" s="77"/>
      <c r="J84" s="81"/>
      <c r="K84" s="79"/>
      <c r="L84" s="77"/>
      <c r="M84" s="81"/>
      <c r="N84" s="79"/>
    </row>
    <row r="85" spans="1:14" x14ac:dyDescent="0.35">
      <c r="A85" s="59"/>
      <c r="B85" s="90"/>
      <c r="C85" s="89"/>
      <c r="D85" s="61" t="str">
        <f>IFERROR(IF(C85="No CAS","",INDEX('DEQ Pollutant List'!$C$7:$C$614,MATCH('5. Pollutant Emissions - MB'!C85,'DEQ Pollutant List'!$B$7:$B$614,0))),"")</f>
        <v/>
      </c>
      <c r="E85" s="201" t="str">
        <f>IFERROR(IF(OR($C85="",$C85="No CAS"),INDEX('DEQ Pollutant List'!$A$7:$A$614,MATCH($D85,'DEQ Pollutant List'!$C$7:$C$614,0)),INDEX('DEQ Pollutant List'!$A$7:$A$614,MATCH($C85,'DEQ Pollutant List'!$B$7:$B$614,0))),"")</f>
        <v/>
      </c>
      <c r="F85" s="93"/>
      <c r="G85" s="94"/>
      <c r="H85" s="80"/>
      <c r="I85" s="77"/>
      <c r="J85" s="81"/>
      <c r="K85" s="79"/>
      <c r="L85" s="77"/>
      <c r="M85" s="81"/>
      <c r="N85" s="79"/>
    </row>
    <row r="86" spans="1:14" x14ac:dyDescent="0.35">
      <c r="A86" s="59"/>
      <c r="B86" s="90"/>
      <c r="C86" s="89"/>
      <c r="D86" s="61" t="str">
        <f>IFERROR(IF(C86="No CAS","",INDEX('DEQ Pollutant List'!$C$7:$C$614,MATCH('5. Pollutant Emissions - MB'!C86,'DEQ Pollutant List'!$B$7:$B$614,0))),"")</f>
        <v/>
      </c>
      <c r="E86" s="201" t="str">
        <f>IFERROR(IF(OR($C86="",$C86="No CAS"),INDEX('DEQ Pollutant List'!$A$7:$A$614,MATCH($D86,'DEQ Pollutant List'!$C$7:$C$614,0)),INDEX('DEQ Pollutant List'!$A$7:$A$614,MATCH($C86,'DEQ Pollutant List'!$B$7:$B$614,0))),"")</f>
        <v/>
      </c>
      <c r="F86" s="93"/>
      <c r="G86" s="94"/>
      <c r="H86" s="80"/>
      <c r="I86" s="77"/>
      <c r="J86" s="81"/>
      <c r="K86" s="79"/>
      <c r="L86" s="77"/>
      <c r="M86" s="81"/>
      <c r="N86" s="79"/>
    </row>
    <row r="87" spans="1:14" x14ac:dyDescent="0.35">
      <c r="A87" s="59"/>
      <c r="B87" s="90"/>
      <c r="C87" s="89"/>
      <c r="D87" s="61" t="str">
        <f>IFERROR(IF(C87="No CAS","",INDEX('DEQ Pollutant List'!$C$7:$C$614,MATCH('5. Pollutant Emissions - MB'!C87,'DEQ Pollutant List'!$B$7:$B$614,0))),"")</f>
        <v/>
      </c>
      <c r="E87" s="201" t="str">
        <f>IFERROR(IF(OR($C87="",$C87="No CAS"),INDEX('DEQ Pollutant List'!$A$7:$A$614,MATCH($D87,'DEQ Pollutant List'!$C$7:$C$614,0)),INDEX('DEQ Pollutant List'!$A$7:$A$614,MATCH($C87,'DEQ Pollutant List'!$B$7:$B$614,0))),"")</f>
        <v/>
      </c>
      <c r="F87" s="93"/>
      <c r="G87" s="94"/>
      <c r="H87" s="80"/>
      <c r="I87" s="77"/>
      <c r="J87" s="81"/>
      <c r="K87" s="79"/>
      <c r="L87" s="77"/>
      <c r="M87" s="81"/>
      <c r="N87" s="79"/>
    </row>
    <row r="88" spans="1:14" x14ac:dyDescent="0.35">
      <c r="A88" s="59"/>
      <c r="B88" s="90"/>
      <c r="C88" s="89"/>
      <c r="D88" s="61" t="str">
        <f>IFERROR(IF(C88="No CAS","",INDEX('DEQ Pollutant List'!$C$7:$C$614,MATCH('5. Pollutant Emissions - MB'!C88,'DEQ Pollutant List'!$B$7:$B$614,0))),"")</f>
        <v/>
      </c>
      <c r="E88" s="201" t="str">
        <f>IFERROR(IF(OR($C88="",$C88="No CAS"),INDEX('DEQ Pollutant List'!$A$7:$A$614,MATCH($D88,'DEQ Pollutant List'!$C$7:$C$614,0)),INDEX('DEQ Pollutant List'!$A$7:$A$614,MATCH($C88,'DEQ Pollutant List'!$B$7:$B$614,0))),"")</f>
        <v/>
      </c>
      <c r="F88" s="93"/>
      <c r="G88" s="94"/>
      <c r="H88" s="80"/>
      <c r="I88" s="77"/>
      <c r="J88" s="81"/>
      <c r="K88" s="79"/>
      <c r="L88" s="77"/>
      <c r="M88" s="81"/>
      <c r="N88" s="79"/>
    </row>
    <row r="89" spans="1:14" x14ac:dyDescent="0.35">
      <c r="A89" s="59"/>
      <c r="B89" s="90"/>
      <c r="C89" s="89"/>
      <c r="D89" s="61" t="str">
        <f>IFERROR(IF(C89="No CAS","",INDEX('DEQ Pollutant List'!$C$7:$C$614,MATCH('5. Pollutant Emissions - MB'!C89,'DEQ Pollutant List'!$B$7:$B$614,0))),"")</f>
        <v/>
      </c>
      <c r="E89" s="201" t="str">
        <f>IFERROR(IF(OR($C89="",$C89="No CAS"),INDEX('DEQ Pollutant List'!$A$7:$A$614,MATCH($D89,'DEQ Pollutant List'!$C$7:$C$614,0)),INDEX('DEQ Pollutant List'!$A$7:$A$614,MATCH($C89,'DEQ Pollutant List'!$B$7:$B$614,0))),"")</f>
        <v/>
      </c>
      <c r="F89" s="93"/>
      <c r="G89" s="94"/>
      <c r="H89" s="80"/>
      <c r="I89" s="77"/>
      <c r="J89" s="81"/>
      <c r="K89" s="79"/>
      <c r="L89" s="77"/>
      <c r="M89" s="81"/>
      <c r="N89" s="79"/>
    </row>
    <row r="90" spans="1:14" x14ac:dyDescent="0.35">
      <c r="A90" s="59"/>
      <c r="B90" s="90"/>
      <c r="C90" s="89"/>
      <c r="D90" s="61" t="str">
        <f>IFERROR(IF(C90="No CAS","",INDEX('DEQ Pollutant List'!$C$7:$C$614,MATCH('5. Pollutant Emissions - MB'!C90,'DEQ Pollutant List'!$B$7:$B$614,0))),"")</f>
        <v/>
      </c>
      <c r="E90" s="201" t="str">
        <f>IFERROR(IF(OR($C90="",$C90="No CAS"),INDEX('DEQ Pollutant List'!$A$7:$A$614,MATCH($D90,'DEQ Pollutant List'!$C$7:$C$614,0)),INDEX('DEQ Pollutant List'!$A$7:$A$614,MATCH($C90,'DEQ Pollutant List'!$B$7:$B$614,0))),"")</f>
        <v/>
      </c>
      <c r="F90" s="93"/>
      <c r="G90" s="94"/>
      <c r="H90" s="80"/>
      <c r="I90" s="77"/>
      <c r="J90" s="81"/>
      <c r="K90" s="79"/>
      <c r="L90" s="77"/>
      <c r="M90" s="81"/>
      <c r="N90" s="79"/>
    </row>
    <row r="91" spans="1:14" x14ac:dyDescent="0.35">
      <c r="A91" s="59"/>
      <c r="B91" s="90"/>
      <c r="C91" s="89"/>
      <c r="D91" s="61" t="str">
        <f>IFERROR(IF(C91="No CAS","",INDEX('DEQ Pollutant List'!$C$7:$C$614,MATCH('5. Pollutant Emissions - MB'!C91,'DEQ Pollutant List'!$B$7:$B$614,0))),"")</f>
        <v/>
      </c>
      <c r="E91" s="201" t="str">
        <f>IFERROR(IF(OR($C91="",$C91="No CAS"),INDEX('DEQ Pollutant List'!$A$7:$A$614,MATCH($D91,'DEQ Pollutant List'!$C$7:$C$614,0)),INDEX('DEQ Pollutant List'!$A$7:$A$614,MATCH($C91,'DEQ Pollutant List'!$B$7:$B$614,0))),"")</f>
        <v/>
      </c>
      <c r="F91" s="93"/>
      <c r="G91" s="94"/>
      <c r="H91" s="80"/>
      <c r="I91" s="77"/>
      <c r="J91" s="81"/>
      <c r="K91" s="79"/>
      <c r="L91" s="77"/>
      <c r="M91" s="81"/>
      <c r="N91" s="79"/>
    </row>
    <row r="92" spans="1:14" x14ac:dyDescent="0.35">
      <c r="A92" s="59"/>
      <c r="B92" s="90"/>
      <c r="C92" s="89"/>
      <c r="D92" s="61" t="str">
        <f>IFERROR(IF(C92="No CAS","",INDEX('DEQ Pollutant List'!$C$7:$C$614,MATCH('5. Pollutant Emissions - MB'!C92,'DEQ Pollutant List'!$B$7:$B$614,0))),"")</f>
        <v/>
      </c>
      <c r="E92" s="201" t="str">
        <f>IFERROR(IF(OR($C92="",$C92="No CAS"),INDEX('DEQ Pollutant List'!$A$7:$A$614,MATCH($D92,'DEQ Pollutant List'!$C$7:$C$614,0)),INDEX('DEQ Pollutant List'!$A$7:$A$614,MATCH($C92,'DEQ Pollutant List'!$B$7:$B$614,0))),"")</f>
        <v/>
      </c>
      <c r="F92" s="93"/>
      <c r="G92" s="94"/>
      <c r="H92" s="80"/>
      <c r="I92" s="77"/>
      <c r="J92" s="81"/>
      <c r="K92" s="79"/>
      <c r="L92" s="77"/>
      <c r="M92" s="81"/>
      <c r="N92" s="79"/>
    </row>
    <row r="93" spans="1:14" x14ac:dyDescent="0.35">
      <c r="A93" s="59"/>
      <c r="B93" s="90"/>
      <c r="C93" s="89"/>
      <c r="D93" s="61" t="str">
        <f>IFERROR(IF(C93="No CAS","",INDEX('DEQ Pollutant List'!$C$7:$C$614,MATCH('5. Pollutant Emissions - MB'!C93,'DEQ Pollutant List'!$B$7:$B$614,0))),"")</f>
        <v/>
      </c>
      <c r="E93" s="201" t="str">
        <f>IFERROR(IF(OR($C93="",$C93="No CAS"),INDEX('DEQ Pollutant List'!$A$7:$A$614,MATCH($D93,'DEQ Pollutant List'!$C$7:$C$614,0)),INDEX('DEQ Pollutant List'!$A$7:$A$614,MATCH($C93,'DEQ Pollutant List'!$B$7:$B$614,0))),"")</f>
        <v/>
      </c>
      <c r="F93" s="93"/>
      <c r="G93" s="94"/>
      <c r="H93" s="80"/>
      <c r="I93" s="77"/>
      <c r="J93" s="81"/>
      <c r="K93" s="79"/>
      <c r="L93" s="77"/>
      <c r="M93" s="81"/>
      <c r="N93" s="79"/>
    </row>
    <row r="94" spans="1:14" x14ac:dyDescent="0.35">
      <c r="A94" s="59"/>
      <c r="B94" s="90"/>
      <c r="C94" s="89"/>
      <c r="D94" s="61" t="str">
        <f>IFERROR(IF(C94="No CAS","",INDEX('DEQ Pollutant List'!$C$7:$C$614,MATCH('5. Pollutant Emissions - MB'!C94,'DEQ Pollutant List'!$B$7:$B$614,0))),"")</f>
        <v/>
      </c>
      <c r="E94" s="201" t="str">
        <f>IFERROR(IF(OR($C94="",$C94="No CAS"),INDEX('DEQ Pollutant List'!$A$7:$A$614,MATCH($D94,'DEQ Pollutant List'!$C$7:$C$614,0)),INDEX('DEQ Pollutant List'!$A$7:$A$614,MATCH($C94,'DEQ Pollutant List'!$B$7:$B$614,0))),"")</f>
        <v/>
      </c>
      <c r="F94" s="93"/>
      <c r="G94" s="94"/>
      <c r="H94" s="80"/>
      <c r="I94" s="77"/>
      <c r="J94" s="81"/>
      <c r="K94" s="79"/>
      <c r="L94" s="77"/>
      <c r="M94" s="81"/>
      <c r="N94" s="79"/>
    </row>
    <row r="95" spans="1:14" x14ac:dyDescent="0.35">
      <c r="A95" s="59"/>
      <c r="B95" s="90"/>
      <c r="C95" s="89"/>
      <c r="D95" s="61" t="str">
        <f>IFERROR(IF(C95="No CAS","",INDEX('DEQ Pollutant List'!$C$7:$C$614,MATCH('5. Pollutant Emissions - MB'!C95,'DEQ Pollutant List'!$B$7:$B$614,0))),"")</f>
        <v/>
      </c>
      <c r="E95" s="201" t="str">
        <f>IFERROR(IF(OR($C95="",$C95="No CAS"),INDEX('DEQ Pollutant List'!$A$7:$A$614,MATCH($D95,'DEQ Pollutant List'!$C$7:$C$614,0)),INDEX('DEQ Pollutant List'!$A$7:$A$614,MATCH($C95,'DEQ Pollutant List'!$B$7:$B$614,0))),"")</f>
        <v/>
      </c>
      <c r="F95" s="93"/>
      <c r="G95" s="94"/>
      <c r="H95" s="80"/>
      <c r="I95" s="77"/>
      <c r="J95" s="81"/>
      <c r="K95" s="79"/>
      <c r="L95" s="77"/>
      <c r="M95" s="81"/>
      <c r="N95" s="79"/>
    </row>
    <row r="96" spans="1:14" x14ac:dyDescent="0.35">
      <c r="A96" s="59"/>
      <c r="B96" s="90"/>
      <c r="C96" s="89"/>
      <c r="D96" s="61" t="str">
        <f>IFERROR(IF(C96="No CAS","",INDEX('DEQ Pollutant List'!$C$7:$C$614,MATCH('5. Pollutant Emissions - MB'!C96,'DEQ Pollutant List'!$B$7:$B$614,0))),"")</f>
        <v/>
      </c>
      <c r="E96" s="201" t="str">
        <f>IFERROR(IF(OR($C96="",$C96="No CAS"),INDEX('DEQ Pollutant List'!$A$7:$A$614,MATCH($D96,'DEQ Pollutant List'!$C$7:$C$614,0)),INDEX('DEQ Pollutant List'!$A$7:$A$614,MATCH($C96,'DEQ Pollutant List'!$B$7:$B$614,0))),"")</f>
        <v/>
      </c>
      <c r="F96" s="93"/>
      <c r="G96" s="94"/>
      <c r="H96" s="80"/>
      <c r="I96" s="77"/>
      <c r="J96" s="81"/>
      <c r="K96" s="79"/>
      <c r="L96" s="77"/>
      <c r="M96" s="81"/>
      <c r="N96" s="79"/>
    </row>
    <row r="97" spans="1:14" x14ac:dyDescent="0.35">
      <c r="A97" s="59"/>
      <c r="B97" s="90"/>
      <c r="C97" s="89"/>
      <c r="D97" s="61" t="str">
        <f>IFERROR(IF(C97="No CAS","",INDEX('DEQ Pollutant List'!$C$7:$C$614,MATCH('5. Pollutant Emissions - MB'!C97,'DEQ Pollutant List'!$B$7:$B$614,0))),"")</f>
        <v/>
      </c>
      <c r="E97" s="201" t="str">
        <f>IFERROR(IF(OR($C97="",$C97="No CAS"),INDEX('DEQ Pollutant List'!$A$7:$A$614,MATCH($D97,'DEQ Pollutant List'!$C$7:$C$614,0)),INDEX('DEQ Pollutant List'!$A$7:$A$614,MATCH($C97,'DEQ Pollutant List'!$B$7:$B$614,0))),"")</f>
        <v/>
      </c>
      <c r="F97" s="93"/>
      <c r="G97" s="94"/>
      <c r="H97" s="80"/>
      <c r="I97" s="77"/>
      <c r="J97" s="81"/>
      <c r="K97" s="79"/>
      <c r="L97" s="77"/>
      <c r="M97" s="81"/>
      <c r="N97" s="79"/>
    </row>
    <row r="98" spans="1:14" x14ac:dyDescent="0.35">
      <c r="A98" s="59"/>
      <c r="B98" s="90"/>
      <c r="C98" s="89"/>
      <c r="D98" s="61" t="str">
        <f>IFERROR(IF(C98="No CAS","",INDEX('DEQ Pollutant List'!$C$7:$C$614,MATCH('5. Pollutant Emissions - MB'!C98,'DEQ Pollutant List'!$B$7:$B$614,0))),"")</f>
        <v/>
      </c>
      <c r="E98" s="201" t="str">
        <f>IFERROR(IF(OR($C98="",$C98="No CAS"),INDEX('DEQ Pollutant List'!$A$7:$A$614,MATCH($D98,'DEQ Pollutant List'!$C$7:$C$614,0)),INDEX('DEQ Pollutant List'!$A$7:$A$614,MATCH($C98,'DEQ Pollutant List'!$B$7:$B$614,0))),"")</f>
        <v/>
      </c>
      <c r="F98" s="93"/>
      <c r="G98" s="94"/>
      <c r="H98" s="80"/>
      <c r="I98" s="77"/>
      <c r="J98" s="81"/>
      <c r="K98" s="79"/>
      <c r="L98" s="77"/>
      <c r="M98" s="81"/>
      <c r="N98" s="79"/>
    </row>
    <row r="99" spans="1:14" x14ac:dyDescent="0.35">
      <c r="A99" s="59"/>
      <c r="B99" s="90"/>
      <c r="C99" s="89"/>
      <c r="D99" s="61" t="str">
        <f>IFERROR(IF(C99="No CAS","",INDEX('DEQ Pollutant List'!$C$7:$C$614,MATCH('5. Pollutant Emissions - MB'!C99,'DEQ Pollutant List'!$B$7:$B$614,0))),"")</f>
        <v/>
      </c>
      <c r="E99" s="201" t="str">
        <f>IFERROR(IF(OR($C99="",$C99="No CAS"),INDEX('DEQ Pollutant List'!$A$7:$A$614,MATCH($D99,'DEQ Pollutant List'!$C$7:$C$614,0)),INDEX('DEQ Pollutant List'!$A$7:$A$614,MATCH($C99,'DEQ Pollutant List'!$B$7:$B$614,0))),"")</f>
        <v/>
      </c>
      <c r="F99" s="93"/>
      <c r="G99" s="94"/>
      <c r="H99" s="80"/>
      <c r="I99" s="77"/>
      <c r="J99" s="81"/>
      <c r="K99" s="79"/>
      <c r="L99" s="77"/>
      <c r="M99" s="81"/>
      <c r="N99" s="79"/>
    </row>
    <row r="100" spans="1:14" x14ac:dyDescent="0.35">
      <c r="A100" s="59"/>
      <c r="B100" s="90"/>
      <c r="C100" s="89"/>
      <c r="D100" s="61" t="str">
        <f>IFERROR(IF(C100="No CAS","",INDEX('DEQ Pollutant List'!$C$7:$C$614,MATCH('5. Pollutant Emissions - MB'!C100,'DEQ Pollutant List'!$B$7:$B$614,0))),"")</f>
        <v/>
      </c>
      <c r="E100" s="201" t="str">
        <f>IFERROR(IF(OR($C100="",$C100="No CAS"),INDEX('DEQ Pollutant List'!$A$7:$A$614,MATCH($D100,'DEQ Pollutant List'!$C$7:$C$614,0)),INDEX('DEQ Pollutant List'!$A$7:$A$614,MATCH($C100,'DEQ Pollutant List'!$B$7:$B$614,0))),"")</f>
        <v/>
      </c>
      <c r="F100" s="93"/>
      <c r="G100" s="94"/>
      <c r="H100" s="80"/>
      <c r="I100" s="77"/>
      <c r="J100" s="81"/>
      <c r="K100" s="79"/>
      <c r="L100" s="77"/>
      <c r="M100" s="81"/>
      <c r="N100" s="79"/>
    </row>
    <row r="101" spans="1:14" x14ac:dyDescent="0.35">
      <c r="A101" s="59"/>
      <c r="B101" s="90"/>
      <c r="C101" s="89"/>
      <c r="D101" s="61" t="str">
        <f>IFERROR(IF(C101="No CAS","",INDEX('DEQ Pollutant List'!$C$7:$C$614,MATCH('5. Pollutant Emissions - MB'!C101,'DEQ Pollutant List'!$B$7:$B$614,0))),"")</f>
        <v/>
      </c>
      <c r="E101" s="201" t="str">
        <f>IFERROR(IF(OR($C101="",$C101="No CAS"),INDEX('DEQ Pollutant List'!$A$7:$A$614,MATCH($D101,'DEQ Pollutant List'!$C$7:$C$614,0)),INDEX('DEQ Pollutant List'!$A$7:$A$614,MATCH($C101,'DEQ Pollutant List'!$B$7:$B$614,0))),"")</f>
        <v/>
      </c>
      <c r="F101" s="93"/>
      <c r="G101" s="94"/>
      <c r="H101" s="80"/>
      <c r="I101" s="77"/>
      <c r="J101" s="81"/>
      <c r="K101" s="79"/>
      <c r="L101" s="77"/>
      <c r="M101" s="81"/>
      <c r="N101" s="79"/>
    </row>
    <row r="102" spans="1:14" x14ac:dyDescent="0.35">
      <c r="A102" s="59"/>
      <c r="B102" s="90"/>
      <c r="C102" s="89"/>
      <c r="D102" s="61" t="str">
        <f>IFERROR(IF(C102="No CAS","",INDEX('DEQ Pollutant List'!$C$7:$C$614,MATCH('5. Pollutant Emissions - MB'!C102,'DEQ Pollutant List'!$B$7:$B$614,0))),"")</f>
        <v/>
      </c>
      <c r="E102" s="201" t="str">
        <f>IFERROR(IF(OR($C102="",$C102="No CAS"),INDEX('DEQ Pollutant List'!$A$7:$A$614,MATCH($D102,'DEQ Pollutant List'!$C$7:$C$614,0)),INDEX('DEQ Pollutant List'!$A$7:$A$614,MATCH($C102,'DEQ Pollutant List'!$B$7:$B$614,0))),"")</f>
        <v/>
      </c>
      <c r="F102" s="93"/>
      <c r="G102" s="94"/>
      <c r="H102" s="80"/>
      <c r="I102" s="77"/>
      <c r="J102" s="81"/>
      <c r="K102" s="79"/>
      <c r="L102" s="77"/>
      <c r="M102" s="81"/>
      <c r="N102" s="79"/>
    </row>
    <row r="103" spans="1:14" x14ac:dyDescent="0.35">
      <c r="A103" s="59"/>
      <c r="B103" s="90"/>
      <c r="C103" s="89"/>
      <c r="D103" s="61" t="str">
        <f>IFERROR(IF(C103="No CAS","",INDEX('DEQ Pollutant List'!$C$7:$C$614,MATCH('5. Pollutant Emissions - MB'!C103,'DEQ Pollutant List'!$B$7:$B$614,0))),"")</f>
        <v/>
      </c>
      <c r="E103" s="201" t="str">
        <f>IFERROR(IF(OR($C103="",$C103="No CAS"),INDEX('DEQ Pollutant List'!$A$7:$A$614,MATCH($D103,'DEQ Pollutant List'!$C$7:$C$614,0)),INDEX('DEQ Pollutant List'!$A$7:$A$614,MATCH($C103,'DEQ Pollutant List'!$B$7:$B$614,0))),"")</f>
        <v/>
      </c>
      <c r="F103" s="93"/>
      <c r="G103" s="94"/>
      <c r="H103" s="80"/>
      <c r="I103" s="77"/>
      <c r="J103" s="81"/>
      <c r="K103" s="79"/>
      <c r="L103" s="77"/>
      <c r="M103" s="81"/>
      <c r="N103" s="79"/>
    </row>
    <row r="104" spans="1:14" x14ac:dyDescent="0.35">
      <c r="A104" s="59"/>
      <c r="B104" s="90"/>
      <c r="C104" s="89"/>
      <c r="D104" s="61" t="str">
        <f>IFERROR(IF(C104="No CAS","",INDEX('DEQ Pollutant List'!$C$7:$C$614,MATCH('5. Pollutant Emissions - MB'!C104,'DEQ Pollutant List'!$B$7:$B$614,0))),"")</f>
        <v/>
      </c>
      <c r="E104" s="201" t="str">
        <f>IFERROR(IF(OR($C104="",$C104="No CAS"),INDEX('DEQ Pollutant List'!$A$7:$A$614,MATCH($D104,'DEQ Pollutant List'!$C$7:$C$614,0)),INDEX('DEQ Pollutant List'!$A$7:$A$614,MATCH($C104,'DEQ Pollutant List'!$B$7:$B$614,0))),"")</f>
        <v/>
      </c>
      <c r="F104" s="93"/>
      <c r="G104" s="94"/>
      <c r="H104" s="80"/>
      <c r="I104" s="77"/>
      <c r="J104" s="81"/>
      <c r="K104" s="79"/>
      <c r="L104" s="77"/>
      <c r="M104" s="81"/>
      <c r="N104" s="79"/>
    </row>
    <row r="105" spans="1:14" x14ac:dyDescent="0.35">
      <c r="A105" s="59"/>
      <c r="B105" s="90"/>
      <c r="C105" s="89"/>
      <c r="D105" s="61" t="str">
        <f>IFERROR(IF(C105="No CAS","",INDEX('DEQ Pollutant List'!$C$7:$C$614,MATCH('5. Pollutant Emissions - MB'!C105,'DEQ Pollutant List'!$B$7:$B$614,0))),"")</f>
        <v/>
      </c>
      <c r="E105" s="201" t="str">
        <f>IFERROR(IF(OR($C105="",$C105="No CAS"),INDEX('DEQ Pollutant List'!$A$7:$A$614,MATCH($D105,'DEQ Pollutant List'!$C$7:$C$614,0)),INDEX('DEQ Pollutant List'!$A$7:$A$614,MATCH($C105,'DEQ Pollutant List'!$B$7:$B$614,0))),"")</f>
        <v/>
      </c>
      <c r="F105" s="93"/>
      <c r="G105" s="94"/>
      <c r="H105" s="80"/>
      <c r="I105" s="77"/>
      <c r="J105" s="81"/>
      <c r="K105" s="79"/>
      <c r="L105" s="77"/>
      <c r="M105" s="81"/>
      <c r="N105" s="79"/>
    </row>
    <row r="106" spans="1:14" x14ac:dyDescent="0.35">
      <c r="A106" s="59"/>
      <c r="B106" s="90"/>
      <c r="C106" s="89"/>
      <c r="D106" s="61" t="str">
        <f>IFERROR(IF(C106="No CAS","",INDEX('DEQ Pollutant List'!$C$7:$C$614,MATCH('5. Pollutant Emissions - MB'!C106,'DEQ Pollutant List'!$B$7:$B$614,0))),"")</f>
        <v/>
      </c>
      <c r="E106" s="201" t="str">
        <f>IFERROR(IF(OR($C106="",$C106="No CAS"),INDEX('DEQ Pollutant List'!$A$7:$A$614,MATCH($D106,'DEQ Pollutant List'!$C$7:$C$614,0)),INDEX('DEQ Pollutant List'!$A$7:$A$614,MATCH($C106,'DEQ Pollutant List'!$B$7:$B$614,0))),"")</f>
        <v/>
      </c>
      <c r="F106" s="93"/>
      <c r="G106" s="94"/>
      <c r="H106" s="80"/>
      <c r="I106" s="77"/>
      <c r="J106" s="81"/>
      <c r="K106" s="79"/>
      <c r="L106" s="77"/>
      <c r="M106" s="81"/>
      <c r="N106" s="79"/>
    </row>
    <row r="107" spans="1:14" x14ac:dyDescent="0.35">
      <c r="A107" s="59"/>
      <c r="B107" s="90"/>
      <c r="C107" s="89"/>
      <c r="D107" s="61" t="str">
        <f>IFERROR(IF(C107="No CAS","",INDEX('DEQ Pollutant List'!$C$7:$C$614,MATCH('5. Pollutant Emissions - MB'!C107,'DEQ Pollutant List'!$B$7:$B$614,0))),"")</f>
        <v/>
      </c>
      <c r="E107" s="201" t="str">
        <f>IFERROR(IF(OR($C107="",$C107="No CAS"),INDEX('DEQ Pollutant List'!$A$7:$A$614,MATCH($D107,'DEQ Pollutant List'!$C$7:$C$614,0)),INDEX('DEQ Pollutant List'!$A$7:$A$614,MATCH($C107,'DEQ Pollutant List'!$B$7:$B$614,0))),"")</f>
        <v/>
      </c>
      <c r="F107" s="93"/>
      <c r="G107" s="94"/>
      <c r="H107" s="80"/>
      <c r="I107" s="77"/>
      <c r="J107" s="81"/>
      <c r="K107" s="79"/>
      <c r="L107" s="77"/>
      <c r="M107" s="81"/>
      <c r="N107" s="79"/>
    </row>
    <row r="108" spans="1:14" x14ac:dyDescent="0.35">
      <c r="A108" s="59"/>
      <c r="B108" s="90"/>
      <c r="C108" s="89"/>
      <c r="D108" s="61" t="str">
        <f>IFERROR(IF(C108="No CAS","",INDEX('DEQ Pollutant List'!$C$7:$C$614,MATCH('5. Pollutant Emissions - MB'!C108,'DEQ Pollutant List'!$B$7:$B$614,0))),"")</f>
        <v/>
      </c>
      <c r="E108" s="201" t="str">
        <f>IFERROR(IF(OR($C108="",$C108="No CAS"),INDEX('DEQ Pollutant List'!$A$7:$A$614,MATCH($D108,'DEQ Pollutant List'!$C$7:$C$614,0)),INDEX('DEQ Pollutant List'!$A$7:$A$614,MATCH($C108,'DEQ Pollutant List'!$B$7:$B$614,0))),"")</f>
        <v/>
      </c>
      <c r="F108" s="93"/>
      <c r="G108" s="94"/>
      <c r="H108" s="80"/>
      <c r="I108" s="77"/>
      <c r="J108" s="81"/>
      <c r="K108" s="79"/>
      <c r="L108" s="77"/>
      <c r="M108" s="81"/>
      <c r="N108" s="79"/>
    </row>
    <row r="109" spans="1:14" x14ac:dyDescent="0.35">
      <c r="A109" s="59"/>
      <c r="B109" s="90"/>
      <c r="C109" s="89"/>
      <c r="D109" s="61" t="str">
        <f>IFERROR(IF(C109="No CAS","",INDEX('DEQ Pollutant List'!$C$7:$C$614,MATCH('5. Pollutant Emissions - MB'!C109,'DEQ Pollutant List'!$B$7:$B$614,0))),"")</f>
        <v/>
      </c>
      <c r="E109" s="201" t="str">
        <f>IFERROR(IF(OR($C109="",$C109="No CAS"),INDEX('DEQ Pollutant List'!$A$7:$A$614,MATCH($D109,'DEQ Pollutant List'!$C$7:$C$614,0)),INDEX('DEQ Pollutant List'!$A$7:$A$614,MATCH($C109,'DEQ Pollutant List'!$B$7:$B$614,0))),"")</f>
        <v/>
      </c>
      <c r="F109" s="93"/>
      <c r="G109" s="94"/>
      <c r="H109" s="80"/>
      <c r="I109" s="77"/>
      <c r="J109" s="81"/>
      <c r="K109" s="79"/>
      <c r="L109" s="77"/>
      <c r="M109" s="81"/>
      <c r="N109" s="79"/>
    </row>
    <row r="110" spans="1:14" x14ac:dyDescent="0.35">
      <c r="A110" s="59"/>
      <c r="B110" s="90"/>
      <c r="C110" s="89"/>
      <c r="D110" s="61" t="str">
        <f>IFERROR(IF(C110="No CAS","",INDEX('DEQ Pollutant List'!$C$7:$C$614,MATCH('5. Pollutant Emissions - MB'!C110,'DEQ Pollutant List'!$B$7:$B$614,0))),"")</f>
        <v/>
      </c>
      <c r="E110" s="201" t="str">
        <f>IFERROR(IF(OR($C110="",$C110="No CAS"),INDEX('DEQ Pollutant List'!$A$7:$A$614,MATCH($D110,'DEQ Pollutant List'!$C$7:$C$614,0)),INDEX('DEQ Pollutant List'!$A$7:$A$614,MATCH($C110,'DEQ Pollutant List'!$B$7:$B$614,0))),"")</f>
        <v/>
      </c>
      <c r="F110" s="93"/>
      <c r="G110" s="94"/>
      <c r="H110" s="80"/>
      <c r="I110" s="77"/>
      <c r="J110" s="81"/>
      <c r="K110" s="79"/>
      <c r="L110" s="77"/>
      <c r="M110" s="81"/>
      <c r="N110" s="79"/>
    </row>
    <row r="111" spans="1:14" x14ac:dyDescent="0.35">
      <c r="A111" s="59"/>
      <c r="B111" s="90"/>
      <c r="C111" s="89"/>
      <c r="D111" s="61" t="str">
        <f>IFERROR(IF(C111="No CAS","",INDEX('DEQ Pollutant List'!$C$7:$C$614,MATCH('5. Pollutant Emissions - MB'!C111,'DEQ Pollutant List'!$B$7:$B$614,0))),"")</f>
        <v/>
      </c>
      <c r="E111" s="201" t="str">
        <f>IFERROR(IF(OR($C111="",$C111="No CAS"),INDEX('DEQ Pollutant List'!$A$7:$A$614,MATCH($D111,'DEQ Pollutant List'!$C$7:$C$614,0)),INDEX('DEQ Pollutant List'!$A$7:$A$614,MATCH($C111,'DEQ Pollutant List'!$B$7:$B$614,0))),"")</f>
        <v/>
      </c>
      <c r="F111" s="93"/>
      <c r="G111" s="94"/>
      <c r="H111" s="80"/>
      <c r="I111" s="77"/>
      <c r="J111" s="81"/>
      <c r="K111" s="79"/>
      <c r="L111" s="77"/>
      <c r="M111" s="81"/>
      <c r="N111" s="79"/>
    </row>
    <row r="112" spans="1:14" x14ac:dyDescent="0.35">
      <c r="A112" s="59"/>
      <c r="B112" s="90"/>
      <c r="C112" s="89"/>
      <c r="D112" s="61" t="str">
        <f>IFERROR(IF(C112="No CAS","",INDEX('DEQ Pollutant List'!$C$7:$C$614,MATCH('5. Pollutant Emissions - MB'!C112,'DEQ Pollutant List'!$B$7:$B$614,0))),"")</f>
        <v/>
      </c>
      <c r="E112" s="201" t="str">
        <f>IFERROR(IF(OR($C112="",$C112="No CAS"),INDEX('DEQ Pollutant List'!$A$7:$A$614,MATCH($D112,'DEQ Pollutant List'!$C$7:$C$614,0)),INDEX('DEQ Pollutant List'!$A$7:$A$614,MATCH($C112,'DEQ Pollutant List'!$B$7:$B$614,0))),"")</f>
        <v/>
      </c>
      <c r="F112" s="93"/>
      <c r="G112" s="94"/>
      <c r="H112" s="80"/>
      <c r="I112" s="77"/>
      <c r="J112" s="81"/>
      <c r="K112" s="79"/>
      <c r="L112" s="77"/>
      <c r="M112" s="81"/>
      <c r="N112" s="79"/>
    </row>
    <row r="113" spans="1:14" x14ac:dyDescent="0.35">
      <c r="A113" s="59"/>
      <c r="B113" s="90"/>
      <c r="C113" s="89"/>
      <c r="D113" s="61" t="str">
        <f>IFERROR(IF(C113="No CAS","",INDEX('DEQ Pollutant List'!$C$7:$C$614,MATCH('5. Pollutant Emissions - MB'!C113,'DEQ Pollutant List'!$B$7:$B$614,0))),"")</f>
        <v/>
      </c>
      <c r="E113" s="201" t="str">
        <f>IFERROR(IF(OR($C113="",$C113="No CAS"),INDEX('DEQ Pollutant List'!$A$7:$A$614,MATCH($D113,'DEQ Pollutant List'!$C$7:$C$614,0)),INDEX('DEQ Pollutant List'!$A$7:$A$614,MATCH($C113,'DEQ Pollutant List'!$B$7:$B$614,0))),"")</f>
        <v/>
      </c>
      <c r="F113" s="93"/>
      <c r="G113" s="94"/>
      <c r="H113" s="80"/>
      <c r="I113" s="77"/>
      <c r="J113" s="81"/>
      <c r="K113" s="79"/>
      <c r="L113" s="77"/>
      <c r="M113" s="81"/>
      <c r="N113" s="79"/>
    </row>
    <row r="114" spans="1:14" x14ac:dyDescent="0.35">
      <c r="A114" s="59"/>
      <c r="B114" s="90"/>
      <c r="C114" s="89"/>
      <c r="D114" s="61" t="str">
        <f>IFERROR(IF(C114="No CAS","",INDEX('DEQ Pollutant List'!$C$7:$C$614,MATCH('5. Pollutant Emissions - MB'!C114,'DEQ Pollutant List'!$B$7:$B$614,0))),"")</f>
        <v/>
      </c>
      <c r="E114" s="201" t="str">
        <f>IFERROR(IF(OR($C114="",$C114="No CAS"),INDEX('DEQ Pollutant List'!$A$7:$A$614,MATCH($D114,'DEQ Pollutant List'!$C$7:$C$614,0)),INDEX('DEQ Pollutant List'!$A$7:$A$614,MATCH($C114,'DEQ Pollutant List'!$B$7:$B$614,0))),"")</f>
        <v/>
      </c>
      <c r="F114" s="93"/>
      <c r="G114" s="94"/>
      <c r="H114" s="80"/>
      <c r="I114" s="77"/>
      <c r="J114" s="81"/>
      <c r="K114" s="79"/>
      <c r="L114" s="77"/>
      <c r="M114" s="81"/>
      <c r="N114" s="79"/>
    </row>
    <row r="115" spans="1:14" x14ac:dyDescent="0.35">
      <c r="A115" s="59"/>
      <c r="B115" s="90"/>
      <c r="C115" s="89"/>
      <c r="D115" s="61" t="str">
        <f>IFERROR(IF(C115="No CAS","",INDEX('DEQ Pollutant List'!$C$7:$C$614,MATCH('5. Pollutant Emissions - MB'!C115,'DEQ Pollutant List'!$B$7:$B$614,0))),"")</f>
        <v/>
      </c>
      <c r="E115" s="201" t="str">
        <f>IFERROR(IF(OR($C115="",$C115="No CAS"),INDEX('DEQ Pollutant List'!$A$7:$A$614,MATCH($D115,'DEQ Pollutant List'!$C$7:$C$614,0)),INDEX('DEQ Pollutant List'!$A$7:$A$614,MATCH($C115,'DEQ Pollutant List'!$B$7:$B$614,0))),"")</f>
        <v/>
      </c>
      <c r="F115" s="93"/>
      <c r="G115" s="94"/>
      <c r="H115" s="80"/>
      <c r="I115" s="77"/>
      <c r="J115" s="81"/>
      <c r="K115" s="79"/>
      <c r="L115" s="77"/>
      <c r="M115" s="81"/>
      <c r="N115" s="79"/>
    </row>
    <row r="116" spans="1:14" x14ac:dyDescent="0.35">
      <c r="A116" s="59"/>
      <c r="B116" s="90"/>
      <c r="C116" s="89"/>
      <c r="D116" s="61" t="str">
        <f>IFERROR(IF(C116="No CAS","",INDEX('DEQ Pollutant List'!$C$7:$C$614,MATCH('5. Pollutant Emissions - MB'!C116,'DEQ Pollutant List'!$B$7:$B$614,0))),"")</f>
        <v/>
      </c>
      <c r="E116" s="201" t="str">
        <f>IFERROR(IF(OR($C116="",$C116="No CAS"),INDEX('DEQ Pollutant List'!$A$7:$A$614,MATCH($D116,'DEQ Pollutant List'!$C$7:$C$614,0)),INDEX('DEQ Pollutant List'!$A$7:$A$614,MATCH($C116,'DEQ Pollutant List'!$B$7:$B$614,0))),"")</f>
        <v/>
      </c>
      <c r="F116" s="93"/>
      <c r="G116" s="94"/>
      <c r="H116" s="80"/>
      <c r="I116" s="77"/>
      <c r="J116" s="81"/>
      <c r="K116" s="79"/>
      <c r="L116" s="77"/>
      <c r="M116" s="81"/>
      <c r="N116" s="79"/>
    </row>
    <row r="117" spans="1:14" x14ac:dyDescent="0.35">
      <c r="A117" s="59"/>
      <c r="B117" s="90"/>
      <c r="C117" s="89"/>
      <c r="D117" s="61" t="str">
        <f>IFERROR(IF(C117="No CAS","",INDEX('DEQ Pollutant List'!$C$7:$C$614,MATCH('5. Pollutant Emissions - MB'!C117,'DEQ Pollutant List'!$B$7:$B$614,0))),"")</f>
        <v/>
      </c>
      <c r="E117" s="201" t="str">
        <f>IFERROR(IF(OR($C117="",$C117="No CAS"),INDEX('DEQ Pollutant List'!$A$7:$A$614,MATCH($D117,'DEQ Pollutant List'!$C$7:$C$614,0)),INDEX('DEQ Pollutant List'!$A$7:$A$614,MATCH($C117,'DEQ Pollutant List'!$B$7:$B$614,0))),"")</f>
        <v/>
      </c>
      <c r="F117" s="93"/>
      <c r="G117" s="94"/>
      <c r="H117" s="80"/>
      <c r="I117" s="77"/>
      <c r="J117" s="81"/>
      <c r="K117" s="79"/>
      <c r="L117" s="77"/>
      <c r="M117" s="81"/>
      <c r="N117" s="79"/>
    </row>
    <row r="118" spans="1:14" x14ac:dyDescent="0.35">
      <c r="A118" s="59"/>
      <c r="B118" s="90"/>
      <c r="C118" s="89"/>
      <c r="D118" s="61" t="str">
        <f>IFERROR(IF(C118="No CAS","",INDEX('DEQ Pollutant List'!$C$7:$C$614,MATCH('5. Pollutant Emissions - MB'!C118,'DEQ Pollutant List'!$B$7:$B$614,0))),"")</f>
        <v/>
      </c>
      <c r="E118" s="201" t="str">
        <f>IFERROR(IF(OR($C118="",$C118="No CAS"),INDEX('DEQ Pollutant List'!$A$7:$A$614,MATCH($D118,'DEQ Pollutant List'!$C$7:$C$614,0)),INDEX('DEQ Pollutant List'!$A$7:$A$614,MATCH($C118,'DEQ Pollutant List'!$B$7:$B$614,0))),"")</f>
        <v/>
      </c>
      <c r="F118" s="93"/>
      <c r="G118" s="94"/>
      <c r="H118" s="80"/>
      <c r="I118" s="77"/>
      <c r="J118" s="81"/>
      <c r="K118" s="79"/>
      <c r="L118" s="77"/>
      <c r="M118" s="81"/>
      <c r="N118" s="79"/>
    </row>
    <row r="119" spans="1:14" x14ac:dyDescent="0.35">
      <c r="A119" s="59"/>
      <c r="B119" s="90"/>
      <c r="C119" s="89"/>
      <c r="D119" s="61" t="str">
        <f>IFERROR(IF(C119="No CAS","",INDEX('DEQ Pollutant List'!$C$7:$C$614,MATCH('5. Pollutant Emissions - MB'!C119,'DEQ Pollutant List'!$B$7:$B$614,0))),"")</f>
        <v/>
      </c>
      <c r="E119" s="201" t="str">
        <f>IFERROR(IF(OR($C119="",$C119="No CAS"),INDEX('DEQ Pollutant List'!$A$7:$A$614,MATCH($D119,'DEQ Pollutant List'!$C$7:$C$614,0)),INDEX('DEQ Pollutant List'!$A$7:$A$614,MATCH($C119,'DEQ Pollutant List'!$B$7:$B$614,0))),"")</f>
        <v/>
      </c>
      <c r="F119" s="93"/>
      <c r="G119" s="94"/>
      <c r="H119" s="80"/>
      <c r="I119" s="77"/>
      <c r="J119" s="81"/>
      <c r="K119" s="79"/>
      <c r="L119" s="77"/>
      <c r="M119" s="81"/>
      <c r="N119" s="79"/>
    </row>
    <row r="120" spans="1:14" x14ac:dyDescent="0.35">
      <c r="A120" s="59"/>
      <c r="B120" s="90"/>
      <c r="C120" s="89"/>
      <c r="D120" s="61" t="str">
        <f>IFERROR(IF(C120="No CAS","",INDEX('DEQ Pollutant List'!$C$7:$C$614,MATCH('5. Pollutant Emissions - MB'!C120,'DEQ Pollutant List'!$B$7:$B$614,0))),"")</f>
        <v/>
      </c>
      <c r="E120" s="201" t="str">
        <f>IFERROR(IF(OR($C120="",$C120="No CAS"),INDEX('DEQ Pollutant List'!$A$7:$A$614,MATCH($D120,'DEQ Pollutant List'!$C$7:$C$614,0)),INDEX('DEQ Pollutant List'!$A$7:$A$614,MATCH($C120,'DEQ Pollutant List'!$B$7:$B$614,0))),"")</f>
        <v/>
      </c>
      <c r="F120" s="93"/>
      <c r="G120" s="94"/>
      <c r="H120" s="80"/>
      <c r="I120" s="77"/>
      <c r="J120" s="81"/>
      <c r="K120" s="79"/>
      <c r="L120" s="77"/>
      <c r="M120" s="81"/>
      <c r="N120" s="79"/>
    </row>
    <row r="121" spans="1:14" x14ac:dyDescent="0.35">
      <c r="A121" s="59"/>
      <c r="B121" s="90"/>
      <c r="C121" s="89"/>
      <c r="D121" s="61" t="str">
        <f>IFERROR(IF(C121="No CAS","",INDEX('DEQ Pollutant List'!$C$7:$C$614,MATCH('5. Pollutant Emissions - MB'!C121,'DEQ Pollutant List'!$B$7:$B$614,0))),"")</f>
        <v/>
      </c>
      <c r="E121" s="201" t="str">
        <f>IFERROR(IF(OR($C121="",$C121="No CAS"),INDEX('DEQ Pollutant List'!$A$7:$A$614,MATCH($D121,'DEQ Pollutant List'!$C$7:$C$614,0)),INDEX('DEQ Pollutant List'!$A$7:$A$614,MATCH($C121,'DEQ Pollutant List'!$B$7:$B$614,0))),"")</f>
        <v/>
      </c>
      <c r="F121" s="93"/>
      <c r="G121" s="94"/>
      <c r="H121" s="80"/>
      <c r="I121" s="77"/>
      <c r="J121" s="81"/>
      <c r="K121" s="79"/>
      <c r="L121" s="77"/>
      <c r="M121" s="81"/>
      <c r="N121" s="79"/>
    </row>
    <row r="122" spans="1:14" x14ac:dyDescent="0.35">
      <c r="A122" s="59"/>
      <c r="B122" s="90"/>
      <c r="C122" s="89"/>
      <c r="D122" s="61" t="str">
        <f>IFERROR(IF(C122="No CAS","",INDEX('DEQ Pollutant List'!$C$7:$C$614,MATCH('5. Pollutant Emissions - MB'!C122,'DEQ Pollutant List'!$B$7:$B$614,0))),"")</f>
        <v/>
      </c>
      <c r="E122" s="201" t="str">
        <f>IFERROR(IF(OR($C122="",$C122="No CAS"),INDEX('DEQ Pollutant List'!$A$7:$A$614,MATCH($D122,'DEQ Pollutant List'!$C$7:$C$614,0)),INDEX('DEQ Pollutant List'!$A$7:$A$614,MATCH($C122,'DEQ Pollutant List'!$B$7:$B$614,0))),"")</f>
        <v/>
      </c>
      <c r="F122" s="93"/>
      <c r="G122" s="94"/>
      <c r="H122" s="80"/>
      <c r="I122" s="77"/>
      <c r="J122" s="81"/>
      <c r="K122" s="79"/>
      <c r="L122" s="77"/>
      <c r="M122" s="81"/>
      <c r="N122" s="79"/>
    </row>
    <row r="123" spans="1:14" x14ac:dyDescent="0.35">
      <c r="A123" s="59"/>
      <c r="B123" s="90"/>
      <c r="C123" s="89"/>
      <c r="D123" s="61" t="str">
        <f>IFERROR(IF(C123="No CAS","",INDEX('DEQ Pollutant List'!$C$7:$C$614,MATCH('5. Pollutant Emissions - MB'!C123,'DEQ Pollutant List'!$B$7:$B$614,0))),"")</f>
        <v/>
      </c>
      <c r="E123" s="201" t="str">
        <f>IFERROR(IF(OR($C123="",$C123="No CAS"),INDEX('DEQ Pollutant List'!$A$7:$A$614,MATCH($D123,'DEQ Pollutant List'!$C$7:$C$614,0)),INDEX('DEQ Pollutant List'!$A$7:$A$614,MATCH($C123,'DEQ Pollutant List'!$B$7:$B$614,0))),"")</f>
        <v/>
      </c>
      <c r="F123" s="93"/>
      <c r="G123" s="94"/>
      <c r="H123" s="80"/>
      <c r="I123" s="77"/>
      <c r="J123" s="81"/>
      <c r="K123" s="79"/>
      <c r="L123" s="77"/>
      <c r="M123" s="81"/>
      <c r="N123" s="79"/>
    </row>
    <row r="124" spans="1:14" x14ac:dyDescent="0.35">
      <c r="A124" s="59"/>
      <c r="B124" s="90"/>
      <c r="C124" s="89"/>
      <c r="D124" s="61" t="str">
        <f>IFERROR(IF(C124="No CAS","",INDEX('DEQ Pollutant List'!$C$7:$C$614,MATCH('5. Pollutant Emissions - MB'!C124,'DEQ Pollutant List'!$B$7:$B$614,0))),"")</f>
        <v/>
      </c>
      <c r="E124" s="201" t="str">
        <f>IFERROR(IF(OR($C124="",$C124="No CAS"),INDEX('DEQ Pollutant List'!$A$7:$A$614,MATCH($D124,'DEQ Pollutant List'!$C$7:$C$614,0)),INDEX('DEQ Pollutant List'!$A$7:$A$614,MATCH($C124,'DEQ Pollutant List'!$B$7:$B$614,0))),"")</f>
        <v/>
      </c>
      <c r="F124" s="93"/>
      <c r="G124" s="94"/>
      <c r="H124" s="80"/>
      <c r="I124" s="77"/>
      <c r="J124" s="81"/>
      <c r="K124" s="79"/>
      <c r="L124" s="77"/>
      <c r="M124" s="81"/>
      <c r="N124" s="79"/>
    </row>
    <row r="125" spans="1:14" x14ac:dyDescent="0.35">
      <c r="A125" s="59"/>
      <c r="B125" s="90"/>
      <c r="C125" s="89"/>
      <c r="D125" s="61" t="str">
        <f>IFERROR(IF(C125="No CAS","",INDEX('DEQ Pollutant List'!$C$7:$C$614,MATCH('5. Pollutant Emissions - MB'!C125,'DEQ Pollutant List'!$B$7:$B$614,0))),"")</f>
        <v/>
      </c>
      <c r="E125" s="201" t="str">
        <f>IFERROR(IF(OR($C125="",$C125="No CAS"),INDEX('DEQ Pollutant List'!$A$7:$A$614,MATCH($D125,'DEQ Pollutant List'!$C$7:$C$614,0)),INDEX('DEQ Pollutant List'!$A$7:$A$614,MATCH($C125,'DEQ Pollutant List'!$B$7:$B$614,0))),"")</f>
        <v/>
      </c>
      <c r="F125" s="93"/>
      <c r="G125" s="94"/>
      <c r="H125" s="80"/>
      <c r="I125" s="77"/>
      <c r="J125" s="81"/>
      <c r="K125" s="79"/>
      <c r="L125" s="77"/>
      <c r="M125" s="81"/>
      <c r="N125" s="79"/>
    </row>
    <row r="126" spans="1:14" x14ac:dyDescent="0.35">
      <c r="A126" s="59"/>
      <c r="B126" s="90"/>
      <c r="C126" s="89"/>
      <c r="D126" s="61" t="str">
        <f>IFERROR(IF(C126="No CAS","",INDEX('DEQ Pollutant List'!$C$7:$C$614,MATCH('5. Pollutant Emissions - MB'!C126,'DEQ Pollutant List'!$B$7:$B$614,0))),"")</f>
        <v/>
      </c>
      <c r="E126" s="201" t="str">
        <f>IFERROR(IF(OR($C126="",$C126="No CAS"),INDEX('DEQ Pollutant List'!$A$7:$A$614,MATCH($D126,'DEQ Pollutant List'!$C$7:$C$614,0)),INDEX('DEQ Pollutant List'!$A$7:$A$614,MATCH($C126,'DEQ Pollutant List'!$B$7:$B$614,0))),"")</f>
        <v/>
      </c>
      <c r="F126" s="93"/>
      <c r="G126" s="94"/>
      <c r="H126" s="80"/>
      <c r="I126" s="77"/>
      <c r="J126" s="81"/>
      <c r="K126" s="79"/>
      <c r="L126" s="77"/>
      <c r="M126" s="81"/>
      <c r="N126" s="79"/>
    </row>
    <row r="127" spans="1:14" x14ac:dyDescent="0.35">
      <c r="A127" s="59"/>
      <c r="B127" s="90"/>
      <c r="C127" s="89"/>
      <c r="D127" s="61" t="str">
        <f>IFERROR(IF(C127="No CAS","",INDEX('DEQ Pollutant List'!$C$7:$C$614,MATCH('5. Pollutant Emissions - MB'!C127,'DEQ Pollutant List'!$B$7:$B$614,0))),"")</f>
        <v/>
      </c>
      <c r="E127" s="201" t="str">
        <f>IFERROR(IF(OR($C127="",$C127="No CAS"),INDEX('DEQ Pollutant List'!$A$7:$A$614,MATCH($D127,'DEQ Pollutant List'!$C$7:$C$614,0)),INDEX('DEQ Pollutant List'!$A$7:$A$614,MATCH($C127,'DEQ Pollutant List'!$B$7:$B$614,0))),"")</f>
        <v/>
      </c>
      <c r="F127" s="93"/>
      <c r="G127" s="94"/>
      <c r="H127" s="80"/>
      <c r="I127" s="77"/>
      <c r="J127" s="81"/>
      <c r="K127" s="79"/>
      <c r="L127" s="77"/>
      <c r="M127" s="81"/>
      <c r="N127" s="79"/>
    </row>
    <row r="128" spans="1:14" x14ac:dyDescent="0.35">
      <c r="A128" s="59"/>
      <c r="B128" s="90"/>
      <c r="C128" s="89"/>
      <c r="D128" s="61" t="str">
        <f>IFERROR(IF(C128="No CAS","",INDEX('DEQ Pollutant List'!$C$7:$C$614,MATCH('5. Pollutant Emissions - MB'!C128,'DEQ Pollutant List'!$B$7:$B$614,0))),"")</f>
        <v/>
      </c>
      <c r="E128" s="201" t="str">
        <f>IFERROR(IF(OR($C128="",$C128="No CAS"),INDEX('DEQ Pollutant List'!$A$7:$A$614,MATCH($D128,'DEQ Pollutant List'!$C$7:$C$614,0)),INDEX('DEQ Pollutant List'!$A$7:$A$614,MATCH($C128,'DEQ Pollutant List'!$B$7:$B$614,0))),"")</f>
        <v/>
      </c>
      <c r="F128" s="93"/>
      <c r="G128" s="94"/>
      <c r="H128" s="80"/>
      <c r="I128" s="77"/>
      <c r="J128" s="81"/>
      <c r="K128" s="79"/>
      <c r="L128" s="77"/>
      <c r="M128" s="81"/>
      <c r="N128" s="79"/>
    </row>
    <row r="129" spans="1:14" x14ac:dyDescent="0.35">
      <c r="A129" s="59"/>
      <c r="B129" s="90"/>
      <c r="C129" s="89"/>
      <c r="D129" s="61" t="str">
        <f>IFERROR(IF(C129="No CAS","",INDEX('DEQ Pollutant List'!$C$7:$C$614,MATCH('5. Pollutant Emissions - MB'!C129,'DEQ Pollutant List'!$B$7:$B$614,0))),"")</f>
        <v/>
      </c>
      <c r="E129" s="201" t="str">
        <f>IFERROR(IF(OR($C129="",$C129="No CAS"),INDEX('DEQ Pollutant List'!$A$7:$A$614,MATCH($D129,'DEQ Pollutant List'!$C$7:$C$614,0)),INDEX('DEQ Pollutant List'!$A$7:$A$614,MATCH($C129,'DEQ Pollutant List'!$B$7:$B$614,0))),"")</f>
        <v/>
      </c>
      <c r="F129" s="93"/>
      <c r="G129" s="94"/>
      <c r="H129" s="80"/>
      <c r="I129" s="77"/>
      <c r="J129" s="81"/>
      <c r="K129" s="79"/>
      <c r="L129" s="77"/>
      <c r="M129" s="81"/>
      <c r="N129" s="79"/>
    </row>
    <row r="130" spans="1:14" x14ac:dyDescent="0.35">
      <c r="A130" s="59"/>
      <c r="B130" s="90"/>
      <c r="C130" s="89"/>
      <c r="D130" s="61" t="str">
        <f>IFERROR(IF(C130="No CAS","",INDEX('DEQ Pollutant List'!$C$7:$C$614,MATCH('5. Pollutant Emissions - MB'!C130,'DEQ Pollutant List'!$B$7:$B$614,0))),"")</f>
        <v/>
      </c>
      <c r="E130" s="201" t="str">
        <f>IFERROR(IF(OR($C130="",$C130="No CAS"),INDEX('DEQ Pollutant List'!$A$7:$A$614,MATCH($D130,'DEQ Pollutant List'!$C$7:$C$614,0)),INDEX('DEQ Pollutant List'!$A$7:$A$614,MATCH($C130,'DEQ Pollutant List'!$B$7:$B$614,0))),"")</f>
        <v/>
      </c>
      <c r="F130" s="93"/>
      <c r="G130" s="94"/>
      <c r="H130" s="80"/>
      <c r="I130" s="77"/>
      <c r="J130" s="81"/>
      <c r="K130" s="79"/>
      <c r="L130" s="77"/>
      <c r="M130" s="81"/>
      <c r="N130" s="79"/>
    </row>
    <row r="131" spans="1:14" x14ac:dyDescent="0.35">
      <c r="A131" s="59"/>
      <c r="B131" s="90"/>
      <c r="C131" s="89"/>
      <c r="D131" s="61" t="str">
        <f>IFERROR(IF(C131="No CAS","",INDEX('DEQ Pollutant List'!$C$7:$C$614,MATCH('5. Pollutant Emissions - MB'!C131,'DEQ Pollutant List'!$B$7:$B$614,0))),"")</f>
        <v/>
      </c>
      <c r="E131" s="201" t="str">
        <f>IFERROR(IF(OR($C131="",$C131="No CAS"),INDEX('DEQ Pollutant List'!$A$7:$A$614,MATCH($D131,'DEQ Pollutant List'!$C$7:$C$614,0)),INDEX('DEQ Pollutant List'!$A$7:$A$614,MATCH($C131,'DEQ Pollutant List'!$B$7:$B$614,0))),"")</f>
        <v/>
      </c>
      <c r="F131" s="93"/>
      <c r="G131" s="94"/>
      <c r="H131" s="80"/>
      <c r="I131" s="77"/>
      <c r="J131" s="81"/>
      <c r="K131" s="79"/>
      <c r="L131" s="77"/>
      <c r="M131" s="81"/>
      <c r="N131" s="79"/>
    </row>
    <row r="132" spans="1:14" x14ac:dyDescent="0.35">
      <c r="A132" s="59"/>
      <c r="B132" s="90"/>
      <c r="C132" s="89"/>
      <c r="D132" s="61" t="str">
        <f>IFERROR(IF(C132="No CAS","",INDEX('DEQ Pollutant List'!$C$7:$C$614,MATCH('5. Pollutant Emissions - MB'!C132,'DEQ Pollutant List'!$B$7:$B$614,0))),"")</f>
        <v/>
      </c>
      <c r="E132" s="201" t="str">
        <f>IFERROR(IF(OR($C132="",$C132="No CAS"),INDEX('DEQ Pollutant List'!$A$7:$A$614,MATCH($D132,'DEQ Pollutant List'!$C$7:$C$614,0)),INDEX('DEQ Pollutant List'!$A$7:$A$614,MATCH($C132,'DEQ Pollutant List'!$B$7:$B$614,0))),"")</f>
        <v/>
      </c>
      <c r="F132" s="93"/>
      <c r="G132" s="94"/>
      <c r="H132" s="80"/>
      <c r="I132" s="77"/>
      <c r="J132" s="81"/>
      <c r="K132" s="79"/>
      <c r="L132" s="77"/>
      <c r="M132" s="81"/>
      <c r="N132" s="79"/>
    </row>
    <row r="133" spans="1:14" x14ac:dyDescent="0.35">
      <c r="A133" s="59"/>
      <c r="B133" s="90"/>
      <c r="C133" s="89"/>
      <c r="D133" s="61" t="str">
        <f>IFERROR(IF(C133="No CAS","",INDEX('DEQ Pollutant List'!$C$7:$C$614,MATCH('5. Pollutant Emissions - MB'!C133,'DEQ Pollutant List'!$B$7:$B$614,0))),"")</f>
        <v/>
      </c>
      <c r="E133" s="201" t="str">
        <f>IFERROR(IF(OR($C133="",$C133="No CAS"),INDEX('DEQ Pollutant List'!$A$7:$A$614,MATCH($D133,'DEQ Pollutant List'!$C$7:$C$614,0)),INDEX('DEQ Pollutant List'!$A$7:$A$614,MATCH($C133,'DEQ Pollutant List'!$B$7:$B$614,0))),"")</f>
        <v/>
      </c>
      <c r="F133" s="93"/>
      <c r="G133" s="94"/>
      <c r="H133" s="80"/>
      <c r="I133" s="77"/>
      <c r="J133" s="81"/>
      <c r="K133" s="79"/>
      <c r="L133" s="77"/>
      <c r="M133" s="81"/>
      <c r="N133" s="79"/>
    </row>
    <row r="134" spans="1:14" x14ac:dyDescent="0.35">
      <c r="A134" s="59"/>
      <c r="B134" s="90"/>
      <c r="C134" s="89"/>
      <c r="D134" s="61" t="str">
        <f>IFERROR(IF(C134="No CAS","",INDEX('DEQ Pollutant List'!$C$7:$C$614,MATCH('5. Pollutant Emissions - MB'!C134,'DEQ Pollutant List'!$B$7:$B$614,0))),"")</f>
        <v/>
      </c>
      <c r="E134" s="201" t="str">
        <f>IFERROR(IF(OR($C134="",$C134="No CAS"),INDEX('DEQ Pollutant List'!$A$7:$A$614,MATCH($D134,'DEQ Pollutant List'!$C$7:$C$614,0)),INDEX('DEQ Pollutant List'!$A$7:$A$614,MATCH($C134,'DEQ Pollutant List'!$B$7:$B$614,0))),"")</f>
        <v/>
      </c>
      <c r="F134" s="93"/>
      <c r="G134" s="94"/>
      <c r="H134" s="80"/>
      <c r="I134" s="77"/>
      <c r="J134" s="81"/>
      <c r="K134" s="79"/>
      <c r="L134" s="77"/>
      <c r="M134" s="81"/>
      <c r="N134" s="79"/>
    </row>
    <row r="135" spans="1:14" x14ac:dyDescent="0.35">
      <c r="A135" s="59"/>
      <c r="B135" s="90"/>
      <c r="C135" s="89"/>
      <c r="D135" s="61" t="str">
        <f>IFERROR(IF(C135="No CAS","",INDEX('DEQ Pollutant List'!$C$7:$C$614,MATCH('5. Pollutant Emissions - MB'!C135,'DEQ Pollutant List'!$B$7:$B$614,0))),"")</f>
        <v/>
      </c>
      <c r="E135" s="201" t="str">
        <f>IFERROR(IF(OR($C135="",$C135="No CAS"),INDEX('DEQ Pollutant List'!$A$7:$A$614,MATCH($D135,'DEQ Pollutant List'!$C$7:$C$614,0)),INDEX('DEQ Pollutant List'!$A$7:$A$614,MATCH($C135,'DEQ Pollutant List'!$B$7:$B$614,0))),"")</f>
        <v/>
      </c>
      <c r="F135" s="93"/>
      <c r="G135" s="94"/>
      <c r="H135" s="80"/>
      <c r="I135" s="77"/>
      <c r="J135" s="81"/>
      <c r="K135" s="79"/>
      <c r="L135" s="77"/>
      <c r="M135" s="81"/>
      <c r="N135" s="79"/>
    </row>
    <row r="136" spans="1:14" x14ac:dyDescent="0.35">
      <c r="A136" s="59"/>
      <c r="B136" s="90"/>
      <c r="C136" s="89"/>
      <c r="D136" s="61" t="str">
        <f>IFERROR(IF(C136="No CAS","",INDEX('DEQ Pollutant List'!$C$7:$C$614,MATCH('5. Pollutant Emissions - MB'!C136,'DEQ Pollutant List'!$B$7:$B$614,0))),"")</f>
        <v/>
      </c>
      <c r="E136" s="201" t="str">
        <f>IFERROR(IF(OR($C136="",$C136="No CAS"),INDEX('DEQ Pollutant List'!$A$7:$A$614,MATCH($D136,'DEQ Pollutant List'!$C$7:$C$614,0)),INDEX('DEQ Pollutant List'!$A$7:$A$614,MATCH($C136,'DEQ Pollutant List'!$B$7:$B$614,0))),"")</f>
        <v/>
      </c>
      <c r="F136" s="93"/>
      <c r="G136" s="94"/>
      <c r="H136" s="80"/>
      <c r="I136" s="77"/>
      <c r="J136" s="81"/>
      <c r="K136" s="79"/>
      <c r="L136" s="77"/>
      <c r="M136" s="81"/>
      <c r="N136" s="79"/>
    </row>
    <row r="137" spans="1:14" x14ac:dyDescent="0.35">
      <c r="A137" s="59"/>
      <c r="B137" s="90"/>
      <c r="C137" s="89"/>
      <c r="D137" s="61" t="str">
        <f>IFERROR(IF(C137="No CAS","",INDEX('DEQ Pollutant List'!$C$7:$C$614,MATCH('5. Pollutant Emissions - MB'!C137,'DEQ Pollutant List'!$B$7:$B$614,0))),"")</f>
        <v/>
      </c>
      <c r="E137" s="201" t="str">
        <f>IFERROR(IF(OR($C137="",$C137="No CAS"),INDEX('DEQ Pollutant List'!$A$7:$A$614,MATCH($D137,'DEQ Pollutant List'!$C$7:$C$614,0)),INDEX('DEQ Pollutant List'!$A$7:$A$614,MATCH($C137,'DEQ Pollutant List'!$B$7:$B$614,0))),"")</f>
        <v/>
      </c>
      <c r="F137" s="93"/>
      <c r="G137" s="94"/>
      <c r="H137" s="80"/>
      <c r="I137" s="77"/>
      <c r="J137" s="81"/>
      <c r="K137" s="79"/>
      <c r="L137" s="77"/>
      <c r="M137" s="81"/>
      <c r="N137" s="79"/>
    </row>
    <row r="138" spans="1:14" x14ac:dyDescent="0.35">
      <c r="A138" s="59"/>
      <c r="B138" s="90"/>
      <c r="C138" s="89"/>
      <c r="D138" s="61" t="str">
        <f>IFERROR(IF(C138="No CAS","",INDEX('DEQ Pollutant List'!$C$7:$C$614,MATCH('5. Pollutant Emissions - MB'!C138,'DEQ Pollutant List'!$B$7:$B$614,0))),"")</f>
        <v/>
      </c>
      <c r="E138" s="201" t="str">
        <f>IFERROR(IF(OR($C138="",$C138="No CAS"),INDEX('DEQ Pollutant List'!$A$7:$A$614,MATCH($D138,'DEQ Pollutant List'!$C$7:$C$614,0)),INDEX('DEQ Pollutant List'!$A$7:$A$614,MATCH($C138,'DEQ Pollutant List'!$B$7:$B$614,0))),"")</f>
        <v/>
      </c>
      <c r="F138" s="93"/>
      <c r="G138" s="94"/>
      <c r="H138" s="80"/>
      <c r="I138" s="77"/>
      <c r="J138" s="81"/>
      <c r="K138" s="79"/>
      <c r="L138" s="77"/>
      <c r="M138" s="81"/>
      <c r="N138" s="79"/>
    </row>
    <row r="139" spans="1:14" x14ac:dyDescent="0.35">
      <c r="A139" s="59"/>
      <c r="B139" s="90"/>
      <c r="C139" s="89"/>
      <c r="D139" s="61" t="str">
        <f>IFERROR(IF(C139="No CAS","",INDEX('DEQ Pollutant List'!$C$7:$C$614,MATCH('5. Pollutant Emissions - MB'!C139,'DEQ Pollutant List'!$B$7:$B$614,0))),"")</f>
        <v/>
      </c>
      <c r="E139" s="201" t="str">
        <f>IFERROR(IF(OR($C139="",$C139="No CAS"),INDEX('DEQ Pollutant List'!$A$7:$A$614,MATCH($D139,'DEQ Pollutant List'!$C$7:$C$614,0)),INDEX('DEQ Pollutant List'!$A$7:$A$614,MATCH($C139,'DEQ Pollutant List'!$B$7:$B$614,0))),"")</f>
        <v/>
      </c>
      <c r="F139" s="93"/>
      <c r="G139" s="94"/>
      <c r="H139" s="80"/>
      <c r="I139" s="77"/>
      <c r="J139" s="81"/>
      <c r="K139" s="79"/>
      <c r="L139" s="77"/>
      <c r="M139" s="81"/>
      <c r="N139" s="79"/>
    </row>
    <row r="140" spans="1:14" x14ac:dyDescent="0.35">
      <c r="A140" s="59"/>
      <c r="B140" s="90"/>
      <c r="C140" s="89"/>
      <c r="D140" s="61" t="str">
        <f>IFERROR(IF(C140="No CAS","",INDEX('DEQ Pollutant List'!$C$7:$C$614,MATCH('5. Pollutant Emissions - MB'!C140,'DEQ Pollutant List'!$B$7:$B$614,0))),"")</f>
        <v/>
      </c>
      <c r="E140" s="201" t="str">
        <f>IFERROR(IF(OR($C140="",$C140="No CAS"),INDEX('DEQ Pollutant List'!$A$7:$A$614,MATCH($D140,'DEQ Pollutant List'!$C$7:$C$614,0)),INDEX('DEQ Pollutant List'!$A$7:$A$614,MATCH($C140,'DEQ Pollutant List'!$B$7:$B$614,0))),"")</f>
        <v/>
      </c>
      <c r="F140" s="93"/>
      <c r="G140" s="94"/>
      <c r="H140" s="80"/>
      <c r="I140" s="77"/>
      <c r="J140" s="81"/>
      <c r="K140" s="79"/>
      <c r="L140" s="77"/>
      <c r="M140" s="81"/>
      <c r="N140" s="79"/>
    </row>
    <row r="141" spans="1:14" x14ac:dyDescent="0.35">
      <c r="A141" s="59"/>
      <c r="B141" s="90"/>
      <c r="C141" s="89"/>
      <c r="D141" s="61" t="str">
        <f>IFERROR(IF(C141="No CAS","",INDEX('DEQ Pollutant List'!$C$7:$C$614,MATCH('5. Pollutant Emissions - MB'!C141,'DEQ Pollutant List'!$B$7:$B$614,0))),"")</f>
        <v/>
      </c>
      <c r="E141" s="201" t="str">
        <f>IFERROR(IF(OR($C141="",$C141="No CAS"),INDEX('DEQ Pollutant List'!$A$7:$A$614,MATCH($D141,'DEQ Pollutant List'!$C$7:$C$614,0)),INDEX('DEQ Pollutant List'!$A$7:$A$614,MATCH($C141,'DEQ Pollutant List'!$B$7:$B$614,0))),"")</f>
        <v/>
      </c>
      <c r="F141" s="93"/>
      <c r="G141" s="94"/>
      <c r="H141" s="80"/>
      <c r="I141" s="77"/>
      <c r="J141" s="81"/>
      <c r="K141" s="79"/>
      <c r="L141" s="77"/>
      <c r="M141" s="81"/>
      <c r="N141" s="79"/>
    </row>
    <row r="142" spans="1:14" x14ac:dyDescent="0.35">
      <c r="A142" s="59"/>
      <c r="B142" s="90"/>
      <c r="C142" s="89"/>
      <c r="D142" s="61" t="str">
        <f>IFERROR(IF(C142="No CAS","",INDEX('DEQ Pollutant List'!$C$7:$C$614,MATCH('5. Pollutant Emissions - MB'!C142,'DEQ Pollutant List'!$B$7:$B$614,0))),"")</f>
        <v/>
      </c>
      <c r="E142" s="201" t="str">
        <f>IFERROR(IF(OR($C142="",$C142="No CAS"),INDEX('DEQ Pollutant List'!$A$7:$A$614,MATCH($D142,'DEQ Pollutant List'!$C$7:$C$614,0)),INDEX('DEQ Pollutant List'!$A$7:$A$614,MATCH($C142,'DEQ Pollutant List'!$B$7:$B$614,0))),"")</f>
        <v/>
      </c>
      <c r="F142" s="93"/>
      <c r="G142" s="94"/>
      <c r="H142" s="80"/>
      <c r="I142" s="77"/>
      <c r="J142" s="81"/>
      <c r="K142" s="79"/>
      <c r="L142" s="77"/>
      <c r="M142" s="81"/>
      <c r="N142" s="79"/>
    </row>
    <row r="143" spans="1:14" x14ac:dyDescent="0.35">
      <c r="A143" s="59"/>
      <c r="B143" s="90"/>
      <c r="C143" s="89"/>
      <c r="D143" s="61" t="str">
        <f>IFERROR(IF(C143="No CAS","",INDEX('DEQ Pollutant List'!$C$7:$C$614,MATCH('5. Pollutant Emissions - MB'!C143,'DEQ Pollutant List'!$B$7:$B$614,0))),"")</f>
        <v/>
      </c>
      <c r="E143" s="201" t="str">
        <f>IFERROR(IF(OR($C143="",$C143="No CAS"),INDEX('DEQ Pollutant List'!$A$7:$A$614,MATCH($D143,'DEQ Pollutant List'!$C$7:$C$614,0)),INDEX('DEQ Pollutant List'!$A$7:$A$614,MATCH($C143,'DEQ Pollutant List'!$B$7:$B$614,0))),"")</f>
        <v/>
      </c>
      <c r="F143" s="93"/>
      <c r="G143" s="94"/>
      <c r="H143" s="80"/>
      <c r="I143" s="77"/>
      <c r="J143" s="81"/>
      <c r="K143" s="79"/>
      <c r="L143" s="77"/>
      <c r="M143" s="81"/>
      <c r="N143" s="79"/>
    </row>
    <row r="144" spans="1:14" x14ac:dyDescent="0.35">
      <c r="A144" s="59"/>
      <c r="B144" s="90"/>
      <c r="C144" s="89"/>
      <c r="D144" s="61" t="str">
        <f>IFERROR(IF(C144="No CAS","",INDEX('DEQ Pollutant List'!$C$7:$C$614,MATCH('5. Pollutant Emissions - MB'!C144,'DEQ Pollutant List'!$B$7:$B$614,0))),"")</f>
        <v/>
      </c>
      <c r="E144" s="201" t="str">
        <f>IFERROR(IF(OR($C144="",$C144="No CAS"),INDEX('DEQ Pollutant List'!$A$7:$A$614,MATCH($D144,'DEQ Pollutant List'!$C$7:$C$614,0)),INDEX('DEQ Pollutant List'!$A$7:$A$614,MATCH($C144,'DEQ Pollutant List'!$B$7:$B$614,0))),"")</f>
        <v/>
      </c>
      <c r="F144" s="93"/>
      <c r="G144" s="94"/>
      <c r="H144" s="80"/>
      <c r="I144" s="77"/>
      <c r="J144" s="81"/>
      <c r="K144" s="79"/>
      <c r="L144" s="77"/>
      <c r="M144" s="81"/>
      <c r="N144" s="79"/>
    </row>
    <row r="145" spans="1:14" x14ac:dyDescent="0.35">
      <c r="A145" s="59"/>
      <c r="B145" s="90"/>
      <c r="C145" s="89"/>
      <c r="D145" s="61" t="str">
        <f>IFERROR(IF(C145="No CAS","",INDEX('DEQ Pollutant List'!$C$7:$C$614,MATCH('5. Pollutant Emissions - MB'!C145,'DEQ Pollutant List'!$B$7:$B$614,0))),"")</f>
        <v/>
      </c>
      <c r="E145" s="201" t="str">
        <f>IFERROR(IF(OR($C145="",$C145="No CAS"),INDEX('DEQ Pollutant List'!$A$7:$A$614,MATCH($D145,'DEQ Pollutant List'!$C$7:$C$614,0)),INDEX('DEQ Pollutant List'!$A$7:$A$614,MATCH($C145,'DEQ Pollutant List'!$B$7:$B$614,0))),"")</f>
        <v/>
      </c>
      <c r="F145" s="93"/>
      <c r="G145" s="94"/>
      <c r="H145" s="80"/>
      <c r="I145" s="77"/>
      <c r="J145" s="81"/>
      <c r="K145" s="79"/>
      <c r="L145" s="77"/>
      <c r="M145" s="81"/>
      <c r="N145" s="79"/>
    </row>
    <row r="146" spans="1:14" x14ac:dyDescent="0.35">
      <c r="A146" s="59"/>
      <c r="B146" s="90"/>
      <c r="C146" s="89"/>
      <c r="D146" s="61" t="str">
        <f>IFERROR(IF(C146="No CAS","",INDEX('DEQ Pollutant List'!$C$7:$C$614,MATCH('5. Pollutant Emissions - MB'!C146,'DEQ Pollutant List'!$B$7:$B$614,0))),"")</f>
        <v/>
      </c>
      <c r="E146" s="201" t="str">
        <f>IFERROR(IF(OR($C146="",$C146="No CAS"),INDEX('DEQ Pollutant List'!$A$7:$A$614,MATCH($D146,'DEQ Pollutant List'!$C$7:$C$614,0)),INDEX('DEQ Pollutant List'!$A$7:$A$614,MATCH($C146,'DEQ Pollutant List'!$B$7:$B$614,0))),"")</f>
        <v/>
      </c>
      <c r="F146" s="93"/>
      <c r="G146" s="94"/>
      <c r="H146" s="80"/>
      <c r="I146" s="77"/>
      <c r="J146" s="81"/>
      <c r="K146" s="79"/>
      <c r="L146" s="77"/>
      <c r="M146" s="81"/>
      <c r="N146" s="79"/>
    </row>
    <row r="147" spans="1:14" x14ac:dyDescent="0.35">
      <c r="A147" s="59"/>
      <c r="B147" s="90"/>
      <c r="C147" s="89"/>
      <c r="D147" s="61" t="str">
        <f>IFERROR(IF(C147="No CAS","",INDEX('DEQ Pollutant List'!$C$7:$C$614,MATCH('5. Pollutant Emissions - MB'!C147,'DEQ Pollutant List'!$B$7:$B$614,0))),"")</f>
        <v/>
      </c>
      <c r="E147" s="201" t="str">
        <f>IFERROR(IF(OR($C147="",$C147="No CAS"),INDEX('DEQ Pollutant List'!$A$7:$A$614,MATCH($D147,'DEQ Pollutant List'!$C$7:$C$614,0)),INDEX('DEQ Pollutant List'!$A$7:$A$614,MATCH($C147,'DEQ Pollutant List'!$B$7:$B$614,0))),"")</f>
        <v/>
      </c>
      <c r="F147" s="93"/>
      <c r="G147" s="94"/>
      <c r="H147" s="80"/>
      <c r="I147" s="77"/>
      <c r="J147" s="81"/>
      <c r="K147" s="79"/>
      <c r="L147" s="77"/>
      <c r="M147" s="81"/>
      <c r="N147" s="79"/>
    </row>
    <row r="148" spans="1:14" x14ac:dyDescent="0.35">
      <c r="A148" s="59"/>
      <c r="B148" s="90"/>
      <c r="C148" s="89"/>
      <c r="D148" s="61" t="str">
        <f>IFERROR(IF(C148="No CAS","",INDEX('DEQ Pollutant List'!$C$7:$C$614,MATCH('5. Pollutant Emissions - MB'!C148,'DEQ Pollutant List'!$B$7:$B$614,0))),"")</f>
        <v/>
      </c>
      <c r="E148" s="201" t="str">
        <f>IFERROR(IF(OR($C148="",$C148="No CAS"),INDEX('DEQ Pollutant List'!$A$7:$A$614,MATCH($D148,'DEQ Pollutant List'!$C$7:$C$614,0)),INDEX('DEQ Pollutant List'!$A$7:$A$614,MATCH($C148,'DEQ Pollutant List'!$B$7:$B$614,0))),"")</f>
        <v/>
      </c>
      <c r="F148" s="93"/>
      <c r="G148" s="94"/>
      <c r="H148" s="80"/>
      <c r="I148" s="77"/>
      <c r="J148" s="81"/>
      <c r="K148" s="79"/>
      <c r="L148" s="77"/>
      <c r="M148" s="81"/>
      <c r="N148" s="79"/>
    </row>
    <row r="149" spans="1:14" x14ac:dyDescent="0.35">
      <c r="A149" s="59"/>
      <c r="B149" s="90"/>
      <c r="C149" s="89"/>
      <c r="D149" s="61" t="str">
        <f>IFERROR(IF(C149="No CAS","",INDEX('DEQ Pollutant List'!$C$7:$C$614,MATCH('5. Pollutant Emissions - MB'!C149,'DEQ Pollutant List'!$B$7:$B$614,0))),"")</f>
        <v/>
      </c>
      <c r="E149" s="201" t="str">
        <f>IFERROR(IF(OR($C149="",$C149="No CAS"),INDEX('DEQ Pollutant List'!$A$7:$A$614,MATCH($D149,'DEQ Pollutant List'!$C$7:$C$614,0)),INDEX('DEQ Pollutant List'!$A$7:$A$614,MATCH($C149,'DEQ Pollutant List'!$B$7:$B$614,0))),"")</f>
        <v/>
      </c>
      <c r="F149" s="93"/>
      <c r="G149" s="94"/>
      <c r="H149" s="80"/>
      <c r="I149" s="77"/>
      <c r="J149" s="81"/>
      <c r="K149" s="79"/>
      <c r="L149" s="77"/>
      <c r="M149" s="81"/>
      <c r="N149" s="79"/>
    </row>
    <row r="150" spans="1:14" x14ac:dyDescent="0.35">
      <c r="A150" s="59"/>
      <c r="B150" s="90"/>
      <c r="C150" s="89"/>
      <c r="D150" s="61" t="str">
        <f>IFERROR(IF(C150="No CAS","",INDEX('DEQ Pollutant List'!$C$7:$C$614,MATCH('5. Pollutant Emissions - MB'!C150,'DEQ Pollutant List'!$B$7:$B$614,0))),"")</f>
        <v/>
      </c>
      <c r="E150" s="201" t="str">
        <f>IFERROR(IF(OR($C150="",$C150="No CAS"),INDEX('DEQ Pollutant List'!$A$7:$A$614,MATCH($D150,'DEQ Pollutant List'!$C$7:$C$614,0)),INDEX('DEQ Pollutant List'!$A$7:$A$614,MATCH($C150,'DEQ Pollutant List'!$B$7:$B$614,0))),"")</f>
        <v/>
      </c>
      <c r="F150" s="93"/>
      <c r="G150" s="94"/>
      <c r="H150" s="80"/>
      <c r="I150" s="77"/>
      <c r="J150" s="81"/>
      <c r="K150" s="79"/>
      <c r="L150" s="77"/>
      <c r="M150" s="81"/>
      <c r="N150" s="79"/>
    </row>
    <row r="151" spans="1:14" x14ac:dyDescent="0.35">
      <c r="A151" s="59"/>
      <c r="B151" s="90"/>
      <c r="C151" s="89"/>
      <c r="D151" s="61" t="str">
        <f>IFERROR(IF(C151="No CAS","",INDEX('DEQ Pollutant List'!$C$7:$C$614,MATCH('5. Pollutant Emissions - MB'!C151,'DEQ Pollutant List'!$B$7:$B$614,0))),"")</f>
        <v/>
      </c>
      <c r="E151" s="201" t="str">
        <f>IFERROR(IF(OR($C151="",$C151="No CAS"),INDEX('DEQ Pollutant List'!$A$7:$A$614,MATCH($D151,'DEQ Pollutant List'!$C$7:$C$614,0)),INDEX('DEQ Pollutant List'!$A$7:$A$614,MATCH($C151,'DEQ Pollutant List'!$B$7:$B$614,0))),"")</f>
        <v/>
      </c>
      <c r="F151" s="93"/>
      <c r="G151" s="94"/>
      <c r="H151" s="80"/>
      <c r="I151" s="77"/>
      <c r="J151" s="81"/>
      <c r="K151" s="79"/>
      <c r="L151" s="77"/>
      <c r="M151" s="81"/>
      <c r="N151" s="79"/>
    </row>
    <row r="152" spans="1:14" x14ac:dyDescent="0.35">
      <c r="A152" s="59"/>
      <c r="B152" s="90"/>
      <c r="C152" s="89"/>
      <c r="D152" s="61" t="str">
        <f>IFERROR(IF(C152="No CAS","",INDEX('DEQ Pollutant List'!$C$7:$C$614,MATCH('5. Pollutant Emissions - MB'!C152,'DEQ Pollutant List'!$B$7:$B$614,0))),"")</f>
        <v/>
      </c>
      <c r="E152" s="201" t="str">
        <f>IFERROR(IF(OR($C152="",$C152="No CAS"),INDEX('DEQ Pollutant List'!$A$7:$A$614,MATCH($D152,'DEQ Pollutant List'!$C$7:$C$614,0)),INDEX('DEQ Pollutant List'!$A$7:$A$614,MATCH($C152,'DEQ Pollutant List'!$B$7:$B$614,0))),"")</f>
        <v/>
      </c>
      <c r="F152" s="93"/>
      <c r="G152" s="94"/>
      <c r="H152" s="80"/>
      <c r="I152" s="77"/>
      <c r="J152" s="81"/>
      <c r="K152" s="79"/>
      <c r="L152" s="77"/>
      <c r="M152" s="81"/>
      <c r="N152" s="79"/>
    </row>
    <row r="153" spans="1:14" x14ac:dyDescent="0.35">
      <c r="A153" s="59"/>
      <c r="B153" s="90"/>
      <c r="C153" s="89"/>
      <c r="D153" s="61" t="str">
        <f>IFERROR(IF(C153="No CAS","",INDEX('DEQ Pollutant List'!$C$7:$C$614,MATCH('5. Pollutant Emissions - MB'!C153,'DEQ Pollutant List'!$B$7:$B$614,0))),"")</f>
        <v/>
      </c>
      <c r="E153" s="201" t="str">
        <f>IFERROR(IF(OR($C153="",$C153="No CAS"),INDEX('DEQ Pollutant List'!$A$7:$A$614,MATCH($D153,'DEQ Pollutant List'!$C$7:$C$614,0)),INDEX('DEQ Pollutant List'!$A$7:$A$614,MATCH($C153,'DEQ Pollutant List'!$B$7:$B$614,0))),"")</f>
        <v/>
      </c>
      <c r="F153" s="93"/>
      <c r="G153" s="94"/>
      <c r="H153" s="80"/>
      <c r="I153" s="77"/>
      <c r="J153" s="81"/>
      <c r="K153" s="79"/>
      <c r="L153" s="77"/>
      <c r="M153" s="81"/>
      <c r="N153" s="79"/>
    </row>
    <row r="154" spans="1:14" x14ac:dyDescent="0.35">
      <c r="A154" s="59"/>
      <c r="B154" s="90"/>
      <c r="C154" s="89"/>
      <c r="D154" s="61" t="str">
        <f>IFERROR(IF(C154="No CAS","",INDEX('DEQ Pollutant List'!$C$7:$C$614,MATCH('5. Pollutant Emissions - MB'!C154,'DEQ Pollutant List'!$B$7:$B$614,0))),"")</f>
        <v/>
      </c>
      <c r="E154" s="201" t="str">
        <f>IFERROR(IF(OR($C154="",$C154="No CAS"),INDEX('DEQ Pollutant List'!$A$7:$A$614,MATCH($D154,'DEQ Pollutant List'!$C$7:$C$614,0)),INDEX('DEQ Pollutant List'!$A$7:$A$614,MATCH($C154,'DEQ Pollutant List'!$B$7:$B$614,0))),"")</f>
        <v/>
      </c>
      <c r="F154" s="93"/>
      <c r="G154" s="94"/>
      <c r="H154" s="80"/>
      <c r="I154" s="77"/>
      <c r="J154" s="81"/>
      <c r="K154" s="79"/>
      <c r="L154" s="77"/>
      <c r="M154" s="81"/>
      <c r="N154" s="79"/>
    </row>
    <row r="155" spans="1:14" x14ac:dyDescent="0.35">
      <c r="A155" s="59"/>
      <c r="B155" s="90"/>
      <c r="C155" s="89"/>
      <c r="D155" s="61" t="str">
        <f>IFERROR(IF(C155="No CAS","",INDEX('DEQ Pollutant List'!$C$7:$C$614,MATCH('5. Pollutant Emissions - MB'!C155,'DEQ Pollutant List'!$B$7:$B$614,0))),"")</f>
        <v/>
      </c>
      <c r="E155" s="201" t="str">
        <f>IFERROR(IF(OR($C155="",$C155="No CAS"),INDEX('DEQ Pollutant List'!$A$7:$A$614,MATCH($D155,'DEQ Pollutant List'!$C$7:$C$614,0)),INDEX('DEQ Pollutant List'!$A$7:$A$614,MATCH($C155,'DEQ Pollutant List'!$B$7:$B$614,0))),"")</f>
        <v/>
      </c>
      <c r="F155" s="93"/>
      <c r="G155" s="94"/>
      <c r="H155" s="80"/>
      <c r="I155" s="77"/>
      <c r="J155" s="81"/>
      <c r="K155" s="79"/>
      <c r="L155" s="77"/>
      <c r="M155" s="81"/>
      <c r="N155" s="79"/>
    </row>
    <row r="156" spans="1:14" x14ac:dyDescent="0.35">
      <c r="A156" s="59"/>
      <c r="B156" s="90"/>
      <c r="C156" s="89"/>
      <c r="D156" s="61" t="str">
        <f>IFERROR(IF(C156="No CAS","",INDEX('DEQ Pollutant List'!$C$7:$C$614,MATCH('5. Pollutant Emissions - MB'!C156,'DEQ Pollutant List'!$B$7:$B$614,0))),"")</f>
        <v/>
      </c>
      <c r="E156" s="201" t="str">
        <f>IFERROR(IF(OR($C156="",$C156="No CAS"),INDEX('DEQ Pollutant List'!$A$7:$A$614,MATCH($D156,'DEQ Pollutant List'!$C$7:$C$614,0)),INDEX('DEQ Pollutant List'!$A$7:$A$614,MATCH($C156,'DEQ Pollutant List'!$B$7:$B$614,0))),"")</f>
        <v/>
      </c>
      <c r="F156" s="93"/>
      <c r="G156" s="94"/>
      <c r="H156" s="80"/>
      <c r="I156" s="77"/>
      <c r="J156" s="81"/>
      <c r="K156" s="79"/>
      <c r="L156" s="77"/>
      <c r="M156" s="81"/>
      <c r="N156" s="79"/>
    </row>
    <row r="157" spans="1:14" x14ac:dyDescent="0.35">
      <c r="A157" s="59"/>
      <c r="B157" s="90"/>
      <c r="C157" s="89"/>
      <c r="D157" s="61" t="str">
        <f>IFERROR(IF(C157="No CAS","",INDEX('DEQ Pollutant List'!$C$7:$C$614,MATCH('5. Pollutant Emissions - MB'!C157,'DEQ Pollutant List'!$B$7:$B$614,0))),"")</f>
        <v/>
      </c>
      <c r="E157" s="201" t="str">
        <f>IFERROR(IF(OR($C157="",$C157="No CAS"),INDEX('DEQ Pollutant List'!$A$7:$A$614,MATCH($D157,'DEQ Pollutant List'!$C$7:$C$614,0)),INDEX('DEQ Pollutant List'!$A$7:$A$614,MATCH($C157,'DEQ Pollutant List'!$B$7:$B$614,0))),"")</f>
        <v/>
      </c>
      <c r="F157" s="93"/>
      <c r="G157" s="94"/>
      <c r="H157" s="80"/>
      <c r="I157" s="77"/>
      <c r="J157" s="81"/>
      <c r="K157" s="79"/>
      <c r="L157" s="77"/>
      <c r="M157" s="81"/>
      <c r="N157" s="79"/>
    </row>
    <row r="158" spans="1:14" x14ac:dyDescent="0.35">
      <c r="A158" s="59"/>
      <c r="B158" s="90"/>
      <c r="C158" s="89"/>
      <c r="D158" s="61" t="str">
        <f>IFERROR(IF(C158="No CAS","",INDEX('DEQ Pollutant List'!$C$7:$C$614,MATCH('5. Pollutant Emissions - MB'!C158,'DEQ Pollutant List'!$B$7:$B$614,0))),"")</f>
        <v/>
      </c>
      <c r="E158" s="201" t="str">
        <f>IFERROR(IF(OR($C158="",$C158="No CAS"),INDEX('DEQ Pollutant List'!$A$7:$A$614,MATCH($D158,'DEQ Pollutant List'!$C$7:$C$614,0)),INDEX('DEQ Pollutant List'!$A$7:$A$614,MATCH($C158,'DEQ Pollutant List'!$B$7:$B$614,0))),"")</f>
        <v/>
      </c>
      <c r="F158" s="93"/>
      <c r="G158" s="94"/>
      <c r="H158" s="80"/>
      <c r="I158" s="77"/>
      <c r="J158" s="81"/>
      <c r="K158" s="79"/>
      <c r="L158" s="77"/>
      <c r="M158" s="81"/>
      <c r="N158" s="79"/>
    </row>
    <row r="159" spans="1:14" x14ac:dyDescent="0.35">
      <c r="A159" s="59"/>
      <c r="B159" s="90"/>
      <c r="C159" s="89"/>
      <c r="D159" s="61" t="str">
        <f>IFERROR(IF(C159="No CAS","",INDEX('DEQ Pollutant List'!$C$7:$C$614,MATCH('5. Pollutant Emissions - MB'!C159,'DEQ Pollutant List'!$B$7:$B$614,0))),"")</f>
        <v/>
      </c>
      <c r="E159" s="201" t="str">
        <f>IFERROR(IF(OR($C159="",$C159="No CAS"),INDEX('DEQ Pollutant List'!$A$7:$A$614,MATCH($D159,'DEQ Pollutant List'!$C$7:$C$614,0)),INDEX('DEQ Pollutant List'!$A$7:$A$614,MATCH($C159,'DEQ Pollutant List'!$B$7:$B$614,0))),"")</f>
        <v/>
      </c>
      <c r="F159" s="93"/>
      <c r="G159" s="94"/>
      <c r="H159" s="80"/>
      <c r="I159" s="77"/>
      <c r="J159" s="81"/>
      <c r="K159" s="79"/>
      <c r="L159" s="77"/>
      <c r="M159" s="81"/>
      <c r="N159" s="79"/>
    </row>
    <row r="160" spans="1:14" x14ac:dyDescent="0.35">
      <c r="A160" s="59"/>
      <c r="B160" s="90"/>
      <c r="C160" s="89"/>
      <c r="D160" s="61" t="str">
        <f>IFERROR(IF(C160="No CAS","",INDEX('DEQ Pollutant List'!$C$7:$C$614,MATCH('5. Pollutant Emissions - MB'!C160,'DEQ Pollutant List'!$B$7:$B$614,0))),"")</f>
        <v/>
      </c>
      <c r="E160" s="201" t="str">
        <f>IFERROR(IF(OR($C160="",$C160="No CAS"),INDEX('DEQ Pollutant List'!$A$7:$A$614,MATCH($D160,'DEQ Pollutant List'!$C$7:$C$614,0)),INDEX('DEQ Pollutant List'!$A$7:$A$614,MATCH($C160,'DEQ Pollutant List'!$B$7:$B$614,0))),"")</f>
        <v/>
      </c>
      <c r="F160" s="93"/>
      <c r="G160" s="94"/>
      <c r="H160" s="80"/>
      <c r="I160" s="77"/>
      <c r="J160" s="81"/>
      <c r="K160" s="79"/>
      <c r="L160" s="77"/>
      <c r="M160" s="81"/>
      <c r="N160" s="79"/>
    </row>
    <row r="161" spans="1:14" x14ac:dyDescent="0.35">
      <c r="A161" s="59"/>
      <c r="B161" s="90"/>
      <c r="C161" s="89"/>
      <c r="D161" s="61" t="str">
        <f>IFERROR(IF(C161="No CAS","",INDEX('DEQ Pollutant List'!$C$7:$C$614,MATCH('5. Pollutant Emissions - MB'!C161,'DEQ Pollutant List'!$B$7:$B$614,0))),"")</f>
        <v/>
      </c>
      <c r="E161" s="201" t="str">
        <f>IFERROR(IF(OR($C161="",$C161="No CAS"),INDEX('DEQ Pollutant List'!$A$7:$A$614,MATCH($D161,'DEQ Pollutant List'!$C$7:$C$614,0)),INDEX('DEQ Pollutant List'!$A$7:$A$614,MATCH($C161,'DEQ Pollutant List'!$B$7:$B$614,0))),"")</f>
        <v/>
      </c>
      <c r="F161" s="93"/>
      <c r="G161" s="94"/>
      <c r="H161" s="80"/>
      <c r="I161" s="77"/>
      <c r="J161" s="81"/>
      <c r="K161" s="79"/>
      <c r="L161" s="77"/>
      <c r="M161" s="81"/>
      <c r="N161" s="79"/>
    </row>
    <row r="162" spans="1:14" x14ac:dyDescent="0.35">
      <c r="A162" s="59"/>
      <c r="B162" s="90"/>
      <c r="C162" s="89"/>
      <c r="D162" s="61" t="str">
        <f>IFERROR(IF(C162="No CAS","",INDEX('DEQ Pollutant List'!$C$7:$C$614,MATCH('5. Pollutant Emissions - MB'!C162,'DEQ Pollutant List'!$B$7:$B$614,0))),"")</f>
        <v/>
      </c>
      <c r="E162" s="201" t="str">
        <f>IFERROR(IF(OR($C162="",$C162="No CAS"),INDEX('DEQ Pollutant List'!$A$7:$A$614,MATCH($D162,'DEQ Pollutant List'!$C$7:$C$614,0)),INDEX('DEQ Pollutant List'!$A$7:$A$614,MATCH($C162,'DEQ Pollutant List'!$B$7:$B$614,0))),"")</f>
        <v/>
      </c>
      <c r="F162" s="93"/>
      <c r="G162" s="94"/>
      <c r="H162" s="80"/>
      <c r="I162" s="77"/>
      <c r="J162" s="81"/>
      <c r="K162" s="79"/>
      <c r="L162" s="77"/>
      <c r="M162" s="81"/>
      <c r="N162" s="79"/>
    </row>
    <row r="163" spans="1:14" x14ac:dyDescent="0.35">
      <c r="A163" s="59"/>
      <c r="B163" s="90"/>
      <c r="C163" s="89"/>
      <c r="D163" s="61" t="str">
        <f>IFERROR(IF(C163="No CAS","",INDEX('DEQ Pollutant List'!$C$7:$C$614,MATCH('5. Pollutant Emissions - MB'!C163,'DEQ Pollutant List'!$B$7:$B$614,0))),"")</f>
        <v/>
      </c>
      <c r="E163" s="201" t="str">
        <f>IFERROR(IF(OR($C163="",$C163="No CAS"),INDEX('DEQ Pollutant List'!$A$7:$A$614,MATCH($D163,'DEQ Pollutant List'!$C$7:$C$614,0)),INDEX('DEQ Pollutant List'!$A$7:$A$614,MATCH($C163,'DEQ Pollutant List'!$B$7:$B$614,0))),"")</f>
        <v/>
      </c>
      <c r="F163" s="93"/>
      <c r="G163" s="94"/>
      <c r="H163" s="80"/>
      <c r="I163" s="77"/>
      <c r="J163" s="81"/>
      <c r="K163" s="79"/>
      <c r="L163" s="77"/>
      <c r="M163" s="81"/>
      <c r="N163" s="79"/>
    </row>
    <row r="164" spans="1:14" x14ac:dyDescent="0.35">
      <c r="A164" s="59"/>
      <c r="B164" s="90"/>
      <c r="C164" s="89"/>
      <c r="D164" s="61" t="str">
        <f>IFERROR(IF(C164="No CAS","",INDEX('DEQ Pollutant List'!$C$7:$C$614,MATCH('5. Pollutant Emissions - MB'!C164,'DEQ Pollutant List'!$B$7:$B$614,0))),"")</f>
        <v/>
      </c>
      <c r="E164" s="201" t="str">
        <f>IFERROR(IF(OR($C164="",$C164="No CAS"),INDEX('DEQ Pollutant List'!$A$7:$A$614,MATCH($D164,'DEQ Pollutant List'!$C$7:$C$614,0)),INDEX('DEQ Pollutant List'!$A$7:$A$614,MATCH($C164,'DEQ Pollutant List'!$B$7:$B$614,0))),"")</f>
        <v/>
      </c>
      <c r="F164" s="93"/>
      <c r="G164" s="94"/>
      <c r="H164" s="80"/>
      <c r="I164" s="77"/>
      <c r="J164" s="81"/>
      <c r="K164" s="79"/>
      <c r="L164" s="77"/>
      <c r="M164" s="81"/>
      <c r="N164" s="79"/>
    </row>
    <row r="165" spans="1:14" x14ac:dyDescent="0.35">
      <c r="A165" s="59"/>
      <c r="B165" s="90"/>
      <c r="C165" s="89"/>
      <c r="D165" s="61" t="str">
        <f>IFERROR(IF(C165="No CAS","",INDEX('DEQ Pollutant List'!$C$7:$C$614,MATCH('5. Pollutant Emissions - MB'!C165,'DEQ Pollutant List'!$B$7:$B$614,0))),"")</f>
        <v/>
      </c>
      <c r="E165" s="201" t="str">
        <f>IFERROR(IF(OR($C165="",$C165="No CAS"),INDEX('DEQ Pollutant List'!$A$7:$A$614,MATCH($D165,'DEQ Pollutant List'!$C$7:$C$614,0)),INDEX('DEQ Pollutant List'!$A$7:$A$614,MATCH($C165,'DEQ Pollutant List'!$B$7:$B$614,0))),"")</f>
        <v/>
      </c>
      <c r="F165" s="93"/>
      <c r="G165" s="94"/>
      <c r="H165" s="80"/>
      <c r="I165" s="77"/>
      <c r="J165" s="81"/>
      <c r="K165" s="79"/>
      <c r="L165" s="77"/>
      <c r="M165" s="81"/>
      <c r="N165" s="79"/>
    </row>
    <row r="166" spans="1:14" x14ac:dyDescent="0.35">
      <c r="A166" s="59"/>
      <c r="B166" s="90"/>
      <c r="C166" s="89"/>
      <c r="D166" s="61" t="str">
        <f>IFERROR(IF(C166="No CAS","",INDEX('DEQ Pollutant List'!$C$7:$C$614,MATCH('5. Pollutant Emissions - MB'!C166,'DEQ Pollutant List'!$B$7:$B$614,0))),"")</f>
        <v/>
      </c>
      <c r="E166" s="201" t="str">
        <f>IFERROR(IF(OR($C166="",$C166="No CAS"),INDEX('DEQ Pollutant List'!$A$7:$A$614,MATCH($D166,'DEQ Pollutant List'!$C$7:$C$614,0)),INDEX('DEQ Pollutant List'!$A$7:$A$614,MATCH($C166,'DEQ Pollutant List'!$B$7:$B$614,0))),"")</f>
        <v/>
      </c>
      <c r="F166" s="93"/>
      <c r="G166" s="94"/>
      <c r="H166" s="80"/>
      <c r="I166" s="77"/>
      <c r="J166" s="81"/>
      <c r="K166" s="79"/>
      <c r="L166" s="77"/>
      <c r="M166" s="81"/>
      <c r="N166" s="79"/>
    </row>
    <row r="167" spans="1:14" x14ac:dyDescent="0.35">
      <c r="A167" s="59"/>
      <c r="B167" s="90"/>
      <c r="C167" s="89"/>
      <c r="D167" s="61" t="str">
        <f>IFERROR(IF(C167="No CAS","",INDEX('DEQ Pollutant List'!$C$7:$C$614,MATCH('5. Pollutant Emissions - MB'!C167,'DEQ Pollutant List'!$B$7:$B$614,0))),"")</f>
        <v/>
      </c>
      <c r="E167" s="201" t="str">
        <f>IFERROR(IF(OR($C167="",$C167="No CAS"),INDEX('DEQ Pollutant List'!$A$7:$A$614,MATCH($D167,'DEQ Pollutant List'!$C$7:$C$614,0)),INDEX('DEQ Pollutant List'!$A$7:$A$614,MATCH($C167,'DEQ Pollutant List'!$B$7:$B$614,0))),"")</f>
        <v/>
      </c>
      <c r="F167" s="93"/>
      <c r="G167" s="94"/>
      <c r="H167" s="80"/>
      <c r="I167" s="77"/>
      <c r="J167" s="81"/>
      <c r="K167" s="79"/>
      <c r="L167" s="77"/>
      <c r="M167" s="81"/>
      <c r="N167" s="79"/>
    </row>
    <row r="168" spans="1:14" x14ac:dyDescent="0.35">
      <c r="A168" s="59"/>
      <c r="B168" s="90"/>
      <c r="C168" s="89"/>
      <c r="D168" s="61" t="str">
        <f>IFERROR(IF(C168="No CAS","",INDEX('DEQ Pollutant List'!$C$7:$C$614,MATCH('5. Pollutant Emissions - MB'!C168,'DEQ Pollutant List'!$B$7:$B$614,0))),"")</f>
        <v/>
      </c>
      <c r="E168" s="201" t="str">
        <f>IFERROR(IF(OR($C168="",$C168="No CAS"),INDEX('DEQ Pollutant List'!$A$7:$A$614,MATCH($D168,'DEQ Pollutant List'!$C$7:$C$614,0)),INDEX('DEQ Pollutant List'!$A$7:$A$614,MATCH($C168,'DEQ Pollutant List'!$B$7:$B$614,0))),"")</f>
        <v/>
      </c>
      <c r="F168" s="93"/>
      <c r="G168" s="94"/>
      <c r="H168" s="80"/>
      <c r="I168" s="77"/>
      <c r="J168" s="81"/>
      <c r="K168" s="79"/>
      <c r="L168" s="77"/>
      <c r="M168" s="81"/>
      <c r="N168" s="79"/>
    </row>
    <row r="169" spans="1:14" x14ac:dyDescent="0.35">
      <c r="A169" s="59"/>
      <c r="B169" s="90"/>
      <c r="C169" s="89"/>
      <c r="D169" s="61" t="str">
        <f>IFERROR(IF(C169="No CAS","",INDEX('DEQ Pollutant List'!$C$7:$C$614,MATCH('5. Pollutant Emissions - MB'!C169,'DEQ Pollutant List'!$B$7:$B$614,0))),"")</f>
        <v/>
      </c>
      <c r="E169" s="201" t="str">
        <f>IFERROR(IF(OR($C169="",$C169="No CAS"),INDEX('DEQ Pollutant List'!$A$7:$A$614,MATCH($D169,'DEQ Pollutant List'!$C$7:$C$614,0)),INDEX('DEQ Pollutant List'!$A$7:$A$614,MATCH($C169,'DEQ Pollutant List'!$B$7:$B$614,0))),"")</f>
        <v/>
      </c>
      <c r="F169" s="93"/>
      <c r="G169" s="94"/>
      <c r="H169" s="80"/>
      <c r="I169" s="77"/>
      <c r="J169" s="81"/>
      <c r="K169" s="79"/>
      <c r="L169" s="77"/>
      <c r="M169" s="81"/>
      <c r="N169" s="79"/>
    </row>
    <row r="170" spans="1:14" x14ac:dyDescent="0.35">
      <c r="A170" s="59"/>
      <c r="B170" s="90"/>
      <c r="C170" s="89"/>
      <c r="D170" s="61" t="str">
        <f>IFERROR(IF(C170="No CAS","",INDEX('DEQ Pollutant List'!$C$7:$C$614,MATCH('5. Pollutant Emissions - MB'!C170,'DEQ Pollutant List'!$B$7:$B$614,0))),"")</f>
        <v/>
      </c>
      <c r="E170" s="201" t="str">
        <f>IFERROR(IF(OR($C170="",$C170="No CAS"),INDEX('DEQ Pollutant List'!$A$7:$A$614,MATCH($D170,'DEQ Pollutant List'!$C$7:$C$614,0)),INDEX('DEQ Pollutant List'!$A$7:$A$614,MATCH($C170,'DEQ Pollutant List'!$B$7:$B$614,0))),"")</f>
        <v/>
      </c>
      <c r="F170" s="93"/>
      <c r="G170" s="94"/>
      <c r="H170" s="80"/>
      <c r="I170" s="77"/>
      <c r="J170" s="81"/>
      <c r="K170" s="79"/>
      <c r="L170" s="77"/>
      <c r="M170" s="81"/>
      <c r="N170" s="79"/>
    </row>
    <row r="171" spans="1:14" x14ac:dyDescent="0.35">
      <c r="A171" s="59"/>
      <c r="B171" s="90"/>
      <c r="C171" s="89"/>
      <c r="D171" s="61" t="str">
        <f>IFERROR(IF(C171="No CAS","",INDEX('DEQ Pollutant List'!$C$7:$C$614,MATCH('5. Pollutant Emissions - MB'!C171,'DEQ Pollutant List'!$B$7:$B$614,0))),"")</f>
        <v/>
      </c>
      <c r="E171" s="201" t="str">
        <f>IFERROR(IF(OR($C171="",$C171="No CAS"),INDEX('DEQ Pollutant List'!$A$7:$A$614,MATCH($D171,'DEQ Pollutant List'!$C$7:$C$614,0)),INDEX('DEQ Pollutant List'!$A$7:$A$614,MATCH($C171,'DEQ Pollutant List'!$B$7:$B$614,0))),"")</f>
        <v/>
      </c>
      <c r="F171" s="93"/>
      <c r="G171" s="94"/>
      <c r="H171" s="80"/>
      <c r="I171" s="77"/>
      <c r="J171" s="81"/>
      <c r="K171" s="79"/>
      <c r="L171" s="77"/>
      <c r="M171" s="81"/>
      <c r="N171" s="79"/>
    </row>
    <row r="172" spans="1:14" x14ac:dyDescent="0.35">
      <c r="A172" s="59"/>
      <c r="B172" s="90"/>
      <c r="C172" s="89"/>
      <c r="D172" s="61" t="str">
        <f>IFERROR(IF(C172="No CAS","",INDEX('DEQ Pollutant List'!$C$7:$C$614,MATCH('5. Pollutant Emissions - MB'!C172,'DEQ Pollutant List'!$B$7:$B$614,0))),"")</f>
        <v/>
      </c>
      <c r="E172" s="201" t="str">
        <f>IFERROR(IF(OR($C172="",$C172="No CAS"),INDEX('DEQ Pollutant List'!$A$7:$A$614,MATCH($D172,'DEQ Pollutant List'!$C$7:$C$614,0)),INDEX('DEQ Pollutant List'!$A$7:$A$614,MATCH($C172,'DEQ Pollutant List'!$B$7:$B$614,0))),"")</f>
        <v/>
      </c>
      <c r="F172" s="93"/>
      <c r="G172" s="94"/>
      <c r="H172" s="80"/>
      <c r="I172" s="77"/>
      <c r="J172" s="81"/>
      <c r="K172" s="79"/>
      <c r="L172" s="77"/>
      <c r="M172" s="81"/>
      <c r="N172" s="79"/>
    </row>
    <row r="173" spans="1:14" x14ac:dyDescent="0.35">
      <c r="A173" s="59"/>
      <c r="B173" s="90"/>
      <c r="C173" s="89"/>
      <c r="D173" s="61" t="str">
        <f>IFERROR(IF(C173="No CAS","",INDEX('DEQ Pollutant List'!$C$7:$C$614,MATCH('5. Pollutant Emissions - MB'!C173,'DEQ Pollutant List'!$B$7:$B$614,0))),"")</f>
        <v/>
      </c>
      <c r="E173" s="201" t="str">
        <f>IFERROR(IF(OR($C173="",$C173="No CAS"),INDEX('DEQ Pollutant List'!$A$7:$A$614,MATCH($D173,'DEQ Pollutant List'!$C$7:$C$614,0)),INDEX('DEQ Pollutant List'!$A$7:$A$614,MATCH($C173,'DEQ Pollutant List'!$B$7:$B$614,0))),"")</f>
        <v/>
      </c>
      <c r="F173" s="93"/>
      <c r="G173" s="94"/>
      <c r="H173" s="80"/>
      <c r="I173" s="77"/>
      <c r="J173" s="81"/>
      <c r="K173" s="79"/>
      <c r="L173" s="77"/>
      <c r="M173" s="81"/>
      <c r="N173" s="79"/>
    </row>
    <row r="174" spans="1:14" x14ac:dyDescent="0.35">
      <c r="A174" s="59"/>
      <c r="B174" s="90"/>
      <c r="C174" s="89"/>
      <c r="D174" s="61" t="str">
        <f>IFERROR(IF(C174="No CAS","",INDEX('DEQ Pollutant List'!$C$7:$C$614,MATCH('5. Pollutant Emissions - MB'!C174,'DEQ Pollutant List'!$B$7:$B$614,0))),"")</f>
        <v/>
      </c>
      <c r="E174" s="201" t="str">
        <f>IFERROR(IF(OR($C174="",$C174="No CAS"),INDEX('DEQ Pollutant List'!$A$7:$A$614,MATCH($D174,'DEQ Pollutant List'!$C$7:$C$614,0)),INDEX('DEQ Pollutant List'!$A$7:$A$614,MATCH($C174,'DEQ Pollutant List'!$B$7:$B$614,0))),"")</f>
        <v/>
      </c>
      <c r="F174" s="93"/>
      <c r="G174" s="94"/>
      <c r="H174" s="80"/>
      <c r="I174" s="77"/>
      <c r="J174" s="81"/>
      <c r="K174" s="79"/>
      <c r="L174" s="77"/>
      <c r="M174" s="81"/>
      <c r="N174" s="79"/>
    </row>
    <row r="175" spans="1:14" x14ac:dyDescent="0.35">
      <c r="A175" s="59"/>
      <c r="B175" s="90"/>
      <c r="C175" s="89"/>
      <c r="D175" s="61" t="str">
        <f>IFERROR(IF(C175="No CAS","",INDEX('DEQ Pollutant List'!$C$7:$C$614,MATCH('5. Pollutant Emissions - MB'!C175,'DEQ Pollutant List'!$B$7:$B$614,0))),"")</f>
        <v/>
      </c>
      <c r="E175" s="201" t="str">
        <f>IFERROR(IF(OR($C175="",$C175="No CAS"),INDEX('DEQ Pollutant List'!$A$7:$A$614,MATCH($D175,'DEQ Pollutant List'!$C$7:$C$614,0)),INDEX('DEQ Pollutant List'!$A$7:$A$614,MATCH($C175,'DEQ Pollutant List'!$B$7:$B$614,0))),"")</f>
        <v/>
      </c>
      <c r="F175" s="93"/>
      <c r="G175" s="94"/>
      <c r="H175" s="80"/>
      <c r="I175" s="77"/>
      <c r="J175" s="81"/>
      <c r="K175" s="79"/>
      <c r="L175" s="77"/>
      <c r="M175" s="81"/>
      <c r="N175" s="79"/>
    </row>
    <row r="176" spans="1:14" x14ac:dyDescent="0.35">
      <c r="A176" s="59"/>
      <c r="B176" s="90"/>
      <c r="C176" s="89"/>
      <c r="D176" s="61" t="str">
        <f>IFERROR(IF(C176="No CAS","",INDEX('DEQ Pollutant List'!$C$7:$C$614,MATCH('5. Pollutant Emissions - MB'!C176,'DEQ Pollutant List'!$B$7:$B$614,0))),"")</f>
        <v/>
      </c>
      <c r="E176" s="201" t="str">
        <f>IFERROR(IF(OR($C176="",$C176="No CAS"),INDEX('DEQ Pollutant List'!$A$7:$A$614,MATCH($D176,'DEQ Pollutant List'!$C$7:$C$614,0)),INDEX('DEQ Pollutant List'!$A$7:$A$614,MATCH($C176,'DEQ Pollutant List'!$B$7:$B$614,0))),"")</f>
        <v/>
      </c>
      <c r="F176" s="93"/>
      <c r="G176" s="94"/>
      <c r="H176" s="80"/>
      <c r="I176" s="77"/>
      <c r="J176" s="81"/>
      <c r="K176" s="79"/>
      <c r="L176" s="77"/>
      <c r="M176" s="81"/>
      <c r="N176" s="79"/>
    </row>
    <row r="177" spans="1:14" x14ac:dyDescent="0.35">
      <c r="A177" s="59"/>
      <c r="B177" s="90"/>
      <c r="C177" s="89"/>
      <c r="D177" s="61" t="str">
        <f>IFERROR(IF(C177="No CAS","",INDEX('DEQ Pollutant List'!$C$7:$C$614,MATCH('5. Pollutant Emissions - MB'!C177,'DEQ Pollutant List'!$B$7:$B$614,0))),"")</f>
        <v/>
      </c>
      <c r="E177" s="201" t="str">
        <f>IFERROR(IF(OR($C177="",$C177="No CAS"),INDEX('DEQ Pollutant List'!$A$7:$A$614,MATCH($D177,'DEQ Pollutant List'!$C$7:$C$614,0)),INDEX('DEQ Pollutant List'!$A$7:$A$614,MATCH($C177,'DEQ Pollutant List'!$B$7:$B$614,0))),"")</f>
        <v/>
      </c>
      <c r="F177" s="93"/>
      <c r="G177" s="94"/>
      <c r="H177" s="80"/>
      <c r="I177" s="77"/>
      <c r="J177" s="81"/>
      <c r="K177" s="79"/>
      <c r="L177" s="77"/>
      <c r="M177" s="81"/>
      <c r="N177" s="79"/>
    </row>
    <row r="178" spans="1:14" x14ac:dyDescent="0.35">
      <c r="A178" s="59"/>
      <c r="B178" s="90"/>
      <c r="C178" s="89"/>
      <c r="D178" s="61" t="str">
        <f>IFERROR(IF(C178="No CAS","",INDEX('DEQ Pollutant List'!$C$7:$C$614,MATCH('5. Pollutant Emissions - MB'!C178,'DEQ Pollutant List'!$B$7:$B$614,0))),"")</f>
        <v/>
      </c>
      <c r="E178" s="201" t="str">
        <f>IFERROR(IF(OR($C178="",$C178="No CAS"),INDEX('DEQ Pollutant List'!$A$7:$A$614,MATCH($D178,'DEQ Pollutant List'!$C$7:$C$614,0)),INDEX('DEQ Pollutant List'!$A$7:$A$614,MATCH($C178,'DEQ Pollutant List'!$B$7:$B$614,0))),"")</f>
        <v/>
      </c>
      <c r="F178" s="93"/>
      <c r="G178" s="94"/>
      <c r="H178" s="80"/>
      <c r="I178" s="77"/>
      <c r="J178" s="81"/>
      <c r="K178" s="79"/>
      <c r="L178" s="77"/>
      <c r="M178" s="81"/>
      <c r="N178" s="79"/>
    </row>
    <row r="179" spans="1:14" x14ac:dyDescent="0.35">
      <c r="A179" s="59"/>
      <c r="B179" s="90"/>
      <c r="C179" s="89"/>
      <c r="D179" s="61" t="str">
        <f>IFERROR(IF(C179="No CAS","",INDEX('DEQ Pollutant List'!$C$7:$C$614,MATCH('5. Pollutant Emissions - MB'!C179,'DEQ Pollutant List'!$B$7:$B$614,0))),"")</f>
        <v/>
      </c>
      <c r="E179" s="201" t="str">
        <f>IFERROR(IF(OR($C179="",$C179="No CAS"),INDEX('DEQ Pollutant List'!$A$7:$A$614,MATCH($D179,'DEQ Pollutant List'!$C$7:$C$614,0)),INDEX('DEQ Pollutant List'!$A$7:$A$614,MATCH($C179,'DEQ Pollutant List'!$B$7:$B$614,0))),"")</f>
        <v/>
      </c>
      <c r="F179" s="93"/>
      <c r="G179" s="94"/>
      <c r="H179" s="80"/>
      <c r="I179" s="77"/>
      <c r="J179" s="81"/>
      <c r="K179" s="79"/>
      <c r="L179" s="77"/>
      <c r="M179" s="81"/>
      <c r="N179" s="79"/>
    </row>
    <row r="180" spans="1:14" x14ac:dyDescent="0.35">
      <c r="A180" s="59"/>
      <c r="B180" s="90"/>
      <c r="C180" s="89"/>
      <c r="D180" s="61" t="str">
        <f>IFERROR(IF(C180="No CAS","",INDEX('DEQ Pollutant List'!$C$7:$C$614,MATCH('5. Pollutant Emissions - MB'!C180,'DEQ Pollutant List'!$B$7:$B$614,0))),"")</f>
        <v/>
      </c>
      <c r="E180" s="201" t="str">
        <f>IFERROR(IF(OR($C180="",$C180="No CAS"),INDEX('DEQ Pollutant List'!$A$7:$A$614,MATCH($D180,'DEQ Pollutant List'!$C$7:$C$614,0)),INDEX('DEQ Pollutant List'!$A$7:$A$614,MATCH($C180,'DEQ Pollutant List'!$B$7:$B$614,0))),"")</f>
        <v/>
      </c>
      <c r="F180" s="93"/>
      <c r="G180" s="94"/>
      <c r="H180" s="80"/>
      <c r="I180" s="77"/>
      <c r="J180" s="81"/>
      <c r="K180" s="79"/>
      <c r="L180" s="77"/>
      <c r="M180" s="81"/>
      <c r="N180" s="79"/>
    </row>
    <row r="181" spans="1:14" x14ac:dyDescent="0.35">
      <c r="A181" s="59"/>
      <c r="B181" s="90"/>
      <c r="C181" s="89"/>
      <c r="D181" s="61" t="str">
        <f>IFERROR(IF(C181="No CAS","",INDEX('DEQ Pollutant List'!$C$7:$C$614,MATCH('5. Pollutant Emissions - MB'!C181,'DEQ Pollutant List'!$B$7:$B$614,0))),"")</f>
        <v/>
      </c>
      <c r="E181" s="201" t="str">
        <f>IFERROR(IF(OR($C181="",$C181="No CAS"),INDEX('DEQ Pollutant List'!$A$7:$A$614,MATCH($D181,'DEQ Pollutant List'!$C$7:$C$614,0)),INDEX('DEQ Pollutant List'!$A$7:$A$614,MATCH($C181,'DEQ Pollutant List'!$B$7:$B$614,0))),"")</f>
        <v/>
      </c>
      <c r="F181" s="93"/>
      <c r="G181" s="94"/>
      <c r="H181" s="80"/>
      <c r="I181" s="77"/>
      <c r="J181" s="81"/>
      <c r="K181" s="79"/>
      <c r="L181" s="77"/>
      <c r="M181" s="81"/>
      <c r="N181" s="79"/>
    </row>
    <row r="182" spans="1:14" x14ac:dyDescent="0.35">
      <c r="A182" s="59"/>
      <c r="B182" s="90"/>
      <c r="C182" s="89"/>
      <c r="D182" s="61" t="str">
        <f>IFERROR(IF(C182="No CAS","",INDEX('DEQ Pollutant List'!$C$7:$C$614,MATCH('5. Pollutant Emissions - MB'!C182,'DEQ Pollutant List'!$B$7:$B$614,0))),"")</f>
        <v/>
      </c>
      <c r="E182" s="201" t="str">
        <f>IFERROR(IF(OR($C182="",$C182="No CAS"),INDEX('DEQ Pollutant List'!$A$7:$A$614,MATCH($D182,'DEQ Pollutant List'!$C$7:$C$614,0)),INDEX('DEQ Pollutant List'!$A$7:$A$614,MATCH($C182,'DEQ Pollutant List'!$B$7:$B$614,0))),"")</f>
        <v/>
      </c>
      <c r="F182" s="93"/>
      <c r="G182" s="94"/>
      <c r="H182" s="80"/>
      <c r="I182" s="77"/>
      <c r="J182" s="81"/>
      <c r="K182" s="79"/>
      <c r="L182" s="77"/>
      <c r="M182" s="81"/>
      <c r="N182" s="79"/>
    </row>
    <row r="183" spans="1:14" x14ac:dyDescent="0.35">
      <c r="A183" s="59"/>
      <c r="B183" s="90"/>
      <c r="C183" s="89"/>
      <c r="D183" s="61" t="str">
        <f>IFERROR(IF(C183="No CAS","",INDEX('DEQ Pollutant List'!$C$7:$C$614,MATCH('5. Pollutant Emissions - MB'!C183,'DEQ Pollutant List'!$B$7:$B$614,0))),"")</f>
        <v/>
      </c>
      <c r="E183" s="201" t="str">
        <f>IFERROR(IF(OR($C183="",$C183="No CAS"),INDEX('DEQ Pollutant List'!$A$7:$A$614,MATCH($D183,'DEQ Pollutant List'!$C$7:$C$614,0)),INDEX('DEQ Pollutant List'!$A$7:$A$614,MATCH($C183,'DEQ Pollutant List'!$B$7:$B$614,0))),"")</f>
        <v/>
      </c>
      <c r="F183" s="93"/>
      <c r="G183" s="94"/>
      <c r="H183" s="80"/>
      <c r="I183" s="77"/>
      <c r="J183" s="81"/>
      <c r="K183" s="79"/>
      <c r="L183" s="77"/>
      <c r="M183" s="81"/>
      <c r="N183" s="79"/>
    </row>
    <row r="184" spans="1:14" x14ac:dyDescent="0.35">
      <c r="A184" s="59"/>
      <c r="B184" s="90"/>
      <c r="C184" s="89"/>
      <c r="D184" s="61" t="str">
        <f>IFERROR(IF(C184="No CAS","",INDEX('DEQ Pollutant List'!$C$7:$C$614,MATCH('5. Pollutant Emissions - MB'!C184,'DEQ Pollutant List'!$B$7:$B$614,0))),"")</f>
        <v/>
      </c>
      <c r="E184" s="201" t="str">
        <f>IFERROR(IF(OR($C184="",$C184="No CAS"),INDEX('DEQ Pollutant List'!$A$7:$A$614,MATCH($D184,'DEQ Pollutant List'!$C$7:$C$614,0)),INDEX('DEQ Pollutant List'!$A$7:$A$614,MATCH($C184,'DEQ Pollutant List'!$B$7:$B$614,0))),"")</f>
        <v/>
      </c>
      <c r="F184" s="93"/>
      <c r="G184" s="94"/>
      <c r="H184" s="80"/>
      <c r="I184" s="77"/>
      <c r="J184" s="81"/>
      <c r="K184" s="79"/>
      <c r="L184" s="77"/>
      <c r="M184" s="81"/>
      <c r="N184" s="79"/>
    </row>
    <row r="185" spans="1:14" x14ac:dyDescent="0.35">
      <c r="A185" s="59"/>
      <c r="B185" s="90"/>
      <c r="C185" s="89"/>
      <c r="D185" s="61" t="str">
        <f>IFERROR(IF(C185="No CAS","",INDEX('DEQ Pollutant List'!$C$7:$C$614,MATCH('5. Pollutant Emissions - MB'!C185,'DEQ Pollutant List'!$B$7:$B$614,0))),"")</f>
        <v/>
      </c>
      <c r="E185" s="201" t="str">
        <f>IFERROR(IF(OR($C185="",$C185="No CAS"),INDEX('DEQ Pollutant List'!$A$7:$A$614,MATCH($D185,'DEQ Pollutant List'!$C$7:$C$614,0)),INDEX('DEQ Pollutant List'!$A$7:$A$614,MATCH($C185,'DEQ Pollutant List'!$B$7:$B$614,0))),"")</f>
        <v/>
      </c>
      <c r="F185" s="93"/>
      <c r="G185" s="94"/>
      <c r="H185" s="80"/>
      <c r="I185" s="77"/>
      <c r="J185" s="81"/>
      <c r="K185" s="79"/>
      <c r="L185" s="77"/>
      <c r="M185" s="81"/>
      <c r="N185" s="79"/>
    </row>
    <row r="186" spans="1:14" x14ac:dyDescent="0.35">
      <c r="A186" s="59"/>
      <c r="B186" s="90"/>
      <c r="C186" s="89"/>
      <c r="D186" s="61" t="str">
        <f>IFERROR(IF(C186="No CAS","",INDEX('DEQ Pollutant List'!$C$7:$C$614,MATCH('5. Pollutant Emissions - MB'!C186,'DEQ Pollutant List'!$B$7:$B$614,0))),"")</f>
        <v/>
      </c>
      <c r="E186" s="201" t="str">
        <f>IFERROR(IF(OR($C186="",$C186="No CAS"),INDEX('DEQ Pollutant List'!$A$7:$A$614,MATCH($D186,'DEQ Pollutant List'!$C$7:$C$614,0)),INDEX('DEQ Pollutant List'!$A$7:$A$614,MATCH($C186,'DEQ Pollutant List'!$B$7:$B$614,0))),"")</f>
        <v/>
      </c>
      <c r="F186" s="93"/>
      <c r="G186" s="94"/>
      <c r="H186" s="80"/>
      <c r="I186" s="77"/>
      <c r="J186" s="81"/>
      <c r="K186" s="79"/>
      <c r="L186" s="77"/>
      <c r="M186" s="81"/>
      <c r="N186" s="79"/>
    </row>
    <row r="187" spans="1:14" x14ac:dyDescent="0.35">
      <c r="A187" s="59"/>
      <c r="B187" s="90"/>
      <c r="C187" s="89"/>
      <c r="D187" s="61" t="str">
        <f>IFERROR(IF(C187="No CAS","",INDEX('DEQ Pollutant List'!$C$7:$C$614,MATCH('5. Pollutant Emissions - MB'!C187,'DEQ Pollutant List'!$B$7:$B$614,0))),"")</f>
        <v/>
      </c>
      <c r="E187" s="201" t="str">
        <f>IFERROR(IF(OR($C187="",$C187="No CAS"),INDEX('DEQ Pollutant List'!$A$7:$A$614,MATCH($D187,'DEQ Pollutant List'!$C$7:$C$614,0)),INDEX('DEQ Pollutant List'!$A$7:$A$614,MATCH($C187,'DEQ Pollutant List'!$B$7:$B$614,0))),"")</f>
        <v/>
      </c>
      <c r="F187" s="93"/>
      <c r="G187" s="94"/>
      <c r="H187" s="80"/>
      <c r="I187" s="77"/>
      <c r="J187" s="81"/>
      <c r="K187" s="79"/>
      <c r="L187" s="77"/>
      <c r="M187" s="81"/>
      <c r="N187" s="79"/>
    </row>
    <row r="188" spans="1:14" x14ac:dyDescent="0.35">
      <c r="A188" s="59"/>
      <c r="B188" s="90"/>
      <c r="C188" s="89"/>
      <c r="D188" s="61" t="str">
        <f>IFERROR(IF(C188="No CAS","",INDEX('DEQ Pollutant List'!$C$7:$C$614,MATCH('5. Pollutant Emissions - MB'!C188,'DEQ Pollutant List'!$B$7:$B$614,0))),"")</f>
        <v/>
      </c>
      <c r="E188" s="201" t="str">
        <f>IFERROR(IF(OR($C188="",$C188="No CAS"),INDEX('DEQ Pollutant List'!$A$7:$A$614,MATCH($D188,'DEQ Pollutant List'!$C$7:$C$614,0)),INDEX('DEQ Pollutant List'!$A$7:$A$614,MATCH($C188,'DEQ Pollutant List'!$B$7:$B$614,0))),"")</f>
        <v/>
      </c>
      <c r="F188" s="93"/>
      <c r="G188" s="94"/>
      <c r="H188" s="80"/>
      <c r="I188" s="77"/>
      <c r="J188" s="81"/>
      <c r="K188" s="79"/>
      <c r="L188" s="77"/>
      <c r="M188" s="81"/>
      <c r="N188" s="79"/>
    </row>
    <row r="189" spans="1:14" x14ac:dyDescent="0.35">
      <c r="A189" s="59"/>
      <c r="B189" s="90"/>
      <c r="C189" s="89"/>
      <c r="D189" s="61" t="str">
        <f>IFERROR(IF(C189="No CAS","",INDEX('DEQ Pollutant List'!$C$7:$C$614,MATCH('5. Pollutant Emissions - MB'!C189,'DEQ Pollutant List'!$B$7:$B$614,0))),"")</f>
        <v/>
      </c>
      <c r="E189" s="201" t="str">
        <f>IFERROR(IF(OR($C189="",$C189="No CAS"),INDEX('DEQ Pollutant List'!$A$7:$A$614,MATCH($D189,'DEQ Pollutant List'!$C$7:$C$614,0)),INDEX('DEQ Pollutant List'!$A$7:$A$614,MATCH($C189,'DEQ Pollutant List'!$B$7:$B$614,0))),"")</f>
        <v/>
      </c>
      <c r="F189" s="93"/>
      <c r="G189" s="94"/>
      <c r="H189" s="80"/>
      <c r="I189" s="77"/>
      <c r="J189" s="81"/>
      <c r="K189" s="79"/>
      <c r="L189" s="77"/>
      <c r="M189" s="81"/>
      <c r="N189" s="79"/>
    </row>
    <row r="190" spans="1:14" x14ac:dyDescent="0.35">
      <c r="A190" s="59"/>
      <c r="B190" s="90"/>
      <c r="C190" s="89"/>
      <c r="D190" s="61" t="str">
        <f>IFERROR(IF(C190="No CAS","",INDEX('DEQ Pollutant List'!$C$7:$C$614,MATCH('5. Pollutant Emissions - MB'!C190,'DEQ Pollutant List'!$B$7:$B$614,0))),"")</f>
        <v/>
      </c>
      <c r="E190" s="201" t="str">
        <f>IFERROR(IF(OR($C190="",$C190="No CAS"),INDEX('DEQ Pollutant List'!$A$7:$A$614,MATCH($D190,'DEQ Pollutant List'!$C$7:$C$614,0)),INDEX('DEQ Pollutant List'!$A$7:$A$614,MATCH($C190,'DEQ Pollutant List'!$B$7:$B$614,0))),"")</f>
        <v/>
      </c>
      <c r="F190" s="93"/>
      <c r="G190" s="94"/>
      <c r="H190" s="80"/>
      <c r="I190" s="77"/>
      <c r="J190" s="81"/>
      <c r="K190" s="79"/>
      <c r="L190" s="77"/>
      <c r="M190" s="81"/>
      <c r="N190" s="79"/>
    </row>
    <row r="191" spans="1:14" x14ac:dyDescent="0.35">
      <c r="A191" s="59"/>
      <c r="B191" s="90"/>
      <c r="C191" s="89"/>
      <c r="D191" s="61" t="str">
        <f>IFERROR(IF(C191="No CAS","",INDEX('DEQ Pollutant List'!$C$7:$C$614,MATCH('5. Pollutant Emissions - MB'!C191,'DEQ Pollutant List'!$B$7:$B$614,0))),"")</f>
        <v/>
      </c>
      <c r="E191" s="201" t="str">
        <f>IFERROR(IF(OR($C191="",$C191="No CAS"),INDEX('DEQ Pollutant List'!$A$7:$A$614,MATCH($D191,'DEQ Pollutant List'!$C$7:$C$614,0)),INDEX('DEQ Pollutant List'!$A$7:$A$614,MATCH($C191,'DEQ Pollutant List'!$B$7:$B$614,0))),"")</f>
        <v/>
      </c>
      <c r="F191" s="93"/>
      <c r="G191" s="94"/>
      <c r="H191" s="80"/>
      <c r="I191" s="77"/>
      <c r="J191" s="81"/>
      <c r="K191" s="79"/>
      <c r="L191" s="77"/>
      <c r="M191" s="81"/>
      <c r="N191" s="79"/>
    </row>
    <row r="192" spans="1:14" x14ac:dyDescent="0.35">
      <c r="A192" s="59"/>
      <c r="B192" s="90"/>
      <c r="C192" s="89"/>
      <c r="D192" s="61" t="str">
        <f>IFERROR(IF(C192="No CAS","",INDEX('DEQ Pollutant List'!$C$7:$C$614,MATCH('5. Pollutant Emissions - MB'!C192,'DEQ Pollutant List'!$B$7:$B$614,0))),"")</f>
        <v/>
      </c>
      <c r="E192" s="201" t="str">
        <f>IFERROR(IF(OR($C192="",$C192="No CAS"),INDEX('DEQ Pollutant List'!$A$7:$A$614,MATCH($D192,'DEQ Pollutant List'!$C$7:$C$614,0)),INDEX('DEQ Pollutant List'!$A$7:$A$614,MATCH($C192,'DEQ Pollutant List'!$B$7:$B$614,0))),"")</f>
        <v/>
      </c>
      <c r="F192" s="93"/>
      <c r="G192" s="94"/>
      <c r="H192" s="80"/>
      <c r="I192" s="77"/>
      <c r="J192" s="81"/>
      <c r="K192" s="79"/>
      <c r="L192" s="77"/>
      <c r="M192" s="81"/>
      <c r="N192" s="79"/>
    </row>
    <row r="193" spans="1:14" x14ac:dyDescent="0.35">
      <c r="A193" s="59"/>
      <c r="B193" s="90"/>
      <c r="C193" s="89"/>
      <c r="D193" s="61" t="str">
        <f>IFERROR(IF(C193="No CAS","",INDEX('DEQ Pollutant List'!$C$7:$C$614,MATCH('5. Pollutant Emissions - MB'!C193,'DEQ Pollutant List'!$B$7:$B$614,0))),"")</f>
        <v/>
      </c>
      <c r="E193" s="201" t="str">
        <f>IFERROR(IF(OR($C193="",$C193="No CAS"),INDEX('DEQ Pollutant List'!$A$7:$A$614,MATCH($D193,'DEQ Pollutant List'!$C$7:$C$614,0)),INDEX('DEQ Pollutant List'!$A$7:$A$614,MATCH($C193,'DEQ Pollutant List'!$B$7:$B$614,0))),"")</f>
        <v/>
      </c>
      <c r="F193" s="93"/>
      <c r="G193" s="94"/>
      <c r="H193" s="80"/>
      <c r="I193" s="77"/>
      <c r="J193" s="81"/>
      <c r="K193" s="79"/>
      <c r="L193" s="77"/>
      <c r="M193" s="81"/>
      <c r="N193" s="79"/>
    </row>
    <row r="194" spans="1:14" x14ac:dyDescent="0.35">
      <c r="A194" s="59"/>
      <c r="B194" s="90"/>
      <c r="C194" s="89"/>
      <c r="D194" s="61" t="str">
        <f>IFERROR(IF(C194="No CAS","",INDEX('DEQ Pollutant List'!$C$7:$C$614,MATCH('5. Pollutant Emissions - MB'!C194,'DEQ Pollutant List'!$B$7:$B$614,0))),"")</f>
        <v/>
      </c>
      <c r="E194" s="201" t="str">
        <f>IFERROR(IF(OR($C194="",$C194="No CAS"),INDEX('DEQ Pollutant List'!$A$7:$A$614,MATCH($D194,'DEQ Pollutant List'!$C$7:$C$614,0)),INDEX('DEQ Pollutant List'!$A$7:$A$614,MATCH($C194,'DEQ Pollutant List'!$B$7:$B$614,0))),"")</f>
        <v/>
      </c>
      <c r="F194" s="93"/>
      <c r="G194" s="94"/>
      <c r="H194" s="80"/>
      <c r="I194" s="77"/>
      <c r="J194" s="81"/>
      <c r="K194" s="79"/>
      <c r="L194" s="77"/>
      <c r="M194" s="81"/>
      <c r="N194" s="79"/>
    </row>
    <row r="195" spans="1:14" x14ac:dyDescent="0.35">
      <c r="A195" s="59"/>
      <c r="B195" s="90"/>
      <c r="C195" s="89"/>
      <c r="D195" s="61" t="str">
        <f>IFERROR(IF(C195="No CAS","",INDEX('DEQ Pollutant List'!$C$7:$C$614,MATCH('5. Pollutant Emissions - MB'!C195,'DEQ Pollutant List'!$B$7:$B$614,0))),"")</f>
        <v/>
      </c>
      <c r="E195" s="201" t="str">
        <f>IFERROR(IF(OR($C195="",$C195="No CAS"),INDEX('DEQ Pollutant List'!$A$7:$A$614,MATCH($D195,'DEQ Pollutant List'!$C$7:$C$614,0)),INDEX('DEQ Pollutant List'!$A$7:$A$614,MATCH($C195,'DEQ Pollutant List'!$B$7:$B$614,0))),"")</f>
        <v/>
      </c>
      <c r="F195" s="93"/>
      <c r="G195" s="94"/>
      <c r="H195" s="80"/>
      <c r="I195" s="77"/>
      <c r="J195" s="81"/>
      <c r="K195" s="79"/>
      <c r="L195" s="77"/>
      <c r="M195" s="81"/>
      <c r="N195" s="79"/>
    </row>
    <row r="196" spans="1:14" x14ac:dyDescent="0.35">
      <c r="A196" s="59"/>
      <c r="B196" s="90"/>
      <c r="C196" s="89"/>
      <c r="D196" s="61" t="str">
        <f>IFERROR(IF(C196="No CAS","",INDEX('DEQ Pollutant List'!$C$7:$C$614,MATCH('5. Pollutant Emissions - MB'!C196,'DEQ Pollutant List'!$B$7:$B$614,0))),"")</f>
        <v/>
      </c>
      <c r="E196" s="201" t="str">
        <f>IFERROR(IF(OR($C196="",$C196="No CAS"),INDEX('DEQ Pollutant List'!$A$7:$A$614,MATCH($D196,'DEQ Pollutant List'!$C$7:$C$614,0)),INDEX('DEQ Pollutant List'!$A$7:$A$614,MATCH($C196,'DEQ Pollutant List'!$B$7:$B$614,0))),"")</f>
        <v/>
      </c>
      <c r="F196" s="93"/>
      <c r="G196" s="94"/>
      <c r="H196" s="80"/>
      <c r="I196" s="77"/>
      <c r="J196" s="81"/>
      <c r="K196" s="79"/>
      <c r="L196" s="77"/>
      <c r="M196" s="81"/>
      <c r="N196" s="79"/>
    </row>
    <row r="197" spans="1:14" x14ac:dyDescent="0.35">
      <c r="A197" s="59"/>
      <c r="B197" s="90"/>
      <c r="C197" s="89"/>
      <c r="D197" s="61" t="str">
        <f>IFERROR(IF(C197="No CAS","",INDEX('DEQ Pollutant List'!$C$7:$C$614,MATCH('5. Pollutant Emissions - MB'!C197,'DEQ Pollutant List'!$B$7:$B$614,0))),"")</f>
        <v/>
      </c>
      <c r="E197" s="201" t="str">
        <f>IFERROR(IF(OR($C197="",$C197="No CAS"),INDEX('DEQ Pollutant List'!$A$7:$A$614,MATCH($D197,'DEQ Pollutant List'!$C$7:$C$614,0)),INDEX('DEQ Pollutant List'!$A$7:$A$614,MATCH($C197,'DEQ Pollutant List'!$B$7:$B$614,0))),"")</f>
        <v/>
      </c>
      <c r="F197" s="93"/>
      <c r="G197" s="94"/>
      <c r="H197" s="80"/>
      <c r="I197" s="77"/>
      <c r="J197" s="81"/>
      <c r="K197" s="79"/>
      <c r="L197" s="77"/>
      <c r="M197" s="81"/>
      <c r="N197" s="79"/>
    </row>
    <row r="198" spans="1:14" x14ac:dyDescent="0.35">
      <c r="A198" s="59"/>
      <c r="B198" s="90"/>
      <c r="C198" s="89"/>
      <c r="D198" s="61" t="str">
        <f>IFERROR(IF(C198="No CAS","",INDEX('DEQ Pollutant List'!$C$7:$C$614,MATCH('5. Pollutant Emissions - MB'!C198,'DEQ Pollutant List'!$B$7:$B$614,0))),"")</f>
        <v/>
      </c>
      <c r="E198" s="201" t="str">
        <f>IFERROR(IF(OR($C198="",$C198="No CAS"),INDEX('DEQ Pollutant List'!$A$7:$A$614,MATCH($D198,'DEQ Pollutant List'!$C$7:$C$614,0)),INDEX('DEQ Pollutant List'!$A$7:$A$614,MATCH($C198,'DEQ Pollutant List'!$B$7:$B$614,0))),"")</f>
        <v/>
      </c>
      <c r="F198" s="93"/>
      <c r="G198" s="94"/>
      <c r="H198" s="80"/>
      <c r="I198" s="77"/>
      <c r="J198" s="81"/>
      <c r="K198" s="79"/>
      <c r="L198" s="77"/>
      <c r="M198" s="81"/>
      <c r="N198" s="79"/>
    </row>
    <row r="199" spans="1:14" x14ac:dyDescent="0.35">
      <c r="A199" s="59"/>
      <c r="B199" s="90"/>
      <c r="C199" s="89"/>
      <c r="D199" s="61" t="str">
        <f>IFERROR(IF(C199="No CAS","",INDEX('DEQ Pollutant List'!$C$7:$C$614,MATCH('5. Pollutant Emissions - MB'!C199,'DEQ Pollutant List'!$B$7:$B$614,0))),"")</f>
        <v/>
      </c>
      <c r="E199" s="201" t="str">
        <f>IFERROR(IF(OR($C199="",$C199="No CAS"),INDEX('DEQ Pollutant List'!$A$7:$A$614,MATCH($D199,'DEQ Pollutant List'!$C$7:$C$614,0)),INDEX('DEQ Pollutant List'!$A$7:$A$614,MATCH($C199,'DEQ Pollutant List'!$B$7:$B$614,0))),"")</f>
        <v/>
      </c>
      <c r="F199" s="93"/>
      <c r="G199" s="94"/>
      <c r="H199" s="80"/>
      <c r="I199" s="77"/>
      <c r="J199" s="81"/>
      <c r="K199" s="79"/>
      <c r="L199" s="77"/>
      <c r="M199" s="81"/>
      <c r="N199" s="79"/>
    </row>
    <row r="200" spans="1:14" x14ac:dyDescent="0.35">
      <c r="A200" s="59"/>
      <c r="B200" s="90"/>
      <c r="C200" s="89"/>
      <c r="D200" s="61" t="str">
        <f>IFERROR(IF(C200="No CAS","",INDEX('DEQ Pollutant List'!$C$7:$C$614,MATCH('5. Pollutant Emissions - MB'!C200,'DEQ Pollutant List'!$B$7:$B$614,0))),"")</f>
        <v/>
      </c>
      <c r="E200" s="201" t="str">
        <f>IFERROR(IF(OR($C200="",$C200="No CAS"),INDEX('DEQ Pollutant List'!$A$7:$A$614,MATCH($D200,'DEQ Pollutant List'!$C$7:$C$614,0)),INDEX('DEQ Pollutant List'!$A$7:$A$614,MATCH($C200,'DEQ Pollutant List'!$B$7:$B$614,0))),"")</f>
        <v/>
      </c>
      <c r="F200" s="93"/>
      <c r="G200" s="94"/>
      <c r="H200" s="80"/>
      <c r="I200" s="77"/>
      <c r="J200" s="81"/>
      <c r="K200" s="79"/>
      <c r="L200" s="77"/>
      <c r="M200" s="81"/>
      <c r="N200" s="79"/>
    </row>
    <row r="201" spans="1:14" x14ac:dyDescent="0.35">
      <c r="A201" s="59"/>
      <c r="B201" s="90"/>
      <c r="C201" s="89"/>
      <c r="D201" s="61" t="str">
        <f>IFERROR(IF(C201="No CAS","",INDEX('DEQ Pollutant List'!$C$7:$C$614,MATCH('5. Pollutant Emissions - MB'!C201,'DEQ Pollutant List'!$B$7:$B$614,0))),"")</f>
        <v/>
      </c>
      <c r="E201" s="201" t="str">
        <f>IFERROR(IF(OR($C201="",$C201="No CAS"),INDEX('DEQ Pollutant List'!$A$7:$A$614,MATCH($D201,'DEQ Pollutant List'!$C$7:$C$614,0)),INDEX('DEQ Pollutant List'!$A$7:$A$614,MATCH($C201,'DEQ Pollutant List'!$B$7:$B$614,0))),"")</f>
        <v/>
      </c>
      <c r="F201" s="93"/>
      <c r="G201" s="94"/>
      <c r="H201" s="80"/>
      <c r="I201" s="77"/>
      <c r="J201" s="81"/>
      <c r="K201" s="79"/>
      <c r="L201" s="77"/>
      <c r="M201" s="81"/>
      <c r="N201" s="79"/>
    </row>
    <row r="202" spans="1:14" x14ac:dyDescent="0.35">
      <c r="A202" s="59"/>
      <c r="B202" s="90"/>
      <c r="C202" s="89"/>
      <c r="D202" s="61" t="str">
        <f>IFERROR(IF(C202="No CAS","",INDEX('DEQ Pollutant List'!$C$7:$C$614,MATCH('5. Pollutant Emissions - MB'!C202,'DEQ Pollutant List'!$B$7:$B$614,0))),"")</f>
        <v/>
      </c>
      <c r="E202" s="201" t="str">
        <f>IFERROR(IF(OR($C202="",$C202="No CAS"),INDEX('DEQ Pollutant List'!$A$7:$A$614,MATCH($D202,'DEQ Pollutant List'!$C$7:$C$614,0)),INDEX('DEQ Pollutant List'!$A$7:$A$614,MATCH($C202,'DEQ Pollutant List'!$B$7:$B$614,0))),"")</f>
        <v/>
      </c>
      <c r="F202" s="93"/>
      <c r="G202" s="94"/>
      <c r="H202" s="80"/>
      <c r="I202" s="77"/>
      <c r="J202" s="81"/>
      <c r="K202" s="79"/>
      <c r="L202" s="77"/>
      <c r="M202" s="81"/>
      <c r="N202" s="79"/>
    </row>
    <row r="203" spans="1:14" x14ac:dyDescent="0.35">
      <c r="A203" s="59"/>
      <c r="B203" s="90"/>
      <c r="C203" s="89"/>
      <c r="D203" s="61" t="str">
        <f>IFERROR(IF(C203="No CAS","",INDEX('DEQ Pollutant List'!$C$7:$C$614,MATCH('5. Pollutant Emissions - MB'!C203,'DEQ Pollutant List'!$B$7:$B$614,0))),"")</f>
        <v/>
      </c>
      <c r="E203" s="201" t="str">
        <f>IFERROR(IF(OR($C203="",$C203="No CAS"),INDEX('DEQ Pollutant List'!$A$7:$A$614,MATCH($D203,'DEQ Pollutant List'!$C$7:$C$614,0)),INDEX('DEQ Pollutant List'!$A$7:$A$614,MATCH($C203,'DEQ Pollutant List'!$B$7:$B$614,0))),"")</f>
        <v/>
      </c>
      <c r="F203" s="93"/>
      <c r="G203" s="94"/>
      <c r="H203" s="80"/>
      <c r="I203" s="77"/>
      <c r="J203" s="81"/>
      <c r="K203" s="79"/>
      <c r="L203" s="77"/>
      <c r="M203" s="81"/>
      <c r="N203" s="79"/>
    </row>
    <row r="204" spans="1:14" x14ac:dyDescent="0.35">
      <c r="A204" s="59"/>
      <c r="B204" s="90"/>
      <c r="C204" s="89"/>
      <c r="D204" s="61" t="str">
        <f>IFERROR(IF(C204="No CAS","",INDEX('DEQ Pollutant List'!$C$7:$C$614,MATCH('5. Pollutant Emissions - MB'!C204,'DEQ Pollutant List'!$B$7:$B$614,0))),"")</f>
        <v/>
      </c>
      <c r="E204" s="201" t="str">
        <f>IFERROR(IF(OR($C204="",$C204="No CAS"),INDEX('DEQ Pollutant List'!$A$7:$A$614,MATCH($D204,'DEQ Pollutant List'!$C$7:$C$614,0)),INDEX('DEQ Pollutant List'!$A$7:$A$614,MATCH($C204,'DEQ Pollutant List'!$B$7:$B$614,0))),"")</f>
        <v/>
      </c>
      <c r="F204" s="93"/>
      <c r="G204" s="94"/>
      <c r="H204" s="80"/>
      <c r="I204" s="77"/>
      <c r="J204" s="81"/>
      <c r="K204" s="79"/>
      <c r="L204" s="77"/>
      <c r="M204" s="81"/>
      <c r="N204" s="79"/>
    </row>
    <row r="205" spans="1:14" x14ac:dyDescent="0.35">
      <c r="A205" s="59"/>
      <c r="B205" s="90"/>
      <c r="C205" s="89"/>
      <c r="D205" s="61" t="str">
        <f>IFERROR(IF(C205="No CAS","",INDEX('DEQ Pollutant List'!$C$7:$C$614,MATCH('5. Pollutant Emissions - MB'!C205,'DEQ Pollutant List'!$B$7:$B$614,0))),"")</f>
        <v/>
      </c>
      <c r="E205" s="201" t="str">
        <f>IFERROR(IF(OR($C205="",$C205="No CAS"),INDEX('DEQ Pollutant List'!$A$7:$A$614,MATCH($D205,'DEQ Pollutant List'!$C$7:$C$614,0)),INDEX('DEQ Pollutant List'!$A$7:$A$614,MATCH($C205,'DEQ Pollutant List'!$B$7:$B$614,0))),"")</f>
        <v/>
      </c>
      <c r="F205" s="93"/>
      <c r="G205" s="94"/>
      <c r="H205" s="80"/>
      <c r="I205" s="77"/>
      <c r="J205" s="81"/>
      <c r="K205" s="79"/>
      <c r="L205" s="77"/>
      <c r="M205" s="81"/>
      <c r="N205" s="79"/>
    </row>
    <row r="206" spans="1:14" x14ac:dyDescent="0.35">
      <c r="A206" s="59"/>
      <c r="B206" s="90"/>
      <c r="C206" s="89"/>
      <c r="D206" s="61" t="str">
        <f>IFERROR(IF(C206="No CAS","",INDEX('DEQ Pollutant List'!$C$7:$C$614,MATCH('5. Pollutant Emissions - MB'!C206,'DEQ Pollutant List'!$B$7:$B$614,0))),"")</f>
        <v/>
      </c>
      <c r="E206" s="201" t="str">
        <f>IFERROR(IF(OR($C206="",$C206="No CAS"),INDEX('DEQ Pollutant List'!$A$7:$A$614,MATCH($D206,'DEQ Pollutant List'!$C$7:$C$614,0)),INDEX('DEQ Pollutant List'!$A$7:$A$614,MATCH($C206,'DEQ Pollutant List'!$B$7:$B$614,0))),"")</f>
        <v/>
      </c>
      <c r="F206" s="93"/>
      <c r="G206" s="94"/>
      <c r="H206" s="80"/>
      <c r="I206" s="77"/>
      <c r="J206" s="81"/>
      <c r="K206" s="79"/>
      <c r="L206" s="77"/>
      <c r="M206" s="81"/>
      <c r="N206" s="79"/>
    </row>
    <row r="207" spans="1:14" x14ac:dyDescent="0.35">
      <c r="A207" s="59"/>
      <c r="B207" s="90"/>
      <c r="C207" s="89"/>
      <c r="D207" s="61" t="str">
        <f>IFERROR(IF(C207="No CAS","",INDEX('DEQ Pollutant List'!$C$7:$C$614,MATCH('5. Pollutant Emissions - MB'!C207,'DEQ Pollutant List'!$B$7:$B$614,0))),"")</f>
        <v/>
      </c>
      <c r="E207" s="201" t="str">
        <f>IFERROR(IF(OR($C207="",$C207="No CAS"),INDEX('DEQ Pollutant List'!$A$7:$A$614,MATCH($D207,'DEQ Pollutant List'!$C$7:$C$614,0)),INDEX('DEQ Pollutant List'!$A$7:$A$614,MATCH($C207,'DEQ Pollutant List'!$B$7:$B$614,0))),"")</f>
        <v/>
      </c>
      <c r="F207" s="93"/>
      <c r="G207" s="94"/>
      <c r="H207" s="80"/>
      <c r="I207" s="77"/>
      <c r="J207" s="81"/>
      <c r="K207" s="79"/>
      <c r="L207" s="77"/>
      <c r="M207" s="81"/>
      <c r="N207" s="79"/>
    </row>
    <row r="208" spans="1:14" x14ac:dyDescent="0.35">
      <c r="A208" s="59"/>
      <c r="B208" s="90"/>
      <c r="C208" s="89"/>
      <c r="D208" s="61" t="str">
        <f>IFERROR(IF(C208="No CAS","",INDEX('DEQ Pollutant List'!$C$7:$C$614,MATCH('5. Pollutant Emissions - MB'!C208,'DEQ Pollutant List'!$B$7:$B$614,0))),"")</f>
        <v/>
      </c>
      <c r="E208" s="201" t="str">
        <f>IFERROR(IF(OR($C208="",$C208="No CAS"),INDEX('DEQ Pollutant List'!$A$7:$A$614,MATCH($D208,'DEQ Pollutant List'!$C$7:$C$614,0)),INDEX('DEQ Pollutant List'!$A$7:$A$614,MATCH($C208,'DEQ Pollutant List'!$B$7:$B$614,0))),"")</f>
        <v/>
      </c>
      <c r="F208" s="93"/>
      <c r="G208" s="94"/>
      <c r="H208" s="80"/>
      <c r="I208" s="77"/>
      <c r="J208" s="81"/>
      <c r="K208" s="79"/>
      <c r="L208" s="77"/>
      <c r="M208" s="81"/>
      <c r="N208" s="79"/>
    </row>
    <row r="209" spans="1:14" x14ac:dyDescent="0.35">
      <c r="A209" s="59"/>
      <c r="B209" s="90"/>
      <c r="C209" s="89"/>
      <c r="D209" s="61" t="str">
        <f>IFERROR(IF(C209="No CAS","",INDEX('DEQ Pollutant List'!$C$7:$C$614,MATCH('5. Pollutant Emissions - MB'!C209,'DEQ Pollutant List'!$B$7:$B$614,0))),"")</f>
        <v/>
      </c>
      <c r="E209" s="201" t="str">
        <f>IFERROR(IF(OR($C209="",$C209="No CAS"),INDEX('DEQ Pollutant List'!$A$7:$A$614,MATCH($D209,'DEQ Pollutant List'!$C$7:$C$614,0)),INDEX('DEQ Pollutant List'!$A$7:$A$614,MATCH($C209,'DEQ Pollutant List'!$B$7:$B$614,0))),"")</f>
        <v/>
      </c>
      <c r="F209" s="93"/>
      <c r="G209" s="94"/>
      <c r="H209" s="80"/>
      <c r="I209" s="77"/>
      <c r="J209" s="81"/>
      <c r="K209" s="79"/>
      <c r="L209" s="77"/>
      <c r="M209" s="81"/>
      <c r="N209" s="79"/>
    </row>
    <row r="210" spans="1:14" x14ac:dyDescent="0.35">
      <c r="A210" s="59"/>
      <c r="B210" s="90"/>
      <c r="C210" s="89"/>
      <c r="D210" s="61" t="str">
        <f>IFERROR(IF(C210="No CAS","",INDEX('DEQ Pollutant List'!$C$7:$C$614,MATCH('5. Pollutant Emissions - MB'!C210,'DEQ Pollutant List'!$B$7:$B$614,0))),"")</f>
        <v/>
      </c>
      <c r="E210" s="201" t="str">
        <f>IFERROR(IF(OR($C210="",$C210="No CAS"),INDEX('DEQ Pollutant List'!$A$7:$A$614,MATCH($D210,'DEQ Pollutant List'!$C$7:$C$614,0)),INDEX('DEQ Pollutant List'!$A$7:$A$614,MATCH($C210,'DEQ Pollutant List'!$B$7:$B$614,0))),"")</f>
        <v/>
      </c>
      <c r="F210" s="93"/>
      <c r="G210" s="94"/>
      <c r="H210" s="80"/>
      <c r="I210" s="77"/>
      <c r="J210" s="81"/>
      <c r="K210" s="79"/>
      <c r="L210" s="77"/>
      <c r="M210" s="81"/>
      <c r="N210" s="79"/>
    </row>
    <row r="211" spans="1:14" x14ac:dyDescent="0.35">
      <c r="A211" s="59"/>
      <c r="B211" s="90"/>
      <c r="C211" s="89"/>
      <c r="D211" s="61" t="str">
        <f>IFERROR(IF(C211="No CAS","",INDEX('DEQ Pollutant List'!$C$7:$C$614,MATCH('5. Pollutant Emissions - MB'!C211,'DEQ Pollutant List'!$B$7:$B$614,0))),"")</f>
        <v/>
      </c>
      <c r="E211" s="201" t="str">
        <f>IFERROR(IF(OR($C211="",$C211="No CAS"),INDEX('DEQ Pollutant List'!$A$7:$A$614,MATCH($D211,'DEQ Pollutant List'!$C$7:$C$614,0)),INDEX('DEQ Pollutant List'!$A$7:$A$614,MATCH($C211,'DEQ Pollutant List'!$B$7:$B$614,0))),"")</f>
        <v/>
      </c>
      <c r="F211" s="93"/>
      <c r="G211" s="94"/>
      <c r="H211" s="80"/>
      <c r="I211" s="77"/>
      <c r="J211" s="81"/>
      <c r="K211" s="79"/>
      <c r="L211" s="77"/>
      <c r="M211" s="81"/>
      <c r="N211" s="79"/>
    </row>
    <row r="212" spans="1:14" x14ac:dyDescent="0.35">
      <c r="A212" s="59"/>
      <c r="B212" s="90"/>
      <c r="C212" s="89"/>
      <c r="D212" s="61" t="str">
        <f>IFERROR(IF(C212="No CAS","",INDEX('DEQ Pollutant List'!$C$7:$C$614,MATCH('5. Pollutant Emissions - MB'!C212,'DEQ Pollutant List'!$B$7:$B$614,0))),"")</f>
        <v/>
      </c>
      <c r="E212" s="201" t="str">
        <f>IFERROR(IF(OR($C212="",$C212="No CAS"),INDEX('DEQ Pollutant List'!$A$7:$A$614,MATCH($D212,'DEQ Pollutant List'!$C$7:$C$614,0)),INDEX('DEQ Pollutant List'!$A$7:$A$614,MATCH($C212,'DEQ Pollutant List'!$B$7:$B$614,0))),"")</f>
        <v/>
      </c>
      <c r="F212" s="93"/>
      <c r="G212" s="94"/>
      <c r="H212" s="80"/>
      <c r="I212" s="77"/>
      <c r="J212" s="81"/>
      <c r="K212" s="79"/>
      <c r="L212" s="77"/>
      <c r="M212" s="81"/>
      <c r="N212" s="79"/>
    </row>
    <row r="213" spans="1:14" x14ac:dyDescent="0.35">
      <c r="A213" s="59"/>
      <c r="B213" s="90"/>
      <c r="C213" s="89"/>
      <c r="D213" s="61" t="str">
        <f>IFERROR(IF(C213="No CAS","",INDEX('DEQ Pollutant List'!$C$7:$C$614,MATCH('5. Pollutant Emissions - MB'!C213,'DEQ Pollutant List'!$B$7:$B$614,0))),"")</f>
        <v/>
      </c>
      <c r="E213" s="201" t="str">
        <f>IFERROR(IF(OR($C213="",$C213="No CAS"),INDEX('DEQ Pollutant List'!$A$7:$A$614,MATCH($D213,'DEQ Pollutant List'!$C$7:$C$614,0)),INDEX('DEQ Pollutant List'!$A$7:$A$614,MATCH($C213,'DEQ Pollutant List'!$B$7:$B$614,0))),"")</f>
        <v/>
      </c>
      <c r="F213" s="93"/>
      <c r="G213" s="94"/>
      <c r="H213" s="80"/>
      <c r="I213" s="77"/>
      <c r="J213" s="81"/>
      <c r="K213" s="79"/>
      <c r="L213" s="77"/>
      <c r="M213" s="81"/>
      <c r="N213" s="79"/>
    </row>
    <row r="214" spans="1:14" x14ac:dyDescent="0.35">
      <c r="A214" s="59"/>
      <c r="B214" s="90"/>
      <c r="C214" s="89"/>
      <c r="D214" s="61" t="str">
        <f>IFERROR(IF(C214="No CAS","",INDEX('DEQ Pollutant List'!$C$7:$C$614,MATCH('5. Pollutant Emissions - MB'!C214,'DEQ Pollutant List'!$B$7:$B$614,0))),"")</f>
        <v/>
      </c>
      <c r="E214" s="201" t="str">
        <f>IFERROR(IF(OR($C214="",$C214="No CAS"),INDEX('DEQ Pollutant List'!$A$7:$A$614,MATCH($D214,'DEQ Pollutant List'!$C$7:$C$614,0)),INDEX('DEQ Pollutant List'!$A$7:$A$614,MATCH($C214,'DEQ Pollutant List'!$B$7:$B$614,0))),"")</f>
        <v/>
      </c>
      <c r="F214" s="93"/>
      <c r="G214" s="94"/>
      <c r="H214" s="80"/>
      <c r="I214" s="77"/>
      <c r="J214" s="81"/>
      <c r="K214" s="79"/>
      <c r="L214" s="77"/>
      <c r="M214" s="81"/>
      <c r="N214" s="79"/>
    </row>
    <row r="215" spans="1:14" x14ac:dyDescent="0.35">
      <c r="A215" s="59"/>
      <c r="B215" s="90"/>
      <c r="C215" s="89"/>
      <c r="D215" s="61" t="str">
        <f>IFERROR(IF(C215="No CAS","",INDEX('DEQ Pollutant List'!$C$7:$C$614,MATCH('5. Pollutant Emissions - MB'!C215,'DEQ Pollutant List'!$B$7:$B$614,0))),"")</f>
        <v/>
      </c>
      <c r="E215" s="201" t="str">
        <f>IFERROR(IF(OR($C215="",$C215="No CAS"),INDEX('DEQ Pollutant List'!$A$7:$A$614,MATCH($D215,'DEQ Pollutant List'!$C$7:$C$614,0)),INDEX('DEQ Pollutant List'!$A$7:$A$614,MATCH($C215,'DEQ Pollutant List'!$B$7:$B$614,0))),"")</f>
        <v/>
      </c>
      <c r="F215" s="93"/>
      <c r="G215" s="94"/>
      <c r="H215" s="80"/>
      <c r="I215" s="77"/>
      <c r="J215" s="81"/>
      <c r="K215" s="79"/>
      <c r="L215" s="77"/>
      <c r="M215" s="81"/>
      <c r="N215" s="79"/>
    </row>
    <row r="216" spans="1:14" x14ac:dyDescent="0.35">
      <c r="A216" s="59"/>
      <c r="B216" s="90"/>
      <c r="C216" s="89"/>
      <c r="D216" s="61" t="str">
        <f>IFERROR(IF(C216="No CAS","",INDEX('DEQ Pollutant List'!$C$7:$C$614,MATCH('5. Pollutant Emissions - MB'!C216,'DEQ Pollutant List'!$B$7:$B$614,0))),"")</f>
        <v/>
      </c>
      <c r="E216" s="201" t="str">
        <f>IFERROR(IF(OR($C216="",$C216="No CAS"),INDEX('DEQ Pollutant List'!$A$7:$A$614,MATCH($D216,'DEQ Pollutant List'!$C$7:$C$614,0)),INDEX('DEQ Pollutant List'!$A$7:$A$614,MATCH($C216,'DEQ Pollutant List'!$B$7:$B$614,0))),"")</f>
        <v/>
      </c>
      <c r="F216" s="93"/>
      <c r="G216" s="94"/>
      <c r="H216" s="80"/>
      <c r="I216" s="77"/>
      <c r="J216" s="81"/>
      <c r="K216" s="79"/>
      <c r="L216" s="77"/>
      <c r="M216" s="81"/>
      <c r="N216" s="79"/>
    </row>
    <row r="217" spans="1:14" x14ac:dyDescent="0.35">
      <c r="A217" s="59"/>
      <c r="B217" s="90"/>
      <c r="C217" s="89"/>
      <c r="D217" s="61" t="str">
        <f>IFERROR(IF(C217="No CAS","",INDEX('DEQ Pollutant List'!$C$7:$C$614,MATCH('5. Pollutant Emissions - MB'!C217,'DEQ Pollutant List'!$B$7:$B$614,0))),"")</f>
        <v/>
      </c>
      <c r="E217" s="201" t="str">
        <f>IFERROR(IF(OR($C217="",$C217="No CAS"),INDEX('DEQ Pollutant List'!$A$7:$A$614,MATCH($D217,'DEQ Pollutant List'!$C$7:$C$614,0)),INDEX('DEQ Pollutant List'!$A$7:$A$614,MATCH($C217,'DEQ Pollutant List'!$B$7:$B$614,0))),"")</f>
        <v/>
      </c>
      <c r="F217" s="93"/>
      <c r="G217" s="94"/>
      <c r="H217" s="80"/>
      <c r="I217" s="77"/>
      <c r="J217" s="81"/>
      <c r="K217" s="79"/>
      <c r="L217" s="77"/>
      <c r="M217" s="81"/>
      <c r="N217" s="79"/>
    </row>
    <row r="218" spans="1:14" x14ac:dyDescent="0.35">
      <c r="A218" s="59"/>
      <c r="B218" s="90"/>
      <c r="C218" s="89"/>
      <c r="D218" s="61" t="str">
        <f>IFERROR(IF(C218="No CAS","",INDEX('DEQ Pollutant List'!$C$7:$C$614,MATCH('5. Pollutant Emissions - MB'!C218,'DEQ Pollutant List'!$B$7:$B$614,0))),"")</f>
        <v/>
      </c>
      <c r="E218" s="201" t="str">
        <f>IFERROR(IF(OR($C218="",$C218="No CAS"),INDEX('DEQ Pollutant List'!$A$7:$A$614,MATCH($D218,'DEQ Pollutant List'!$C$7:$C$614,0)),INDEX('DEQ Pollutant List'!$A$7:$A$614,MATCH($C218,'DEQ Pollutant List'!$B$7:$B$614,0))),"")</f>
        <v/>
      </c>
      <c r="F218" s="93"/>
      <c r="G218" s="94"/>
      <c r="H218" s="80"/>
      <c r="I218" s="77"/>
      <c r="J218" s="81"/>
      <c r="K218" s="79"/>
      <c r="L218" s="77"/>
      <c r="M218" s="81"/>
      <c r="N218" s="79"/>
    </row>
    <row r="219" spans="1:14" x14ac:dyDescent="0.35">
      <c r="A219" s="59"/>
      <c r="B219" s="90"/>
      <c r="C219" s="89"/>
      <c r="D219" s="61" t="str">
        <f>IFERROR(IF(C219="No CAS","",INDEX('DEQ Pollutant List'!$C$7:$C$614,MATCH('5. Pollutant Emissions - MB'!C219,'DEQ Pollutant List'!$B$7:$B$614,0))),"")</f>
        <v/>
      </c>
      <c r="E219" s="201" t="str">
        <f>IFERROR(IF(OR($C219="",$C219="No CAS"),INDEX('DEQ Pollutant List'!$A$7:$A$614,MATCH($D219,'DEQ Pollutant List'!$C$7:$C$614,0)),INDEX('DEQ Pollutant List'!$A$7:$A$614,MATCH($C219,'DEQ Pollutant List'!$B$7:$B$614,0))),"")</f>
        <v/>
      </c>
      <c r="F219" s="93"/>
      <c r="G219" s="94"/>
      <c r="H219" s="80"/>
      <c r="I219" s="77"/>
      <c r="J219" s="81"/>
      <c r="K219" s="79"/>
      <c r="L219" s="77"/>
      <c r="M219" s="81"/>
      <c r="N219" s="79"/>
    </row>
    <row r="220" spans="1:14" x14ac:dyDescent="0.35">
      <c r="A220" s="59"/>
      <c r="B220" s="90"/>
      <c r="C220" s="89"/>
      <c r="D220" s="61" t="str">
        <f>IFERROR(IF(C220="No CAS","",INDEX('DEQ Pollutant List'!$C$7:$C$614,MATCH('5. Pollutant Emissions - MB'!C220,'DEQ Pollutant List'!$B$7:$B$614,0))),"")</f>
        <v/>
      </c>
      <c r="E220" s="201" t="str">
        <f>IFERROR(IF(OR($C220="",$C220="No CAS"),INDEX('DEQ Pollutant List'!$A$7:$A$614,MATCH($D220,'DEQ Pollutant List'!$C$7:$C$614,0)),INDEX('DEQ Pollutant List'!$A$7:$A$614,MATCH($C220,'DEQ Pollutant List'!$B$7:$B$614,0))),"")</f>
        <v/>
      </c>
      <c r="F220" s="93"/>
      <c r="G220" s="94"/>
      <c r="H220" s="80"/>
      <c r="I220" s="77"/>
      <c r="J220" s="81"/>
      <c r="K220" s="79"/>
      <c r="L220" s="77"/>
      <c r="M220" s="81"/>
      <c r="N220" s="79"/>
    </row>
    <row r="221" spans="1:14" x14ac:dyDescent="0.35">
      <c r="A221" s="59"/>
      <c r="B221" s="90"/>
      <c r="C221" s="89"/>
      <c r="D221" s="61" t="str">
        <f>IFERROR(IF(C221="No CAS","",INDEX('DEQ Pollutant List'!$C$7:$C$614,MATCH('5. Pollutant Emissions - MB'!C221,'DEQ Pollutant List'!$B$7:$B$614,0))),"")</f>
        <v/>
      </c>
      <c r="E221" s="201" t="str">
        <f>IFERROR(IF(OR($C221="",$C221="No CAS"),INDEX('DEQ Pollutant List'!$A$7:$A$614,MATCH($D221,'DEQ Pollutant List'!$C$7:$C$614,0)),INDEX('DEQ Pollutant List'!$A$7:$A$614,MATCH($C221,'DEQ Pollutant List'!$B$7:$B$614,0))),"")</f>
        <v/>
      </c>
      <c r="F221" s="93"/>
      <c r="G221" s="94"/>
      <c r="H221" s="80"/>
      <c r="I221" s="77"/>
      <c r="J221" s="81"/>
      <c r="K221" s="79"/>
      <c r="L221" s="77"/>
      <c r="M221" s="81"/>
      <c r="N221" s="79"/>
    </row>
    <row r="222" spans="1:14" x14ac:dyDescent="0.35">
      <c r="A222" s="59"/>
      <c r="B222" s="90"/>
      <c r="C222" s="89"/>
      <c r="D222" s="61" t="str">
        <f>IFERROR(IF(C222="No CAS","",INDEX('DEQ Pollutant List'!$C$7:$C$614,MATCH('5. Pollutant Emissions - MB'!C222,'DEQ Pollutant List'!$B$7:$B$614,0))),"")</f>
        <v/>
      </c>
      <c r="E222" s="201" t="str">
        <f>IFERROR(IF(OR($C222="",$C222="No CAS"),INDEX('DEQ Pollutant List'!$A$7:$A$614,MATCH($D222,'DEQ Pollutant List'!$C$7:$C$614,0)),INDEX('DEQ Pollutant List'!$A$7:$A$614,MATCH($C222,'DEQ Pollutant List'!$B$7:$B$614,0))),"")</f>
        <v/>
      </c>
      <c r="F222" s="93"/>
      <c r="G222" s="94"/>
      <c r="H222" s="80"/>
      <c r="I222" s="77"/>
      <c r="J222" s="81"/>
      <c r="K222" s="79"/>
      <c r="L222" s="77"/>
      <c r="M222" s="81"/>
      <c r="N222" s="79"/>
    </row>
    <row r="223" spans="1:14" x14ac:dyDescent="0.35">
      <c r="A223" s="59"/>
      <c r="B223" s="90"/>
      <c r="C223" s="89"/>
      <c r="D223" s="61" t="str">
        <f>IFERROR(IF(C223="No CAS","",INDEX('DEQ Pollutant List'!$C$7:$C$614,MATCH('5. Pollutant Emissions - MB'!C223,'DEQ Pollutant List'!$B$7:$B$614,0))),"")</f>
        <v/>
      </c>
      <c r="E223" s="201" t="str">
        <f>IFERROR(IF(OR($C223="",$C223="No CAS"),INDEX('DEQ Pollutant List'!$A$7:$A$614,MATCH($D223,'DEQ Pollutant List'!$C$7:$C$614,0)),INDEX('DEQ Pollutant List'!$A$7:$A$614,MATCH($C223,'DEQ Pollutant List'!$B$7:$B$614,0))),"")</f>
        <v/>
      </c>
      <c r="F223" s="93"/>
      <c r="G223" s="94"/>
      <c r="H223" s="80"/>
      <c r="I223" s="77"/>
      <c r="J223" s="81"/>
      <c r="K223" s="79"/>
      <c r="L223" s="77"/>
      <c r="M223" s="81"/>
      <c r="N223" s="79"/>
    </row>
    <row r="224" spans="1:14" x14ac:dyDescent="0.35">
      <c r="A224" s="59"/>
      <c r="B224" s="90"/>
      <c r="C224" s="89"/>
      <c r="D224" s="61" t="str">
        <f>IFERROR(IF(C224="No CAS","",INDEX('DEQ Pollutant List'!$C$7:$C$614,MATCH('5. Pollutant Emissions - MB'!C224,'DEQ Pollutant List'!$B$7:$B$614,0))),"")</f>
        <v/>
      </c>
      <c r="E224" s="201" t="str">
        <f>IFERROR(IF(OR($C224="",$C224="No CAS"),INDEX('DEQ Pollutant List'!$A$7:$A$614,MATCH($D224,'DEQ Pollutant List'!$C$7:$C$614,0)),INDEX('DEQ Pollutant List'!$A$7:$A$614,MATCH($C224,'DEQ Pollutant List'!$B$7:$B$614,0))),"")</f>
        <v/>
      </c>
      <c r="F224" s="93"/>
      <c r="G224" s="94"/>
      <c r="H224" s="80"/>
      <c r="I224" s="77"/>
      <c r="J224" s="81"/>
      <c r="K224" s="79"/>
      <c r="L224" s="77"/>
      <c r="M224" s="81"/>
      <c r="N224" s="79"/>
    </row>
    <row r="225" spans="1:14" x14ac:dyDescent="0.35">
      <c r="A225" s="59"/>
      <c r="B225" s="90"/>
      <c r="C225" s="89"/>
      <c r="D225" s="61" t="str">
        <f>IFERROR(IF(C225="No CAS","",INDEX('DEQ Pollutant List'!$C$7:$C$614,MATCH('5. Pollutant Emissions - MB'!C225,'DEQ Pollutant List'!$B$7:$B$614,0))),"")</f>
        <v/>
      </c>
      <c r="E225" s="201" t="str">
        <f>IFERROR(IF(OR($C225="",$C225="No CAS"),INDEX('DEQ Pollutant List'!$A$7:$A$614,MATCH($D225,'DEQ Pollutant List'!$C$7:$C$614,0)),INDEX('DEQ Pollutant List'!$A$7:$A$614,MATCH($C225,'DEQ Pollutant List'!$B$7:$B$614,0))),"")</f>
        <v/>
      </c>
      <c r="F225" s="93"/>
      <c r="G225" s="94"/>
      <c r="H225" s="80"/>
      <c r="I225" s="77"/>
      <c r="J225" s="81"/>
      <c r="K225" s="79"/>
      <c r="L225" s="77"/>
      <c r="M225" s="81"/>
      <c r="N225" s="79"/>
    </row>
    <row r="226" spans="1:14" x14ac:dyDescent="0.35">
      <c r="A226" s="59"/>
      <c r="B226" s="90"/>
      <c r="C226" s="89"/>
      <c r="D226" s="61" t="str">
        <f>IFERROR(IF(C226="No CAS","",INDEX('DEQ Pollutant List'!$C$7:$C$614,MATCH('5. Pollutant Emissions - MB'!C226,'DEQ Pollutant List'!$B$7:$B$614,0))),"")</f>
        <v/>
      </c>
      <c r="E226" s="201" t="str">
        <f>IFERROR(IF(OR($C226="",$C226="No CAS"),INDEX('DEQ Pollutant List'!$A$7:$A$614,MATCH($D226,'DEQ Pollutant List'!$C$7:$C$614,0)),INDEX('DEQ Pollutant List'!$A$7:$A$614,MATCH($C226,'DEQ Pollutant List'!$B$7:$B$614,0))),"")</f>
        <v/>
      </c>
      <c r="F226" s="93"/>
      <c r="G226" s="94"/>
      <c r="H226" s="80"/>
      <c r="I226" s="77"/>
      <c r="J226" s="81"/>
      <c r="K226" s="79"/>
      <c r="L226" s="77"/>
      <c r="M226" s="81"/>
      <c r="N226" s="79"/>
    </row>
    <row r="227" spans="1:14" x14ac:dyDescent="0.35">
      <c r="A227" s="59"/>
      <c r="B227" s="90"/>
      <c r="C227" s="89"/>
      <c r="D227" s="61" t="str">
        <f>IFERROR(IF(C227="No CAS","",INDEX('DEQ Pollutant List'!$C$7:$C$614,MATCH('5. Pollutant Emissions - MB'!C227,'DEQ Pollutant List'!$B$7:$B$614,0))),"")</f>
        <v/>
      </c>
      <c r="E227" s="201" t="str">
        <f>IFERROR(IF(OR($C227="",$C227="No CAS"),INDEX('DEQ Pollutant List'!$A$7:$A$614,MATCH($D227,'DEQ Pollutant List'!$C$7:$C$614,0)),INDEX('DEQ Pollutant List'!$A$7:$A$614,MATCH($C227,'DEQ Pollutant List'!$B$7:$B$614,0))),"")</f>
        <v/>
      </c>
      <c r="F227" s="93"/>
      <c r="G227" s="94"/>
      <c r="H227" s="80"/>
      <c r="I227" s="77"/>
      <c r="J227" s="81"/>
      <c r="K227" s="79"/>
      <c r="L227" s="77"/>
      <c r="M227" s="81"/>
      <c r="N227" s="79"/>
    </row>
    <row r="228" spans="1:14" x14ac:dyDescent="0.35">
      <c r="A228" s="59"/>
      <c r="B228" s="90"/>
      <c r="C228" s="89"/>
      <c r="D228" s="61" t="str">
        <f>IFERROR(IF(C228="No CAS","",INDEX('DEQ Pollutant List'!$C$7:$C$614,MATCH('5. Pollutant Emissions - MB'!C228,'DEQ Pollutant List'!$B$7:$B$614,0))),"")</f>
        <v/>
      </c>
      <c r="E228" s="201" t="str">
        <f>IFERROR(IF(OR($C228="",$C228="No CAS"),INDEX('DEQ Pollutant List'!$A$7:$A$614,MATCH($D228,'DEQ Pollutant List'!$C$7:$C$614,0)),INDEX('DEQ Pollutant List'!$A$7:$A$614,MATCH($C228,'DEQ Pollutant List'!$B$7:$B$614,0))),"")</f>
        <v/>
      </c>
      <c r="F228" s="93"/>
      <c r="G228" s="94"/>
      <c r="H228" s="80"/>
      <c r="I228" s="77"/>
      <c r="J228" s="81"/>
      <c r="K228" s="79"/>
      <c r="L228" s="77"/>
      <c r="M228" s="81"/>
      <c r="N228" s="79"/>
    </row>
    <row r="229" spans="1:14" x14ac:dyDescent="0.35">
      <c r="A229" s="59"/>
      <c r="B229" s="90"/>
      <c r="C229" s="89"/>
      <c r="D229" s="61" t="str">
        <f>IFERROR(IF(C229="No CAS","",INDEX('DEQ Pollutant List'!$C$7:$C$614,MATCH('5. Pollutant Emissions - MB'!C229,'DEQ Pollutant List'!$B$7:$B$614,0))),"")</f>
        <v/>
      </c>
      <c r="E229" s="201" t="str">
        <f>IFERROR(IF(OR($C229="",$C229="No CAS"),INDEX('DEQ Pollutant List'!$A$7:$A$614,MATCH($D229,'DEQ Pollutant List'!$C$7:$C$614,0)),INDEX('DEQ Pollutant List'!$A$7:$A$614,MATCH($C229,'DEQ Pollutant List'!$B$7:$B$614,0))),"")</f>
        <v/>
      </c>
      <c r="F229" s="93"/>
      <c r="G229" s="94"/>
      <c r="H229" s="80"/>
      <c r="I229" s="77"/>
      <c r="J229" s="81"/>
      <c r="K229" s="79"/>
      <c r="L229" s="77"/>
      <c r="M229" s="81"/>
      <c r="N229" s="79"/>
    </row>
    <row r="230" spans="1:14" x14ac:dyDescent="0.35">
      <c r="A230" s="59"/>
      <c r="B230" s="90"/>
      <c r="C230" s="89"/>
      <c r="D230" s="61" t="str">
        <f>IFERROR(IF(C230="No CAS","",INDEX('DEQ Pollutant List'!$C$7:$C$614,MATCH('5. Pollutant Emissions - MB'!C230,'DEQ Pollutant List'!$B$7:$B$614,0))),"")</f>
        <v/>
      </c>
      <c r="E230" s="201" t="str">
        <f>IFERROR(IF(OR($C230="",$C230="No CAS"),INDEX('DEQ Pollutant List'!$A$7:$A$614,MATCH($D230,'DEQ Pollutant List'!$C$7:$C$614,0)),INDEX('DEQ Pollutant List'!$A$7:$A$614,MATCH($C230,'DEQ Pollutant List'!$B$7:$B$614,0))),"")</f>
        <v/>
      </c>
      <c r="F230" s="93"/>
      <c r="G230" s="94"/>
      <c r="H230" s="80"/>
      <c r="I230" s="77"/>
      <c r="J230" s="81"/>
      <c r="K230" s="79"/>
      <c r="L230" s="77"/>
      <c r="M230" s="81"/>
      <c r="N230" s="79"/>
    </row>
    <row r="231" spans="1:14" x14ac:dyDescent="0.35">
      <c r="A231" s="59"/>
      <c r="B231" s="90"/>
      <c r="C231" s="89"/>
      <c r="D231" s="61" t="str">
        <f>IFERROR(IF(C231="No CAS","",INDEX('DEQ Pollutant List'!$C$7:$C$614,MATCH('5. Pollutant Emissions - MB'!C231,'DEQ Pollutant List'!$B$7:$B$614,0))),"")</f>
        <v/>
      </c>
      <c r="E231" s="201" t="str">
        <f>IFERROR(IF(OR($C231="",$C231="No CAS"),INDEX('DEQ Pollutant List'!$A$7:$A$614,MATCH($D231,'DEQ Pollutant List'!$C$7:$C$614,0)),INDEX('DEQ Pollutant List'!$A$7:$A$614,MATCH($C231,'DEQ Pollutant List'!$B$7:$B$614,0))),"")</f>
        <v/>
      </c>
      <c r="F231" s="93"/>
      <c r="G231" s="94"/>
      <c r="H231" s="80"/>
      <c r="I231" s="77"/>
      <c r="J231" s="81"/>
      <c r="K231" s="79"/>
      <c r="L231" s="77"/>
      <c r="M231" s="81"/>
      <c r="N231" s="79"/>
    </row>
    <row r="232" spans="1:14" x14ac:dyDescent="0.35">
      <c r="A232" s="59"/>
      <c r="B232" s="90"/>
      <c r="C232" s="89"/>
      <c r="D232" s="61" t="str">
        <f>IFERROR(IF(C232="No CAS","",INDEX('DEQ Pollutant List'!$C$7:$C$614,MATCH('5. Pollutant Emissions - MB'!C232,'DEQ Pollutant List'!$B$7:$B$614,0))),"")</f>
        <v/>
      </c>
      <c r="E232" s="201" t="str">
        <f>IFERROR(IF(OR($C232="",$C232="No CAS"),INDEX('DEQ Pollutant List'!$A$7:$A$614,MATCH($D232,'DEQ Pollutant List'!$C$7:$C$614,0)),INDEX('DEQ Pollutant List'!$A$7:$A$614,MATCH($C232,'DEQ Pollutant List'!$B$7:$B$614,0))),"")</f>
        <v/>
      </c>
      <c r="F232" s="93"/>
      <c r="G232" s="94"/>
      <c r="H232" s="80"/>
      <c r="I232" s="77"/>
      <c r="J232" s="81"/>
      <c r="K232" s="79"/>
      <c r="L232" s="77"/>
      <c r="M232" s="81"/>
      <c r="N232" s="79"/>
    </row>
    <row r="233" spans="1:14" x14ac:dyDescent="0.35">
      <c r="A233" s="59"/>
      <c r="B233" s="90"/>
      <c r="C233" s="89"/>
      <c r="D233" s="61" t="str">
        <f>IFERROR(IF(C233="No CAS","",INDEX('DEQ Pollutant List'!$C$7:$C$614,MATCH('5. Pollutant Emissions - MB'!C233,'DEQ Pollutant List'!$B$7:$B$614,0))),"")</f>
        <v/>
      </c>
      <c r="E233" s="201" t="str">
        <f>IFERROR(IF(OR($C233="",$C233="No CAS"),INDEX('DEQ Pollutant List'!$A$7:$A$614,MATCH($D233,'DEQ Pollutant List'!$C$7:$C$614,0)),INDEX('DEQ Pollutant List'!$A$7:$A$614,MATCH($C233,'DEQ Pollutant List'!$B$7:$B$614,0))),"")</f>
        <v/>
      </c>
      <c r="F233" s="93"/>
      <c r="G233" s="94"/>
      <c r="H233" s="80"/>
      <c r="I233" s="77"/>
      <c r="J233" s="81"/>
      <c r="K233" s="79"/>
      <c r="L233" s="77"/>
      <c r="M233" s="81"/>
      <c r="N233" s="79"/>
    </row>
    <row r="234" spans="1:14" x14ac:dyDescent="0.35">
      <c r="A234" s="59"/>
      <c r="B234" s="90"/>
      <c r="C234" s="89"/>
      <c r="D234" s="61" t="str">
        <f>IFERROR(IF(C234="No CAS","",INDEX('DEQ Pollutant List'!$C$7:$C$614,MATCH('5. Pollutant Emissions - MB'!C234,'DEQ Pollutant List'!$B$7:$B$614,0))),"")</f>
        <v/>
      </c>
      <c r="E234" s="201" t="str">
        <f>IFERROR(IF(OR($C234="",$C234="No CAS"),INDEX('DEQ Pollutant List'!$A$7:$A$614,MATCH($D234,'DEQ Pollutant List'!$C$7:$C$614,0)),INDEX('DEQ Pollutant List'!$A$7:$A$614,MATCH($C234,'DEQ Pollutant List'!$B$7:$B$614,0))),"")</f>
        <v/>
      </c>
      <c r="F234" s="93"/>
      <c r="G234" s="94"/>
      <c r="H234" s="80"/>
      <c r="I234" s="77"/>
      <c r="J234" s="81"/>
      <c r="K234" s="79"/>
      <c r="L234" s="77"/>
      <c r="M234" s="81"/>
      <c r="N234" s="79"/>
    </row>
    <row r="235" spans="1:14" x14ac:dyDescent="0.35">
      <c r="A235" s="59"/>
      <c r="B235" s="90"/>
      <c r="C235" s="89"/>
      <c r="D235" s="61" t="str">
        <f>IFERROR(IF(C235="No CAS","",INDEX('DEQ Pollutant List'!$C$7:$C$614,MATCH('5. Pollutant Emissions - MB'!C235,'DEQ Pollutant List'!$B$7:$B$614,0))),"")</f>
        <v/>
      </c>
      <c r="E235" s="201" t="str">
        <f>IFERROR(IF(OR($C235="",$C235="No CAS"),INDEX('DEQ Pollutant List'!$A$7:$A$614,MATCH($D235,'DEQ Pollutant List'!$C$7:$C$614,0)),INDEX('DEQ Pollutant List'!$A$7:$A$614,MATCH($C235,'DEQ Pollutant List'!$B$7:$B$614,0))),"")</f>
        <v/>
      </c>
      <c r="F235" s="93"/>
      <c r="G235" s="94"/>
      <c r="H235" s="80"/>
      <c r="I235" s="77"/>
      <c r="J235" s="81"/>
      <c r="K235" s="79"/>
      <c r="L235" s="77"/>
      <c r="M235" s="81"/>
      <c r="N235" s="79"/>
    </row>
    <row r="236" spans="1:14" x14ac:dyDescent="0.35">
      <c r="A236" s="59"/>
      <c r="B236" s="90"/>
      <c r="C236" s="89"/>
      <c r="D236" s="61" t="str">
        <f>IFERROR(IF(C236="No CAS","",INDEX('DEQ Pollutant List'!$C$7:$C$614,MATCH('5. Pollutant Emissions - MB'!C236,'DEQ Pollutant List'!$B$7:$B$614,0))),"")</f>
        <v/>
      </c>
      <c r="E236" s="201" t="str">
        <f>IFERROR(IF(OR($C236="",$C236="No CAS"),INDEX('DEQ Pollutant List'!$A$7:$A$614,MATCH($D236,'DEQ Pollutant List'!$C$7:$C$614,0)),INDEX('DEQ Pollutant List'!$A$7:$A$614,MATCH($C236,'DEQ Pollutant List'!$B$7:$B$614,0))),"")</f>
        <v/>
      </c>
      <c r="F236" s="93"/>
      <c r="G236" s="94"/>
      <c r="H236" s="80"/>
      <c r="I236" s="77"/>
      <c r="J236" s="81"/>
      <c r="K236" s="79"/>
      <c r="L236" s="77"/>
      <c r="M236" s="81"/>
      <c r="N236" s="79"/>
    </row>
    <row r="237" spans="1:14" x14ac:dyDescent="0.35">
      <c r="A237" s="59"/>
      <c r="B237" s="90"/>
      <c r="C237" s="89"/>
      <c r="D237" s="61" t="str">
        <f>IFERROR(IF(C237="No CAS","",INDEX('DEQ Pollutant List'!$C$7:$C$614,MATCH('5. Pollutant Emissions - MB'!C237,'DEQ Pollutant List'!$B$7:$B$614,0))),"")</f>
        <v/>
      </c>
      <c r="E237" s="201" t="str">
        <f>IFERROR(IF(OR($C237="",$C237="No CAS"),INDEX('DEQ Pollutant List'!$A$7:$A$614,MATCH($D237,'DEQ Pollutant List'!$C$7:$C$614,0)),INDEX('DEQ Pollutant List'!$A$7:$A$614,MATCH($C237,'DEQ Pollutant List'!$B$7:$B$614,0))),"")</f>
        <v/>
      </c>
      <c r="F237" s="93"/>
      <c r="G237" s="94"/>
      <c r="H237" s="80"/>
      <c r="I237" s="77"/>
      <c r="J237" s="81"/>
      <c r="K237" s="79"/>
      <c r="L237" s="77"/>
      <c r="M237" s="81"/>
      <c r="N237" s="79"/>
    </row>
    <row r="238" spans="1:14" x14ac:dyDescent="0.35">
      <c r="A238" s="59"/>
      <c r="B238" s="90"/>
      <c r="C238" s="89"/>
      <c r="D238" s="61" t="str">
        <f>IFERROR(IF(C238="No CAS","",INDEX('DEQ Pollutant List'!$C$7:$C$614,MATCH('5. Pollutant Emissions - MB'!C238,'DEQ Pollutant List'!$B$7:$B$614,0))),"")</f>
        <v/>
      </c>
      <c r="E238" s="201" t="str">
        <f>IFERROR(IF(OR($C238="",$C238="No CAS"),INDEX('DEQ Pollutant List'!$A$7:$A$614,MATCH($D238,'DEQ Pollutant List'!$C$7:$C$614,0)),INDEX('DEQ Pollutant List'!$A$7:$A$614,MATCH($C238,'DEQ Pollutant List'!$B$7:$B$614,0))),"")</f>
        <v/>
      </c>
      <c r="F238" s="93"/>
      <c r="G238" s="94"/>
      <c r="H238" s="80"/>
      <c r="I238" s="77"/>
      <c r="J238" s="81"/>
      <c r="K238" s="79"/>
      <c r="L238" s="77"/>
      <c r="M238" s="81"/>
      <c r="N238" s="79"/>
    </row>
    <row r="239" spans="1:14" x14ac:dyDescent="0.35">
      <c r="A239" s="59"/>
      <c r="B239" s="90"/>
      <c r="C239" s="89"/>
      <c r="D239" s="61" t="str">
        <f>IFERROR(IF(C239="No CAS","",INDEX('DEQ Pollutant List'!$C$7:$C$614,MATCH('5. Pollutant Emissions - MB'!C239,'DEQ Pollutant List'!$B$7:$B$614,0))),"")</f>
        <v/>
      </c>
      <c r="E239" s="201" t="str">
        <f>IFERROR(IF(OR($C239="",$C239="No CAS"),INDEX('DEQ Pollutant List'!$A$7:$A$614,MATCH($D239,'DEQ Pollutant List'!$C$7:$C$614,0)),INDEX('DEQ Pollutant List'!$A$7:$A$614,MATCH($C239,'DEQ Pollutant List'!$B$7:$B$614,0))),"")</f>
        <v/>
      </c>
      <c r="F239" s="93"/>
      <c r="G239" s="94"/>
      <c r="H239" s="80"/>
      <c r="I239" s="77"/>
      <c r="J239" s="81"/>
      <c r="K239" s="79"/>
      <c r="L239" s="77"/>
      <c r="M239" s="81"/>
      <c r="N239" s="79"/>
    </row>
    <row r="240" spans="1:14" x14ac:dyDescent="0.35">
      <c r="A240" s="59"/>
      <c r="B240" s="90"/>
      <c r="C240" s="89"/>
      <c r="D240" s="61" t="str">
        <f>IFERROR(IF(C240="No CAS","",INDEX('DEQ Pollutant List'!$C$7:$C$614,MATCH('5. Pollutant Emissions - MB'!C240,'DEQ Pollutant List'!$B$7:$B$614,0))),"")</f>
        <v/>
      </c>
      <c r="E240" s="201" t="str">
        <f>IFERROR(IF(OR($C240="",$C240="No CAS"),INDEX('DEQ Pollutant List'!$A$7:$A$614,MATCH($D240,'DEQ Pollutant List'!$C$7:$C$614,0)),INDEX('DEQ Pollutant List'!$A$7:$A$614,MATCH($C240,'DEQ Pollutant List'!$B$7:$B$614,0))),"")</f>
        <v/>
      </c>
      <c r="F240" s="93"/>
      <c r="G240" s="94"/>
      <c r="H240" s="80"/>
      <c r="I240" s="77"/>
      <c r="J240" s="81"/>
      <c r="K240" s="79"/>
      <c r="L240" s="77"/>
      <c r="M240" s="81"/>
      <c r="N240" s="79"/>
    </row>
    <row r="241" spans="1:14" x14ac:dyDescent="0.35">
      <c r="A241" s="59"/>
      <c r="B241" s="90"/>
      <c r="C241" s="89"/>
      <c r="D241" s="61" t="str">
        <f>IFERROR(IF(C241="No CAS","",INDEX('DEQ Pollutant List'!$C$7:$C$614,MATCH('5. Pollutant Emissions - MB'!C241,'DEQ Pollutant List'!$B$7:$B$614,0))),"")</f>
        <v/>
      </c>
      <c r="E241" s="201" t="str">
        <f>IFERROR(IF(OR($C241="",$C241="No CAS"),INDEX('DEQ Pollutant List'!$A$7:$A$614,MATCH($D241,'DEQ Pollutant List'!$C$7:$C$614,0)),INDEX('DEQ Pollutant List'!$A$7:$A$614,MATCH($C241,'DEQ Pollutant List'!$B$7:$B$614,0))),"")</f>
        <v/>
      </c>
      <c r="F241" s="93"/>
      <c r="G241" s="94"/>
      <c r="H241" s="80"/>
      <c r="I241" s="77"/>
      <c r="J241" s="81"/>
      <c r="K241" s="79"/>
      <c r="L241" s="77"/>
      <c r="M241" s="81"/>
      <c r="N241" s="79"/>
    </row>
    <row r="242" spans="1:14" x14ac:dyDescent="0.35">
      <c r="A242" s="59"/>
      <c r="B242" s="90"/>
      <c r="C242" s="89"/>
      <c r="D242" s="61" t="str">
        <f>IFERROR(IF(C242="No CAS","",INDEX('DEQ Pollutant List'!$C$7:$C$614,MATCH('5. Pollutant Emissions - MB'!C242,'DEQ Pollutant List'!$B$7:$B$614,0))),"")</f>
        <v/>
      </c>
      <c r="E242" s="201" t="str">
        <f>IFERROR(IF(OR($C242="",$C242="No CAS"),INDEX('DEQ Pollutant List'!$A$7:$A$614,MATCH($D242,'DEQ Pollutant List'!$C$7:$C$614,0)),INDEX('DEQ Pollutant List'!$A$7:$A$614,MATCH($C242,'DEQ Pollutant List'!$B$7:$B$614,0))),"")</f>
        <v/>
      </c>
      <c r="F242" s="93"/>
      <c r="G242" s="94"/>
      <c r="H242" s="80"/>
      <c r="I242" s="77"/>
      <c r="J242" s="81"/>
      <c r="K242" s="79"/>
      <c r="L242" s="77"/>
      <c r="M242" s="81"/>
      <c r="N242" s="79"/>
    </row>
    <row r="243" spans="1:14" x14ac:dyDescent="0.35">
      <c r="A243" s="59"/>
      <c r="B243" s="90"/>
      <c r="C243" s="89"/>
      <c r="D243" s="61" t="str">
        <f>IFERROR(IF(C243="No CAS","",INDEX('DEQ Pollutant List'!$C$7:$C$614,MATCH('5. Pollutant Emissions - MB'!C243,'DEQ Pollutant List'!$B$7:$B$614,0))),"")</f>
        <v/>
      </c>
      <c r="E243" s="201" t="str">
        <f>IFERROR(IF(OR($C243="",$C243="No CAS"),INDEX('DEQ Pollutant List'!$A$7:$A$614,MATCH($D243,'DEQ Pollutant List'!$C$7:$C$614,0)),INDEX('DEQ Pollutant List'!$A$7:$A$614,MATCH($C243,'DEQ Pollutant List'!$B$7:$B$614,0))),"")</f>
        <v/>
      </c>
      <c r="F243" s="93"/>
      <c r="G243" s="94"/>
      <c r="H243" s="80"/>
      <c r="I243" s="77"/>
      <c r="J243" s="81"/>
      <c r="K243" s="79"/>
      <c r="L243" s="77"/>
      <c r="M243" s="81"/>
      <c r="N243" s="79"/>
    </row>
    <row r="244" spans="1:14" x14ac:dyDescent="0.35">
      <c r="A244" s="59"/>
      <c r="B244" s="90"/>
      <c r="C244" s="89"/>
      <c r="D244" s="61" t="str">
        <f>IFERROR(IF(C244="No CAS","",INDEX('DEQ Pollutant List'!$C$7:$C$614,MATCH('5. Pollutant Emissions - MB'!C244,'DEQ Pollutant List'!$B$7:$B$614,0))),"")</f>
        <v/>
      </c>
      <c r="E244" s="201" t="str">
        <f>IFERROR(IF(OR($C244="",$C244="No CAS"),INDEX('DEQ Pollutant List'!$A$7:$A$614,MATCH($D244,'DEQ Pollutant List'!$C$7:$C$614,0)),INDEX('DEQ Pollutant List'!$A$7:$A$614,MATCH($C244,'DEQ Pollutant List'!$B$7:$B$614,0))),"")</f>
        <v/>
      </c>
      <c r="F244" s="93"/>
      <c r="G244" s="94"/>
      <c r="H244" s="80"/>
      <c r="I244" s="77"/>
      <c r="J244" s="81"/>
      <c r="K244" s="79"/>
      <c r="L244" s="77"/>
      <c r="M244" s="81"/>
      <c r="N244" s="79"/>
    </row>
    <row r="245" spans="1:14" x14ac:dyDescent="0.35">
      <c r="A245" s="59"/>
      <c r="B245" s="90"/>
      <c r="C245" s="89"/>
      <c r="D245" s="61" t="str">
        <f>IFERROR(IF(C245="No CAS","",INDEX('DEQ Pollutant List'!$C$7:$C$614,MATCH('5. Pollutant Emissions - MB'!C245,'DEQ Pollutant List'!$B$7:$B$614,0))),"")</f>
        <v/>
      </c>
      <c r="E245" s="201" t="str">
        <f>IFERROR(IF(OR($C245="",$C245="No CAS"),INDEX('DEQ Pollutant List'!$A$7:$A$614,MATCH($D245,'DEQ Pollutant List'!$C$7:$C$614,0)),INDEX('DEQ Pollutant List'!$A$7:$A$614,MATCH($C245,'DEQ Pollutant List'!$B$7:$B$614,0))),"")</f>
        <v/>
      </c>
      <c r="F245" s="93"/>
      <c r="G245" s="94"/>
      <c r="H245" s="80"/>
      <c r="I245" s="77"/>
      <c r="J245" s="81"/>
      <c r="K245" s="79"/>
      <c r="L245" s="77"/>
      <c r="M245" s="81"/>
      <c r="N245" s="79"/>
    </row>
    <row r="246" spans="1:14" x14ac:dyDescent="0.35">
      <c r="A246" s="59"/>
      <c r="B246" s="90"/>
      <c r="C246" s="89"/>
      <c r="D246" s="61" t="str">
        <f>IFERROR(IF(C246="No CAS","",INDEX('DEQ Pollutant List'!$C$7:$C$614,MATCH('5. Pollutant Emissions - MB'!C246,'DEQ Pollutant List'!$B$7:$B$614,0))),"")</f>
        <v/>
      </c>
      <c r="E246" s="201" t="str">
        <f>IFERROR(IF(OR($C246="",$C246="No CAS"),INDEX('DEQ Pollutant List'!$A$7:$A$614,MATCH($D246,'DEQ Pollutant List'!$C$7:$C$614,0)),INDEX('DEQ Pollutant List'!$A$7:$A$614,MATCH($C246,'DEQ Pollutant List'!$B$7:$B$614,0))),"")</f>
        <v/>
      </c>
      <c r="F246" s="93"/>
      <c r="G246" s="94"/>
      <c r="H246" s="80"/>
      <c r="I246" s="77"/>
      <c r="J246" s="81"/>
      <c r="K246" s="79"/>
      <c r="L246" s="77"/>
      <c r="M246" s="81"/>
      <c r="N246" s="79"/>
    </row>
    <row r="247" spans="1:14" x14ac:dyDescent="0.35">
      <c r="A247" s="59"/>
      <c r="B247" s="90"/>
      <c r="C247" s="89"/>
      <c r="D247" s="61" t="str">
        <f>IFERROR(IF(C247="No CAS","",INDEX('DEQ Pollutant List'!$C$7:$C$614,MATCH('5. Pollutant Emissions - MB'!C247,'DEQ Pollutant List'!$B$7:$B$614,0))),"")</f>
        <v/>
      </c>
      <c r="E247" s="201" t="str">
        <f>IFERROR(IF(OR($C247="",$C247="No CAS"),INDEX('DEQ Pollutant List'!$A$7:$A$614,MATCH($D247,'DEQ Pollutant List'!$C$7:$C$614,0)),INDEX('DEQ Pollutant List'!$A$7:$A$614,MATCH($C247,'DEQ Pollutant List'!$B$7:$B$614,0))),"")</f>
        <v/>
      </c>
      <c r="F247" s="93"/>
      <c r="G247" s="94"/>
      <c r="H247" s="80"/>
      <c r="I247" s="77"/>
      <c r="J247" s="81"/>
      <c r="K247" s="79"/>
      <c r="L247" s="77"/>
      <c r="M247" s="81"/>
      <c r="N247" s="79"/>
    </row>
    <row r="248" spans="1:14" x14ac:dyDescent="0.35">
      <c r="A248" s="59"/>
      <c r="B248" s="90"/>
      <c r="C248" s="89"/>
      <c r="D248" s="61" t="str">
        <f>IFERROR(IF(C248="No CAS","",INDEX('DEQ Pollutant List'!$C$7:$C$614,MATCH('5. Pollutant Emissions - MB'!C248,'DEQ Pollutant List'!$B$7:$B$614,0))),"")</f>
        <v/>
      </c>
      <c r="E248" s="201" t="str">
        <f>IFERROR(IF(OR($C248="",$C248="No CAS"),INDEX('DEQ Pollutant List'!$A$7:$A$614,MATCH($D248,'DEQ Pollutant List'!$C$7:$C$614,0)),INDEX('DEQ Pollutant List'!$A$7:$A$614,MATCH($C248,'DEQ Pollutant List'!$B$7:$B$614,0))),"")</f>
        <v/>
      </c>
      <c r="F248" s="93"/>
      <c r="G248" s="94"/>
      <c r="H248" s="80"/>
      <c r="I248" s="77"/>
      <c r="J248" s="81"/>
      <c r="K248" s="79"/>
      <c r="L248" s="77"/>
      <c r="M248" s="81"/>
      <c r="N248" s="79"/>
    </row>
    <row r="249" spans="1:14" x14ac:dyDescent="0.35">
      <c r="A249" s="59"/>
      <c r="B249" s="90"/>
      <c r="C249" s="89"/>
      <c r="D249" s="61" t="str">
        <f>IFERROR(IF(C249="No CAS","",INDEX('DEQ Pollutant List'!$C$7:$C$614,MATCH('5. Pollutant Emissions - MB'!C249,'DEQ Pollutant List'!$B$7:$B$614,0))),"")</f>
        <v/>
      </c>
      <c r="E249" s="201" t="str">
        <f>IFERROR(IF(OR($C249="",$C249="No CAS"),INDEX('DEQ Pollutant List'!$A$7:$A$614,MATCH($D249,'DEQ Pollutant List'!$C$7:$C$614,0)),INDEX('DEQ Pollutant List'!$A$7:$A$614,MATCH($C249,'DEQ Pollutant List'!$B$7:$B$614,0))),"")</f>
        <v/>
      </c>
      <c r="F249" s="93"/>
      <c r="G249" s="94"/>
      <c r="H249" s="80"/>
      <c r="I249" s="77"/>
      <c r="J249" s="81"/>
      <c r="K249" s="79"/>
      <c r="L249" s="77"/>
      <c r="M249" s="81"/>
      <c r="N249" s="79"/>
    </row>
    <row r="250" spans="1:14" x14ac:dyDescent="0.35">
      <c r="A250" s="59"/>
      <c r="B250" s="90"/>
      <c r="C250" s="89"/>
      <c r="D250" s="61" t="str">
        <f>IFERROR(IF(C250="No CAS","",INDEX('DEQ Pollutant List'!$C$7:$C$614,MATCH('5. Pollutant Emissions - MB'!C250,'DEQ Pollutant List'!$B$7:$B$614,0))),"")</f>
        <v/>
      </c>
      <c r="E250" s="201" t="str">
        <f>IFERROR(IF(OR($C250="",$C250="No CAS"),INDEX('DEQ Pollutant List'!$A$7:$A$614,MATCH($D250,'DEQ Pollutant List'!$C$7:$C$614,0)),INDEX('DEQ Pollutant List'!$A$7:$A$614,MATCH($C250,'DEQ Pollutant List'!$B$7:$B$614,0))),"")</f>
        <v/>
      </c>
      <c r="F250" s="93"/>
      <c r="G250" s="94"/>
      <c r="H250" s="80"/>
      <c r="I250" s="77"/>
      <c r="J250" s="81"/>
      <c r="K250" s="79"/>
      <c r="L250" s="77"/>
      <c r="M250" s="81"/>
      <c r="N250" s="79"/>
    </row>
    <row r="251" spans="1:14" x14ac:dyDescent="0.35">
      <c r="A251" s="59"/>
      <c r="B251" s="90"/>
      <c r="C251" s="89"/>
      <c r="D251" s="61" t="str">
        <f>IFERROR(IF(C251="No CAS","",INDEX('DEQ Pollutant List'!$C$7:$C$614,MATCH('5. Pollutant Emissions - MB'!C251,'DEQ Pollutant List'!$B$7:$B$614,0))),"")</f>
        <v/>
      </c>
      <c r="E251" s="201" t="str">
        <f>IFERROR(IF(OR($C251="",$C251="No CAS"),INDEX('DEQ Pollutant List'!$A$7:$A$614,MATCH($D251,'DEQ Pollutant List'!$C$7:$C$614,0)),INDEX('DEQ Pollutant List'!$A$7:$A$614,MATCH($C251,'DEQ Pollutant List'!$B$7:$B$614,0))),"")</f>
        <v/>
      </c>
      <c r="F251" s="93"/>
      <c r="G251" s="94"/>
      <c r="H251" s="80"/>
      <c r="I251" s="77"/>
      <c r="J251" s="81"/>
      <c r="K251" s="79"/>
      <c r="L251" s="77"/>
      <c r="M251" s="81"/>
      <c r="N251" s="79"/>
    </row>
    <row r="252" spans="1:14" x14ac:dyDescent="0.35">
      <c r="A252" s="59"/>
      <c r="B252" s="90"/>
      <c r="C252" s="89"/>
      <c r="D252" s="61" t="str">
        <f>IFERROR(IF(C252="No CAS","",INDEX('DEQ Pollutant List'!$C$7:$C$614,MATCH('5. Pollutant Emissions - MB'!C252,'DEQ Pollutant List'!$B$7:$B$614,0))),"")</f>
        <v/>
      </c>
      <c r="E252" s="201" t="str">
        <f>IFERROR(IF(OR($C252="",$C252="No CAS"),INDEX('DEQ Pollutant List'!$A$7:$A$614,MATCH($D252,'DEQ Pollutant List'!$C$7:$C$614,0)),INDEX('DEQ Pollutant List'!$A$7:$A$614,MATCH($C252,'DEQ Pollutant List'!$B$7:$B$614,0))),"")</f>
        <v/>
      </c>
      <c r="F252" s="93"/>
      <c r="G252" s="94"/>
      <c r="H252" s="80"/>
      <c r="I252" s="77"/>
      <c r="J252" s="81"/>
      <c r="K252" s="79"/>
      <c r="L252" s="77"/>
      <c r="M252" s="81"/>
      <c r="N252" s="79"/>
    </row>
    <row r="253" spans="1:14" x14ac:dyDescent="0.35">
      <c r="A253" s="59"/>
      <c r="B253" s="90"/>
      <c r="C253" s="89"/>
      <c r="D253" s="61" t="str">
        <f>IFERROR(IF(C253="No CAS","",INDEX('DEQ Pollutant List'!$C$7:$C$614,MATCH('5. Pollutant Emissions - MB'!C253,'DEQ Pollutant List'!$B$7:$B$614,0))),"")</f>
        <v/>
      </c>
      <c r="E253" s="201" t="str">
        <f>IFERROR(IF(OR($C253="",$C253="No CAS"),INDEX('DEQ Pollutant List'!$A$7:$A$614,MATCH($D253,'DEQ Pollutant List'!$C$7:$C$614,0)),INDEX('DEQ Pollutant List'!$A$7:$A$614,MATCH($C253,'DEQ Pollutant List'!$B$7:$B$614,0))),"")</f>
        <v/>
      </c>
      <c r="F253" s="93"/>
      <c r="G253" s="94"/>
      <c r="H253" s="80"/>
      <c r="I253" s="77"/>
      <c r="J253" s="81"/>
      <c r="K253" s="79"/>
      <c r="L253" s="77"/>
      <c r="M253" s="81"/>
      <c r="N253" s="79"/>
    </row>
    <row r="254" spans="1:14" x14ac:dyDescent="0.35">
      <c r="A254" s="59"/>
      <c r="B254" s="90"/>
      <c r="C254" s="89"/>
      <c r="D254" s="61" t="str">
        <f>IFERROR(IF(C254="No CAS","",INDEX('DEQ Pollutant List'!$C$7:$C$614,MATCH('5. Pollutant Emissions - MB'!C254,'DEQ Pollutant List'!$B$7:$B$614,0))),"")</f>
        <v/>
      </c>
      <c r="E254" s="201" t="str">
        <f>IFERROR(IF(OR($C254="",$C254="No CAS"),INDEX('DEQ Pollutant List'!$A$7:$A$614,MATCH($D254,'DEQ Pollutant List'!$C$7:$C$614,0)),INDEX('DEQ Pollutant List'!$A$7:$A$614,MATCH($C254,'DEQ Pollutant List'!$B$7:$B$614,0))),"")</f>
        <v/>
      </c>
      <c r="F254" s="93"/>
      <c r="G254" s="94"/>
      <c r="H254" s="80"/>
      <c r="I254" s="77"/>
      <c r="J254" s="81"/>
      <c r="K254" s="79"/>
      <c r="L254" s="77"/>
      <c r="M254" s="81"/>
      <c r="N254" s="79"/>
    </row>
    <row r="255" spans="1:14" x14ac:dyDescent="0.35">
      <c r="A255" s="59"/>
      <c r="B255" s="90"/>
      <c r="C255" s="89"/>
      <c r="D255" s="61" t="str">
        <f>IFERROR(IF(C255="No CAS","",INDEX('DEQ Pollutant List'!$C$7:$C$614,MATCH('5. Pollutant Emissions - MB'!C255,'DEQ Pollutant List'!$B$7:$B$614,0))),"")</f>
        <v/>
      </c>
      <c r="E255" s="201" t="str">
        <f>IFERROR(IF(OR($C255="",$C255="No CAS"),INDEX('DEQ Pollutant List'!$A$7:$A$614,MATCH($D255,'DEQ Pollutant List'!$C$7:$C$614,0)),INDEX('DEQ Pollutant List'!$A$7:$A$614,MATCH($C255,'DEQ Pollutant List'!$B$7:$B$614,0))),"")</f>
        <v/>
      </c>
      <c r="F255" s="93"/>
      <c r="G255" s="94"/>
      <c r="H255" s="80"/>
      <c r="I255" s="77"/>
      <c r="J255" s="81"/>
      <c r="K255" s="79"/>
      <c r="L255" s="77"/>
      <c r="M255" s="81"/>
      <c r="N255" s="79"/>
    </row>
    <row r="256" spans="1:14" x14ac:dyDescent="0.35">
      <c r="A256" s="59"/>
      <c r="B256" s="90"/>
      <c r="C256" s="89"/>
      <c r="D256" s="61" t="str">
        <f>IFERROR(IF(C256="No CAS","",INDEX('DEQ Pollutant List'!$C$7:$C$614,MATCH('5. Pollutant Emissions - MB'!C256,'DEQ Pollutant List'!$B$7:$B$614,0))),"")</f>
        <v/>
      </c>
      <c r="E256" s="201" t="str">
        <f>IFERROR(IF(OR($C256="",$C256="No CAS"),INDEX('DEQ Pollutant List'!$A$7:$A$614,MATCH($D256,'DEQ Pollutant List'!$C$7:$C$614,0)),INDEX('DEQ Pollutant List'!$A$7:$A$614,MATCH($C256,'DEQ Pollutant List'!$B$7:$B$614,0))),"")</f>
        <v/>
      </c>
      <c r="F256" s="93"/>
      <c r="G256" s="94"/>
      <c r="H256" s="80"/>
      <c r="I256" s="77"/>
      <c r="J256" s="81"/>
      <c r="K256" s="79"/>
      <c r="L256" s="77"/>
      <c r="M256" s="81"/>
      <c r="N256" s="79"/>
    </row>
    <row r="257" spans="1:14" x14ac:dyDescent="0.35">
      <c r="A257" s="59"/>
      <c r="B257" s="90"/>
      <c r="C257" s="89"/>
      <c r="D257" s="61" t="str">
        <f>IFERROR(IF(C257="No CAS","",INDEX('DEQ Pollutant List'!$C$7:$C$614,MATCH('5. Pollutant Emissions - MB'!C257,'DEQ Pollutant List'!$B$7:$B$614,0))),"")</f>
        <v/>
      </c>
      <c r="E257" s="201" t="str">
        <f>IFERROR(IF(OR($C257="",$C257="No CAS"),INDEX('DEQ Pollutant List'!$A$7:$A$614,MATCH($D257,'DEQ Pollutant List'!$C$7:$C$614,0)),INDEX('DEQ Pollutant List'!$A$7:$A$614,MATCH($C257,'DEQ Pollutant List'!$B$7:$B$614,0))),"")</f>
        <v/>
      </c>
      <c r="F257" s="93"/>
      <c r="G257" s="94"/>
      <c r="H257" s="80"/>
      <c r="I257" s="77"/>
      <c r="J257" s="81"/>
      <c r="K257" s="79"/>
      <c r="L257" s="77"/>
      <c r="M257" s="81"/>
      <c r="N257" s="79"/>
    </row>
    <row r="258" spans="1:14" x14ac:dyDescent="0.35">
      <c r="A258" s="59"/>
      <c r="B258" s="90"/>
      <c r="C258" s="89"/>
      <c r="D258" s="61" t="str">
        <f>IFERROR(IF(C258="No CAS","",INDEX('DEQ Pollutant List'!$C$7:$C$614,MATCH('5. Pollutant Emissions - MB'!C258,'DEQ Pollutant List'!$B$7:$B$614,0))),"")</f>
        <v/>
      </c>
      <c r="E258" s="201" t="str">
        <f>IFERROR(IF(OR($C258="",$C258="No CAS"),INDEX('DEQ Pollutant List'!$A$7:$A$614,MATCH($D258,'DEQ Pollutant List'!$C$7:$C$614,0)),INDEX('DEQ Pollutant List'!$A$7:$A$614,MATCH($C258,'DEQ Pollutant List'!$B$7:$B$614,0))),"")</f>
        <v/>
      </c>
      <c r="F258" s="93"/>
      <c r="G258" s="94"/>
      <c r="H258" s="80"/>
      <c r="I258" s="77"/>
      <c r="J258" s="81"/>
      <c r="K258" s="79"/>
      <c r="L258" s="77"/>
      <c r="M258" s="81"/>
      <c r="N258" s="79"/>
    </row>
    <row r="259" spans="1:14" x14ac:dyDescent="0.35">
      <c r="A259" s="59"/>
      <c r="B259" s="90"/>
      <c r="C259" s="89"/>
      <c r="D259" s="61" t="str">
        <f>IFERROR(IF(C259="No CAS","",INDEX('DEQ Pollutant List'!$C$7:$C$614,MATCH('5. Pollutant Emissions - MB'!C259,'DEQ Pollutant List'!$B$7:$B$614,0))),"")</f>
        <v/>
      </c>
      <c r="E259" s="201" t="str">
        <f>IFERROR(IF(OR($C259="",$C259="No CAS"),INDEX('DEQ Pollutant List'!$A$7:$A$614,MATCH($D259,'DEQ Pollutant List'!$C$7:$C$614,0)),INDEX('DEQ Pollutant List'!$A$7:$A$614,MATCH($C259,'DEQ Pollutant List'!$B$7:$B$614,0))),"")</f>
        <v/>
      </c>
      <c r="F259" s="93"/>
      <c r="G259" s="94"/>
      <c r="H259" s="80"/>
      <c r="I259" s="77"/>
      <c r="J259" s="81"/>
      <c r="K259" s="79"/>
      <c r="L259" s="77"/>
      <c r="M259" s="81"/>
      <c r="N259" s="79"/>
    </row>
    <row r="260" spans="1:14" x14ac:dyDescent="0.35">
      <c r="A260" s="59"/>
      <c r="B260" s="90"/>
      <c r="C260" s="89"/>
      <c r="D260" s="61" t="str">
        <f>IFERROR(IF(C260="No CAS","",INDEX('DEQ Pollutant List'!$C$7:$C$614,MATCH('5. Pollutant Emissions - MB'!C260,'DEQ Pollutant List'!$B$7:$B$614,0))),"")</f>
        <v/>
      </c>
      <c r="E260" s="201" t="str">
        <f>IFERROR(IF(OR($C260="",$C260="No CAS"),INDEX('DEQ Pollutant List'!$A$7:$A$614,MATCH($D260,'DEQ Pollutant List'!$C$7:$C$614,0)),INDEX('DEQ Pollutant List'!$A$7:$A$614,MATCH($C260,'DEQ Pollutant List'!$B$7:$B$614,0))),"")</f>
        <v/>
      </c>
      <c r="F260" s="93"/>
      <c r="G260" s="94"/>
      <c r="H260" s="80"/>
      <c r="I260" s="77"/>
      <c r="J260" s="81"/>
      <c r="K260" s="79"/>
      <c r="L260" s="77"/>
      <c r="M260" s="81"/>
      <c r="N260" s="79"/>
    </row>
    <row r="261" spans="1:14" x14ac:dyDescent="0.35">
      <c r="A261" s="59"/>
      <c r="B261" s="90"/>
      <c r="C261" s="89"/>
      <c r="D261" s="61" t="str">
        <f>IFERROR(IF(C261="No CAS","",INDEX('DEQ Pollutant List'!$C$7:$C$614,MATCH('5. Pollutant Emissions - MB'!C261,'DEQ Pollutant List'!$B$7:$B$614,0))),"")</f>
        <v/>
      </c>
      <c r="E261" s="201" t="str">
        <f>IFERROR(IF(OR($C261="",$C261="No CAS"),INDEX('DEQ Pollutant List'!$A$7:$A$614,MATCH($D261,'DEQ Pollutant List'!$C$7:$C$614,0)),INDEX('DEQ Pollutant List'!$A$7:$A$614,MATCH($C261,'DEQ Pollutant List'!$B$7:$B$614,0))),"")</f>
        <v/>
      </c>
      <c r="F261" s="93"/>
      <c r="G261" s="94"/>
      <c r="H261" s="80"/>
      <c r="I261" s="77"/>
      <c r="J261" s="81"/>
      <c r="K261" s="79"/>
      <c r="L261" s="77"/>
      <c r="M261" s="81"/>
      <c r="N261" s="79"/>
    </row>
    <row r="262" spans="1:14" x14ac:dyDescent="0.35">
      <c r="A262" s="59"/>
      <c r="B262" s="90"/>
      <c r="C262" s="89"/>
      <c r="D262" s="61" t="str">
        <f>IFERROR(IF(C262="No CAS","",INDEX('DEQ Pollutant List'!$C$7:$C$614,MATCH('5. Pollutant Emissions - MB'!C262,'DEQ Pollutant List'!$B$7:$B$614,0))),"")</f>
        <v/>
      </c>
      <c r="E262" s="201" t="str">
        <f>IFERROR(IF(OR($C262="",$C262="No CAS"),INDEX('DEQ Pollutant List'!$A$7:$A$614,MATCH($D262,'DEQ Pollutant List'!$C$7:$C$614,0)),INDEX('DEQ Pollutant List'!$A$7:$A$614,MATCH($C262,'DEQ Pollutant List'!$B$7:$B$614,0))),"")</f>
        <v/>
      </c>
      <c r="F262" s="93"/>
      <c r="G262" s="94"/>
      <c r="H262" s="80"/>
      <c r="I262" s="77"/>
      <c r="J262" s="81"/>
      <c r="K262" s="79"/>
      <c r="L262" s="77"/>
      <c r="M262" s="81"/>
      <c r="N262" s="79"/>
    </row>
    <row r="263" spans="1:14" x14ac:dyDescent="0.35">
      <c r="A263" s="59"/>
      <c r="B263" s="90"/>
      <c r="C263" s="89"/>
      <c r="D263" s="61" t="str">
        <f>IFERROR(IF(C263="No CAS","",INDEX('DEQ Pollutant List'!$C$7:$C$614,MATCH('5. Pollutant Emissions - MB'!C263,'DEQ Pollutant List'!$B$7:$B$614,0))),"")</f>
        <v/>
      </c>
      <c r="E263" s="201" t="str">
        <f>IFERROR(IF(OR($C263="",$C263="No CAS"),INDEX('DEQ Pollutant List'!$A$7:$A$614,MATCH($D263,'DEQ Pollutant List'!$C$7:$C$614,0)),INDEX('DEQ Pollutant List'!$A$7:$A$614,MATCH($C263,'DEQ Pollutant List'!$B$7:$B$614,0))),"")</f>
        <v/>
      </c>
      <c r="F263" s="93"/>
      <c r="G263" s="94"/>
      <c r="H263" s="80"/>
      <c r="I263" s="77"/>
      <c r="J263" s="81"/>
      <c r="K263" s="79"/>
      <c r="L263" s="77"/>
      <c r="M263" s="81"/>
      <c r="N263" s="79"/>
    </row>
    <row r="264" spans="1:14" x14ac:dyDescent="0.35">
      <c r="A264" s="59"/>
      <c r="B264" s="90"/>
      <c r="C264" s="89"/>
      <c r="D264" s="61" t="str">
        <f>IFERROR(IF(C264="No CAS","",INDEX('DEQ Pollutant List'!$C$7:$C$614,MATCH('5. Pollutant Emissions - MB'!C264,'DEQ Pollutant List'!$B$7:$B$614,0))),"")</f>
        <v/>
      </c>
      <c r="E264" s="201" t="str">
        <f>IFERROR(IF(OR($C264="",$C264="No CAS"),INDEX('DEQ Pollutant List'!$A$7:$A$614,MATCH($D264,'DEQ Pollutant List'!$C$7:$C$614,0)),INDEX('DEQ Pollutant List'!$A$7:$A$614,MATCH($C264,'DEQ Pollutant List'!$B$7:$B$614,0))),"")</f>
        <v/>
      </c>
      <c r="F264" s="93"/>
      <c r="G264" s="94"/>
      <c r="H264" s="80"/>
      <c r="I264" s="77"/>
      <c r="J264" s="81"/>
      <c r="K264" s="79"/>
      <c r="L264" s="77"/>
      <c r="M264" s="81"/>
      <c r="N264" s="79"/>
    </row>
    <row r="265" spans="1:14" x14ac:dyDescent="0.35">
      <c r="A265" s="59"/>
      <c r="B265" s="90"/>
      <c r="C265" s="89"/>
      <c r="D265" s="61" t="str">
        <f>IFERROR(IF(C265="No CAS","",INDEX('DEQ Pollutant List'!$C$7:$C$614,MATCH('5. Pollutant Emissions - MB'!C265,'DEQ Pollutant List'!$B$7:$B$614,0))),"")</f>
        <v/>
      </c>
      <c r="E265" s="201" t="str">
        <f>IFERROR(IF(OR($C265="",$C265="No CAS"),INDEX('DEQ Pollutant List'!$A$7:$A$614,MATCH($D265,'DEQ Pollutant List'!$C$7:$C$614,0)),INDEX('DEQ Pollutant List'!$A$7:$A$614,MATCH($C265,'DEQ Pollutant List'!$B$7:$B$614,0))),"")</f>
        <v/>
      </c>
      <c r="F265" s="93"/>
      <c r="G265" s="94"/>
      <c r="H265" s="80"/>
      <c r="I265" s="77"/>
      <c r="J265" s="81"/>
      <c r="K265" s="79"/>
      <c r="L265" s="77"/>
      <c r="M265" s="81"/>
      <c r="N265" s="79"/>
    </row>
    <row r="266" spans="1:14" x14ac:dyDescent="0.35">
      <c r="A266" s="59"/>
      <c r="B266" s="90"/>
      <c r="C266" s="89"/>
      <c r="D266" s="61" t="str">
        <f>IFERROR(IF(C266="No CAS","",INDEX('DEQ Pollutant List'!$C$7:$C$614,MATCH('5. Pollutant Emissions - MB'!C266,'DEQ Pollutant List'!$B$7:$B$614,0))),"")</f>
        <v/>
      </c>
      <c r="E266" s="201" t="str">
        <f>IFERROR(IF(OR($C266="",$C266="No CAS"),INDEX('DEQ Pollutant List'!$A$7:$A$614,MATCH($D266,'DEQ Pollutant List'!$C$7:$C$614,0)),INDEX('DEQ Pollutant List'!$A$7:$A$614,MATCH($C266,'DEQ Pollutant List'!$B$7:$B$614,0))),"")</f>
        <v/>
      </c>
      <c r="F266" s="93"/>
      <c r="G266" s="94"/>
      <c r="H266" s="80"/>
      <c r="I266" s="77"/>
      <c r="J266" s="81"/>
      <c r="K266" s="79"/>
      <c r="L266" s="77"/>
      <c r="M266" s="81"/>
      <c r="N266" s="79"/>
    </row>
    <row r="267" spans="1:14" x14ac:dyDescent="0.35">
      <c r="A267" s="59"/>
      <c r="B267" s="90"/>
      <c r="C267" s="89"/>
      <c r="D267" s="61" t="str">
        <f>IFERROR(IF(C267="No CAS","",INDEX('DEQ Pollutant List'!$C$7:$C$614,MATCH('5. Pollutant Emissions - MB'!C267,'DEQ Pollutant List'!$B$7:$B$614,0))),"")</f>
        <v/>
      </c>
      <c r="E267" s="201" t="str">
        <f>IFERROR(IF(OR($C267="",$C267="No CAS"),INDEX('DEQ Pollutant List'!$A$7:$A$614,MATCH($D267,'DEQ Pollutant List'!$C$7:$C$614,0)),INDEX('DEQ Pollutant List'!$A$7:$A$614,MATCH($C267,'DEQ Pollutant List'!$B$7:$B$614,0))),"")</f>
        <v/>
      </c>
      <c r="F267" s="93"/>
      <c r="G267" s="94"/>
      <c r="H267" s="80"/>
      <c r="I267" s="77"/>
      <c r="J267" s="81"/>
      <c r="K267" s="79"/>
      <c r="L267" s="77"/>
      <c r="M267" s="81"/>
      <c r="N267" s="79"/>
    </row>
    <row r="268" spans="1:14" x14ac:dyDescent="0.35">
      <c r="A268" s="59"/>
      <c r="B268" s="90"/>
      <c r="C268" s="89"/>
      <c r="D268" s="61" t="str">
        <f>IFERROR(IF(C268="No CAS","",INDEX('DEQ Pollutant List'!$C$7:$C$614,MATCH('5. Pollutant Emissions - MB'!C268,'DEQ Pollutant List'!$B$7:$B$614,0))),"")</f>
        <v/>
      </c>
      <c r="E268" s="201" t="str">
        <f>IFERROR(IF(OR($C268="",$C268="No CAS"),INDEX('DEQ Pollutant List'!$A$7:$A$614,MATCH($D268,'DEQ Pollutant List'!$C$7:$C$614,0)),INDEX('DEQ Pollutant List'!$A$7:$A$614,MATCH($C268,'DEQ Pollutant List'!$B$7:$B$614,0))),"")</f>
        <v/>
      </c>
      <c r="F268" s="93"/>
      <c r="G268" s="94"/>
      <c r="H268" s="80"/>
      <c r="I268" s="77"/>
      <c r="J268" s="81"/>
      <c r="K268" s="79"/>
      <c r="L268" s="77"/>
      <c r="M268" s="81"/>
      <c r="N268" s="79"/>
    </row>
    <row r="269" spans="1:14" x14ac:dyDescent="0.35">
      <c r="A269" s="59"/>
      <c r="B269" s="90"/>
      <c r="C269" s="89"/>
      <c r="D269" s="61" t="str">
        <f>IFERROR(IF(C269="No CAS","",INDEX('DEQ Pollutant List'!$C$7:$C$614,MATCH('5. Pollutant Emissions - MB'!C269,'DEQ Pollutant List'!$B$7:$B$614,0))),"")</f>
        <v/>
      </c>
      <c r="E269" s="201" t="str">
        <f>IFERROR(IF(OR($C269="",$C269="No CAS"),INDEX('DEQ Pollutant List'!$A$7:$A$614,MATCH($D269,'DEQ Pollutant List'!$C$7:$C$614,0)),INDEX('DEQ Pollutant List'!$A$7:$A$614,MATCH($C269,'DEQ Pollutant List'!$B$7:$B$614,0))),"")</f>
        <v/>
      </c>
      <c r="F269" s="93"/>
      <c r="G269" s="94"/>
      <c r="H269" s="80"/>
      <c r="I269" s="77"/>
      <c r="J269" s="81"/>
      <c r="K269" s="79"/>
      <c r="L269" s="77"/>
      <c r="M269" s="81"/>
      <c r="N269" s="79"/>
    </row>
    <row r="270" spans="1:14" x14ac:dyDescent="0.35">
      <c r="A270" s="59"/>
      <c r="B270" s="90"/>
      <c r="C270" s="89"/>
      <c r="D270" s="61" t="str">
        <f>IFERROR(IF(C270="No CAS","",INDEX('DEQ Pollutant List'!$C$7:$C$614,MATCH('5. Pollutant Emissions - MB'!C270,'DEQ Pollutant List'!$B$7:$B$614,0))),"")</f>
        <v/>
      </c>
      <c r="E270" s="201" t="str">
        <f>IFERROR(IF(OR($C270="",$C270="No CAS"),INDEX('DEQ Pollutant List'!$A$7:$A$614,MATCH($D270,'DEQ Pollutant List'!$C$7:$C$614,0)),INDEX('DEQ Pollutant List'!$A$7:$A$614,MATCH($C270,'DEQ Pollutant List'!$B$7:$B$614,0))),"")</f>
        <v/>
      </c>
      <c r="F270" s="93"/>
      <c r="G270" s="94"/>
      <c r="H270" s="80"/>
      <c r="I270" s="77"/>
      <c r="J270" s="81"/>
      <c r="K270" s="79"/>
      <c r="L270" s="77"/>
      <c r="M270" s="81"/>
      <c r="N270" s="79"/>
    </row>
    <row r="271" spans="1:14" x14ac:dyDescent="0.35">
      <c r="A271" s="59"/>
      <c r="B271" s="90"/>
      <c r="C271" s="89"/>
      <c r="D271" s="61" t="str">
        <f>IFERROR(IF(C271="No CAS","",INDEX('DEQ Pollutant List'!$C$7:$C$614,MATCH('5. Pollutant Emissions - MB'!C271,'DEQ Pollutant List'!$B$7:$B$614,0))),"")</f>
        <v/>
      </c>
      <c r="E271" s="201" t="str">
        <f>IFERROR(IF(OR($C271="",$C271="No CAS"),INDEX('DEQ Pollutant List'!$A$7:$A$614,MATCH($D271,'DEQ Pollutant List'!$C$7:$C$614,0)),INDEX('DEQ Pollutant List'!$A$7:$A$614,MATCH($C271,'DEQ Pollutant List'!$B$7:$B$614,0))),"")</f>
        <v/>
      </c>
      <c r="F271" s="93"/>
      <c r="G271" s="94"/>
      <c r="H271" s="80"/>
      <c r="I271" s="77"/>
      <c r="J271" s="81"/>
      <c r="K271" s="79"/>
      <c r="L271" s="77"/>
      <c r="M271" s="81"/>
      <c r="N271" s="79"/>
    </row>
    <row r="272" spans="1:14" x14ac:dyDescent="0.35">
      <c r="A272" s="59"/>
      <c r="B272" s="90"/>
      <c r="C272" s="89"/>
      <c r="D272" s="61" t="str">
        <f>IFERROR(IF(C272="No CAS","",INDEX('DEQ Pollutant List'!$C$7:$C$614,MATCH('5. Pollutant Emissions - MB'!C272,'DEQ Pollutant List'!$B$7:$B$614,0))),"")</f>
        <v/>
      </c>
      <c r="E272" s="201" t="str">
        <f>IFERROR(IF(OR($C272="",$C272="No CAS"),INDEX('DEQ Pollutant List'!$A$7:$A$614,MATCH($D272,'DEQ Pollutant List'!$C$7:$C$614,0)),INDEX('DEQ Pollutant List'!$A$7:$A$614,MATCH($C272,'DEQ Pollutant List'!$B$7:$B$614,0))),"")</f>
        <v/>
      </c>
      <c r="F272" s="93"/>
      <c r="G272" s="94"/>
      <c r="H272" s="80"/>
      <c r="I272" s="77"/>
      <c r="J272" s="81"/>
      <c r="K272" s="79"/>
      <c r="L272" s="77"/>
      <c r="M272" s="81"/>
      <c r="N272" s="79"/>
    </row>
    <row r="273" spans="1:14" x14ac:dyDescent="0.35">
      <c r="A273" s="59"/>
      <c r="B273" s="90"/>
      <c r="C273" s="89"/>
      <c r="D273" s="61" t="str">
        <f>IFERROR(IF(C273="No CAS","",INDEX('DEQ Pollutant List'!$C$7:$C$614,MATCH('5. Pollutant Emissions - MB'!C273,'DEQ Pollutant List'!$B$7:$B$614,0))),"")</f>
        <v/>
      </c>
      <c r="E273" s="201" t="str">
        <f>IFERROR(IF(OR($C273="",$C273="No CAS"),INDEX('DEQ Pollutant List'!$A$7:$A$614,MATCH($D273,'DEQ Pollutant List'!$C$7:$C$614,0)),INDEX('DEQ Pollutant List'!$A$7:$A$614,MATCH($C273,'DEQ Pollutant List'!$B$7:$B$614,0))),"")</f>
        <v/>
      </c>
      <c r="F273" s="93"/>
      <c r="G273" s="94"/>
      <c r="H273" s="80"/>
      <c r="I273" s="77"/>
      <c r="J273" s="81"/>
      <c r="K273" s="79"/>
      <c r="L273" s="77"/>
      <c r="M273" s="81"/>
      <c r="N273" s="79"/>
    </row>
    <row r="274" spans="1:14" x14ac:dyDescent="0.35">
      <c r="A274" s="59"/>
      <c r="B274" s="90"/>
      <c r="C274" s="89"/>
      <c r="D274" s="61" t="str">
        <f>IFERROR(IF(C274="No CAS","",INDEX('DEQ Pollutant List'!$C$7:$C$614,MATCH('5. Pollutant Emissions - MB'!C274,'DEQ Pollutant List'!$B$7:$B$614,0))),"")</f>
        <v/>
      </c>
      <c r="E274" s="201" t="str">
        <f>IFERROR(IF(OR($C274="",$C274="No CAS"),INDEX('DEQ Pollutant List'!$A$7:$A$614,MATCH($D274,'DEQ Pollutant List'!$C$7:$C$614,0)),INDEX('DEQ Pollutant List'!$A$7:$A$614,MATCH($C274,'DEQ Pollutant List'!$B$7:$B$614,0))),"")</f>
        <v/>
      </c>
      <c r="F274" s="93"/>
      <c r="G274" s="94"/>
      <c r="H274" s="80"/>
      <c r="I274" s="77"/>
      <c r="J274" s="81"/>
      <c r="K274" s="79"/>
      <c r="L274" s="77"/>
      <c r="M274" s="81"/>
      <c r="N274" s="79"/>
    </row>
    <row r="275" spans="1:14" x14ac:dyDescent="0.35">
      <c r="A275" s="59"/>
      <c r="B275" s="90"/>
      <c r="C275" s="89"/>
      <c r="D275" s="61" t="str">
        <f>IFERROR(IF(C275="No CAS","",INDEX('DEQ Pollutant List'!$C$7:$C$614,MATCH('5. Pollutant Emissions - MB'!C275,'DEQ Pollutant List'!$B$7:$B$614,0))),"")</f>
        <v/>
      </c>
      <c r="E275" s="201" t="str">
        <f>IFERROR(IF(OR($C275="",$C275="No CAS"),INDEX('DEQ Pollutant List'!$A$7:$A$614,MATCH($D275,'DEQ Pollutant List'!$C$7:$C$614,0)),INDEX('DEQ Pollutant List'!$A$7:$A$614,MATCH($C275,'DEQ Pollutant List'!$B$7:$B$614,0))),"")</f>
        <v/>
      </c>
      <c r="F275" s="93"/>
      <c r="G275" s="94"/>
      <c r="H275" s="80"/>
      <c r="I275" s="77"/>
      <c r="J275" s="81"/>
      <c r="K275" s="79"/>
      <c r="L275" s="77"/>
      <c r="M275" s="81"/>
      <c r="N275" s="79"/>
    </row>
    <row r="276" spans="1:14" x14ac:dyDescent="0.35">
      <c r="A276" s="59"/>
      <c r="B276" s="90"/>
      <c r="C276" s="89"/>
      <c r="D276" s="61" t="str">
        <f>IFERROR(IF(C276="No CAS","",INDEX('DEQ Pollutant List'!$C$7:$C$614,MATCH('5. Pollutant Emissions - MB'!C276,'DEQ Pollutant List'!$B$7:$B$614,0))),"")</f>
        <v/>
      </c>
      <c r="E276" s="201" t="str">
        <f>IFERROR(IF(OR($C276="",$C276="No CAS"),INDEX('DEQ Pollutant List'!$A$7:$A$614,MATCH($D276,'DEQ Pollutant List'!$C$7:$C$614,0)),INDEX('DEQ Pollutant List'!$A$7:$A$614,MATCH($C276,'DEQ Pollutant List'!$B$7:$B$614,0))),"")</f>
        <v/>
      </c>
      <c r="F276" s="93"/>
      <c r="G276" s="94"/>
      <c r="H276" s="80"/>
      <c r="I276" s="77"/>
      <c r="J276" s="81"/>
      <c r="K276" s="79"/>
      <c r="L276" s="77"/>
      <c r="M276" s="81"/>
      <c r="N276" s="79"/>
    </row>
    <row r="277" spans="1:14" x14ac:dyDescent="0.35">
      <c r="A277" s="59"/>
      <c r="B277" s="90"/>
      <c r="C277" s="89"/>
      <c r="D277" s="61" t="str">
        <f>IFERROR(IF(C277="No CAS","",INDEX('DEQ Pollutant List'!$C$7:$C$614,MATCH('5. Pollutant Emissions - MB'!C277,'DEQ Pollutant List'!$B$7:$B$614,0))),"")</f>
        <v/>
      </c>
      <c r="E277" s="201" t="str">
        <f>IFERROR(IF(OR($C277="",$C277="No CAS"),INDEX('DEQ Pollutant List'!$A$7:$A$614,MATCH($D277,'DEQ Pollutant List'!$C$7:$C$614,0)),INDEX('DEQ Pollutant List'!$A$7:$A$614,MATCH($C277,'DEQ Pollutant List'!$B$7:$B$614,0))),"")</f>
        <v/>
      </c>
      <c r="F277" s="93"/>
      <c r="G277" s="94"/>
      <c r="H277" s="80"/>
      <c r="I277" s="77"/>
      <c r="J277" s="81"/>
      <c r="K277" s="79"/>
      <c r="L277" s="77"/>
      <c r="M277" s="81"/>
      <c r="N277" s="79"/>
    </row>
    <row r="278" spans="1:14" x14ac:dyDescent="0.35">
      <c r="A278" s="59"/>
      <c r="B278" s="90"/>
      <c r="C278" s="89"/>
      <c r="D278" s="61" t="str">
        <f>IFERROR(IF(C278="No CAS","",INDEX('DEQ Pollutant List'!$C$7:$C$614,MATCH('5. Pollutant Emissions - MB'!C278,'DEQ Pollutant List'!$B$7:$B$614,0))),"")</f>
        <v/>
      </c>
      <c r="E278" s="201" t="str">
        <f>IFERROR(IF(OR($C278="",$C278="No CAS"),INDEX('DEQ Pollutant List'!$A$7:$A$614,MATCH($D278,'DEQ Pollutant List'!$C$7:$C$614,0)),INDEX('DEQ Pollutant List'!$A$7:$A$614,MATCH($C278,'DEQ Pollutant List'!$B$7:$B$614,0))),"")</f>
        <v/>
      </c>
      <c r="F278" s="93"/>
      <c r="G278" s="94"/>
      <c r="H278" s="80"/>
      <c r="I278" s="77"/>
      <c r="J278" s="81"/>
      <c r="K278" s="79"/>
      <c r="L278" s="77"/>
      <c r="M278" s="81"/>
      <c r="N278" s="79"/>
    </row>
    <row r="279" spans="1:14" x14ac:dyDescent="0.35">
      <c r="A279" s="59"/>
      <c r="B279" s="90"/>
      <c r="C279" s="89"/>
      <c r="D279" s="61" t="str">
        <f>IFERROR(IF(C279="No CAS","",INDEX('DEQ Pollutant List'!$C$7:$C$614,MATCH('5. Pollutant Emissions - MB'!C279,'DEQ Pollutant List'!$B$7:$B$614,0))),"")</f>
        <v/>
      </c>
      <c r="E279" s="201" t="str">
        <f>IFERROR(IF(OR($C279="",$C279="No CAS"),INDEX('DEQ Pollutant List'!$A$7:$A$614,MATCH($D279,'DEQ Pollutant List'!$C$7:$C$614,0)),INDEX('DEQ Pollutant List'!$A$7:$A$614,MATCH($C279,'DEQ Pollutant List'!$B$7:$B$614,0))),"")</f>
        <v/>
      </c>
      <c r="F279" s="93"/>
      <c r="G279" s="94"/>
      <c r="H279" s="80"/>
      <c r="I279" s="77"/>
      <c r="J279" s="81"/>
      <c r="K279" s="79"/>
      <c r="L279" s="77"/>
      <c r="M279" s="81"/>
      <c r="N279" s="79"/>
    </row>
    <row r="280" spans="1:14" x14ac:dyDescent="0.35">
      <c r="A280" s="59"/>
      <c r="B280" s="90"/>
      <c r="C280" s="89"/>
      <c r="D280" s="61" t="str">
        <f>IFERROR(IF(C280="No CAS","",INDEX('DEQ Pollutant List'!$C$7:$C$614,MATCH('5. Pollutant Emissions - MB'!C280,'DEQ Pollutant List'!$B$7:$B$614,0))),"")</f>
        <v/>
      </c>
      <c r="E280" s="201" t="str">
        <f>IFERROR(IF(OR($C280="",$C280="No CAS"),INDEX('DEQ Pollutant List'!$A$7:$A$614,MATCH($D280,'DEQ Pollutant List'!$C$7:$C$614,0)),INDEX('DEQ Pollutant List'!$A$7:$A$614,MATCH($C280,'DEQ Pollutant List'!$B$7:$B$614,0))),"")</f>
        <v/>
      </c>
      <c r="F280" s="93"/>
      <c r="G280" s="94"/>
      <c r="H280" s="80"/>
      <c r="I280" s="77"/>
      <c r="J280" s="81"/>
      <c r="K280" s="79"/>
      <c r="L280" s="77"/>
      <c r="M280" s="81"/>
      <c r="N280" s="79"/>
    </row>
    <row r="281" spans="1:14" x14ac:dyDescent="0.35">
      <c r="A281" s="59"/>
      <c r="B281" s="90"/>
      <c r="C281" s="89"/>
      <c r="D281" s="61" t="str">
        <f>IFERROR(IF(C281="No CAS","",INDEX('DEQ Pollutant List'!$C$7:$C$614,MATCH('5. Pollutant Emissions - MB'!C281,'DEQ Pollutant List'!$B$7:$B$614,0))),"")</f>
        <v/>
      </c>
      <c r="E281" s="201" t="str">
        <f>IFERROR(IF(OR($C281="",$C281="No CAS"),INDEX('DEQ Pollutant List'!$A$7:$A$614,MATCH($D281,'DEQ Pollutant List'!$C$7:$C$614,0)),INDEX('DEQ Pollutant List'!$A$7:$A$614,MATCH($C281,'DEQ Pollutant List'!$B$7:$B$614,0))),"")</f>
        <v/>
      </c>
      <c r="F281" s="93"/>
      <c r="G281" s="94"/>
      <c r="H281" s="80"/>
      <c r="I281" s="77"/>
      <c r="J281" s="81"/>
      <c r="K281" s="79"/>
      <c r="L281" s="77"/>
      <c r="M281" s="81"/>
      <c r="N281" s="79"/>
    </row>
    <row r="282" spans="1:14" x14ac:dyDescent="0.35">
      <c r="A282" s="59"/>
      <c r="B282" s="90"/>
      <c r="C282" s="89"/>
      <c r="D282" s="61" t="str">
        <f>IFERROR(IF(C282="No CAS","",INDEX('DEQ Pollutant List'!$C$7:$C$614,MATCH('5. Pollutant Emissions - MB'!C282,'DEQ Pollutant List'!$B$7:$B$614,0))),"")</f>
        <v/>
      </c>
      <c r="E282" s="201" t="str">
        <f>IFERROR(IF(OR($C282="",$C282="No CAS"),INDEX('DEQ Pollutant List'!$A$7:$A$614,MATCH($D282,'DEQ Pollutant List'!$C$7:$C$614,0)),INDEX('DEQ Pollutant List'!$A$7:$A$614,MATCH($C282,'DEQ Pollutant List'!$B$7:$B$614,0))),"")</f>
        <v/>
      </c>
      <c r="F282" s="93"/>
      <c r="G282" s="94"/>
      <c r="H282" s="80"/>
      <c r="I282" s="77"/>
      <c r="J282" s="81"/>
      <c r="K282" s="79"/>
      <c r="L282" s="77"/>
      <c r="M282" s="81"/>
      <c r="N282" s="79"/>
    </row>
    <row r="283" spans="1:14" x14ac:dyDescent="0.35">
      <c r="A283" s="59"/>
      <c r="B283" s="90"/>
      <c r="C283" s="89"/>
      <c r="D283" s="61" t="str">
        <f>IFERROR(IF(C283="No CAS","",INDEX('DEQ Pollutant List'!$C$7:$C$614,MATCH('5. Pollutant Emissions - MB'!C283,'DEQ Pollutant List'!$B$7:$B$614,0))),"")</f>
        <v/>
      </c>
      <c r="E283" s="201" t="str">
        <f>IFERROR(IF(OR($C283="",$C283="No CAS"),INDEX('DEQ Pollutant List'!$A$7:$A$614,MATCH($D283,'DEQ Pollutant List'!$C$7:$C$614,0)),INDEX('DEQ Pollutant List'!$A$7:$A$614,MATCH($C283,'DEQ Pollutant List'!$B$7:$B$614,0))),"")</f>
        <v/>
      </c>
      <c r="F283" s="93"/>
      <c r="G283" s="94"/>
      <c r="H283" s="80"/>
      <c r="I283" s="77"/>
      <c r="J283" s="81"/>
      <c r="K283" s="79"/>
      <c r="L283" s="77"/>
      <c r="M283" s="81"/>
      <c r="N283" s="79"/>
    </row>
    <row r="284" spans="1:14" x14ac:dyDescent="0.35">
      <c r="A284" s="59"/>
      <c r="B284" s="90"/>
      <c r="C284" s="89"/>
      <c r="D284" s="61" t="str">
        <f>IFERROR(IF(C284="No CAS","",INDEX('DEQ Pollutant List'!$C$7:$C$614,MATCH('5. Pollutant Emissions - MB'!C284,'DEQ Pollutant List'!$B$7:$B$614,0))),"")</f>
        <v/>
      </c>
      <c r="E284" s="201" t="str">
        <f>IFERROR(IF(OR($C284="",$C284="No CAS"),INDEX('DEQ Pollutant List'!$A$7:$A$614,MATCH($D284,'DEQ Pollutant List'!$C$7:$C$614,0)),INDEX('DEQ Pollutant List'!$A$7:$A$614,MATCH($C284,'DEQ Pollutant List'!$B$7:$B$614,0))),"")</f>
        <v/>
      </c>
      <c r="F284" s="93"/>
      <c r="G284" s="94"/>
      <c r="H284" s="80"/>
      <c r="I284" s="77"/>
      <c r="J284" s="81"/>
      <c r="K284" s="79"/>
      <c r="L284" s="77"/>
      <c r="M284" s="81"/>
      <c r="N284" s="79"/>
    </row>
    <row r="285" spans="1:14" x14ac:dyDescent="0.35">
      <c r="A285" s="59"/>
      <c r="B285" s="90"/>
      <c r="C285" s="89"/>
      <c r="D285" s="61" t="str">
        <f>IFERROR(IF(C285="No CAS","",INDEX('DEQ Pollutant List'!$C$7:$C$614,MATCH('5. Pollutant Emissions - MB'!C285,'DEQ Pollutant List'!$B$7:$B$614,0))),"")</f>
        <v/>
      </c>
      <c r="E285" s="201" t="str">
        <f>IFERROR(IF(OR($C285="",$C285="No CAS"),INDEX('DEQ Pollutant List'!$A$7:$A$614,MATCH($D285,'DEQ Pollutant List'!$C$7:$C$614,0)),INDEX('DEQ Pollutant List'!$A$7:$A$614,MATCH($C285,'DEQ Pollutant List'!$B$7:$B$614,0))),"")</f>
        <v/>
      </c>
      <c r="F285" s="93"/>
      <c r="G285" s="94"/>
      <c r="H285" s="80"/>
      <c r="I285" s="77"/>
      <c r="J285" s="81"/>
      <c r="K285" s="79"/>
      <c r="L285" s="77"/>
      <c r="M285" s="81"/>
      <c r="N285" s="79"/>
    </row>
    <row r="286" spans="1:14" x14ac:dyDescent="0.35">
      <c r="A286" s="59"/>
      <c r="B286" s="90"/>
      <c r="C286" s="89"/>
      <c r="D286" s="61" t="str">
        <f>IFERROR(IF(C286="No CAS","",INDEX('DEQ Pollutant List'!$C$7:$C$614,MATCH('5. Pollutant Emissions - MB'!C286,'DEQ Pollutant List'!$B$7:$B$614,0))),"")</f>
        <v/>
      </c>
      <c r="E286" s="201" t="str">
        <f>IFERROR(IF(OR($C286="",$C286="No CAS"),INDEX('DEQ Pollutant List'!$A$7:$A$614,MATCH($D286,'DEQ Pollutant List'!$C$7:$C$614,0)),INDEX('DEQ Pollutant List'!$A$7:$A$614,MATCH($C286,'DEQ Pollutant List'!$B$7:$B$614,0))),"")</f>
        <v/>
      </c>
      <c r="F286" s="93"/>
      <c r="G286" s="94"/>
      <c r="H286" s="80"/>
      <c r="I286" s="77"/>
      <c r="J286" s="81"/>
      <c r="K286" s="79"/>
      <c r="L286" s="77"/>
      <c r="M286" s="81"/>
      <c r="N286" s="79"/>
    </row>
    <row r="287" spans="1:14" x14ac:dyDescent="0.35">
      <c r="A287" s="59"/>
      <c r="B287" s="90"/>
      <c r="C287" s="89"/>
      <c r="D287" s="61" t="str">
        <f>IFERROR(IF(C287="No CAS","",INDEX('DEQ Pollutant List'!$C$7:$C$614,MATCH('5. Pollutant Emissions - MB'!C287,'DEQ Pollutant List'!$B$7:$B$614,0))),"")</f>
        <v/>
      </c>
      <c r="E287" s="201" t="str">
        <f>IFERROR(IF(OR($C287="",$C287="No CAS"),INDEX('DEQ Pollutant List'!$A$7:$A$614,MATCH($D287,'DEQ Pollutant List'!$C$7:$C$614,0)),INDEX('DEQ Pollutant List'!$A$7:$A$614,MATCH($C287,'DEQ Pollutant List'!$B$7:$B$614,0))),"")</f>
        <v/>
      </c>
      <c r="F287" s="93"/>
      <c r="G287" s="94"/>
      <c r="H287" s="80"/>
      <c r="I287" s="77"/>
      <c r="J287" s="81"/>
      <c r="K287" s="79"/>
      <c r="L287" s="77"/>
      <c r="M287" s="81"/>
      <c r="N287" s="79"/>
    </row>
    <row r="288" spans="1:14" x14ac:dyDescent="0.35">
      <c r="A288" s="59"/>
      <c r="B288" s="90"/>
      <c r="C288" s="89"/>
      <c r="D288" s="61" t="str">
        <f>IFERROR(IF(C288="No CAS","",INDEX('DEQ Pollutant List'!$C$7:$C$614,MATCH('5. Pollutant Emissions - MB'!C288,'DEQ Pollutant List'!$B$7:$B$614,0))),"")</f>
        <v/>
      </c>
      <c r="E288" s="201" t="str">
        <f>IFERROR(IF(OR($C288="",$C288="No CAS"),INDEX('DEQ Pollutant List'!$A$7:$A$614,MATCH($D288,'DEQ Pollutant List'!$C$7:$C$614,0)),INDEX('DEQ Pollutant List'!$A$7:$A$614,MATCH($C288,'DEQ Pollutant List'!$B$7:$B$614,0))),"")</f>
        <v/>
      </c>
      <c r="F288" s="93"/>
      <c r="G288" s="94"/>
      <c r="H288" s="80"/>
      <c r="I288" s="77"/>
      <c r="J288" s="81"/>
      <c r="K288" s="79"/>
      <c r="L288" s="77"/>
      <c r="M288" s="81"/>
      <c r="N288" s="79"/>
    </row>
    <row r="289" spans="1:14" x14ac:dyDescent="0.35">
      <c r="A289" s="59"/>
      <c r="B289" s="90"/>
      <c r="C289" s="89"/>
      <c r="D289" s="61" t="str">
        <f>IFERROR(IF(C289="No CAS","",INDEX('DEQ Pollutant List'!$C$7:$C$614,MATCH('5. Pollutant Emissions - MB'!C289,'DEQ Pollutant List'!$B$7:$B$614,0))),"")</f>
        <v/>
      </c>
      <c r="E289" s="201" t="str">
        <f>IFERROR(IF(OR($C289="",$C289="No CAS"),INDEX('DEQ Pollutant List'!$A$7:$A$614,MATCH($D289,'DEQ Pollutant List'!$C$7:$C$614,0)),INDEX('DEQ Pollutant List'!$A$7:$A$614,MATCH($C289,'DEQ Pollutant List'!$B$7:$B$614,0))),"")</f>
        <v/>
      </c>
      <c r="F289" s="93"/>
      <c r="G289" s="94"/>
      <c r="H289" s="80"/>
      <c r="I289" s="77"/>
      <c r="J289" s="81"/>
      <c r="K289" s="79"/>
      <c r="L289" s="77"/>
      <c r="M289" s="81"/>
      <c r="N289" s="79"/>
    </row>
    <row r="290" spans="1:14" x14ac:dyDescent="0.35">
      <c r="A290" s="59"/>
      <c r="B290" s="90"/>
      <c r="C290" s="89"/>
      <c r="D290" s="61" t="str">
        <f>IFERROR(IF(C290="No CAS","",INDEX('DEQ Pollutant List'!$C$7:$C$614,MATCH('5. Pollutant Emissions - MB'!C290,'DEQ Pollutant List'!$B$7:$B$614,0))),"")</f>
        <v/>
      </c>
      <c r="E290" s="201" t="str">
        <f>IFERROR(IF(OR($C290="",$C290="No CAS"),INDEX('DEQ Pollutant List'!$A$7:$A$614,MATCH($D290,'DEQ Pollutant List'!$C$7:$C$614,0)),INDEX('DEQ Pollutant List'!$A$7:$A$614,MATCH($C290,'DEQ Pollutant List'!$B$7:$B$614,0))),"")</f>
        <v/>
      </c>
      <c r="F290" s="93"/>
      <c r="G290" s="94"/>
      <c r="H290" s="80"/>
      <c r="I290" s="77"/>
      <c r="J290" s="81"/>
      <c r="K290" s="79"/>
      <c r="L290" s="77"/>
      <c r="M290" s="81"/>
      <c r="N290" s="79"/>
    </row>
    <row r="291" spans="1:14" x14ac:dyDescent="0.35">
      <c r="A291" s="59"/>
      <c r="B291" s="90"/>
      <c r="C291" s="89"/>
      <c r="D291" s="61" t="str">
        <f>IFERROR(IF(C291="No CAS","",INDEX('DEQ Pollutant List'!$C$7:$C$614,MATCH('5. Pollutant Emissions - MB'!C291,'DEQ Pollutant List'!$B$7:$B$614,0))),"")</f>
        <v/>
      </c>
      <c r="E291" s="201" t="str">
        <f>IFERROR(IF(OR($C291="",$C291="No CAS"),INDEX('DEQ Pollutant List'!$A$7:$A$614,MATCH($D291,'DEQ Pollutant List'!$C$7:$C$614,0)),INDEX('DEQ Pollutant List'!$A$7:$A$614,MATCH($C291,'DEQ Pollutant List'!$B$7:$B$614,0))),"")</f>
        <v/>
      </c>
      <c r="F291" s="93"/>
      <c r="G291" s="94"/>
      <c r="H291" s="80"/>
      <c r="I291" s="77"/>
      <c r="J291" s="81"/>
      <c r="K291" s="79"/>
      <c r="L291" s="77"/>
      <c r="M291" s="81"/>
      <c r="N291" s="79"/>
    </row>
    <row r="292" spans="1:14" x14ac:dyDescent="0.35">
      <c r="A292" s="59"/>
      <c r="B292" s="90"/>
      <c r="C292" s="89"/>
      <c r="D292" s="61" t="str">
        <f>IFERROR(IF(C292="No CAS","",INDEX('DEQ Pollutant List'!$C$7:$C$614,MATCH('5. Pollutant Emissions - MB'!C292,'DEQ Pollutant List'!$B$7:$B$614,0))),"")</f>
        <v/>
      </c>
      <c r="E292" s="201" t="str">
        <f>IFERROR(IF(OR($C292="",$C292="No CAS"),INDEX('DEQ Pollutant List'!$A$7:$A$614,MATCH($D292,'DEQ Pollutant List'!$C$7:$C$614,0)),INDEX('DEQ Pollutant List'!$A$7:$A$614,MATCH($C292,'DEQ Pollutant List'!$B$7:$B$614,0))),"")</f>
        <v/>
      </c>
      <c r="F292" s="93"/>
      <c r="G292" s="94"/>
      <c r="H292" s="80"/>
      <c r="I292" s="77"/>
      <c r="J292" s="81"/>
      <c r="K292" s="79"/>
      <c r="L292" s="77"/>
      <c r="M292" s="81"/>
      <c r="N292" s="79"/>
    </row>
    <row r="293" spans="1:14" x14ac:dyDescent="0.35">
      <c r="A293" s="59"/>
      <c r="B293" s="90"/>
      <c r="C293" s="89"/>
      <c r="D293" s="61" t="str">
        <f>IFERROR(IF(C293="No CAS","",INDEX('DEQ Pollutant List'!$C$7:$C$614,MATCH('5. Pollutant Emissions - MB'!C293,'DEQ Pollutant List'!$B$7:$B$614,0))),"")</f>
        <v/>
      </c>
      <c r="E293" s="201" t="str">
        <f>IFERROR(IF(OR($C293="",$C293="No CAS"),INDEX('DEQ Pollutant List'!$A$7:$A$614,MATCH($D293,'DEQ Pollutant List'!$C$7:$C$614,0)),INDEX('DEQ Pollutant List'!$A$7:$A$614,MATCH($C293,'DEQ Pollutant List'!$B$7:$B$614,0))),"")</f>
        <v/>
      </c>
      <c r="F293" s="93"/>
      <c r="G293" s="94"/>
      <c r="H293" s="80"/>
      <c r="I293" s="77"/>
      <c r="J293" s="81"/>
      <c r="K293" s="79"/>
      <c r="L293" s="77"/>
      <c r="M293" s="81"/>
      <c r="N293" s="79"/>
    </row>
    <row r="294" spans="1:14" x14ac:dyDescent="0.35">
      <c r="A294" s="59"/>
      <c r="B294" s="90"/>
      <c r="C294" s="89"/>
      <c r="D294" s="61" t="str">
        <f>IFERROR(IF(C294="No CAS","",INDEX('DEQ Pollutant List'!$C$7:$C$614,MATCH('5. Pollutant Emissions - MB'!C294,'DEQ Pollutant List'!$B$7:$B$614,0))),"")</f>
        <v/>
      </c>
      <c r="E294" s="201" t="str">
        <f>IFERROR(IF(OR($C294="",$C294="No CAS"),INDEX('DEQ Pollutant List'!$A$7:$A$614,MATCH($D294,'DEQ Pollutant List'!$C$7:$C$614,0)),INDEX('DEQ Pollutant List'!$A$7:$A$614,MATCH($C294,'DEQ Pollutant List'!$B$7:$B$614,0))),"")</f>
        <v/>
      </c>
      <c r="F294" s="93"/>
      <c r="G294" s="94"/>
      <c r="H294" s="80"/>
      <c r="I294" s="77"/>
      <c r="J294" s="81"/>
      <c r="K294" s="79"/>
      <c r="L294" s="77"/>
      <c r="M294" s="81"/>
      <c r="N294" s="79"/>
    </row>
    <row r="295" spans="1:14" x14ac:dyDescent="0.35">
      <c r="A295" s="59"/>
      <c r="B295" s="90"/>
      <c r="C295" s="89"/>
      <c r="D295" s="61" t="str">
        <f>IFERROR(IF(C295="No CAS","",INDEX('DEQ Pollutant List'!$C$7:$C$614,MATCH('5. Pollutant Emissions - MB'!C295,'DEQ Pollutant List'!$B$7:$B$614,0))),"")</f>
        <v/>
      </c>
      <c r="E295" s="201" t="str">
        <f>IFERROR(IF(OR($C295="",$C295="No CAS"),INDEX('DEQ Pollutant List'!$A$7:$A$614,MATCH($D295,'DEQ Pollutant List'!$C$7:$C$614,0)),INDEX('DEQ Pollutant List'!$A$7:$A$614,MATCH($C295,'DEQ Pollutant List'!$B$7:$B$614,0))),"")</f>
        <v/>
      </c>
      <c r="F295" s="93"/>
      <c r="G295" s="94"/>
      <c r="H295" s="80"/>
      <c r="I295" s="77"/>
      <c r="J295" s="81"/>
      <c r="K295" s="79"/>
      <c r="L295" s="77"/>
      <c r="M295" s="81"/>
      <c r="N295" s="79"/>
    </row>
    <row r="296" spans="1:14" x14ac:dyDescent="0.35">
      <c r="A296" s="59"/>
      <c r="B296" s="90"/>
      <c r="C296" s="89"/>
      <c r="D296" s="61" t="str">
        <f>IFERROR(IF(C296="No CAS","",INDEX('DEQ Pollutant List'!$C$7:$C$614,MATCH('5. Pollutant Emissions - MB'!C296,'DEQ Pollutant List'!$B$7:$B$614,0))),"")</f>
        <v/>
      </c>
      <c r="E296" s="201" t="str">
        <f>IFERROR(IF(OR($C296="",$C296="No CAS"),INDEX('DEQ Pollutant List'!$A$7:$A$614,MATCH($D296,'DEQ Pollutant List'!$C$7:$C$614,0)),INDEX('DEQ Pollutant List'!$A$7:$A$614,MATCH($C296,'DEQ Pollutant List'!$B$7:$B$614,0))),"")</f>
        <v/>
      </c>
      <c r="F296" s="93"/>
      <c r="G296" s="94"/>
      <c r="H296" s="80"/>
      <c r="I296" s="77"/>
      <c r="J296" s="81"/>
      <c r="K296" s="79"/>
      <c r="L296" s="77"/>
      <c r="M296" s="81"/>
      <c r="N296" s="79"/>
    </row>
    <row r="297" spans="1:14" x14ac:dyDescent="0.35">
      <c r="A297" s="59"/>
      <c r="B297" s="90"/>
      <c r="C297" s="89"/>
      <c r="D297" s="61" t="str">
        <f>IFERROR(IF(C297="No CAS","",INDEX('DEQ Pollutant List'!$C$7:$C$614,MATCH('5. Pollutant Emissions - MB'!C297,'DEQ Pollutant List'!$B$7:$B$614,0))),"")</f>
        <v/>
      </c>
      <c r="E297" s="201" t="str">
        <f>IFERROR(IF(OR($C297="",$C297="No CAS"),INDEX('DEQ Pollutant List'!$A$7:$A$614,MATCH($D297,'DEQ Pollutant List'!$C$7:$C$614,0)),INDEX('DEQ Pollutant List'!$A$7:$A$614,MATCH($C297,'DEQ Pollutant List'!$B$7:$B$614,0))),"")</f>
        <v/>
      </c>
      <c r="F297" s="93"/>
      <c r="G297" s="94"/>
      <c r="H297" s="80"/>
      <c r="I297" s="77"/>
      <c r="J297" s="81"/>
      <c r="K297" s="79"/>
      <c r="L297" s="77"/>
      <c r="M297" s="81"/>
      <c r="N297" s="79"/>
    </row>
    <row r="298" spans="1:14" x14ac:dyDescent="0.35">
      <c r="A298" s="59"/>
      <c r="B298" s="90"/>
      <c r="C298" s="89"/>
      <c r="D298" s="61" t="str">
        <f>IFERROR(IF(C298="No CAS","",INDEX('DEQ Pollutant List'!$C$7:$C$614,MATCH('5. Pollutant Emissions - MB'!C298,'DEQ Pollutant List'!$B$7:$B$614,0))),"")</f>
        <v/>
      </c>
      <c r="E298" s="201" t="str">
        <f>IFERROR(IF(OR($C298="",$C298="No CAS"),INDEX('DEQ Pollutant List'!$A$7:$A$614,MATCH($D298,'DEQ Pollutant List'!$C$7:$C$614,0)),INDEX('DEQ Pollutant List'!$A$7:$A$614,MATCH($C298,'DEQ Pollutant List'!$B$7:$B$614,0))),"")</f>
        <v/>
      </c>
      <c r="F298" s="93"/>
      <c r="G298" s="94"/>
      <c r="H298" s="80"/>
      <c r="I298" s="77"/>
      <c r="J298" s="81"/>
      <c r="K298" s="79"/>
      <c r="L298" s="77"/>
      <c r="M298" s="81"/>
      <c r="N298" s="79"/>
    </row>
    <row r="299" spans="1:14" x14ac:dyDescent="0.35">
      <c r="A299" s="59"/>
      <c r="B299" s="90"/>
      <c r="C299" s="89"/>
      <c r="D299" s="61" t="str">
        <f>IFERROR(IF(C299="No CAS","",INDEX('DEQ Pollutant List'!$C$7:$C$614,MATCH('5. Pollutant Emissions - MB'!C299,'DEQ Pollutant List'!$B$7:$B$614,0))),"")</f>
        <v/>
      </c>
      <c r="E299" s="201" t="str">
        <f>IFERROR(IF(OR($C299="",$C299="No CAS"),INDEX('DEQ Pollutant List'!$A$7:$A$614,MATCH($D299,'DEQ Pollutant List'!$C$7:$C$614,0)),INDEX('DEQ Pollutant List'!$A$7:$A$614,MATCH($C299,'DEQ Pollutant List'!$B$7:$B$614,0))),"")</f>
        <v/>
      </c>
      <c r="F299" s="93"/>
      <c r="G299" s="94"/>
      <c r="H299" s="80"/>
      <c r="I299" s="77"/>
      <c r="J299" s="81"/>
      <c r="K299" s="79"/>
      <c r="L299" s="77"/>
      <c r="M299" s="81"/>
      <c r="N299" s="79"/>
    </row>
    <row r="300" spans="1:14" x14ac:dyDescent="0.35">
      <c r="A300" s="59"/>
      <c r="B300" s="90"/>
      <c r="C300" s="89"/>
      <c r="D300" s="61" t="str">
        <f>IFERROR(IF(C300="No CAS","",INDEX('DEQ Pollutant List'!$C$7:$C$614,MATCH('5. Pollutant Emissions - MB'!C300,'DEQ Pollutant List'!$B$7:$B$614,0))),"")</f>
        <v/>
      </c>
      <c r="E300" s="201" t="str">
        <f>IFERROR(IF(OR($C300="",$C300="No CAS"),INDEX('DEQ Pollutant List'!$A$7:$A$614,MATCH($D300,'DEQ Pollutant List'!$C$7:$C$614,0)),INDEX('DEQ Pollutant List'!$A$7:$A$614,MATCH($C300,'DEQ Pollutant List'!$B$7:$B$614,0))),"")</f>
        <v/>
      </c>
      <c r="F300" s="93"/>
      <c r="G300" s="94"/>
      <c r="H300" s="80"/>
      <c r="I300" s="77"/>
      <c r="J300" s="81"/>
      <c r="K300" s="79"/>
      <c r="L300" s="77"/>
      <c r="M300" s="81"/>
      <c r="N300" s="79"/>
    </row>
    <row r="301" spans="1:14" x14ac:dyDescent="0.35">
      <c r="A301" s="59"/>
      <c r="B301" s="90"/>
      <c r="C301" s="89"/>
      <c r="D301" s="61" t="str">
        <f>IFERROR(IF(C301="No CAS","",INDEX('DEQ Pollutant List'!$C$7:$C$614,MATCH('5. Pollutant Emissions - MB'!C301,'DEQ Pollutant List'!$B$7:$B$614,0))),"")</f>
        <v/>
      </c>
      <c r="E301" s="201" t="str">
        <f>IFERROR(IF(OR($C301="",$C301="No CAS"),INDEX('DEQ Pollutant List'!$A$7:$A$614,MATCH($D301,'DEQ Pollutant List'!$C$7:$C$614,0)),INDEX('DEQ Pollutant List'!$A$7:$A$614,MATCH($C301,'DEQ Pollutant List'!$B$7:$B$614,0))),"")</f>
        <v/>
      </c>
      <c r="F301" s="93"/>
      <c r="G301" s="94"/>
      <c r="H301" s="80"/>
      <c r="I301" s="77"/>
      <c r="J301" s="81"/>
      <c r="K301" s="79"/>
      <c r="L301" s="77"/>
      <c r="M301" s="81"/>
      <c r="N301" s="79"/>
    </row>
    <row r="302" spans="1:14" x14ac:dyDescent="0.35">
      <c r="A302" s="59"/>
      <c r="B302" s="90"/>
      <c r="C302" s="89"/>
      <c r="D302" s="61" t="str">
        <f>IFERROR(IF(C302="No CAS","",INDEX('DEQ Pollutant List'!$C$7:$C$614,MATCH('5. Pollutant Emissions - MB'!C302,'DEQ Pollutant List'!$B$7:$B$614,0))),"")</f>
        <v/>
      </c>
      <c r="E302" s="201" t="str">
        <f>IFERROR(IF(OR($C302="",$C302="No CAS"),INDEX('DEQ Pollutant List'!$A$7:$A$614,MATCH($D302,'DEQ Pollutant List'!$C$7:$C$614,0)),INDEX('DEQ Pollutant List'!$A$7:$A$614,MATCH($C302,'DEQ Pollutant List'!$B$7:$B$614,0))),"")</f>
        <v/>
      </c>
      <c r="F302" s="93"/>
      <c r="G302" s="94"/>
      <c r="H302" s="80"/>
      <c r="I302" s="77"/>
      <c r="J302" s="81"/>
      <c r="K302" s="79"/>
      <c r="L302" s="77"/>
      <c r="M302" s="81"/>
      <c r="N302" s="79"/>
    </row>
    <row r="303" spans="1:14" x14ac:dyDescent="0.35">
      <c r="A303" s="59"/>
      <c r="B303" s="90"/>
      <c r="C303" s="89"/>
      <c r="D303" s="61" t="str">
        <f>IFERROR(IF(C303="No CAS","",INDEX('DEQ Pollutant List'!$C$7:$C$614,MATCH('5. Pollutant Emissions - MB'!C303,'DEQ Pollutant List'!$B$7:$B$614,0))),"")</f>
        <v/>
      </c>
      <c r="E303" s="201" t="str">
        <f>IFERROR(IF(OR($C303="",$C303="No CAS"),INDEX('DEQ Pollutant List'!$A$7:$A$614,MATCH($D303,'DEQ Pollutant List'!$C$7:$C$614,0)),INDEX('DEQ Pollutant List'!$A$7:$A$614,MATCH($C303,'DEQ Pollutant List'!$B$7:$B$614,0))),"")</f>
        <v/>
      </c>
      <c r="F303" s="93"/>
      <c r="G303" s="94"/>
      <c r="H303" s="80"/>
      <c r="I303" s="77"/>
      <c r="J303" s="81"/>
      <c r="K303" s="79"/>
      <c r="L303" s="77"/>
      <c r="M303" s="81"/>
      <c r="N303" s="79"/>
    </row>
    <row r="304" spans="1:14" x14ac:dyDescent="0.35">
      <c r="A304" s="59"/>
      <c r="B304" s="90"/>
      <c r="C304" s="89"/>
      <c r="D304" s="61" t="str">
        <f>IFERROR(IF(C304="No CAS","",INDEX('DEQ Pollutant List'!$C$7:$C$614,MATCH('5. Pollutant Emissions - MB'!C304,'DEQ Pollutant List'!$B$7:$B$614,0))),"")</f>
        <v/>
      </c>
      <c r="E304" s="201" t="str">
        <f>IFERROR(IF(OR($C304="",$C304="No CAS"),INDEX('DEQ Pollutant List'!$A$7:$A$614,MATCH($D304,'DEQ Pollutant List'!$C$7:$C$614,0)),INDEX('DEQ Pollutant List'!$A$7:$A$614,MATCH($C304,'DEQ Pollutant List'!$B$7:$B$614,0))),"")</f>
        <v/>
      </c>
      <c r="F304" s="93"/>
      <c r="G304" s="94"/>
      <c r="H304" s="80"/>
      <c r="I304" s="77"/>
      <c r="J304" s="81"/>
      <c r="K304" s="79"/>
      <c r="L304" s="77"/>
      <c r="M304" s="81"/>
      <c r="N304" s="79"/>
    </row>
    <row r="305" spans="1:14" x14ac:dyDescent="0.35">
      <c r="A305" s="59"/>
      <c r="B305" s="90"/>
      <c r="C305" s="89"/>
      <c r="D305" s="61" t="str">
        <f>IFERROR(IF(C305="No CAS","",INDEX('DEQ Pollutant List'!$C$7:$C$614,MATCH('5. Pollutant Emissions - MB'!C305,'DEQ Pollutant List'!$B$7:$B$614,0))),"")</f>
        <v/>
      </c>
      <c r="E305" s="201" t="str">
        <f>IFERROR(IF(OR($C305="",$C305="No CAS"),INDEX('DEQ Pollutant List'!$A$7:$A$614,MATCH($D305,'DEQ Pollutant List'!$C$7:$C$614,0)),INDEX('DEQ Pollutant List'!$A$7:$A$614,MATCH($C305,'DEQ Pollutant List'!$B$7:$B$614,0))),"")</f>
        <v/>
      </c>
      <c r="F305" s="93"/>
      <c r="G305" s="94"/>
      <c r="H305" s="80"/>
      <c r="I305" s="77"/>
      <c r="J305" s="81"/>
      <c r="K305" s="79"/>
      <c r="L305" s="77"/>
      <c r="M305" s="81"/>
      <c r="N305" s="79"/>
    </row>
    <row r="306" spans="1:14" x14ac:dyDescent="0.35">
      <c r="A306" s="59"/>
      <c r="B306" s="90"/>
      <c r="C306" s="89"/>
      <c r="D306" s="61" t="str">
        <f>IFERROR(IF(C306="No CAS","",INDEX('DEQ Pollutant List'!$C$7:$C$614,MATCH('5. Pollutant Emissions - MB'!C306,'DEQ Pollutant List'!$B$7:$B$614,0))),"")</f>
        <v/>
      </c>
      <c r="E306" s="201" t="str">
        <f>IFERROR(IF(OR($C306="",$C306="No CAS"),INDEX('DEQ Pollutant List'!$A$7:$A$614,MATCH($D306,'DEQ Pollutant List'!$C$7:$C$614,0)),INDEX('DEQ Pollutant List'!$A$7:$A$614,MATCH($C306,'DEQ Pollutant List'!$B$7:$B$614,0))),"")</f>
        <v/>
      </c>
      <c r="F306" s="93"/>
      <c r="G306" s="94"/>
      <c r="H306" s="80"/>
      <c r="I306" s="77"/>
      <c r="J306" s="81"/>
      <c r="K306" s="79"/>
      <c r="L306" s="77"/>
      <c r="M306" s="81"/>
      <c r="N306" s="79"/>
    </row>
    <row r="307" spans="1:14" x14ac:dyDescent="0.35">
      <c r="A307" s="59"/>
      <c r="B307" s="90"/>
      <c r="C307" s="89"/>
      <c r="D307" s="61" t="str">
        <f>IFERROR(IF(C307="No CAS","",INDEX('DEQ Pollutant List'!$C$7:$C$614,MATCH('5. Pollutant Emissions - MB'!C307,'DEQ Pollutant List'!$B$7:$B$614,0))),"")</f>
        <v/>
      </c>
      <c r="E307" s="201" t="str">
        <f>IFERROR(IF(OR($C307="",$C307="No CAS"),INDEX('DEQ Pollutant List'!$A$7:$A$614,MATCH($D307,'DEQ Pollutant List'!$C$7:$C$614,0)),INDEX('DEQ Pollutant List'!$A$7:$A$614,MATCH($C307,'DEQ Pollutant List'!$B$7:$B$614,0))),"")</f>
        <v/>
      </c>
      <c r="F307" s="93"/>
      <c r="G307" s="94"/>
      <c r="H307" s="80"/>
      <c r="I307" s="77"/>
      <c r="J307" s="81"/>
      <c r="K307" s="79"/>
      <c r="L307" s="77"/>
      <c r="M307" s="81"/>
      <c r="N307" s="79"/>
    </row>
    <row r="308" spans="1:14" x14ac:dyDescent="0.35">
      <c r="A308" s="59"/>
      <c r="B308" s="90"/>
      <c r="C308" s="89"/>
      <c r="D308" s="61" t="str">
        <f>IFERROR(IF(C308="No CAS","",INDEX('DEQ Pollutant List'!$C$7:$C$614,MATCH('5. Pollutant Emissions - MB'!C308,'DEQ Pollutant List'!$B$7:$B$614,0))),"")</f>
        <v/>
      </c>
      <c r="E308" s="201" t="str">
        <f>IFERROR(IF(OR($C308="",$C308="No CAS"),INDEX('DEQ Pollutant List'!$A$7:$A$614,MATCH($D308,'DEQ Pollutant List'!$C$7:$C$614,0)),INDEX('DEQ Pollutant List'!$A$7:$A$614,MATCH($C308,'DEQ Pollutant List'!$B$7:$B$614,0))),"")</f>
        <v/>
      </c>
      <c r="F308" s="93"/>
      <c r="G308" s="94"/>
      <c r="H308" s="80"/>
      <c r="I308" s="77"/>
      <c r="J308" s="81"/>
      <c r="K308" s="79"/>
      <c r="L308" s="77"/>
      <c r="M308" s="81"/>
      <c r="N308" s="79"/>
    </row>
    <row r="309" spans="1:14" x14ac:dyDescent="0.35">
      <c r="A309" s="59"/>
      <c r="B309" s="90"/>
      <c r="C309" s="89"/>
      <c r="D309" s="61" t="str">
        <f>IFERROR(IF(C309="No CAS","",INDEX('DEQ Pollutant List'!$C$7:$C$614,MATCH('5. Pollutant Emissions - MB'!C309,'DEQ Pollutant List'!$B$7:$B$614,0))),"")</f>
        <v/>
      </c>
      <c r="E309" s="201" t="str">
        <f>IFERROR(IF(OR($C309="",$C309="No CAS"),INDEX('DEQ Pollutant List'!$A$7:$A$614,MATCH($D309,'DEQ Pollutant List'!$C$7:$C$614,0)),INDEX('DEQ Pollutant List'!$A$7:$A$614,MATCH($C309,'DEQ Pollutant List'!$B$7:$B$614,0))),"")</f>
        <v/>
      </c>
      <c r="F309" s="93"/>
      <c r="G309" s="94"/>
      <c r="H309" s="80"/>
      <c r="I309" s="77"/>
      <c r="J309" s="81"/>
      <c r="K309" s="79"/>
      <c r="L309" s="77"/>
      <c r="M309" s="81"/>
      <c r="N309" s="79"/>
    </row>
    <row r="310" spans="1:14" x14ac:dyDescent="0.35">
      <c r="A310" s="59"/>
      <c r="B310" s="90"/>
      <c r="C310" s="89"/>
      <c r="D310" s="61" t="str">
        <f>IFERROR(IF(C310="No CAS","",INDEX('DEQ Pollutant List'!$C$7:$C$614,MATCH('5. Pollutant Emissions - MB'!C310,'DEQ Pollutant List'!$B$7:$B$614,0))),"")</f>
        <v/>
      </c>
      <c r="E310" s="201" t="str">
        <f>IFERROR(IF(OR($C310="",$C310="No CAS"),INDEX('DEQ Pollutant List'!$A$7:$A$614,MATCH($D310,'DEQ Pollutant List'!$C$7:$C$614,0)),INDEX('DEQ Pollutant List'!$A$7:$A$614,MATCH($C310,'DEQ Pollutant List'!$B$7:$B$614,0))),"")</f>
        <v/>
      </c>
      <c r="F310" s="93"/>
      <c r="G310" s="94"/>
      <c r="H310" s="80"/>
      <c r="I310" s="77"/>
      <c r="J310" s="81"/>
      <c r="K310" s="79"/>
      <c r="L310" s="77"/>
      <c r="M310" s="81"/>
      <c r="N310" s="79"/>
    </row>
    <row r="311" spans="1:14" x14ac:dyDescent="0.35">
      <c r="A311" s="59"/>
      <c r="B311" s="90"/>
      <c r="C311" s="89"/>
      <c r="D311" s="61" t="str">
        <f>IFERROR(IF(C311="No CAS","",INDEX('DEQ Pollutant List'!$C$7:$C$614,MATCH('5. Pollutant Emissions - MB'!C311,'DEQ Pollutant List'!$B$7:$B$614,0))),"")</f>
        <v/>
      </c>
      <c r="E311" s="201" t="str">
        <f>IFERROR(IF(OR($C311="",$C311="No CAS"),INDEX('DEQ Pollutant List'!$A$7:$A$614,MATCH($D311,'DEQ Pollutant List'!$C$7:$C$614,0)),INDEX('DEQ Pollutant List'!$A$7:$A$614,MATCH($C311,'DEQ Pollutant List'!$B$7:$B$614,0))),"")</f>
        <v/>
      </c>
      <c r="F311" s="93"/>
      <c r="G311" s="94"/>
      <c r="H311" s="80"/>
      <c r="I311" s="77"/>
      <c r="J311" s="81"/>
      <c r="K311" s="79"/>
      <c r="L311" s="77"/>
      <c r="M311" s="81"/>
      <c r="N311" s="79"/>
    </row>
    <row r="312" spans="1:14" x14ac:dyDescent="0.35">
      <c r="A312" s="59"/>
      <c r="B312" s="90"/>
      <c r="C312" s="89"/>
      <c r="D312" s="61" t="str">
        <f>IFERROR(IF(C312="No CAS","",INDEX('DEQ Pollutant List'!$C$7:$C$614,MATCH('5. Pollutant Emissions - MB'!C312,'DEQ Pollutant List'!$B$7:$B$614,0))),"")</f>
        <v/>
      </c>
      <c r="E312" s="201" t="str">
        <f>IFERROR(IF(OR($C312="",$C312="No CAS"),INDEX('DEQ Pollutant List'!$A$7:$A$614,MATCH($D312,'DEQ Pollutant List'!$C$7:$C$614,0)),INDEX('DEQ Pollutant List'!$A$7:$A$614,MATCH($C312,'DEQ Pollutant List'!$B$7:$B$614,0))),"")</f>
        <v/>
      </c>
      <c r="F312" s="93"/>
      <c r="G312" s="94"/>
      <c r="H312" s="80"/>
      <c r="I312" s="77"/>
      <c r="J312" s="81"/>
      <c r="K312" s="79"/>
      <c r="L312" s="77"/>
      <c r="M312" s="81"/>
      <c r="N312" s="79"/>
    </row>
    <row r="313" spans="1:14" x14ac:dyDescent="0.35">
      <c r="A313" s="59"/>
      <c r="B313" s="90"/>
      <c r="C313" s="89"/>
      <c r="D313" s="61" t="str">
        <f>IFERROR(IF(C313="No CAS","",INDEX('DEQ Pollutant List'!$C$7:$C$614,MATCH('5. Pollutant Emissions - MB'!C313,'DEQ Pollutant List'!$B$7:$B$614,0))),"")</f>
        <v/>
      </c>
      <c r="E313" s="201" t="str">
        <f>IFERROR(IF(OR($C313="",$C313="No CAS"),INDEX('DEQ Pollutant List'!$A$7:$A$614,MATCH($D313,'DEQ Pollutant List'!$C$7:$C$614,0)),INDEX('DEQ Pollutant List'!$A$7:$A$614,MATCH($C313,'DEQ Pollutant List'!$B$7:$B$614,0))),"")</f>
        <v/>
      </c>
      <c r="F313" s="93"/>
      <c r="G313" s="94"/>
      <c r="H313" s="80"/>
      <c r="I313" s="77"/>
      <c r="J313" s="81"/>
      <c r="K313" s="79"/>
      <c r="L313" s="77"/>
      <c r="M313" s="81"/>
      <c r="N313" s="79"/>
    </row>
    <row r="314" spans="1:14" x14ac:dyDescent="0.35">
      <c r="A314" s="59"/>
      <c r="B314" s="90"/>
      <c r="C314" s="89"/>
      <c r="D314" s="61" t="str">
        <f>IFERROR(IF(C314="No CAS","",INDEX('DEQ Pollutant List'!$C$7:$C$614,MATCH('5. Pollutant Emissions - MB'!C314,'DEQ Pollutant List'!$B$7:$B$614,0))),"")</f>
        <v/>
      </c>
      <c r="E314" s="201" t="str">
        <f>IFERROR(IF(OR($C314="",$C314="No CAS"),INDEX('DEQ Pollutant List'!$A$7:$A$614,MATCH($D314,'DEQ Pollutant List'!$C$7:$C$614,0)),INDEX('DEQ Pollutant List'!$A$7:$A$614,MATCH($C314,'DEQ Pollutant List'!$B$7:$B$614,0))),"")</f>
        <v/>
      </c>
      <c r="F314" s="93"/>
      <c r="G314" s="94"/>
      <c r="H314" s="80"/>
      <c r="I314" s="77"/>
      <c r="J314" s="81"/>
      <c r="K314" s="79"/>
      <c r="L314" s="77"/>
      <c r="M314" s="81"/>
      <c r="N314" s="79"/>
    </row>
    <row r="315" spans="1:14" x14ac:dyDescent="0.35">
      <c r="A315" s="59"/>
      <c r="B315" s="90"/>
      <c r="C315" s="89"/>
      <c r="D315" s="61" t="str">
        <f>IFERROR(IF(C315="No CAS","",INDEX('DEQ Pollutant List'!$C$7:$C$614,MATCH('5. Pollutant Emissions - MB'!C315,'DEQ Pollutant List'!$B$7:$B$614,0))),"")</f>
        <v/>
      </c>
      <c r="E315" s="201" t="str">
        <f>IFERROR(IF(OR($C315="",$C315="No CAS"),INDEX('DEQ Pollutant List'!$A$7:$A$614,MATCH($D315,'DEQ Pollutant List'!$C$7:$C$614,0)),INDEX('DEQ Pollutant List'!$A$7:$A$614,MATCH($C315,'DEQ Pollutant List'!$B$7:$B$614,0))),"")</f>
        <v/>
      </c>
      <c r="F315" s="93"/>
      <c r="G315" s="94"/>
      <c r="H315" s="80"/>
      <c r="I315" s="77"/>
      <c r="J315" s="81"/>
      <c r="K315" s="79"/>
      <c r="L315" s="77"/>
      <c r="M315" s="81"/>
      <c r="N315" s="79"/>
    </row>
    <row r="316" spans="1:14" x14ac:dyDescent="0.35">
      <c r="A316" s="59"/>
      <c r="B316" s="90"/>
      <c r="C316" s="89"/>
      <c r="D316" s="61" t="str">
        <f>IFERROR(IF(C316="No CAS","",INDEX('DEQ Pollutant List'!$C$7:$C$614,MATCH('5. Pollutant Emissions - MB'!C316,'DEQ Pollutant List'!$B$7:$B$614,0))),"")</f>
        <v/>
      </c>
      <c r="E316" s="201" t="str">
        <f>IFERROR(IF(OR($C316="",$C316="No CAS"),INDEX('DEQ Pollutant List'!$A$7:$A$614,MATCH($D316,'DEQ Pollutant List'!$C$7:$C$614,0)),INDEX('DEQ Pollutant List'!$A$7:$A$614,MATCH($C316,'DEQ Pollutant List'!$B$7:$B$614,0))),"")</f>
        <v/>
      </c>
      <c r="F316" s="93"/>
      <c r="G316" s="94"/>
      <c r="H316" s="80"/>
      <c r="I316" s="77"/>
      <c r="J316" s="81"/>
      <c r="K316" s="79"/>
      <c r="L316" s="77"/>
      <c r="M316" s="81"/>
      <c r="N316" s="79"/>
    </row>
    <row r="317" spans="1:14" x14ac:dyDescent="0.35">
      <c r="A317" s="59"/>
      <c r="B317" s="90"/>
      <c r="C317" s="89"/>
      <c r="D317" s="61" t="str">
        <f>IFERROR(IF(C317="No CAS","",INDEX('DEQ Pollutant List'!$C$7:$C$614,MATCH('5. Pollutant Emissions - MB'!C317,'DEQ Pollutant List'!$B$7:$B$614,0))),"")</f>
        <v/>
      </c>
      <c r="E317" s="201" t="str">
        <f>IFERROR(IF(OR($C317="",$C317="No CAS"),INDEX('DEQ Pollutant List'!$A$7:$A$614,MATCH($D317,'DEQ Pollutant List'!$C$7:$C$614,0)),INDEX('DEQ Pollutant List'!$A$7:$A$614,MATCH($C317,'DEQ Pollutant List'!$B$7:$B$614,0))),"")</f>
        <v/>
      </c>
      <c r="F317" s="93"/>
      <c r="G317" s="94"/>
      <c r="H317" s="80"/>
      <c r="I317" s="77"/>
      <c r="J317" s="81"/>
      <c r="K317" s="79"/>
      <c r="L317" s="77"/>
      <c r="M317" s="81"/>
      <c r="N317" s="79"/>
    </row>
    <row r="318" spans="1:14" x14ac:dyDescent="0.35">
      <c r="A318" s="59"/>
      <c r="B318" s="90"/>
      <c r="C318" s="89"/>
      <c r="D318" s="61" t="str">
        <f>IFERROR(IF(C318="No CAS","",INDEX('DEQ Pollutant List'!$C$7:$C$614,MATCH('5. Pollutant Emissions - MB'!C318,'DEQ Pollutant List'!$B$7:$B$614,0))),"")</f>
        <v/>
      </c>
      <c r="E318" s="201" t="str">
        <f>IFERROR(IF(OR($C318="",$C318="No CAS"),INDEX('DEQ Pollutant List'!$A$7:$A$614,MATCH($D318,'DEQ Pollutant List'!$C$7:$C$614,0)),INDEX('DEQ Pollutant List'!$A$7:$A$614,MATCH($C318,'DEQ Pollutant List'!$B$7:$B$614,0))),"")</f>
        <v/>
      </c>
      <c r="F318" s="93"/>
      <c r="G318" s="94"/>
      <c r="H318" s="80"/>
      <c r="I318" s="77"/>
      <c r="J318" s="81"/>
      <c r="K318" s="79"/>
      <c r="L318" s="77"/>
      <c r="M318" s="81"/>
      <c r="N318" s="79"/>
    </row>
    <row r="319" spans="1:14" x14ac:dyDescent="0.35">
      <c r="A319" s="59"/>
      <c r="B319" s="90"/>
      <c r="C319" s="89"/>
      <c r="D319" s="61" t="str">
        <f>IFERROR(IF(C319="No CAS","",INDEX('DEQ Pollutant List'!$C$7:$C$614,MATCH('5. Pollutant Emissions - MB'!C319,'DEQ Pollutant List'!$B$7:$B$614,0))),"")</f>
        <v/>
      </c>
      <c r="E319" s="201" t="str">
        <f>IFERROR(IF(OR($C319="",$C319="No CAS"),INDEX('DEQ Pollutant List'!$A$7:$A$614,MATCH($D319,'DEQ Pollutant List'!$C$7:$C$614,0)),INDEX('DEQ Pollutant List'!$A$7:$A$614,MATCH($C319,'DEQ Pollutant List'!$B$7:$B$614,0))),"")</f>
        <v/>
      </c>
      <c r="F319" s="93"/>
      <c r="G319" s="94"/>
      <c r="H319" s="80"/>
      <c r="I319" s="77"/>
      <c r="J319" s="81"/>
      <c r="K319" s="79"/>
      <c r="L319" s="77"/>
      <c r="M319" s="81"/>
      <c r="N319" s="79"/>
    </row>
    <row r="320" spans="1:14" x14ac:dyDescent="0.35">
      <c r="A320" s="59"/>
      <c r="B320" s="90"/>
      <c r="C320" s="89"/>
      <c r="D320" s="61" t="str">
        <f>IFERROR(IF(C320="No CAS","",INDEX('DEQ Pollutant List'!$C$7:$C$614,MATCH('5. Pollutant Emissions - MB'!C320,'DEQ Pollutant List'!$B$7:$B$614,0))),"")</f>
        <v/>
      </c>
      <c r="E320" s="201" t="str">
        <f>IFERROR(IF(OR($C320="",$C320="No CAS"),INDEX('DEQ Pollutant List'!$A$7:$A$614,MATCH($D320,'DEQ Pollutant List'!$C$7:$C$614,0)),INDEX('DEQ Pollutant List'!$A$7:$A$614,MATCH($C320,'DEQ Pollutant List'!$B$7:$B$614,0))),"")</f>
        <v/>
      </c>
      <c r="F320" s="93"/>
      <c r="G320" s="94"/>
      <c r="H320" s="80"/>
      <c r="I320" s="77"/>
      <c r="J320" s="81"/>
      <c r="K320" s="79"/>
      <c r="L320" s="77"/>
      <c r="M320" s="81"/>
      <c r="N320" s="79"/>
    </row>
    <row r="321" spans="1:14" x14ac:dyDescent="0.35">
      <c r="A321" s="59"/>
      <c r="B321" s="90"/>
      <c r="C321" s="89"/>
      <c r="D321" s="61" t="str">
        <f>IFERROR(IF(C321="No CAS","",INDEX('DEQ Pollutant List'!$C$7:$C$614,MATCH('5. Pollutant Emissions - MB'!C321,'DEQ Pollutant List'!$B$7:$B$614,0))),"")</f>
        <v/>
      </c>
      <c r="E321" s="201" t="str">
        <f>IFERROR(IF(OR($C321="",$C321="No CAS"),INDEX('DEQ Pollutant List'!$A$7:$A$614,MATCH($D321,'DEQ Pollutant List'!$C$7:$C$614,0)),INDEX('DEQ Pollutant List'!$A$7:$A$614,MATCH($C321,'DEQ Pollutant List'!$B$7:$B$614,0))),"")</f>
        <v/>
      </c>
      <c r="F321" s="93"/>
      <c r="G321" s="94"/>
      <c r="H321" s="80"/>
      <c r="I321" s="77"/>
      <c r="J321" s="81"/>
      <c r="K321" s="79"/>
      <c r="L321" s="77"/>
      <c r="M321" s="81"/>
      <c r="N321" s="79"/>
    </row>
    <row r="322" spans="1:14" x14ac:dyDescent="0.35">
      <c r="A322" s="59"/>
      <c r="B322" s="90"/>
      <c r="C322" s="89"/>
      <c r="D322" s="61" t="str">
        <f>IFERROR(IF(C322="No CAS","",INDEX('DEQ Pollutant List'!$C$7:$C$614,MATCH('5. Pollutant Emissions - MB'!C322,'DEQ Pollutant List'!$B$7:$B$614,0))),"")</f>
        <v/>
      </c>
      <c r="E322" s="201" t="str">
        <f>IFERROR(IF(OR($C322="",$C322="No CAS"),INDEX('DEQ Pollutant List'!$A$7:$A$614,MATCH($D322,'DEQ Pollutant List'!$C$7:$C$614,0)),INDEX('DEQ Pollutant List'!$A$7:$A$614,MATCH($C322,'DEQ Pollutant List'!$B$7:$B$614,0))),"")</f>
        <v/>
      </c>
      <c r="F322" s="93"/>
      <c r="G322" s="94"/>
      <c r="H322" s="80"/>
      <c r="I322" s="77"/>
      <c r="J322" s="81"/>
      <c r="K322" s="79"/>
      <c r="L322" s="77"/>
      <c r="M322" s="81"/>
      <c r="N322" s="79"/>
    </row>
    <row r="323" spans="1:14" x14ac:dyDescent="0.35">
      <c r="A323" s="59"/>
      <c r="B323" s="90"/>
      <c r="C323" s="89"/>
      <c r="D323" s="61" t="str">
        <f>IFERROR(IF(C323="No CAS","",INDEX('DEQ Pollutant List'!$C$7:$C$614,MATCH('5. Pollutant Emissions - MB'!C323,'DEQ Pollutant List'!$B$7:$B$614,0))),"")</f>
        <v/>
      </c>
      <c r="E323" s="201" t="str">
        <f>IFERROR(IF(OR($C323="",$C323="No CAS"),INDEX('DEQ Pollutant List'!$A$7:$A$614,MATCH($D323,'DEQ Pollutant List'!$C$7:$C$614,0)),INDEX('DEQ Pollutant List'!$A$7:$A$614,MATCH($C323,'DEQ Pollutant List'!$B$7:$B$614,0))),"")</f>
        <v/>
      </c>
      <c r="F323" s="93"/>
      <c r="G323" s="94"/>
      <c r="H323" s="80"/>
      <c r="I323" s="77"/>
      <c r="J323" s="81"/>
      <c r="K323" s="79"/>
      <c r="L323" s="77"/>
      <c r="M323" s="81"/>
      <c r="N323" s="79"/>
    </row>
    <row r="324" spans="1:14" x14ac:dyDescent="0.35">
      <c r="A324" s="59"/>
      <c r="B324" s="90"/>
      <c r="C324" s="89"/>
      <c r="D324" s="61" t="str">
        <f>IFERROR(IF(C324="No CAS","",INDEX('DEQ Pollutant List'!$C$7:$C$614,MATCH('5. Pollutant Emissions - MB'!C324,'DEQ Pollutant List'!$B$7:$B$614,0))),"")</f>
        <v/>
      </c>
      <c r="E324" s="201" t="str">
        <f>IFERROR(IF(OR($C324="",$C324="No CAS"),INDEX('DEQ Pollutant List'!$A$7:$A$614,MATCH($D324,'DEQ Pollutant List'!$C$7:$C$614,0)),INDEX('DEQ Pollutant List'!$A$7:$A$614,MATCH($C324,'DEQ Pollutant List'!$B$7:$B$614,0))),"")</f>
        <v/>
      </c>
      <c r="F324" s="93"/>
      <c r="G324" s="94"/>
      <c r="H324" s="80"/>
      <c r="I324" s="77"/>
      <c r="J324" s="81"/>
      <c r="K324" s="79"/>
      <c r="L324" s="77"/>
      <c r="M324" s="81"/>
      <c r="N324" s="79"/>
    </row>
    <row r="325" spans="1:14" x14ac:dyDescent="0.35">
      <c r="A325" s="59"/>
      <c r="B325" s="90"/>
      <c r="C325" s="89"/>
      <c r="D325" s="61" t="str">
        <f>IFERROR(IF(C325="No CAS","",INDEX('DEQ Pollutant List'!$C$7:$C$614,MATCH('5. Pollutant Emissions - MB'!C325,'DEQ Pollutant List'!$B$7:$B$614,0))),"")</f>
        <v/>
      </c>
      <c r="E325" s="201" t="str">
        <f>IFERROR(IF(OR($C325="",$C325="No CAS"),INDEX('DEQ Pollutant List'!$A$7:$A$614,MATCH($D325,'DEQ Pollutant List'!$C$7:$C$614,0)),INDEX('DEQ Pollutant List'!$A$7:$A$614,MATCH($C325,'DEQ Pollutant List'!$B$7:$B$614,0))),"")</f>
        <v/>
      </c>
      <c r="F325" s="93"/>
      <c r="G325" s="94"/>
      <c r="H325" s="80"/>
      <c r="I325" s="77"/>
      <c r="J325" s="81"/>
      <c r="K325" s="79"/>
      <c r="L325" s="77"/>
      <c r="M325" s="81"/>
      <c r="N325" s="79"/>
    </row>
    <row r="326" spans="1:14" x14ac:dyDescent="0.35">
      <c r="A326" s="59"/>
      <c r="B326" s="90"/>
      <c r="C326" s="89"/>
      <c r="D326" s="61" t="str">
        <f>IFERROR(IF(C326="No CAS","",INDEX('DEQ Pollutant List'!$C$7:$C$614,MATCH('5. Pollutant Emissions - MB'!C326,'DEQ Pollutant List'!$B$7:$B$614,0))),"")</f>
        <v/>
      </c>
      <c r="E326" s="201" t="str">
        <f>IFERROR(IF(OR($C326="",$C326="No CAS"),INDEX('DEQ Pollutant List'!$A$7:$A$614,MATCH($D326,'DEQ Pollutant List'!$C$7:$C$614,0)),INDEX('DEQ Pollutant List'!$A$7:$A$614,MATCH($C326,'DEQ Pollutant List'!$B$7:$B$614,0))),"")</f>
        <v/>
      </c>
      <c r="F326" s="93"/>
      <c r="G326" s="94"/>
      <c r="H326" s="80"/>
      <c r="I326" s="77"/>
      <c r="J326" s="81"/>
      <c r="K326" s="79"/>
      <c r="L326" s="77"/>
      <c r="M326" s="81"/>
      <c r="N326" s="79"/>
    </row>
    <row r="327" spans="1:14" x14ac:dyDescent="0.35">
      <c r="A327" s="59"/>
      <c r="B327" s="90"/>
      <c r="C327" s="89"/>
      <c r="D327" s="61" t="str">
        <f>IFERROR(IF(C327="No CAS","",INDEX('DEQ Pollutant List'!$C$7:$C$614,MATCH('5. Pollutant Emissions - MB'!C327,'DEQ Pollutant List'!$B$7:$B$614,0))),"")</f>
        <v/>
      </c>
      <c r="E327" s="201" t="str">
        <f>IFERROR(IF(OR($C327="",$C327="No CAS"),INDEX('DEQ Pollutant List'!$A$7:$A$614,MATCH($D327,'DEQ Pollutant List'!$C$7:$C$614,0)),INDEX('DEQ Pollutant List'!$A$7:$A$614,MATCH($C327,'DEQ Pollutant List'!$B$7:$B$614,0))),"")</f>
        <v/>
      </c>
      <c r="F327" s="93"/>
      <c r="G327" s="94"/>
      <c r="H327" s="80"/>
      <c r="I327" s="77"/>
      <c r="J327" s="81"/>
      <c r="K327" s="79"/>
      <c r="L327" s="77"/>
      <c r="M327" s="81"/>
      <c r="N327" s="79"/>
    </row>
    <row r="328" spans="1:14" x14ac:dyDescent="0.35">
      <c r="A328" s="59"/>
      <c r="B328" s="90"/>
      <c r="C328" s="89"/>
      <c r="D328" s="61" t="str">
        <f>IFERROR(IF(C328="No CAS","",INDEX('DEQ Pollutant List'!$C$7:$C$614,MATCH('5. Pollutant Emissions - MB'!C328,'DEQ Pollutant List'!$B$7:$B$614,0))),"")</f>
        <v/>
      </c>
      <c r="E328" s="201" t="str">
        <f>IFERROR(IF(OR($C328="",$C328="No CAS"),INDEX('DEQ Pollutant List'!$A$7:$A$614,MATCH($D328,'DEQ Pollutant List'!$C$7:$C$614,0)),INDEX('DEQ Pollutant List'!$A$7:$A$614,MATCH($C328,'DEQ Pollutant List'!$B$7:$B$614,0))),"")</f>
        <v/>
      </c>
      <c r="F328" s="93"/>
      <c r="G328" s="94"/>
      <c r="H328" s="80"/>
      <c r="I328" s="77"/>
      <c r="J328" s="81"/>
      <c r="K328" s="79"/>
      <c r="L328" s="77"/>
      <c r="M328" s="81"/>
      <c r="N328" s="79"/>
    </row>
    <row r="329" spans="1:14" x14ac:dyDescent="0.35">
      <c r="A329" s="59"/>
      <c r="B329" s="90"/>
      <c r="C329" s="89"/>
      <c r="D329" s="61" t="str">
        <f>IFERROR(IF(C329="No CAS","",INDEX('DEQ Pollutant List'!$C$7:$C$614,MATCH('5. Pollutant Emissions - MB'!C329,'DEQ Pollutant List'!$B$7:$B$614,0))),"")</f>
        <v/>
      </c>
      <c r="E329" s="201" t="str">
        <f>IFERROR(IF(OR($C329="",$C329="No CAS"),INDEX('DEQ Pollutant List'!$A$7:$A$614,MATCH($D329,'DEQ Pollutant List'!$C$7:$C$614,0)),INDEX('DEQ Pollutant List'!$A$7:$A$614,MATCH($C329,'DEQ Pollutant List'!$B$7:$B$614,0))),"")</f>
        <v/>
      </c>
      <c r="F329" s="93"/>
      <c r="G329" s="94"/>
      <c r="H329" s="80"/>
      <c r="I329" s="77"/>
      <c r="J329" s="81"/>
      <c r="K329" s="79"/>
      <c r="L329" s="77"/>
      <c r="M329" s="81"/>
      <c r="N329" s="79"/>
    </row>
    <row r="330" spans="1:14" x14ac:dyDescent="0.35">
      <c r="A330" s="59"/>
      <c r="B330" s="90"/>
      <c r="C330" s="89"/>
      <c r="D330" s="61" t="str">
        <f>IFERROR(IF(C330="No CAS","",INDEX('DEQ Pollutant List'!$C$7:$C$614,MATCH('5. Pollutant Emissions - MB'!C330,'DEQ Pollutant List'!$B$7:$B$614,0))),"")</f>
        <v/>
      </c>
      <c r="E330" s="201" t="str">
        <f>IFERROR(IF(OR($C330="",$C330="No CAS"),INDEX('DEQ Pollutant List'!$A$7:$A$614,MATCH($D330,'DEQ Pollutant List'!$C$7:$C$614,0)),INDEX('DEQ Pollutant List'!$A$7:$A$614,MATCH($C330,'DEQ Pollutant List'!$B$7:$B$614,0))),"")</f>
        <v/>
      </c>
      <c r="F330" s="93"/>
      <c r="G330" s="94"/>
      <c r="H330" s="80"/>
      <c r="I330" s="77"/>
      <c r="J330" s="81"/>
      <c r="K330" s="79"/>
      <c r="L330" s="77"/>
      <c r="M330" s="81"/>
      <c r="N330" s="79"/>
    </row>
    <row r="331" spans="1:14" x14ac:dyDescent="0.35">
      <c r="A331" s="59"/>
      <c r="B331" s="90"/>
      <c r="C331" s="89"/>
      <c r="D331" s="61" t="str">
        <f>IFERROR(IF(C331="No CAS","",INDEX('DEQ Pollutant List'!$C$7:$C$614,MATCH('5. Pollutant Emissions - MB'!C331,'DEQ Pollutant List'!$B$7:$B$614,0))),"")</f>
        <v/>
      </c>
      <c r="E331" s="201" t="str">
        <f>IFERROR(IF(OR($C331="",$C331="No CAS"),INDEX('DEQ Pollutant List'!$A$7:$A$614,MATCH($D331,'DEQ Pollutant List'!$C$7:$C$614,0)),INDEX('DEQ Pollutant List'!$A$7:$A$614,MATCH($C331,'DEQ Pollutant List'!$B$7:$B$614,0))),"")</f>
        <v/>
      </c>
      <c r="F331" s="93"/>
      <c r="G331" s="94"/>
      <c r="H331" s="80"/>
      <c r="I331" s="77"/>
      <c r="J331" s="81"/>
      <c r="K331" s="79"/>
      <c r="L331" s="77"/>
      <c r="M331" s="81"/>
      <c r="N331" s="79"/>
    </row>
    <row r="332" spans="1:14" x14ac:dyDescent="0.35">
      <c r="A332" s="59"/>
      <c r="B332" s="90"/>
      <c r="C332" s="89"/>
      <c r="D332" s="61" t="str">
        <f>IFERROR(IF(C332="No CAS","",INDEX('DEQ Pollutant List'!$C$7:$C$614,MATCH('5. Pollutant Emissions - MB'!C332,'DEQ Pollutant List'!$B$7:$B$614,0))),"")</f>
        <v/>
      </c>
      <c r="E332" s="201" t="str">
        <f>IFERROR(IF(OR($C332="",$C332="No CAS"),INDEX('DEQ Pollutant List'!$A$7:$A$614,MATCH($D332,'DEQ Pollutant List'!$C$7:$C$614,0)),INDEX('DEQ Pollutant List'!$A$7:$A$614,MATCH($C332,'DEQ Pollutant List'!$B$7:$B$614,0))),"")</f>
        <v/>
      </c>
      <c r="F332" s="93"/>
      <c r="G332" s="94"/>
      <c r="H332" s="80"/>
      <c r="I332" s="77"/>
      <c r="J332" s="81"/>
      <c r="K332" s="79"/>
      <c r="L332" s="77"/>
      <c r="M332" s="81"/>
      <c r="N332" s="79"/>
    </row>
    <row r="333" spans="1:14" x14ac:dyDescent="0.35">
      <c r="A333" s="59"/>
      <c r="B333" s="90"/>
      <c r="C333" s="89"/>
      <c r="D333" s="61" t="str">
        <f>IFERROR(IF(C333="No CAS","",INDEX('DEQ Pollutant List'!$C$7:$C$614,MATCH('5. Pollutant Emissions - MB'!C333,'DEQ Pollutant List'!$B$7:$B$614,0))),"")</f>
        <v/>
      </c>
      <c r="E333" s="201" t="str">
        <f>IFERROR(IF(OR($C333="",$C333="No CAS"),INDEX('DEQ Pollutant List'!$A$7:$A$614,MATCH($D333,'DEQ Pollutant List'!$C$7:$C$614,0)),INDEX('DEQ Pollutant List'!$A$7:$A$614,MATCH($C333,'DEQ Pollutant List'!$B$7:$B$614,0))),"")</f>
        <v/>
      </c>
      <c r="F333" s="93"/>
      <c r="G333" s="94"/>
      <c r="H333" s="80"/>
      <c r="I333" s="77"/>
      <c r="J333" s="81"/>
      <c r="K333" s="79"/>
      <c r="L333" s="77"/>
      <c r="M333" s="81"/>
      <c r="N333" s="79"/>
    </row>
    <row r="334" spans="1:14" x14ac:dyDescent="0.35">
      <c r="A334" s="59"/>
      <c r="B334" s="90"/>
      <c r="C334" s="89"/>
      <c r="D334" s="61" t="str">
        <f>IFERROR(IF(C334="No CAS","",INDEX('DEQ Pollutant List'!$C$7:$C$614,MATCH('5. Pollutant Emissions - MB'!C334,'DEQ Pollutant List'!$B$7:$B$614,0))),"")</f>
        <v/>
      </c>
      <c r="E334" s="201" t="str">
        <f>IFERROR(IF(OR($C334="",$C334="No CAS"),INDEX('DEQ Pollutant List'!$A$7:$A$614,MATCH($D334,'DEQ Pollutant List'!$C$7:$C$614,0)),INDEX('DEQ Pollutant List'!$A$7:$A$614,MATCH($C334,'DEQ Pollutant List'!$B$7:$B$614,0))),"")</f>
        <v/>
      </c>
      <c r="F334" s="93"/>
      <c r="G334" s="94"/>
      <c r="H334" s="80"/>
      <c r="I334" s="77"/>
      <c r="J334" s="81"/>
      <c r="K334" s="79"/>
      <c r="L334" s="77"/>
      <c r="M334" s="81"/>
      <c r="N334" s="79"/>
    </row>
    <row r="335" spans="1:14" x14ac:dyDescent="0.35">
      <c r="A335" s="59"/>
      <c r="B335" s="90"/>
      <c r="C335" s="89"/>
      <c r="D335" s="61" t="str">
        <f>IFERROR(IF(C335="No CAS","",INDEX('DEQ Pollutant List'!$C$7:$C$614,MATCH('5. Pollutant Emissions - MB'!C335,'DEQ Pollutant List'!$B$7:$B$614,0))),"")</f>
        <v/>
      </c>
      <c r="E335" s="201" t="str">
        <f>IFERROR(IF(OR($C335="",$C335="No CAS"),INDEX('DEQ Pollutant List'!$A$7:$A$614,MATCH($D335,'DEQ Pollutant List'!$C$7:$C$614,0)),INDEX('DEQ Pollutant List'!$A$7:$A$614,MATCH($C335,'DEQ Pollutant List'!$B$7:$B$614,0))),"")</f>
        <v/>
      </c>
      <c r="F335" s="93"/>
      <c r="G335" s="94"/>
      <c r="H335" s="80"/>
      <c r="I335" s="77"/>
      <c r="J335" s="81"/>
      <c r="K335" s="79"/>
      <c r="L335" s="77"/>
      <c r="M335" s="81"/>
      <c r="N335" s="79"/>
    </row>
    <row r="336" spans="1:14" x14ac:dyDescent="0.35">
      <c r="A336" s="59"/>
      <c r="B336" s="90"/>
      <c r="C336" s="89"/>
      <c r="D336" s="61" t="str">
        <f>IFERROR(IF(C336="No CAS","",INDEX('DEQ Pollutant List'!$C$7:$C$614,MATCH('5. Pollutant Emissions - MB'!C336,'DEQ Pollutant List'!$B$7:$B$614,0))),"")</f>
        <v/>
      </c>
      <c r="E336" s="201" t="str">
        <f>IFERROR(IF(OR($C336="",$C336="No CAS"),INDEX('DEQ Pollutant List'!$A$7:$A$614,MATCH($D336,'DEQ Pollutant List'!$C$7:$C$614,0)),INDEX('DEQ Pollutant List'!$A$7:$A$614,MATCH($C336,'DEQ Pollutant List'!$B$7:$B$614,0))),"")</f>
        <v/>
      </c>
      <c r="F336" s="93"/>
      <c r="G336" s="94"/>
      <c r="H336" s="80"/>
      <c r="I336" s="77"/>
      <c r="J336" s="81"/>
      <c r="K336" s="79"/>
      <c r="L336" s="77"/>
      <c r="M336" s="81"/>
      <c r="N336" s="79"/>
    </row>
    <row r="337" spans="1:14" x14ac:dyDescent="0.35">
      <c r="A337" s="59"/>
      <c r="B337" s="90"/>
      <c r="C337" s="89"/>
      <c r="D337" s="61" t="str">
        <f>IFERROR(IF(C337="No CAS","",INDEX('DEQ Pollutant List'!$C$7:$C$614,MATCH('5. Pollutant Emissions - MB'!C337,'DEQ Pollutant List'!$B$7:$B$614,0))),"")</f>
        <v/>
      </c>
      <c r="E337" s="201" t="str">
        <f>IFERROR(IF(OR($C337="",$C337="No CAS"),INDEX('DEQ Pollutant List'!$A$7:$A$614,MATCH($D337,'DEQ Pollutant List'!$C$7:$C$614,0)),INDEX('DEQ Pollutant List'!$A$7:$A$614,MATCH($C337,'DEQ Pollutant List'!$B$7:$B$614,0))),"")</f>
        <v/>
      </c>
      <c r="F337" s="93"/>
      <c r="G337" s="94"/>
      <c r="H337" s="80"/>
      <c r="I337" s="77"/>
      <c r="J337" s="81"/>
      <c r="K337" s="79"/>
      <c r="L337" s="77"/>
      <c r="M337" s="81"/>
      <c r="N337" s="79"/>
    </row>
    <row r="338" spans="1:14" x14ac:dyDescent="0.35">
      <c r="A338" s="59"/>
      <c r="B338" s="90"/>
      <c r="C338" s="89"/>
      <c r="D338" s="61" t="str">
        <f>IFERROR(IF(C338="No CAS","",INDEX('DEQ Pollutant List'!$C$7:$C$614,MATCH('5. Pollutant Emissions - MB'!C338,'DEQ Pollutant List'!$B$7:$B$614,0))),"")</f>
        <v/>
      </c>
      <c r="E338" s="201" t="str">
        <f>IFERROR(IF(OR($C338="",$C338="No CAS"),INDEX('DEQ Pollutant List'!$A$7:$A$614,MATCH($D338,'DEQ Pollutant List'!$C$7:$C$614,0)),INDEX('DEQ Pollutant List'!$A$7:$A$614,MATCH($C338,'DEQ Pollutant List'!$B$7:$B$614,0))),"")</f>
        <v/>
      </c>
      <c r="F338" s="93"/>
      <c r="G338" s="94"/>
      <c r="H338" s="80"/>
      <c r="I338" s="77"/>
      <c r="J338" s="81"/>
      <c r="K338" s="79"/>
      <c r="L338" s="77"/>
      <c r="M338" s="81"/>
      <c r="N338" s="79"/>
    </row>
    <row r="339" spans="1:14" x14ac:dyDescent="0.35">
      <c r="A339" s="59"/>
      <c r="B339" s="90"/>
      <c r="C339" s="89"/>
      <c r="D339" s="61" t="str">
        <f>IFERROR(IF(C339="No CAS","",INDEX('DEQ Pollutant List'!$C$7:$C$614,MATCH('5. Pollutant Emissions - MB'!C339,'DEQ Pollutant List'!$B$7:$B$614,0))),"")</f>
        <v/>
      </c>
      <c r="E339" s="201" t="str">
        <f>IFERROR(IF(OR($C339="",$C339="No CAS"),INDEX('DEQ Pollutant List'!$A$7:$A$614,MATCH($D339,'DEQ Pollutant List'!$C$7:$C$614,0)),INDEX('DEQ Pollutant List'!$A$7:$A$614,MATCH($C339,'DEQ Pollutant List'!$B$7:$B$614,0))),"")</f>
        <v/>
      </c>
      <c r="F339" s="93"/>
      <c r="G339" s="94"/>
      <c r="H339" s="80"/>
      <c r="I339" s="77"/>
      <c r="J339" s="81"/>
      <c r="K339" s="79"/>
      <c r="L339" s="77"/>
      <c r="M339" s="81"/>
      <c r="N339" s="79"/>
    </row>
    <row r="340" spans="1:14" x14ac:dyDescent="0.35">
      <c r="A340" s="59"/>
      <c r="B340" s="90"/>
      <c r="C340" s="89"/>
      <c r="D340" s="61" t="str">
        <f>IFERROR(IF(C340="No CAS","",INDEX('DEQ Pollutant List'!$C$7:$C$614,MATCH('5. Pollutant Emissions - MB'!C340,'DEQ Pollutant List'!$B$7:$B$614,0))),"")</f>
        <v/>
      </c>
      <c r="E340" s="201" t="str">
        <f>IFERROR(IF(OR($C340="",$C340="No CAS"),INDEX('DEQ Pollutant List'!$A$7:$A$614,MATCH($D340,'DEQ Pollutant List'!$C$7:$C$614,0)),INDEX('DEQ Pollutant List'!$A$7:$A$614,MATCH($C340,'DEQ Pollutant List'!$B$7:$B$614,0))),"")</f>
        <v/>
      </c>
      <c r="F340" s="93"/>
      <c r="G340" s="94"/>
      <c r="H340" s="80"/>
      <c r="I340" s="77"/>
      <c r="J340" s="81"/>
      <c r="K340" s="79"/>
      <c r="L340" s="77"/>
      <c r="M340" s="81"/>
      <c r="N340" s="79"/>
    </row>
    <row r="341" spans="1:14" x14ac:dyDescent="0.35">
      <c r="A341" s="59"/>
      <c r="B341" s="90"/>
      <c r="C341" s="89"/>
      <c r="D341" s="61" t="str">
        <f>IFERROR(IF(C341="No CAS","",INDEX('DEQ Pollutant List'!$C$7:$C$614,MATCH('5. Pollutant Emissions - MB'!C341,'DEQ Pollutant List'!$B$7:$B$614,0))),"")</f>
        <v/>
      </c>
      <c r="E341" s="201" t="str">
        <f>IFERROR(IF(OR($C341="",$C341="No CAS"),INDEX('DEQ Pollutant List'!$A$7:$A$614,MATCH($D341,'DEQ Pollutant List'!$C$7:$C$614,0)),INDEX('DEQ Pollutant List'!$A$7:$A$614,MATCH($C341,'DEQ Pollutant List'!$B$7:$B$614,0))),"")</f>
        <v/>
      </c>
      <c r="F341" s="93"/>
      <c r="G341" s="94"/>
      <c r="H341" s="80"/>
      <c r="I341" s="77"/>
      <c r="J341" s="81"/>
      <c r="K341" s="79"/>
      <c r="L341" s="77"/>
      <c r="M341" s="81"/>
      <c r="N341" s="79"/>
    </row>
    <row r="342" spans="1:14" x14ac:dyDescent="0.35">
      <c r="A342" s="59"/>
      <c r="B342" s="90"/>
      <c r="C342" s="89"/>
      <c r="D342" s="61" t="str">
        <f>IFERROR(IF(C342="No CAS","",INDEX('DEQ Pollutant List'!$C$7:$C$614,MATCH('5. Pollutant Emissions - MB'!C342,'DEQ Pollutant List'!$B$7:$B$614,0))),"")</f>
        <v/>
      </c>
      <c r="E342" s="201" t="str">
        <f>IFERROR(IF(OR($C342="",$C342="No CAS"),INDEX('DEQ Pollutant List'!$A$7:$A$614,MATCH($D342,'DEQ Pollutant List'!$C$7:$C$614,0)),INDEX('DEQ Pollutant List'!$A$7:$A$614,MATCH($C342,'DEQ Pollutant List'!$B$7:$B$614,0))),"")</f>
        <v/>
      </c>
      <c r="F342" s="93"/>
      <c r="G342" s="94"/>
      <c r="H342" s="80"/>
      <c r="I342" s="77"/>
      <c r="J342" s="81"/>
      <c r="K342" s="79"/>
      <c r="L342" s="77"/>
      <c r="M342" s="81"/>
      <c r="N342" s="79"/>
    </row>
    <row r="343" spans="1:14" x14ac:dyDescent="0.35">
      <c r="A343" s="59"/>
      <c r="B343" s="90"/>
      <c r="C343" s="89"/>
      <c r="D343" s="61" t="str">
        <f>IFERROR(IF(C343="No CAS","",INDEX('DEQ Pollutant List'!$C$7:$C$614,MATCH('5. Pollutant Emissions - MB'!C343,'DEQ Pollutant List'!$B$7:$B$614,0))),"")</f>
        <v/>
      </c>
      <c r="E343" s="201" t="str">
        <f>IFERROR(IF(OR($C343="",$C343="No CAS"),INDEX('DEQ Pollutant List'!$A$7:$A$614,MATCH($D343,'DEQ Pollutant List'!$C$7:$C$614,0)),INDEX('DEQ Pollutant List'!$A$7:$A$614,MATCH($C343,'DEQ Pollutant List'!$B$7:$B$614,0))),"")</f>
        <v/>
      </c>
      <c r="F343" s="93"/>
      <c r="G343" s="94"/>
      <c r="H343" s="80"/>
      <c r="I343" s="77"/>
      <c r="J343" s="81"/>
      <c r="K343" s="79"/>
      <c r="L343" s="77"/>
      <c r="M343" s="81"/>
      <c r="N343" s="79"/>
    </row>
    <row r="344" spans="1:14" x14ac:dyDescent="0.35">
      <c r="A344" s="59"/>
      <c r="B344" s="90"/>
      <c r="C344" s="89"/>
      <c r="D344" s="61" t="str">
        <f>IFERROR(IF(C344="No CAS","",INDEX('DEQ Pollutant List'!$C$7:$C$614,MATCH('5. Pollutant Emissions - MB'!C344,'DEQ Pollutant List'!$B$7:$B$614,0))),"")</f>
        <v/>
      </c>
      <c r="E344" s="201" t="str">
        <f>IFERROR(IF(OR($C344="",$C344="No CAS"),INDEX('DEQ Pollutant List'!$A$7:$A$614,MATCH($D344,'DEQ Pollutant List'!$C$7:$C$614,0)),INDEX('DEQ Pollutant List'!$A$7:$A$614,MATCH($C344,'DEQ Pollutant List'!$B$7:$B$614,0))),"")</f>
        <v/>
      </c>
      <c r="F344" s="93"/>
      <c r="G344" s="94"/>
      <c r="H344" s="80"/>
      <c r="I344" s="77"/>
      <c r="J344" s="81"/>
      <c r="K344" s="79"/>
      <c r="L344" s="77"/>
      <c r="M344" s="81"/>
      <c r="N344" s="79"/>
    </row>
    <row r="345" spans="1:14" x14ac:dyDescent="0.35">
      <c r="A345" s="59"/>
      <c r="B345" s="90"/>
      <c r="C345" s="89"/>
      <c r="D345" s="61" t="str">
        <f>IFERROR(IF(C345="No CAS","",INDEX('DEQ Pollutant List'!$C$7:$C$614,MATCH('5. Pollutant Emissions - MB'!C345,'DEQ Pollutant List'!$B$7:$B$614,0))),"")</f>
        <v/>
      </c>
      <c r="E345" s="201" t="str">
        <f>IFERROR(IF(OR($C345="",$C345="No CAS"),INDEX('DEQ Pollutant List'!$A$7:$A$614,MATCH($D345,'DEQ Pollutant List'!$C$7:$C$614,0)),INDEX('DEQ Pollutant List'!$A$7:$A$614,MATCH($C345,'DEQ Pollutant List'!$B$7:$B$614,0))),"")</f>
        <v/>
      </c>
      <c r="F345" s="93"/>
      <c r="G345" s="94"/>
      <c r="H345" s="80"/>
      <c r="I345" s="77"/>
      <c r="J345" s="81"/>
      <c r="K345" s="79"/>
      <c r="L345" s="77"/>
      <c r="M345" s="81"/>
      <c r="N345" s="79"/>
    </row>
    <row r="346" spans="1:14" x14ac:dyDescent="0.35">
      <c r="A346" s="59"/>
      <c r="B346" s="90"/>
      <c r="C346" s="89"/>
      <c r="D346" s="61" t="str">
        <f>IFERROR(IF(C346="No CAS","",INDEX('DEQ Pollutant List'!$C$7:$C$614,MATCH('5. Pollutant Emissions - MB'!C346,'DEQ Pollutant List'!$B$7:$B$614,0))),"")</f>
        <v/>
      </c>
      <c r="E346" s="201" t="str">
        <f>IFERROR(IF(OR($C346="",$C346="No CAS"),INDEX('DEQ Pollutant List'!$A$7:$A$614,MATCH($D346,'DEQ Pollutant List'!$C$7:$C$614,0)),INDEX('DEQ Pollutant List'!$A$7:$A$614,MATCH($C346,'DEQ Pollutant List'!$B$7:$B$614,0))),"")</f>
        <v/>
      </c>
      <c r="F346" s="93"/>
      <c r="G346" s="94"/>
      <c r="H346" s="80"/>
      <c r="I346" s="77"/>
      <c r="J346" s="81"/>
      <c r="K346" s="79"/>
      <c r="L346" s="77"/>
      <c r="M346" s="81"/>
      <c r="N346" s="79"/>
    </row>
    <row r="347" spans="1:14" x14ac:dyDescent="0.35">
      <c r="A347" s="59"/>
      <c r="B347" s="90"/>
      <c r="C347" s="89"/>
      <c r="D347" s="61" t="str">
        <f>IFERROR(IF(C347="No CAS","",INDEX('DEQ Pollutant List'!$C$7:$C$614,MATCH('5. Pollutant Emissions - MB'!C347,'DEQ Pollutant List'!$B$7:$B$614,0))),"")</f>
        <v/>
      </c>
      <c r="E347" s="201" t="str">
        <f>IFERROR(IF(OR($C347="",$C347="No CAS"),INDEX('DEQ Pollutant List'!$A$7:$A$614,MATCH($D347,'DEQ Pollutant List'!$C$7:$C$614,0)),INDEX('DEQ Pollutant List'!$A$7:$A$614,MATCH($C347,'DEQ Pollutant List'!$B$7:$B$614,0))),"")</f>
        <v/>
      </c>
      <c r="F347" s="93"/>
      <c r="G347" s="94"/>
      <c r="H347" s="80"/>
      <c r="I347" s="77"/>
      <c r="J347" s="81"/>
      <c r="K347" s="79"/>
      <c r="L347" s="77"/>
      <c r="M347" s="81"/>
      <c r="N347" s="79"/>
    </row>
    <row r="348" spans="1:14" x14ac:dyDescent="0.35">
      <c r="A348" s="59"/>
      <c r="B348" s="90"/>
      <c r="C348" s="89"/>
      <c r="D348" s="61" t="str">
        <f>IFERROR(IF(C348="No CAS","",INDEX('DEQ Pollutant List'!$C$7:$C$614,MATCH('5. Pollutant Emissions - MB'!C348,'DEQ Pollutant List'!$B$7:$B$614,0))),"")</f>
        <v/>
      </c>
      <c r="E348" s="201" t="str">
        <f>IFERROR(IF(OR($C348="",$C348="No CAS"),INDEX('DEQ Pollutant List'!$A$7:$A$614,MATCH($D348,'DEQ Pollutant List'!$C$7:$C$614,0)),INDEX('DEQ Pollutant List'!$A$7:$A$614,MATCH($C348,'DEQ Pollutant List'!$B$7:$B$614,0))),"")</f>
        <v/>
      </c>
      <c r="F348" s="93"/>
      <c r="G348" s="94"/>
      <c r="H348" s="80"/>
      <c r="I348" s="77"/>
      <c r="J348" s="81"/>
      <c r="K348" s="79"/>
      <c r="L348" s="77"/>
      <c r="M348" s="81"/>
      <c r="N348" s="79"/>
    </row>
    <row r="349" spans="1:14" x14ac:dyDescent="0.35">
      <c r="A349" s="59"/>
      <c r="B349" s="90"/>
      <c r="C349" s="89"/>
      <c r="D349" s="61" t="str">
        <f>IFERROR(IF(C349="No CAS","",INDEX('DEQ Pollutant List'!$C$7:$C$614,MATCH('5. Pollutant Emissions - MB'!C349,'DEQ Pollutant List'!$B$7:$B$614,0))),"")</f>
        <v/>
      </c>
      <c r="E349" s="201" t="str">
        <f>IFERROR(IF(OR($C349="",$C349="No CAS"),INDEX('DEQ Pollutant List'!$A$7:$A$614,MATCH($D349,'DEQ Pollutant List'!$C$7:$C$614,0)),INDEX('DEQ Pollutant List'!$A$7:$A$614,MATCH($C349,'DEQ Pollutant List'!$B$7:$B$614,0))),"")</f>
        <v/>
      </c>
      <c r="F349" s="93"/>
      <c r="G349" s="94"/>
      <c r="H349" s="80"/>
      <c r="I349" s="77"/>
      <c r="J349" s="81"/>
      <c r="K349" s="79"/>
      <c r="L349" s="77"/>
      <c r="M349" s="81"/>
      <c r="N349" s="79"/>
    </row>
    <row r="350" spans="1:14" x14ac:dyDescent="0.35">
      <c r="A350" s="59"/>
      <c r="B350" s="90"/>
      <c r="C350" s="89"/>
      <c r="D350" s="61" t="str">
        <f>IFERROR(IF(C350="No CAS","",INDEX('DEQ Pollutant List'!$C$7:$C$614,MATCH('5. Pollutant Emissions - MB'!C350,'DEQ Pollutant List'!$B$7:$B$614,0))),"")</f>
        <v/>
      </c>
      <c r="E350" s="201" t="str">
        <f>IFERROR(IF(OR($C350="",$C350="No CAS"),INDEX('DEQ Pollutant List'!$A$7:$A$614,MATCH($D350,'DEQ Pollutant List'!$C$7:$C$614,0)),INDEX('DEQ Pollutant List'!$A$7:$A$614,MATCH($C350,'DEQ Pollutant List'!$B$7:$B$614,0))),"")</f>
        <v/>
      </c>
      <c r="F350" s="93"/>
      <c r="G350" s="94"/>
      <c r="H350" s="80"/>
      <c r="I350" s="77"/>
      <c r="J350" s="81"/>
      <c r="K350" s="79"/>
      <c r="L350" s="77"/>
      <c r="M350" s="81"/>
      <c r="N350" s="79"/>
    </row>
    <row r="351" spans="1:14" x14ac:dyDescent="0.35">
      <c r="A351" s="59"/>
      <c r="B351" s="90"/>
      <c r="C351" s="89"/>
      <c r="D351" s="61" t="str">
        <f>IFERROR(IF(C351="No CAS","",INDEX('DEQ Pollutant List'!$C$7:$C$614,MATCH('5. Pollutant Emissions - MB'!C351,'DEQ Pollutant List'!$B$7:$B$614,0))),"")</f>
        <v/>
      </c>
      <c r="E351" s="201" t="str">
        <f>IFERROR(IF(OR($C351="",$C351="No CAS"),INDEX('DEQ Pollutant List'!$A$7:$A$614,MATCH($D351,'DEQ Pollutant List'!$C$7:$C$614,0)),INDEX('DEQ Pollutant List'!$A$7:$A$614,MATCH($C351,'DEQ Pollutant List'!$B$7:$B$614,0))),"")</f>
        <v/>
      </c>
      <c r="F351" s="93"/>
      <c r="G351" s="94"/>
      <c r="H351" s="80"/>
      <c r="I351" s="77"/>
      <c r="J351" s="81"/>
      <c r="K351" s="79"/>
      <c r="L351" s="77"/>
      <c r="M351" s="81"/>
      <c r="N351" s="79"/>
    </row>
    <row r="352" spans="1:14" x14ac:dyDescent="0.35">
      <c r="A352" s="59"/>
      <c r="B352" s="90"/>
      <c r="C352" s="89"/>
      <c r="D352" s="61" t="str">
        <f>IFERROR(IF(C352="No CAS","",INDEX('DEQ Pollutant List'!$C$7:$C$614,MATCH('5. Pollutant Emissions - MB'!C352,'DEQ Pollutant List'!$B$7:$B$614,0))),"")</f>
        <v/>
      </c>
      <c r="E352" s="201" t="str">
        <f>IFERROR(IF(OR($C352="",$C352="No CAS"),INDEX('DEQ Pollutant List'!$A$7:$A$614,MATCH($D352,'DEQ Pollutant List'!$C$7:$C$614,0)),INDEX('DEQ Pollutant List'!$A$7:$A$614,MATCH($C352,'DEQ Pollutant List'!$B$7:$B$614,0))),"")</f>
        <v/>
      </c>
      <c r="F352" s="93"/>
      <c r="G352" s="94"/>
      <c r="H352" s="80"/>
      <c r="I352" s="77"/>
      <c r="J352" s="81"/>
      <c r="K352" s="79"/>
      <c r="L352" s="77"/>
      <c r="M352" s="81"/>
      <c r="N352" s="79"/>
    </row>
    <row r="353" spans="1:14" x14ac:dyDescent="0.35">
      <c r="A353" s="59"/>
      <c r="B353" s="90"/>
      <c r="C353" s="89"/>
      <c r="D353" s="61" t="str">
        <f>IFERROR(IF(C353="No CAS","",INDEX('DEQ Pollutant List'!$C$7:$C$614,MATCH('5. Pollutant Emissions - MB'!C353,'DEQ Pollutant List'!$B$7:$B$614,0))),"")</f>
        <v/>
      </c>
      <c r="E353" s="201" t="str">
        <f>IFERROR(IF(OR($C353="",$C353="No CAS"),INDEX('DEQ Pollutant List'!$A$7:$A$614,MATCH($D353,'DEQ Pollutant List'!$C$7:$C$614,0)),INDEX('DEQ Pollutant List'!$A$7:$A$614,MATCH($C353,'DEQ Pollutant List'!$B$7:$B$614,0))),"")</f>
        <v/>
      </c>
      <c r="F353" s="93"/>
      <c r="G353" s="94"/>
      <c r="H353" s="80"/>
      <c r="I353" s="77"/>
      <c r="J353" s="81"/>
      <c r="K353" s="79"/>
      <c r="L353" s="77"/>
      <c r="M353" s="81"/>
      <c r="N353" s="79"/>
    </row>
    <row r="354" spans="1:14" x14ac:dyDescent="0.35">
      <c r="A354" s="59"/>
      <c r="B354" s="90"/>
      <c r="C354" s="89"/>
      <c r="D354" s="61" t="str">
        <f>IFERROR(IF(C354="No CAS","",INDEX('DEQ Pollutant List'!$C$7:$C$614,MATCH('5. Pollutant Emissions - MB'!C354,'DEQ Pollutant List'!$B$7:$B$614,0))),"")</f>
        <v/>
      </c>
      <c r="E354" s="201" t="str">
        <f>IFERROR(IF(OR($C354="",$C354="No CAS"),INDEX('DEQ Pollutant List'!$A$7:$A$614,MATCH($D354,'DEQ Pollutant List'!$C$7:$C$614,0)),INDEX('DEQ Pollutant List'!$A$7:$A$614,MATCH($C354,'DEQ Pollutant List'!$B$7:$B$614,0))),"")</f>
        <v/>
      </c>
      <c r="F354" s="93"/>
      <c r="G354" s="94"/>
      <c r="H354" s="80"/>
      <c r="I354" s="77"/>
      <c r="J354" s="81"/>
      <c r="K354" s="79"/>
      <c r="L354" s="77"/>
      <c r="M354" s="81"/>
      <c r="N354" s="79"/>
    </row>
    <row r="355" spans="1:14" x14ac:dyDescent="0.35">
      <c r="A355" s="59"/>
      <c r="B355" s="90"/>
      <c r="C355" s="89"/>
      <c r="D355" s="61" t="str">
        <f>IFERROR(IF(C355="No CAS","",INDEX('DEQ Pollutant List'!$C$7:$C$614,MATCH('5. Pollutant Emissions - MB'!C355,'DEQ Pollutant List'!$B$7:$B$614,0))),"")</f>
        <v/>
      </c>
      <c r="E355" s="201" t="str">
        <f>IFERROR(IF(OR($C355="",$C355="No CAS"),INDEX('DEQ Pollutant List'!$A$7:$A$614,MATCH($D355,'DEQ Pollutant List'!$C$7:$C$614,0)),INDEX('DEQ Pollutant List'!$A$7:$A$614,MATCH($C355,'DEQ Pollutant List'!$B$7:$B$614,0))),"")</f>
        <v/>
      </c>
      <c r="F355" s="93"/>
      <c r="G355" s="94"/>
      <c r="H355" s="80"/>
      <c r="I355" s="77"/>
      <c r="J355" s="81"/>
      <c r="K355" s="79"/>
      <c r="L355" s="77"/>
      <c r="M355" s="81"/>
      <c r="N355" s="79"/>
    </row>
    <row r="356" spans="1:14" x14ac:dyDescent="0.35">
      <c r="A356" s="59"/>
      <c r="B356" s="90"/>
      <c r="C356" s="89"/>
      <c r="D356" s="61" t="str">
        <f>IFERROR(IF(C356="No CAS","",INDEX('DEQ Pollutant List'!$C$7:$C$614,MATCH('5. Pollutant Emissions - MB'!C356,'DEQ Pollutant List'!$B$7:$B$614,0))),"")</f>
        <v/>
      </c>
      <c r="E356" s="201" t="str">
        <f>IFERROR(IF(OR($C356="",$C356="No CAS"),INDEX('DEQ Pollutant List'!$A$7:$A$614,MATCH($D356,'DEQ Pollutant List'!$C$7:$C$614,0)),INDEX('DEQ Pollutant List'!$A$7:$A$614,MATCH($C356,'DEQ Pollutant List'!$B$7:$B$614,0))),"")</f>
        <v/>
      </c>
      <c r="F356" s="93"/>
      <c r="G356" s="94"/>
      <c r="H356" s="80"/>
      <c r="I356" s="77"/>
      <c r="J356" s="81"/>
      <c r="K356" s="79"/>
      <c r="L356" s="77"/>
      <c r="M356" s="81"/>
      <c r="N356" s="79"/>
    </row>
    <row r="357" spans="1:14" x14ac:dyDescent="0.35">
      <c r="A357" s="59"/>
      <c r="B357" s="90"/>
      <c r="C357" s="89"/>
      <c r="D357" s="61" t="str">
        <f>IFERROR(IF(C357="No CAS","",INDEX('DEQ Pollutant List'!$C$7:$C$614,MATCH('5. Pollutant Emissions - MB'!C357,'DEQ Pollutant List'!$B$7:$B$614,0))),"")</f>
        <v/>
      </c>
      <c r="E357" s="201" t="str">
        <f>IFERROR(IF(OR($C357="",$C357="No CAS"),INDEX('DEQ Pollutant List'!$A$7:$A$614,MATCH($D357,'DEQ Pollutant List'!$C$7:$C$614,0)),INDEX('DEQ Pollutant List'!$A$7:$A$614,MATCH($C357,'DEQ Pollutant List'!$B$7:$B$614,0))),"")</f>
        <v/>
      </c>
      <c r="F357" s="93"/>
      <c r="G357" s="94"/>
      <c r="H357" s="80"/>
      <c r="I357" s="77"/>
      <c r="J357" s="81"/>
      <c r="K357" s="79"/>
      <c r="L357" s="77"/>
      <c r="M357" s="81"/>
      <c r="N357" s="79"/>
    </row>
    <row r="358" spans="1:14" x14ac:dyDescent="0.35">
      <c r="A358" s="59"/>
      <c r="B358" s="90"/>
      <c r="C358" s="89"/>
      <c r="D358" s="61" t="str">
        <f>IFERROR(IF(C358="No CAS","",INDEX('DEQ Pollutant List'!$C$7:$C$614,MATCH('5. Pollutant Emissions - MB'!C358,'DEQ Pollutant List'!$B$7:$B$614,0))),"")</f>
        <v/>
      </c>
      <c r="E358" s="201" t="str">
        <f>IFERROR(IF(OR($C358="",$C358="No CAS"),INDEX('DEQ Pollutant List'!$A$7:$A$614,MATCH($D358,'DEQ Pollutant List'!$C$7:$C$614,0)),INDEX('DEQ Pollutant List'!$A$7:$A$614,MATCH($C358,'DEQ Pollutant List'!$B$7:$B$614,0))),"")</f>
        <v/>
      </c>
      <c r="F358" s="93"/>
      <c r="G358" s="94"/>
      <c r="H358" s="80"/>
      <c r="I358" s="77"/>
      <c r="J358" s="81"/>
      <c r="K358" s="79"/>
      <c r="L358" s="77"/>
      <c r="M358" s="81"/>
      <c r="N358" s="79"/>
    </row>
    <row r="359" spans="1:14" x14ac:dyDescent="0.35">
      <c r="A359" s="59"/>
      <c r="B359" s="90"/>
      <c r="C359" s="89"/>
      <c r="D359" s="61" t="str">
        <f>IFERROR(IF(C359="No CAS","",INDEX('DEQ Pollutant List'!$C$7:$C$614,MATCH('5. Pollutant Emissions - MB'!C359,'DEQ Pollutant List'!$B$7:$B$614,0))),"")</f>
        <v/>
      </c>
      <c r="E359" s="201" t="str">
        <f>IFERROR(IF(OR($C359="",$C359="No CAS"),INDEX('DEQ Pollutant List'!$A$7:$A$614,MATCH($D359,'DEQ Pollutant List'!$C$7:$C$614,0)),INDEX('DEQ Pollutant List'!$A$7:$A$614,MATCH($C359,'DEQ Pollutant List'!$B$7:$B$614,0))),"")</f>
        <v/>
      </c>
      <c r="F359" s="93"/>
      <c r="G359" s="94"/>
      <c r="H359" s="80"/>
      <c r="I359" s="77"/>
      <c r="J359" s="81"/>
      <c r="K359" s="79"/>
      <c r="L359" s="77"/>
      <c r="M359" s="81"/>
      <c r="N359" s="79"/>
    </row>
    <row r="360" spans="1:14" x14ac:dyDescent="0.35">
      <c r="A360" s="59"/>
      <c r="B360" s="90"/>
      <c r="C360" s="89"/>
      <c r="D360" s="61" t="str">
        <f>IFERROR(IF(C360="No CAS","",INDEX('DEQ Pollutant List'!$C$7:$C$614,MATCH('5. Pollutant Emissions - MB'!C360,'DEQ Pollutant List'!$B$7:$B$614,0))),"")</f>
        <v/>
      </c>
      <c r="E360" s="201" t="str">
        <f>IFERROR(IF(OR($C360="",$C360="No CAS"),INDEX('DEQ Pollutant List'!$A$7:$A$614,MATCH($D360,'DEQ Pollutant List'!$C$7:$C$614,0)),INDEX('DEQ Pollutant List'!$A$7:$A$614,MATCH($C360,'DEQ Pollutant List'!$B$7:$B$614,0))),"")</f>
        <v/>
      </c>
      <c r="F360" s="93"/>
      <c r="G360" s="94"/>
      <c r="H360" s="80"/>
      <c r="I360" s="77"/>
      <c r="J360" s="81"/>
      <c r="K360" s="79"/>
      <c r="L360" s="77"/>
      <c r="M360" s="81"/>
      <c r="N360" s="79"/>
    </row>
    <row r="361" spans="1:14" x14ac:dyDescent="0.35">
      <c r="A361" s="59"/>
      <c r="B361" s="90"/>
      <c r="C361" s="89"/>
      <c r="D361" s="61" t="str">
        <f>IFERROR(IF(C361="No CAS","",INDEX('DEQ Pollutant List'!$C$7:$C$614,MATCH('5. Pollutant Emissions - MB'!C361,'DEQ Pollutant List'!$B$7:$B$614,0))),"")</f>
        <v/>
      </c>
      <c r="E361" s="201" t="str">
        <f>IFERROR(IF(OR($C361="",$C361="No CAS"),INDEX('DEQ Pollutant List'!$A$7:$A$614,MATCH($D361,'DEQ Pollutant List'!$C$7:$C$614,0)),INDEX('DEQ Pollutant List'!$A$7:$A$614,MATCH($C361,'DEQ Pollutant List'!$B$7:$B$614,0))),"")</f>
        <v/>
      </c>
      <c r="F361" s="93"/>
      <c r="G361" s="94"/>
      <c r="H361" s="80"/>
      <c r="I361" s="77"/>
      <c r="J361" s="81"/>
      <c r="K361" s="79"/>
      <c r="L361" s="77"/>
      <c r="M361" s="81"/>
      <c r="N361" s="79"/>
    </row>
    <row r="362" spans="1:14" x14ac:dyDescent="0.35">
      <c r="A362" s="59"/>
      <c r="B362" s="90"/>
      <c r="C362" s="89"/>
      <c r="D362" s="61" t="str">
        <f>IFERROR(IF(C362="No CAS","",INDEX('DEQ Pollutant List'!$C$7:$C$614,MATCH('5. Pollutant Emissions - MB'!C362,'DEQ Pollutant List'!$B$7:$B$614,0))),"")</f>
        <v/>
      </c>
      <c r="E362" s="201" t="str">
        <f>IFERROR(IF(OR($C362="",$C362="No CAS"),INDEX('DEQ Pollutant List'!$A$7:$A$614,MATCH($D362,'DEQ Pollutant List'!$C$7:$C$614,0)),INDEX('DEQ Pollutant List'!$A$7:$A$614,MATCH($C362,'DEQ Pollutant List'!$B$7:$B$614,0))),"")</f>
        <v/>
      </c>
      <c r="F362" s="93"/>
      <c r="G362" s="94"/>
      <c r="H362" s="80"/>
      <c r="I362" s="77"/>
      <c r="J362" s="81"/>
      <c r="K362" s="79"/>
      <c r="L362" s="77"/>
      <c r="M362" s="81"/>
      <c r="N362" s="79"/>
    </row>
    <row r="363" spans="1:14" x14ac:dyDescent="0.35">
      <c r="A363" s="59"/>
      <c r="B363" s="90"/>
      <c r="C363" s="89"/>
      <c r="D363" s="61" t="str">
        <f>IFERROR(IF(C363="No CAS","",INDEX('DEQ Pollutant List'!$C$7:$C$614,MATCH('5. Pollutant Emissions - MB'!C363,'DEQ Pollutant List'!$B$7:$B$614,0))),"")</f>
        <v/>
      </c>
      <c r="E363" s="201" t="str">
        <f>IFERROR(IF(OR($C363="",$C363="No CAS"),INDEX('DEQ Pollutant List'!$A$7:$A$614,MATCH($D363,'DEQ Pollutant List'!$C$7:$C$614,0)),INDEX('DEQ Pollutant List'!$A$7:$A$614,MATCH($C363,'DEQ Pollutant List'!$B$7:$B$614,0))),"")</f>
        <v/>
      </c>
      <c r="F363" s="93"/>
      <c r="G363" s="94"/>
      <c r="H363" s="80"/>
      <c r="I363" s="77"/>
      <c r="J363" s="81"/>
      <c r="K363" s="79"/>
      <c r="L363" s="77"/>
      <c r="M363" s="81"/>
      <c r="N363" s="79"/>
    </row>
    <row r="364" spans="1:14" x14ac:dyDescent="0.35">
      <c r="A364" s="59"/>
      <c r="B364" s="90"/>
      <c r="C364" s="89"/>
      <c r="D364" s="61" t="str">
        <f>IFERROR(IF(C364="No CAS","",INDEX('DEQ Pollutant List'!$C$7:$C$614,MATCH('5. Pollutant Emissions - MB'!C364,'DEQ Pollutant List'!$B$7:$B$614,0))),"")</f>
        <v/>
      </c>
      <c r="E364" s="201" t="str">
        <f>IFERROR(IF(OR($C364="",$C364="No CAS"),INDEX('DEQ Pollutant List'!$A$7:$A$614,MATCH($D364,'DEQ Pollutant List'!$C$7:$C$614,0)),INDEX('DEQ Pollutant List'!$A$7:$A$614,MATCH($C364,'DEQ Pollutant List'!$B$7:$B$614,0))),"")</f>
        <v/>
      </c>
      <c r="F364" s="93"/>
      <c r="G364" s="94"/>
      <c r="H364" s="80"/>
      <c r="I364" s="77"/>
      <c r="J364" s="81"/>
      <c r="K364" s="79"/>
      <c r="L364" s="77"/>
      <c r="M364" s="81"/>
      <c r="N364" s="79"/>
    </row>
    <row r="365" spans="1:14" x14ac:dyDescent="0.35">
      <c r="A365" s="59"/>
      <c r="B365" s="90"/>
      <c r="C365" s="89"/>
      <c r="D365" s="61" t="str">
        <f>IFERROR(IF(C365="No CAS","",INDEX('DEQ Pollutant List'!$C$7:$C$614,MATCH('5. Pollutant Emissions - MB'!C365,'DEQ Pollutant List'!$B$7:$B$614,0))),"")</f>
        <v/>
      </c>
      <c r="E365" s="201" t="str">
        <f>IFERROR(IF(OR($C365="",$C365="No CAS"),INDEX('DEQ Pollutant List'!$A$7:$A$614,MATCH($D365,'DEQ Pollutant List'!$C$7:$C$614,0)),INDEX('DEQ Pollutant List'!$A$7:$A$614,MATCH($C365,'DEQ Pollutant List'!$B$7:$B$614,0))),"")</f>
        <v/>
      </c>
      <c r="F365" s="93"/>
      <c r="G365" s="94"/>
      <c r="H365" s="80"/>
      <c r="I365" s="77"/>
      <c r="J365" s="81"/>
      <c r="K365" s="79"/>
      <c r="L365" s="77"/>
      <c r="M365" s="81"/>
      <c r="N365" s="79"/>
    </row>
    <row r="366" spans="1:14" x14ac:dyDescent="0.35">
      <c r="A366" s="59"/>
      <c r="B366" s="90"/>
      <c r="C366" s="89"/>
      <c r="D366" s="61" t="str">
        <f>IFERROR(IF(C366="No CAS","",INDEX('DEQ Pollutant List'!$C$7:$C$614,MATCH('5. Pollutant Emissions - MB'!C366,'DEQ Pollutant List'!$B$7:$B$614,0))),"")</f>
        <v/>
      </c>
      <c r="E366" s="201" t="str">
        <f>IFERROR(IF(OR($C366="",$C366="No CAS"),INDEX('DEQ Pollutant List'!$A$7:$A$614,MATCH($D366,'DEQ Pollutant List'!$C$7:$C$614,0)),INDEX('DEQ Pollutant List'!$A$7:$A$614,MATCH($C366,'DEQ Pollutant List'!$B$7:$B$614,0))),"")</f>
        <v/>
      </c>
      <c r="F366" s="93"/>
      <c r="G366" s="94"/>
      <c r="H366" s="80"/>
      <c r="I366" s="77"/>
      <c r="J366" s="81"/>
      <c r="K366" s="79"/>
      <c r="L366" s="77"/>
      <c r="M366" s="81"/>
      <c r="N366" s="79"/>
    </row>
    <row r="367" spans="1:14" x14ac:dyDescent="0.35">
      <c r="A367" s="59"/>
      <c r="B367" s="90"/>
      <c r="C367" s="89"/>
      <c r="D367" s="61" t="str">
        <f>IFERROR(IF(C367="No CAS","",INDEX('DEQ Pollutant List'!$C$7:$C$614,MATCH('5. Pollutant Emissions - MB'!C367,'DEQ Pollutant List'!$B$7:$B$614,0))),"")</f>
        <v/>
      </c>
      <c r="E367" s="201" t="str">
        <f>IFERROR(IF(OR($C367="",$C367="No CAS"),INDEX('DEQ Pollutant List'!$A$7:$A$614,MATCH($D367,'DEQ Pollutant List'!$C$7:$C$614,0)),INDEX('DEQ Pollutant List'!$A$7:$A$614,MATCH($C367,'DEQ Pollutant List'!$B$7:$B$614,0))),"")</f>
        <v/>
      </c>
      <c r="F367" s="93"/>
      <c r="G367" s="94"/>
      <c r="H367" s="80"/>
      <c r="I367" s="77"/>
      <c r="J367" s="81"/>
      <c r="K367" s="79"/>
      <c r="L367" s="77"/>
      <c r="M367" s="81"/>
      <c r="N367" s="79"/>
    </row>
    <row r="368" spans="1:14" x14ac:dyDescent="0.35">
      <c r="A368" s="59"/>
      <c r="B368" s="90"/>
      <c r="C368" s="89"/>
      <c r="D368" s="61" t="str">
        <f>IFERROR(IF(C368="No CAS","",INDEX('DEQ Pollutant List'!$C$7:$C$614,MATCH('5. Pollutant Emissions - MB'!C368,'DEQ Pollutant List'!$B$7:$B$614,0))),"")</f>
        <v/>
      </c>
      <c r="E368" s="201" t="str">
        <f>IFERROR(IF(OR($C368="",$C368="No CAS"),INDEX('DEQ Pollutant List'!$A$7:$A$614,MATCH($D368,'DEQ Pollutant List'!$C$7:$C$614,0)),INDEX('DEQ Pollutant List'!$A$7:$A$614,MATCH($C368,'DEQ Pollutant List'!$B$7:$B$614,0))),"")</f>
        <v/>
      </c>
      <c r="F368" s="93"/>
      <c r="G368" s="94"/>
      <c r="H368" s="80"/>
      <c r="I368" s="77"/>
      <c r="J368" s="81"/>
      <c r="K368" s="79"/>
      <c r="L368" s="77"/>
      <c r="M368" s="81"/>
      <c r="N368" s="79"/>
    </row>
    <row r="369" spans="1:14" x14ac:dyDescent="0.35">
      <c r="A369" s="59"/>
      <c r="B369" s="90"/>
      <c r="C369" s="89"/>
      <c r="D369" s="61" t="str">
        <f>IFERROR(IF(C369="No CAS","",INDEX('DEQ Pollutant List'!$C$7:$C$614,MATCH('5. Pollutant Emissions - MB'!C369,'DEQ Pollutant List'!$B$7:$B$614,0))),"")</f>
        <v/>
      </c>
      <c r="E369" s="201" t="str">
        <f>IFERROR(IF(OR($C369="",$C369="No CAS"),INDEX('DEQ Pollutant List'!$A$7:$A$614,MATCH($D369,'DEQ Pollutant List'!$C$7:$C$614,0)),INDEX('DEQ Pollutant List'!$A$7:$A$614,MATCH($C369,'DEQ Pollutant List'!$B$7:$B$614,0))),"")</f>
        <v/>
      </c>
      <c r="F369" s="93"/>
      <c r="G369" s="94"/>
      <c r="H369" s="80"/>
      <c r="I369" s="77"/>
      <c r="J369" s="81"/>
      <c r="K369" s="79"/>
      <c r="L369" s="77"/>
      <c r="M369" s="81"/>
      <c r="N369" s="79"/>
    </row>
    <row r="370" spans="1:14" x14ac:dyDescent="0.35">
      <c r="A370" s="59"/>
      <c r="B370" s="90"/>
      <c r="C370" s="89"/>
      <c r="D370" s="61" t="str">
        <f>IFERROR(IF(C370="No CAS","",INDEX('DEQ Pollutant List'!$C$7:$C$614,MATCH('5. Pollutant Emissions - MB'!C370,'DEQ Pollutant List'!$B$7:$B$614,0))),"")</f>
        <v/>
      </c>
      <c r="E370" s="201" t="str">
        <f>IFERROR(IF(OR($C370="",$C370="No CAS"),INDEX('DEQ Pollutant List'!$A$7:$A$614,MATCH($D370,'DEQ Pollutant List'!$C$7:$C$614,0)),INDEX('DEQ Pollutant List'!$A$7:$A$614,MATCH($C370,'DEQ Pollutant List'!$B$7:$B$614,0))),"")</f>
        <v/>
      </c>
      <c r="F370" s="93"/>
      <c r="G370" s="94"/>
      <c r="H370" s="80"/>
      <c r="I370" s="77"/>
      <c r="J370" s="81"/>
      <c r="K370" s="79"/>
      <c r="L370" s="77"/>
      <c r="M370" s="81"/>
      <c r="N370" s="79"/>
    </row>
    <row r="371" spans="1:14" x14ac:dyDescent="0.35">
      <c r="A371" s="59"/>
      <c r="B371" s="90"/>
      <c r="C371" s="89"/>
      <c r="D371" s="61" t="str">
        <f>IFERROR(IF(C371="No CAS","",INDEX('DEQ Pollutant List'!$C$7:$C$614,MATCH('5. Pollutant Emissions - MB'!C371,'DEQ Pollutant List'!$B$7:$B$614,0))),"")</f>
        <v/>
      </c>
      <c r="E371" s="201" t="str">
        <f>IFERROR(IF(OR($C371="",$C371="No CAS"),INDEX('DEQ Pollutant List'!$A$7:$A$614,MATCH($D371,'DEQ Pollutant List'!$C$7:$C$614,0)),INDEX('DEQ Pollutant List'!$A$7:$A$614,MATCH($C371,'DEQ Pollutant List'!$B$7:$B$614,0))),"")</f>
        <v/>
      </c>
      <c r="F371" s="93"/>
      <c r="G371" s="94"/>
      <c r="H371" s="80"/>
      <c r="I371" s="77"/>
      <c r="J371" s="81"/>
      <c r="K371" s="79"/>
      <c r="L371" s="77"/>
      <c r="M371" s="81"/>
      <c r="N371" s="79"/>
    </row>
    <row r="372" spans="1:14" x14ac:dyDescent="0.35">
      <c r="A372" s="59"/>
      <c r="B372" s="90"/>
      <c r="C372" s="89"/>
      <c r="D372" s="61" t="str">
        <f>IFERROR(IF(C372="No CAS","",INDEX('DEQ Pollutant List'!$C$7:$C$614,MATCH('5. Pollutant Emissions - MB'!C372,'DEQ Pollutant List'!$B$7:$B$614,0))),"")</f>
        <v/>
      </c>
      <c r="E372" s="201" t="str">
        <f>IFERROR(IF(OR($C372="",$C372="No CAS"),INDEX('DEQ Pollutant List'!$A$7:$A$614,MATCH($D372,'DEQ Pollutant List'!$C$7:$C$614,0)),INDEX('DEQ Pollutant List'!$A$7:$A$614,MATCH($C372,'DEQ Pollutant List'!$B$7:$B$614,0))),"")</f>
        <v/>
      </c>
      <c r="F372" s="93"/>
      <c r="G372" s="94"/>
      <c r="H372" s="80"/>
      <c r="I372" s="77"/>
      <c r="J372" s="81"/>
      <c r="K372" s="79"/>
      <c r="L372" s="77"/>
      <c r="M372" s="81"/>
      <c r="N372" s="79"/>
    </row>
    <row r="373" spans="1:14" x14ac:dyDescent="0.35">
      <c r="A373" s="59"/>
      <c r="B373" s="90"/>
      <c r="C373" s="89"/>
      <c r="D373" s="61" t="str">
        <f>IFERROR(IF(C373="No CAS","",INDEX('DEQ Pollutant List'!$C$7:$C$614,MATCH('5. Pollutant Emissions - MB'!C373,'DEQ Pollutant List'!$B$7:$B$614,0))),"")</f>
        <v/>
      </c>
      <c r="E373" s="201" t="str">
        <f>IFERROR(IF(OR($C373="",$C373="No CAS"),INDEX('DEQ Pollutant List'!$A$7:$A$614,MATCH($D373,'DEQ Pollutant List'!$C$7:$C$614,0)),INDEX('DEQ Pollutant List'!$A$7:$A$614,MATCH($C373,'DEQ Pollutant List'!$B$7:$B$614,0))),"")</f>
        <v/>
      </c>
      <c r="F373" s="93"/>
      <c r="G373" s="94"/>
      <c r="H373" s="80"/>
      <c r="I373" s="77"/>
      <c r="J373" s="81"/>
      <c r="K373" s="79"/>
      <c r="L373" s="77"/>
      <c r="M373" s="81"/>
      <c r="N373" s="79"/>
    </row>
    <row r="374" spans="1:14" x14ac:dyDescent="0.35">
      <c r="A374" s="59"/>
      <c r="B374" s="90"/>
      <c r="C374" s="89"/>
      <c r="D374" s="61" t="str">
        <f>IFERROR(IF(C374="No CAS","",INDEX('DEQ Pollutant List'!$C$7:$C$614,MATCH('5. Pollutant Emissions - MB'!C374,'DEQ Pollutant List'!$B$7:$B$614,0))),"")</f>
        <v/>
      </c>
      <c r="E374" s="201" t="str">
        <f>IFERROR(IF(OR($C374="",$C374="No CAS"),INDEX('DEQ Pollutant List'!$A$7:$A$614,MATCH($D374,'DEQ Pollutant List'!$C$7:$C$614,0)),INDEX('DEQ Pollutant List'!$A$7:$A$614,MATCH($C374,'DEQ Pollutant List'!$B$7:$B$614,0))),"")</f>
        <v/>
      </c>
      <c r="F374" s="93"/>
      <c r="G374" s="94"/>
      <c r="H374" s="80"/>
      <c r="I374" s="77"/>
      <c r="J374" s="81"/>
      <c r="K374" s="79"/>
      <c r="L374" s="77"/>
      <c r="M374" s="81"/>
      <c r="N374" s="79"/>
    </row>
    <row r="375" spans="1:14" x14ac:dyDescent="0.35">
      <c r="A375" s="59"/>
      <c r="B375" s="90"/>
      <c r="C375" s="89"/>
      <c r="D375" s="61" t="str">
        <f>IFERROR(IF(C375="No CAS","",INDEX('DEQ Pollutant List'!$C$7:$C$614,MATCH('5. Pollutant Emissions - MB'!C375,'DEQ Pollutant List'!$B$7:$B$614,0))),"")</f>
        <v/>
      </c>
      <c r="E375" s="201" t="str">
        <f>IFERROR(IF(OR($C375="",$C375="No CAS"),INDEX('DEQ Pollutant List'!$A$7:$A$614,MATCH($D375,'DEQ Pollutant List'!$C$7:$C$614,0)),INDEX('DEQ Pollutant List'!$A$7:$A$614,MATCH($C375,'DEQ Pollutant List'!$B$7:$B$614,0))),"")</f>
        <v/>
      </c>
      <c r="F375" s="93"/>
      <c r="G375" s="94"/>
      <c r="H375" s="80"/>
      <c r="I375" s="77"/>
      <c r="J375" s="81"/>
      <c r="K375" s="79"/>
      <c r="L375" s="77"/>
      <c r="M375" s="81"/>
      <c r="N375" s="79"/>
    </row>
    <row r="376" spans="1:14" x14ac:dyDescent="0.35">
      <c r="A376" s="59"/>
      <c r="B376" s="90"/>
      <c r="C376" s="89"/>
      <c r="D376" s="61" t="str">
        <f>IFERROR(IF(C376="No CAS","",INDEX('DEQ Pollutant List'!$C$7:$C$614,MATCH('5. Pollutant Emissions - MB'!C376,'DEQ Pollutant List'!$B$7:$B$614,0))),"")</f>
        <v/>
      </c>
      <c r="E376" s="201" t="str">
        <f>IFERROR(IF(OR($C376="",$C376="No CAS"),INDEX('DEQ Pollutant List'!$A$7:$A$614,MATCH($D376,'DEQ Pollutant List'!$C$7:$C$614,0)),INDEX('DEQ Pollutant List'!$A$7:$A$614,MATCH($C376,'DEQ Pollutant List'!$B$7:$B$614,0))),"")</f>
        <v/>
      </c>
      <c r="F376" s="93"/>
      <c r="G376" s="94"/>
      <c r="H376" s="80"/>
      <c r="I376" s="77"/>
      <c r="J376" s="81"/>
      <c r="K376" s="79"/>
      <c r="L376" s="77"/>
      <c r="M376" s="81"/>
      <c r="N376" s="79"/>
    </row>
    <row r="377" spans="1:14" x14ac:dyDescent="0.35">
      <c r="A377" s="59"/>
      <c r="B377" s="90"/>
      <c r="C377" s="89"/>
      <c r="D377" s="61" t="str">
        <f>IFERROR(IF(C377="No CAS","",INDEX('DEQ Pollutant List'!$C$7:$C$614,MATCH('5. Pollutant Emissions - MB'!C377,'DEQ Pollutant List'!$B$7:$B$614,0))),"")</f>
        <v/>
      </c>
      <c r="E377" s="201" t="str">
        <f>IFERROR(IF(OR($C377="",$C377="No CAS"),INDEX('DEQ Pollutant List'!$A$7:$A$614,MATCH($D377,'DEQ Pollutant List'!$C$7:$C$614,0)),INDEX('DEQ Pollutant List'!$A$7:$A$614,MATCH($C377,'DEQ Pollutant List'!$B$7:$B$614,0))),"")</f>
        <v/>
      </c>
      <c r="F377" s="93"/>
      <c r="G377" s="94"/>
      <c r="H377" s="80"/>
      <c r="I377" s="77"/>
      <c r="J377" s="81"/>
      <c r="K377" s="79"/>
      <c r="L377" s="77"/>
      <c r="M377" s="81"/>
      <c r="N377" s="79"/>
    </row>
    <row r="378" spans="1:14" x14ac:dyDescent="0.35">
      <c r="A378" s="59"/>
      <c r="B378" s="90"/>
      <c r="C378" s="89"/>
      <c r="D378" s="61" t="str">
        <f>IFERROR(IF(C378="No CAS","",INDEX('DEQ Pollutant List'!$C$7:$C$614,MATCH('5. Pollutant Emissions - MB'!C378,'DEQ Pollutant List'!$B$7:$B$614,0))),"")</f>
        <v/>
      </c>
      <c r="E378" s="201" t="str">
        <f>IFERROR(IF(OR($C378="",$C378="No CAS"),INDEX('DEQ Pollutant List'!$A$7:$A$614,MATCH($D378,'DEQ Pollutant List'!$C$7:$C$614,0)),INDEX('DEQ Pollutant List'!$A$7:$A$614,MATCH($C378,'DEQ Pollutant List'!$B$7:$B$614,0))),"")</f>
        <v/>
      </c>
      <c r="F378" s="93"/>
      <c r="G378" s="94"/>
      <c r="H378" s="80"/>
      <c r="I378" s="77"/>
      <c r="J378" s="81"/>
      <c r="K378" s="79"/>
      <c r="L378" s="77"/>
      <c r="M378" s="81"/>
      <c r="N378" s="79"/>
    </row>
    <row r="379" spans="1:14" x14ac:dyDescent="0.35">
      <c r="A379" s="59"/>
      <c r="B379" s="90"/>
      <c r="C379" s="89"/>
      <c r="D379" s="61" t="str">
        <f>IFERROR(IF(C379="No CAS","",INDEX('DEQ Pollutant List'!$C$7:$C$614,MATCH('5. Pollutant Emissions - MB'!C379,'DEQ Pollutant List'!$B$7:$B$614,0))),"")</f>
        <v/>
      </c>
      <c r="E379" s="201" t="str">
        <f>IFERROR(IF(OR($C379="",$C379="No CAS"),INDEX('DEQ Pollutant List'!$A$7:$A$614,MATCH($D379,'DEQ Pollutant List'!$C$7:$C$614,0)),INDEX('DEQ Pollutant List'!$A$7:$A$614,MATCH($C379,'DEQ Pollutant List'!$B$7:$B$614,0))),"")</f>
        <v/>
      </c>
      <c r="F379" s="93"/>
      <c r="G379" s="94"/>
      <c r="H379" s="80"/>
      <c r="I379" s="77"/>
      <c r="J379" s="81"/>
      <c r="K379" s="79"/>
      <c r="L379" s="77"/>
      <c r="M379" s="81"/>
      <c r="N379" s="79"/>
    </row>
    <row r="380" spans="1:14" x14ac:dyDescent="0.35">
      <c r="A380" s="59"/>
      <c r="B380" s="90"/>
      <c r="C380" s="89"/>
      <c r="D380" s="61" t="str">
        <f>IFERROR(IF(C380="No CAS","",INDEX('DEQ Pollutant List'!$C$7:$C$614,MATCH('5. Pollutant Emissions - MB'!C380,'DEQ Pollutant List'!$B$7:$B$614,0))),"")</f>
        <v/>
      </c>
      <c r="E380" s="201" t="str">
        <f>IFERROR(IF(OR($C380="",$C380="No CAS"),INDEX('DEQ Pollutant List'!$A$7:$A$614,MATCH($D380,'DEQ Pollutant List'!$C$7:$C$614,0)),INDEX('DEQ Pollutant List'!$A$7:$A$614,MATCH($C380,'DEQ Pollutant List'!$B$7:$B$614,0))),"")</f>
        <v/>
      </c>
      <c r="F380" s="93"/>
      <c r="G380" s="94"/>
      <c r="H380" s="80"/>
      <c r="I380" s="77"/>
      <c r="J380" s="81"/>
      <c r="K380" s="79"/>
      <c r="L380" s="77"/>
      <c r="M380" s="81"/>
      <c r="N380" s="79"/>
    </row>
    <row r="381" spans="1:14" x14ac:dyDescent="0.35">
      <c r="A381" s="59"/>
      <c r="B381" s="90"/>
      <c r="C381" s="89"/>
      <c r="D381" s="61" t="str">
        <f>IFERROR(IF(C381="No CAS","",INDEX('DEQ Pollutant List'!$C$7:$C$614,MATCH('5. Pollutant Emissions - MB'!C381,'DEQ Pollutant List'!$B$7:$B$614,0))),"")</f>
        <v/>
      </c>
      <c r="E381" s="201" t="str">
        <f>IFERROR(IF(OR($C381="",$C381="No CAS"),INDEX('DEQ Pollutant List'!$A$7:$A$614,MATCH($D381,'DEQ Pollutant List'!$C$7:$C$614,0)),INDEX('DEQ Pollutant List'!$A$7:$A$614,MATCH($C381,'DEQ Pollutant List'!$B$7:$B$614,0))),"")</f>
        <v/>
      </c>
      <c r="F381" s="93"/>
      <c r="G381" s="94"/>
      <c r="H381" s="80"/>
      <c r="I381" s="77"/>
      <c r="J381" s="81"/>
      <c r="K381" s="79"/>
      <c r="L381" s="77"/>
      <c r="M381" s="81"/>
      <c r="N381" s="79"/>
    </row>
    <row r="382" spans="1:14" x14ac:dyDescent="0.35">
      <c r="A382" s="59"/>
      <c r="B382" s="90"/>
      <c r="C382" s="89"/>
      <c r="D382" s="61" t="str">
        <f>IFERROR(IF(C382="No CAS","",INDEX('DEQ Pollutant List'!$C$7:$C$614,MATCH('5. Pollutant Emissions - MB'!C382,'DEQ Pollutant List'!$B$7:$B$614,0))),"")</f>
        <v/>
      </c>
      <c r="E382" s="201" t="str">
        <f>IFERROR(IF(OR($C382="",$C382="No CAS"),INDEX('DEQ Pollutant List'!$A$7:$A$614,MATCH($D382,'DEQ Pollutant List'!$C$7:$C$614,0)),INDEX('DEQ Pollutant List'!$A$7:$A$614,MATCH($C382,'DEQ Pollutant List'!$B$7:$B$614,0))),"")</f>
        <v/>
      </c>
      <c r="F382" s="93"/>
      <c r="G382" s="94"/>
      <c r="H382" s="80"/>
      <c r="I382" s="77"/>
      <c r="J382" s="81"/>
      <c r="K382" s="79"/>
      <c r="L382" s="77"/>
      <c r="M382" s="81"/>
      <c r="N382" s="79"/>
    </row>
    <row r="383" spans="1:14" x14ac:dyDescent="0.35">
      <c r="A383" s="59"/>
      <c r="B383" s="90"/>
      <c r="C383" s="89"/>
      <c r="D383" s="61" t="str">
        <f>IFERROR(IF(C383="No CAS","",INDEX('DEQ Pollutant List'!$C$7:$C$614,MATCH('5. Pollutant Emissions - MB'!C383,'DEQ Pollutant List'!$B$7:$B$614,0))),"")</f>
        <v/>
      </c>
      <c r="E383" s="201" t="str">
        <f>IFERROR(IF(OR($C383="",$C383="No CAS"),INDEX('DEQ Pollutant List'!$A$7:$A$614,MATCH($D383,'DEQ Pollutant List'!$C$7:$C$614,0)),INDEX('DEQ Pollutant List'!$A$7:$A$614,MATCH($C383,'DEQ Pollutant List'!$B$7:$B$614,0))),"")</f>
        <v/>
      </c>
      <c r="F383" s="93"/>
      <c r="G383" s="94"/>
      <c r="H383" s="80"/>
      <c r="I383" s="77"/>
      <c r="J383" s="81"/>
      <c r="K383" s="79"/>
      <c r="L383" s="77"/>
      <c r="M383" s="81"/>
      <c r="N383" s="79"/>
    </row>
    <row r="384" spans="1:14" x14ac:dyDescent="0.35">
      <c r="A384" s="59"/>
      <c r="B384" s="90"/>
      <c r="C384" s="89"/>
      <c r="D384" s="61" t="str">
        <f>IFERROR(IF(C384="No CAS","",INDEX('DEQ Pollutant List'!$C$7:$C$614,MATCH('5. Pollutant Emissions - MB'!C384,'DEQ Pollutant List'!$B$7:$B$614,0))),"")</f>
        <v/>
      </c>
      <c r="E384" s="201" t="str">
        <f>IFERROR(IF(OR($C384="",$C384="No CAS"),INDEX('DEQ Pollutant List'!$A$7:$A$614,MATCH($D384,'DEQ Pollutant List'!$C$7:$C$614,0)),INDEX('DEQ Pollutant List'!$A$7:$A$614,MATCH($C384,'DEQ Pollutant List'!$B$7:$B$614,0))),"")</f>
        <v/>
      </c>
      <c r="F384" s="93"/>
      <c r="G384" s="94"/>
      <c r="H384" s="80"/>
      <c r="I384" s="77"/>
      <c r="J384" s="81"/>
      <c r="K384" s="79"/>
      <c r="L384" s="77"/>
      <c r="M384" s="81"/>
      <c r="N384" s="79"/>
    </row>
    <row r="385" spans="1:14" x14ac:dyDescent="0.35">
      <c r="A385" s="59"/>
      <c r="B385" s="90"/>
      <c r="C385" s="89"/>
      <c r="D385" s="61" t="str">
        <f>IFERROR(IF(C385="No CAS","",INDEX('DEQ Pollutant List'!$C$7:$C$614,MATCH('5. Pollutant Emissions - MB'!C385,'DEQ Pollutant List'!$B$7:$B$614,0))),"")</f>
        <v/>
      </c>
      <c r="E385" s="201" t="str">
        <f>IFERROR(IF(OR($C385="",$C385="No CAS"),INDEX('DEQ Pollutant List'!$A$7:$A$614,MATCH($D385,'DEQ Pollutant List'!$C$7:$C$614,0)),INDEX('DEQ Pollutant List'!$A$7:$A$614,MATCH($C385,'DEQ Pollutant List'!$B$7:$B$614,0))),"")</f>
        <v/>
      </c>
      <c r="F385" s="93"/>
      <c r="G385" s="94"/>
      <c r="H385" s="80"/>
      <c r="I385" s="77"/>
      <c r="J385" s="81"/>
      <c r="K385" s="79"/>
      <c r="L385" s="77"/>
      <c r="M385" s="81"/>
      <c r="N385" s="79"/>
    </row>
    <row r="386" spans="1:14" x14ac:dyDescent="0.35">
      <c r="A386" s="59"/>
      <c r="B386" s="90"/>
      <c r="C386" s="89"/>
      <c r="D386" s="61" t="str">
        <f>IFERROR(IF(C386="No CAS","",INDEX('DEQ Pollutant List'!$C$7:$C$614,MATCH('5. Pollutant Emissions - MB'!C386,'DEQ Pollutant List'!$B$7:$B$614,0))),"")</f>
        <v/>
      </c>
      <c r="E386" s="201" t="str">
        <f>IFERROR(IF(OR($C386="",$C386="No CAS"),INDEX('DEQ Pollutant List'!$A$7:$A$614,MATCH($D386,'DEQ Pollutant List'!$C$7:$C$614,0)),INDEX('DEQ Pollutant List'!$A$7:$A$614,MATCH($C386,'DEQ Pollutant List'!$B$7:$B$614,0))),"")</f>
        <v/>
      </c>
      <c r="F386" s="93"/>
      <c r="G386" s="94"/>
      <c r="H386" s="80"/>
      <c r="I386" s="77"/>
      <c r="J386" s="81"/>
      <c r="K386" s="79"/>
      <c r="L386" s="77"/>
      <c r="M386" s="81"/>
      <c r="N386" s="79"/>
    </row>
    <row r="387" spans="1:14" x14ac:dyDescent="0.35">
      <c r="A387" s="59"/>
      <c r="B387" s="90"/>
      <c r="C387" s="89"/>
      <c r="D387" s="61" t="str">
        <f>IFERROR(IF(C387="No CAS","",INDEX('DEQ Pollutant List'!$C$7:$C$614,MATCH('5. Pollutant Emissions - MB'!C387,'DEQ Pollutant List'!$B$7:$B$614,0))),"")</f>
        <v/>
      </c>
      <c r="E387" s="201" t="str">
        <f>IFERROR(IF(OR($C387="",$C387="No CAS"),INDEX('DEQ Pollutant List'!$A$7:$A$614,MATCH($D387,'DEQ Pollutant List'!$C$7:$C$614,0)),INDEX('DEQ Pollutant List'!$A$7:$A$614,MATCH($C387,'DEQ Pollutant List'!$B$7:$B$614,0))),"")</f>
        <v/>
      </c>
      <c r="F387" s="93"/>
      <c r="G387" s="94"/>
      <c r="H387" s="80"/>
      <c r="I387" s="77"/>
      <c r="J387" s="81"/>
      <c r="K387" s="79"/>
      <c r="L387" s="77"/>
      <c r="M387" s="81"/>
      <c r="N387" s="79"/>
    </row>
    <row r="388" spans="1:14" x14ac:dyDescent="0.35">
      <c r="A388" s="59"/>
      <c r="B388" s="90"/>
      <c r="C388" s="89"/>
      <c r="D388" s="61" t="str">
        <f>IFERROR(IF(C388="No CAS","",INDEX('DEQ Pollutant List'!$C$7:$C$614,MATCH('5. Pollutant Emissions - MB'!C388,'DEQ Pollutant List'!$B$7:$B$614,0))),"")</f>
        <v/>
      </c>
      <c r="E388" s="201" t="str">
        <f>IFERROR(IF(OR($C388="",$C388="No CAS"),INDEX('DEQ Pollutant List'!$A$7:$A$614,MATCH($D388,'DEQ Pollutant List'!$C$7:$C$614,0)),INDEX('DEQ Pollutant List'!$A$7:$A$614,MATCH($C388,'DEQ Pollutant List'!$B$7:$B$614,0))),"")</f>
        <v/>
      </c>
      <c r="F388" s="93"/>
      <c r="G388" s="94"/>
      <c r="H388" s="80"/>
      <c r="I388" s="77"/>
      <c r="J388" s="81"/>
      <c r="K388" s="79"/>
      <c r="L388" s="77"/>
      <c r="M388" s="81"/>
      <c r="N388" s="79"/>
    </row>
    <row r="389" spans="1:14" x14ac:dyDescent="0.35">
      <c r="A389" s="59"/>
      <c r="B389" s="90"/>
      <c r="C389" s="89"/>
      <c r="D389" s="61" t="str">
        <f>IFERROR(IF(C389="No CAS","",INDEX('DEQ Pollutant List'!$C$7:$C$614,MATCH('5. Pollutant Emissions - MB'!C389,'DEQ Pollutant List'!$B$7:$B$614,0))),"")</f>
        <v/>
      </c>
      <c r="E389" s="201" t="str">
        <f>IFERROR(IF(OR($C389="",$C389="No CAS"),INDEX('DEQ Pollutant List'!$A$7:$A$614,MATCH($D389,'DEQ Pollutant List'!$C$7:$C$614,0)),INDEX('DEQ Pollutant List'!$A$7:$A$614,MATCH($C389,'DEQ Pollutant List'!$B$7:$B$614,0))),"")</f>
        <v/>
      </c>
      <c r="F389" s="93"/>
      <c r="G389" s="94"/>
      <c r="H389" s="80"/>
      <c r="I389" s="77"/>
      <c r="J389" s="81"/>
      <c r="K389" s="79"/>
      <c r="L389" s="77"/>
      <c r="M389" s="81"/>
      <c r="N389" s="79"/>
    </row>
    <row r="390" spans="1:14" x14ac:dyDescent="0.35">
      <c r="A390" s="59"/>
      <c r="B390" s="90"/>
      <c r="C390" s="89"/>
      <c r="D390" s="61" t="str">
        <f>IFERROR(IF(C390="No CAS","",INDEX('DEQ Pollutant List'!$C$7:$C$614,MATCH('5. Pollutant Emissions - MB'!C390,'DEQ Pollutant List'!$B$7:$B$614,0))),"")</f>
        <v/>
      </c>
      <c r="E390" s="201" t="str">
        <f>IFERROR(IF(OR($C390="",$C390="No CAS"),INDEX('DEQ Pollutant List'!$A$7:$A$614,MATCH($D390,'DEQ Pollutant List'!$C$7:$C$614,0)),INDEX('DEQ Pollutant List'!$A$7:$A$614,MATCH($C390,'DEQ Pollutant List'!$B$7:$B$614,0))),"")</f>
        <v/>
      </c>
      <c r="F390" s="93"/>
      <c r="G390" s="94"/>
      <c r="H390" s="80"/>
      <c r="I390" s="77"/>
      <c r="J390" s="81"/>
      <c r="K390" s="79"/>
      <c r="L390" s="77"/>
      <c r="M390" s="81"/>
      <c r="N390" s="79"/>
    </row>
    <row r="391" spans="1:14" x14ac:dyDescent="0.35">
      <c r="A391" s="59"/>
      <c r="B391" s="90"/>
      <c r="C391" s="89"/>
      <c r="D391" s="61" t="str">
        <f>IFERROR(IF(C391="No CAS","",INDEX('DEQ Pollutant List'!$C$7:$C$614,MATCH('5. Pollutant Emissions - MB'!C391,'DEQ Pollutant List'!$B$7:$B$614,0))),"")</f>
        <v/>
      </c>
      <c r="E391" s="201" t="str">
        <f>IFERROR(IF(OR($C391="",$C391="No CAS"),INDEX('DEQ Pollutant List'!$A$7:$A$614,MATCH($D391,'DEQ Pollutant List'!$C$7:$C$614,0)),INDEX('DEQ Pollutant List'!$A$7:$A$614,MATCH($C391,'DEQ Pollutant List'!$B$7:$B$614,0))),"")</f>
        <v/>
      </c>
      <c r="F391" s="93"/>
      <c r="G391" s="94"/>
      <c r="H391" s="80"/>
      <c r="I391" s="77"/>
      <c r="J391" s="81"/>
      <c r="K391" s="79"/>
      <c r="L391" s="77"/>
      <c r="M391" s="81"/>
      <c r="N391" s="79"/>
    </row>
    <row r="392" spans="1:14" x14ac:dyDescent="0.35">
      <c r="A392" s="59"/>
      <c r="B392" s="90"/>
      <c r="C392" s="89"/>
      <c r="D392" s="61" t="str">
        <f>IFERROR(IF(C392="No CAS","",INDEX('DEQ Pollutant List'!$C$7:$C$614,MATCH('5. Pollutant Emissions - MB'!C392,'DEQ Pollutant List'!$B$7:$B$614,0))),"")</f>
        <v/>
      </c>
      <c r="E392" s="201" t="str">
        <f>IFERROR(IF(OR($C392="",$C392="No CAS"),INDEX('DEQ Pollutant List'!$A$7:$A$614,MATCH($D392,'DEQ Pollutant List'!$C$7:$C$614,0)),INDEX('DEQ Pollutant List'!$A$7:$A$614,MATCH($C392,'DEQ Pollutant List'!$B$7:$B$614,0))),"")</f>
        <v/>
      </c>
      <c r="F392" s="93"/>
      <c r="G392" s="94"/>
      <c r="H392" s="80"/>
      <c r="I392" s="77"/>
      <c r="J392" s="81"/>
      <c r="K392" s="79"/>
      <c r="L392" s="77"/>
      <c r="M392" s="81"/>
      <c r="N392" s="79"/>
    </row>
    <row r="393" spans="1:14" x14ac:dyDescent="0.35">
      <c r="A393" s="59"/>
      <c r="B393" s="90"/>
      <c r="C393" s="89"/>
      <c r="D393" s="61" t="str">
        <f>IFERROR(IF(C393="No CAS","",INDEX('DEQ Pollutant List'!$C$7:$C$614,MATCH('5. Pollutant Emissions - MB'!C393,'DEQ Pollutant List'!$B$7:$B$614,0))),"")</f>
        <v/>
      </c>
      <c r="E393" s="201" t="str">
        <f>IFERROR(IF(OR($C393="",$C393="No CAS"),INDEX('DEQ Pollutant List'!$A$7:$A$614,MATCH($D393,'DEQ Pollutant List'!$C$7:$C$614,0)),INDEX('DEQ Pollutant List'!$A$7:$A$614,MATCH($C393,'DEQ Pollutant List'!$B$7:$B$614,0))),"")</f>
        <v/>
      </c>
      <c r="F393" s="93"/>
      <c r="G393" s="94"/>
      <c r="H393" s="80"/>
      <c r="I393" s="77"/>
      <c r="J393" s="81"/>
      <c r="K393" s="79"/>
      <c r="L393" s="77"/>
      <c r="M393" s="81"/>
      <c r="N393" s="79"/>
    </row>
    <row r="394" spans="1:14" x14ac:dyDescent="0.35">
      <c r="A394" s="59"/>
      <c r="B394" s="90"/>
      <c r="C394" s="89"/>
      <c r="D394" s="61" t="str">
        <f>IFERROR(IF(C394="No CAS","",INDEX('DEQ Pollutant List'!$C$7:$C$614,MATCH('5. Pollutant Emissions - MB'!C394,'DEQ Pollutant List'!$B$7:$B$614,0))),"")</f>
        <v/>
      </c>
      <c r="E394" s="201" t="str">
        <f>IFERROR(IF(OR($C394="",$C394="No CAS"),INDEX('DEQ Pollutant List'!$A$7:$A$614,MATCH($D394,'DEQ Pollutant List'!$C$7:$C$614,0)),INDEX('DEQ Pollutant List'!$A$7:$A$614,MATCH($C394,'DEQ Pollutant List'!$B$7:$B$614,0))),"")</f>
        <v/>
      </c>
      <c r="F394" s="93"/>
      <c r="G394" s="94"/>
      <c r="H394" s="80"/>
      <c r="I394" s="77"/>
      <c r="J394" s="81"/>
      <c r="K394" s="79"/>
      <c r="L394" s="77"/>
      <c r="M394" s="81"/>
      <c r="N394" s="79"/>
    </row>
    <row r="395" spans="1:14" x14ac:dyDescent="0.35">
      <c r="A395" s="59"/>
      <c r="B395" s="90"/>
      <c r="C395" s="89"/>
      <c r="D395" s="61" t="str">
        <f>IFERROR(IF(C395="No CAS","",INDEX('DEQ Pollutant List'!$C$7:$C$614,MATCH('5. Pollutant Emissions - MB'!C395,'DEQ Pollutant List'!$B$7:$B$614,0))),"")</f>
        <v/>
      </c>
      <c r="E395" s="201" t="str">
        <f>IFERROR(IF(OR($C395="",$C395="No CAS"),INDEX('DEQ Pollutant List'!$A$7:$A$614,MATCH($D395,'DEQ Pollutant List'!$C$7:$C$614,0)),INDEX('DEQ Pollutant List'!$A$7:$A$614,MATCH($C395,'DEQ Pollutant List'!$B$7:$B$614,0))),"")</f>
        <v/>
      </c>
      <c r="F395" s="93"/>
      <c r="G395" s="94"/>
      <c r="H395" s="80"/>
      <c r="I395" s="77"/>
      <c r="J395" s="81"/>
      <c r="K395" s="79"/>
      <c r="L395" s="77"/>
      <c r="M395" s="81"/>
      <c r="N395" s="79"/>
    </row>
    <row r="396" spans="1:14" x14ac:dyDescent="0.35">
      <c r="A396" s="59"/>
      <c r="B396" s="90"/>
      <c r="C396" s="89"/>
      <c r="D396" s="61" t="str">
        <f>IFERROR(IF(C396="No CAS","",INDEX('DEQ Pollutant List'!$C$7:$C$614,MATCH('5. Pollutant Emissions - MB'!C396,'DEQ Pollutant List'!$B$7:$B$614,0))),"")</f>
        <v/>
      </c>
      <c r="E396" s="201" t="str">
        <f>IFERROR(IF(OR($C396="",$C396="No CAS"),INDEX('DEQ Pollutant List'!$A$7:$A$614,MATCH($D396,'DEQ Pollutant List'!$C$7:$C$614,0)),INDEX('DEQ Pollutant List'!$A$7:$A$614,MATCH($C396,'DEQ Pollutant List'!$B$7:$B$614,0))),"")</f>
        <v/>
      </c>
      <c r="F396" s="93"/>
      <c r="G396" s="94"/>
      <c r="H396" s="80"/>
      <c r="I396" s="77"/>
      <c r="J396" s="81"/>
      <c r="K396" s="79"/>
      <c r="L396" s="77"/>
      <c r="M396" s="81"/>
      <c r="N396" s="79"/>
    </row>
    <row r="397" spans="1:14" x14ac:dyDescent="0.35">
      <c r="A397" s="59"/>
      <c r="B397" s="90"/>
      <c r="C397" s="89"/>
      <c r="D397" s="61" t="str">
        <f>IFERROR(IF(C397="No CAS","",INDEX('DEQ Pollutant List'!$C$7:$C$614,MATCH('5. Pollutant Emissions - MB'!C397,'DEQ Pollutant List'!$B$7:$B$614,0))),"")</f>
        <v/>
      </c>
      <c r="E397" s="201" t="str">
        <f>IFERROR(IF(OR($C397="",$C397="No CAS"),INDEX('DEQ Pollutant List'!$A$7:$A$614,MATCH($D397,'DEQ Pollutant List'!$C$7:$C$614,0)),INDEX('DEQ Pollutant List'!$A$7:$A$614,MATCH($C397,'DEQ Pollutant List'!$B$7:$B$614,0))),"")</f>
        <v/>
      </c>
      <c r="F397" s="93"/>
      <c r="G397" s="94"/>
      <c r="H397" s="80"/>
      <c r="I397" s="77"/>
      <c r="J397" s="81"/>
      <c r="K397" s="79"/>
      <c r="L397" s="77"/>
      <c r="M397" s="81"/>
      <c r="N397" s="79"/>
    </row>
    <row r="398" spans="1:14" x14ac:dyDescent="0.35">
      <c r="A398" s="59"/>
      <c r="B398" s="90"/>
      <c r="C398" s="89"/>
      <c r="D398" s="61" t="str">
        <f>IFERROR(IF(C398="No CAS","",INDEX('DEQ Pollutant List'!$C$7:$C$614,MATCH('5. Pollutant Emissions - MB'!C398,'DEQ Pollutant List'!$B$7:$B$614,0))),"")</f>
        <v/>
      </c>
      <c r="E398" s="201" t="str">
        <f>IFERROR(IF(OR($C398="",$C398="No CAS"),INDEX('DEQ Pollutant List'!$A$7:$A$614,MATCH($D398,'DEQ Pollutant List'!$C$7:$C$614,0)),INDEX('DEQ Pollutant List'!$A$7:$A$614,MATCH($C398,'DEQ Pollutant List'!$B$7:$B$614,0))),"")</f>
        <v/>
      </c>
      <c r="F398" s="93"/>
      <c r="G398" s="94"/>
      <c r="H398" s="80"/>
      <c r="I398" s="77"/>
      <c r="J398" s="81"/>
      <c r="K398" s="79"/>
      <c r="L398" s="77"/>
      <c r="M398" s="81"/>
      <c r="N398" s="79"/>
    </row>
    <row r="399" spans="1:14" x14ac:dyDescent="0.35">
      <c r="A399" s="59"/>
      <c r="B399" s="90"/>
      <c r="C399" s="89"/>
      <c r="D399" s="61" t="str">
        <f>IFERROR(IF(C399="No CAS","",INDEX('DEQ Pollutant List'!$C$7:$C$614,MATCH('5. Pollutant Emissions - MB'!C399,'DEQ Pollutant List'!$B$7:$B$614,0))),"")</f>
        <v/>
      </c>
      <c r="E399" s="201" t="str">
        <f>IFERROR(IF(OR($C399="",$C399="No CAS"),INDEX('DEQ Pollutant List'!$A$7:$A$614,MATCH($D399,'DEQ Pollutant List'!$C$7:$C$614,0)),INDEX('DEQ Pollutant List'!$A$7:$A$614,MATCH($C399,'DEQ Pollutant List'!$B$7:$B$614,0))),"")</f>
        <v/>
      </c>
      <c r="F399" s="93"/>
      <c r="G399" s="94"/>
      <c r="H399" s="80"/>
      <c r="I399" s="77"/>
      <c r="J399" s="81"/>
      <c r="K399" s="79"/>
      <c r="L399" s="77"/>
      <c r="M399" s="81"/>
      <c r="N399" s="79"/>
    </row>
    <row r="400" spans="1:14" x14ac:dyDescent="0.35">
      <c r="A400" s="59"/>
      <c r="B400" s="90"/>
      <c r="C400" s="89"/>
      <c r="D400" s="61" t="str">
        <f>IFERROR(IF(C400="No CAS","",INDEX('DEQ Pollutant List'!$C$7:$C$614,MATCH('5. Pollutant Emissions - MB'!C400,'DEQ Pollutant List'!$B$7:$B$614,0))),"")</f>
        <v/>
      </c>
      <c r="E400" s="201" t="str">
        <f>IFERROR(IF(OR($C400="",$C400="No CAS"),INDEX('DEQ Pollutant List'!$A$7:$A$614,MATCH($D400,'DEQ Pollutant List'!$C$7:$C$614,0)),INDEX('DEQ Pollutant List'!$A$7:$A$614,MATCH($C400,'DEQ Pollutant List'!$B$7:$B$614,0))),"")</f>
        <v/>
      </c>
      <c r="F400" s="93"/>
      <c r="G400" s="94"/>
      <c r="H400" s="80"/>
      <c r="I400" s="77"/>
      <c r="J400" s="81"/>
      <c r="K400" s="79"/>
      <c r="L400" s="77"/>
      <c r="M400" s="81"/>
      <c r="N400" s="79"/>
    </row>
    <row r="401" spans="1:14" x14ac:dyDescent="0.35">
      <c r="A401" s="59"/>
      <c r="B401" s="90"/>
      <c r="C401" s="89"/>
      <c r="D401" s="61" t="str">
        <f>IFERROR(IF(C401="No CAS","",INDEX('DEQ Pollutant List'!$C$7:$C$614,MATCH('5. Pollutant Emissions - MB'!C401,'DEQ Pollutant List'!$B$7:$B$614,0))),"")</f>
        <v/>
      </c>
      <c r="E401" s="201" t="str">
        <f>IFERROR(IF(OR($C401="",$C401="No CAS"),INDEX('DEQ Pollutant List'!$A$7:$A$614,MATCH($D401,'DEQ Pollutant List'!$C$7:$C$614,0)),INDEX('DEQ Pollutant List'!$A$7:$A$614,MATCH($C401,'DEQ Pollutant List'!$B$7:$B$614,0))),"")</f>
        <v/>
      </c>
      <c r="F401" s="93"/>
      <c r="G401" s="94"/>
      <c r="H401" s="80"/>
      <c r="I401" s="77"/>
      <c r="J401" s="81"/>
      <c r="K401" s="79"/>
      <c r="L401" s="77"/>
      <c r="M401" s="81"/>
      <c r="N401" s="79"/>
    </row>
    <row r="402" spans="1:14" x14ac:dyDescent="0.35">
      <c r="A402" s="59"/>
      <c r="B402" s="90"/>
      <c r="C402" s="89"/>
      <c r="D402" s="61" t="str">
        <f>IFERROR(IF(C402="No CAS","",INDEX('DEQ Pollutant List'!$C$7:$C$614,MATCH('5. Pollutant Emissions - MB'!C402,'DEQ Pollutant List'!$B$7:$B$614,0))),"")</f>
        <v/>
      </c>
      <c r="E402" s="201" t="str">
        <f>IFERROR(IF(OR($C402="",$C402="No CAS"),INDEX('DEQ Pollutant List'!$A$7:$A$614,MATCH($D402,'DEQ Pollutant List'!$C$7:$C$614,0)),INDEX('DEQ Pollutant List'!$A$7:$A$614,MATCH($C402,'DEQ Pollutant List'!$B$7:$B$614,0))),"")</f>
        <v/>
      </c>
      <c r="F402" s="93"/>
      <c r="G402" s="94"/>
      <c r="H402" s="80"/>
      <c r="I402" s="77"/>
      <c r="J402" s="81"/>
      <c r="K402" s="79"/>
      <c r="L402" s="77"/>
      <c r="M402" s="81"/>
      <c r="N402" s="79"/>
    </row>
    <row r="403" spans="1:14" x14ac:dyDescent="0.35">
      <c r="A403" s="59"/>
      <c r="B403" s="90"/>
      <c r="C403" s="89"/>
      <c r="D403" s="61" t="str">
        <f>IFERROR(IF(C403="No CAS","",INDEX('DEQ Pollutant List'!$C$7:$C$614,MATCH('5. Pollutant Emissions - MB'!C403,'DEQ Pollutant List'!$B$7:$B$614,0))),"")</f>
        <v/>
      </c>
      <c r="E403" s="201" t="str">
        <f>IFERROR(IF(OR($C403="",$C403="No CAS"),INDEX('DEQ Pollutant List'!$A$7:$A$614,MATCH($D403,'DEQ Pollutant List'!$C$7:$C$614,0)),INDEX('DEQ Pollutant List'!$A$7:$A$614,MATCH($C403,'DEQ Pollutant List'!$B$7:$B$614,0))),"")</f>
        <v/>
      </c>
      <c r="F403" s="93"/>
      <c r="G403" s="94"/>
      <c r="H403" s="80"/>
      <c r="I403" s="77"/>
      <c r="J403" s="81"/>
      <c r="K403" s="79"/>
      <c r="L403" s="77"/>
      <c r="M403" s="81"/>
      <c r="N403" s="79"/>
    </row>
    <row r="404" spans="1:14" x14ac:dyDescent="0.35">
      <c r="A404" s="59"/>
      <c r="B404" s="90"/>
      <c r="C404" s="89"/>
      <c r="D404" s="61" t="str">
        <f>IFERROR(IF(C404="No CAS","",INDEX('DEQ Pollutant List'!$C$7:$C$614,MATCH('5. Pollutant Emissions - MB'!C404,'DEQ Pollutant List'!$B$7:$B$614,0))),"")</f>
        <v/>
      </c>
      <c r="E404" s="201" t="str">
        <f>IFERROR(IF(OR($C404="",$C404="No CAS"),INDEX('DEQ Pollutant List'!$A$7:$A$614,MATCH($D404,'DEQ Pollutant List'!$C$7:$C$614,0)),INDEX('DEQ Pollutant List'!$A$7:$A$614,MATCH($C404,'DEQ Pollutant List'!$B$7:$B$614,0))),"")</f>
        <v/>
      </c>
      <c r="F404" s="93"/>
      <c r="G404" s="94"/>
      <c r="H404" s="80"/>
      <c r="I404" s="77"/>
      <c r="J404" s="81"/>
      <c r="K404" s="79"/>
      <c r="L404" s="77"/>
      <c r="M404" s="81"/>
      <c r="N404" s="79"/>
    </row>
    <row r="405" spans="1:14" x14ac:dyDescent="0.35">
      <c r="A405" s="59"/>
      <c r="B405" s="90"/>
      <c r="C405" s="89"/>
      <c r="D405" s="61" t="str">
        <f>IFERROR(IF(C405="No CAS","",INDEX('DEQ Pollutant List'!$C$7:$C$614,MATCH('5. Pollutant Emissions - MB'!C405,'DEQ Pollutant List'!$B$7:$B$614,0))),"")</f>
        <v/>
      </c>
      <c r="E405" s="201" t="str">
        <f>IFERROR(IF(OR($C405="",$C405="No CAS"),INDEX('DEQ Pollutant List'!$A$7:$A$614,MATCH($D405,'DEQ Pollutant List'!$C$7:$C$614,0)),INDEX('DEQ Pollutant List'!$A$7:$A$614,MATCH($C405,'DEQ Pollutant List'!$B$7:$B$614,0))),"")</f>
        <v/>
      </c>
      <c r="F405" s="93"/>
      <c r="G405" s="94"/>
      <c r="H405" s="80"/>
      <c r="I405" s="77"/>
      <c r="J405" s="81"/>
      <c r="K405" s="79"/>
      <c r="L405" s="77"/>
      <c r="M405" s="81"/>
      <c r="N405" s="79"/>
    </row>
    <row r="406" spans="1:14" x14ac:dyDescent="0.35">
      <c r="A406" s="59"/>
      <c r="B406" s="90"/>
      <c r="C406" s="89"/>
      <c r="D406" s="61" t="str">
        <f>IFERROR(IF(C406="No CAS","",INDEX('DEQ Pollutant List'!$C$7:$C$614,MATCH('5. Pollutant Emissions - MB'!C406,'DEQ Pollutant List'!$B$7:$B$614,0))),"")</f>
        <v/>
      </c>
      <c r="E406" s="201" t="str">
        <f>IFERROR(IF(OR($C406="",$C406="No CAS"),INDEX('DEQ Pollutant List'!$A$7:$A$614,MATCH($D406,'DEQ Pollutant List'!$C$7:$C$614,0)),INDEX('DEQ Pollutant List'!$A$7:$A$614,MATCH($C406,'DEQ Pollutant List'!$B$7:$B$614,0))),"")</f>
        <v/>
      </c>
      <c r="F406" s="93"/>
      <c r="G406" s="94"/>
      <c r="H406" s="80"/>
      <c r="I406" s="77"/>
      <c r="J406" s="81"/>
      <c r="K406" s="79"/>
      <c r="L406" s="77"/>
      <c r="M406" s="81"/>
      <c r="N406" s="79"/>
    </row>
    <row r="407" spans="1:14" x14ac:dyDescent="0.35">
      <c r="A407" s="59"/>
      <c r="B407" s="90"/>
      <c r="C407" s="89"/>
      <c r="D407" s="61" t="str">
        <f>IFERROR(IF(C407="No CAS","",INDEX('DEQ Pollutant List'!$C$7:$C$614,MATCH('5. Pollutant Emissions - MB'!C407,'DEQ Pollutant List'!$B$7:$B$614,0))),"")</f>
        <v/>
      </c>
      <c r="E407" s="201" t="str">
        <f>IFERROR(IF(OR($C407="",$C407="No CAS"),INDEX('DEQ Pollutant List'!$A$7:$A$614,MATCH($D407,'DEQ Pollutant List'!$C$7:$C$614,0)),INDEX('DEQ Pollutant List'!$A$7:$A$614,MATCH($C407,'DEQ Pollutant List'!$B$7:$B$614,0))),"")</f>
        <v/>
      </c>
      <c r="F407" s="93"/>
      <c r="G407" s="94"/>
      <c r="H407" s="80"/>
      <c r="I407" s="77"/>
      <c r="J407" s="81"/>
      <c r="K407" s="79"/>
      <c r="L407" s="77"/>
      <c r="M407" s="81"/>
      <c r="N407" s="79"/>
    </row>
    <row r="408" spans="1:14" x14ac:dyDescent="0.35">
      <c r="A408" s="59"/>
      <c r="B408" s="90"/>
      <c r="C408" s="89"/>
      <c r="D408" s="61" t="str">
        <f>IFERROR(IF(C408="No CAS","",INDEX('DEQ Pollutant List'!$C$7:$C$614,MATCH('5. Pollutant Emissions - MB'!C408,'DEQ Pollutant List'!$B$7:$B$614,0))),"")</f>
        <v/>
      </c>
      <c r="E408" s="201" t="str">
        <f>IFERROR(IF(OR($C408="",$C408="No CAS"),INDEX('DEQ Pollutant List'!$A$7:$A$614,MATCH($D408,'DEQ Pollutant List'!$C$7:$C$614,0)),INDEX('DEQ Pollutant List'!$A$7:$A$614,MATCH($C408,'DEQ Pollutant List'!$B$7:$B$614,0))),"")</f>
        <v/>
      </c>
      <c r="F408" s="93"/>
      <c r="G408" s="94"/>
      <c r="H408" s="80"/>
      <c r="I408" s="77"/>
      <c r="J408" s="81"/>
      <c r="K408" s="79"/>
      <c r="L408" s="77"/>
      <c r="M408" s="81"/>
      <c r="N408" s="79"/>
    </row>
    <row r="409" spans="1:14" x14ac:dyDescent="0.35">
      <c r="A409" s="59"/>
      <c r="B409" s="90"/>
      <c r="C409" s="89"/>
      <c r="D409" s="61" t="str">
        <f>IFERROR(IF(C409="No CAS","",INDEX('DEQ Pollutant List'!$C$7:$C$614,MATCH('5. Pollutant Emissions - MB'!C409,'DEQ Pollutant List'!$B$7:$B$614,0))),"")</f>
        <v/>
      </c>
      <c r="E409" s="201" t="str">
        <f>IFERROR(IF(OR($C409="",$C409="No CAS"),INDEX('DEQ Pollutant List'!$A$7:$A$614,MATCH($D409,'DEQ Pollutant List'!$C$7:$C$614,0)),INDEX('DEQ Pollutant List'!$A$7:$A$614,MATCH($C409,'DEQ Pollutant List'!$B$7:$B$614,0))),"")</f>
        <v/>
      </c>
      <c r="F409" s="93"/>
      <c r="G409" s="94"/>
      <c r="H409" s="80"/>
      <c r="I409" s="77"/>
      <c r="J409" s="81"/>
      <c r="K409" s="79"/>
      <c r="L409" s="77"/>
      <c r="M409" s="81"/>
      <c r="N409" s="79"/>
    </row>
    <row r="410" spans="1:14" x14ac:dyDescent="0.35">
      <c r="A410" s="59"/>
      <c r="B410" s="90"/>
      <c r="C410" s="89"/>
      <c r="D410" s="61" t="str">
        <f>IFERROR(IF(C410="No CAS","",INDEX('DEQ Pollutant List'!$C$7:$C$614,MATCH('5. Pollutant Emissions - MB'!C410,'DEQ Pollutant List'!$B$7:$B$614,0))),"")</f>
        <v/>
      </c>
      <c r="E410" s="201" t="str">
        <f>IFERROR(IF(OR($C410="",$C410="No CAS"),INDEX('DEQ Pollutant List'!$A$7:$A$614,MATCH($D410,'DEQ Pollutant List'!$C$7:$C$614,0)),INDEX('DEQ Pollutant List'!$A$7:$A$614,MATCH($C410,'DEQ Pollutant List'!$B$7:$B$614,0))),"")</f>
        <v/>
      </c>
      <c r="F410" s="93"/>
      <c r="G410" s="94"/>
      <c r="H410" s="80"/>
      <c r="I410" s="77"/>
      <c r="J410" s="81"/>
      <c r="K410" s="79"/>
      <c r="L410" s="77"/>
      <c r="M410" s="81"/>
      <c r="N410" s="79"/>
    </row>
    <row r="411" spans="1:14" x14ac:dyDescent="0.35">
      <c r="A411" s="59"/>
      <c r="B411" s="90"/>
      <c r="C411" s="89"/>
      <c r="D411" s="61" t="str">
        <f>IFERROR(IF(C411="No CAS","",INDEX('DEQ Pollutant List'!$C$7:$C$614,MATCH('5. Pollutant Emissions - MB'!C411,'DEQ Pollutant List'!$B$7:$B$614,0))),"")</f>
        <v/>
      </c>
      <c r="E411" s="201" t="str">
        <f>IFERROR(IF(OR($C411="",$C411="No CAS"),INDEX('DEQ Pollutant List'!$A$7:$A$614,MATCH($D411,'DEQ Pollutant List'!$C$7:$C$614,0)),INDEX('DEQ Pollutant List'!$A$7:$A$614,MATCH($C411,'DEQ Pollutant List'!$B$7:$B$614,0))),"")</f>
        <v/>
      </c>
      <c r="F411" s="93"/>
      <c r="G411" s="94"/>
      <c r="H411" s="80"/>
      <c r="I411" s="77"/>
      <c r="J411" s="81"/>
      <c r="K411" s="79"/>
      <c r="L411" s="77"/>
      <c r="M411" s="81"/>
      <c r="N411" s="79"/>
    </row>
    <row r="412" spans="1:14" x14ac:dyDescent="0.35">
      <c r="A412" s="59"/>
      <c r="B412" s="90"/>
      <c r="C412" s="89"/>
      <c r="D412" s="61" t="str">
        <f>IFERROR(IF(C412="No CAS","",INDEX('DEQ Pollutant List'!$C$7:$C$614,MATCH('5. Pollutant Emissions - MB'!C412,'DEQ Pollutant List'!$B$7:$B$614,0))),"")</f>
        <v/>
      </c>
      <c r="E412" s="201" t="str">
        <f>IFERROR(IF(OR($C412="",$C412="No CAS"),INDEX('DEQ Pollutant List'!$A$7:$A$614,MATCH($D412,'DEQ Pollutant List'!$C$7:$C$614,0)),INDEX('DEQ Pollutant List'!$A$7:$A$614,MATCH($C412,'DEQ Pollutant List'!$B$7:$B$614,0))),"")</f>
        <v/>
      </c>
      <c r="F412" s="93"/>
      <c r="G412" s="94"/>
      <c r="H412" s="80"/>
      <c r="I412" s="77"/>
      <c r="J412" s="81"/>
      <c r="K412" s="79"/>
      <c r="L412" s="77"/>
      <c r="M412" s="81"/>
      <c r="N412" s="79"/>
    </row>
    <row r="413" spans="1:14" x14ac:dyDescent="0.35">
      <c r="A413" s="59"/>
      <c r="B413" s="90"/>
      <c r="C413" s="89"/>
      <c r="D413" s="61" t="str">
        <f>IFERROR(IF(C413="No CAS","",INDEX('DEQ Pollutant List'!$C$7:$C$614,MATCH('5. Pollutant Emissions - MB'!C413,'DEQ Pollutant List'!$B$7:$B$614,0))),"")</f>
        <v/>
      </c>
      <c r="E413" s="201" t="str">
        <f>IFERROR(IF(OR($C413="",$C413="No CAS"),INDEX('DEQ Pollutant List'!$A$7:$A$614,MATCH($D413,'DEQ Pollutant List'!$C$7:$C$614,0)),INDEX('DEQ Pollutant List'!$A$7:$A$614,MATCH($C413,'DEQ Pollutant List'!$B$7:$B$614,0))),"")</f>
        <v/>
      </c>
      <c r="F413" s="93"/>
      <c r="G413" s="94"/>
      <c r="H413" s="80"/>
      <c r="I413" s="77"/>
      <c r="J413" s="81"/>
      <c r="K413" s="79"/>
      <c r="L413" s="77"/>
      <c r="M413" s="81"/>
      <c r="N413" s="79"/>
    </row>
    <row r="414" spans="1:14" x14ac:dyDescent="0.35">
      <c r="A414" s="59"/>
      <c r="B414" s="90"/>
      <c r="C414" s="89"/>
      <c r="D414" s="61" t="str">
        <f>IFERROR(IF(C414="No CAS","",INDEX('DEQ Pollutant List'!$C$7:$C$614,MATCH('5. Pollutant Emissions - MB'!C414,'DEQ Pollutant List'!$B$7:$B$614,0))),"")</f>
        <v/>
      </c>
      <c r="E414" s="201" t="str">
        <f>IFERROR(IF(OR($C414="",$C414="No CAS"),INDEX('DEQ Pollutant List'!$A$7:$A$614,MATCH($D414,'DEQ Pollutant List'!$C$7:$C$614,0)),INDEX('DEQ Pollutant List'!$A$7:$A$614,MATCH($C414,'DEQ Pollutant List'!$B$7:$B$614,0))),"")</f>
        <v/>
      </c>
      <c r="F414" s="93"/>
      <c r="G414" s="94"/>
      <c r="H414" s="80"/>
      <c r="I414" s="77"/>
      <c r="J414" s="81"/>
      <c r="K414" s="79"/>
      <c r="L414" s="77"/>
      <c r="M414" s="81"/>
      <c r="N414" s="79"/>
    </row>
    <row r="415" spans="1:14" x14ac:dyDescent="0.35">
      <c r="A415" s="59"/>
      <c r="B415" s="90"/>
      <c r="C415" s="89"/>
      <c r="D415" s="61" t="str">
        <f>IFERROR(IF(C415="No CAS","",INDEX('DEQ Pollutant List'!$C$7:$C$614,MATCH('5. Pollutant Emissions - MB'!C415,'DEQ Pollutant List'!$B$7:$B$614,0))),"")</f>
        <v/>
      </c>
      <c r="E415" s="201" t="str">
        <f>IFERROR(IF(OR($C415="",$C415="No CAS"),INDEX('DEQ Pollutant List'!$A$7:$A$614,MATCH($D415,'DEQ Pollutant List'!$C$7:$C$614,0)),INDEX('DEQ Pollutant List'!$A$7:$A$614,MATCH($C415,'DEQ Pollutant List'!$B$7:$B$614,0))),"")</f>
        <v/>
      </c>
      <c r="F415" s="93"/>
      <c r="G415" s="94"/>
      <c r="H415" s="80"/>
      <c r="I415" s="77"/>
      <c r="J415" s="81"/>
      <c r="K415" s="79"/>
      <c r="L415" s="77"/>
      <c r="M415" s="81"/>
      <c r="N415" s="79"/>
    </row>
    <row r="416" spans="1:14" x14ac:dyDescent="0.35">
      <c r="A416" s="59"/>
      <c r="B416" s="90"/>
      <c r="C416" s="89"/>
      <c r="D416" s="61" t="str">
        <f>IFERROR(IF(C416="No CAS","",INDEX('DEQ Pollutant List'!$C$7:$C$614,MATCH('5. Pollutant Emissions - MB'!C416,'DEQ Pollutant List'!$B$7:$B$614,0))),"")</f>
        <v/>
      </c>
      <c r="E416" s="201" t="str">
        <f>IFERROR(IF(OR($C416="",$C416="No CAS"),INDEX('DEQ Pollutant List'!$A$7:$A$614,MATCH($D416,'DEQ Pollutant List'!$C$7:$C$614,0)),INDEX('DEQ Pollutant List'!$A$7:$A$614,MATCH($C416,'DEQ Pollutant List'!$B$7:$B$614,0))),"")</f>
        <v/>
      </c>
      <c r="F416" s="93"/>
      <c r="G416" s="94"/>
      <c r="H416" s="80"/>
      <c r="I416" s="77"/>
      <c r="J416" s="81"/>
      <c r="K416" s="79"/>
      <c r="L416" s="77"/>
      <c r="M416" s="81"/>
      <c r="N416" s="79"/>
    </row>
    <row r="417" spans="1:14" x14ac:dyDescent="0.35">
      <c r="A417" s="59"/>
      <c r="B417" s="90"/>
      <c r="C417" s="89"/>
      <c r="D417" s="61" t="str">
        <f>IFERROR(IF(C417="No CAS","",INDEX('DEQ Pollutant List'!$C$7:$C$614,MATCH('5. Pollutant Emissions - MB'!C417,'DEQ Pollutant List'!$B$7:$B$614,0))),"")</f>
        <v/>
      </c>
      <c r="E417" s="201" t="str">
        <f>IFERROR(IF(OR($C417="",$C417="No CAS"),INDEX('DEQ Pollutant List'!$A$7:$A$614,MATCH($D417,'DEQ Pollutant List'!$C$7:$C$614,0)),INDEX('DEQ Pollutant List'!$A$7:$A$614,MATCH($C417,'DEQ Pollutant List'!$B$7:$B$614,0))),"")</f>
        <v/>
      </c>
      <c r="F417" s="93"/>
      <c r="G417" s="94"/>
      <c r="H417" s="80"/>
      <c r="I417" s="77"/>
      <c r="J417" s="81"/>
      <c r="K417" s="79"/>
      <c r="L417" s="77"/>
      <c r="M417" s="81"/>
      <c r="N417" s="79"/>
    </row>
    <row r="418" spans="1:14" x14ac:dyDescent="0.35">
      <c r="A418" s="59"/>
      <c r="B418" s="90"/>
      <c r="C418" s="89"/>
      <c r="D418" s="61" t="str">
        <f>IFERROR(IF(C418="No CAS","",INDEX('DEQ Pollutant List'!$C$7:$C$614,MATCH('5. Pollutant Emissions - MB'!C418,'DEQ Pollutant List'!$B$7:$B$614,0))),"")</f>
        <v/>
      </c>
      <c r="E418" s="201" t="str">
        <f>IFERROR(IF(OR($C418="",$C418="No CAS"),INDEX('DEQ Pollutant List'!$A$7:$A$614,MATCH($D418,'DEQ Pollutant List'!$C$7:$C$614,0)),INDEX('DEQ Pollutant List'!$A$7:$A$614,MATCH($C418,'DEQ Pollutant List'!$B$7:$B$614,0))),"")</f>
        <v/>
      </c>
      <c r="F418" s="93"/>
      <c r="G418" s="94"/>
      <c r="H418" s="80"/>
      <c r="I418" s="77"/>
      <c r="J418" s="81"/>
      <c r="K418" s="79"/>
      <c r="L418" s="77"/>
      <c r="M418" s="81"/>
      <c r="N418" s="79"/>
    </row>
    <row r="419" spans="1:14" x14ac:dyDescent="0.35">
      <c r="A419" s="59"/>
      <c r="B419" s="90"/>
      <c r="C419" s="89"/>
      <c r="D419" s="61" t="str">
        <f>IFERROR(IF(C419="No CAS","",INDEX('DEQ Pollutant List'!$C$7:$C$614,MATCH('5. Pollutant Emissions - MB'!C419,'DEQ Pollutant List'!$B$7:$B$614,0))),"")</f>
        <v/>
      </c>
      <c r="E419" s="201" t="str">
        <f>IFERROR(IF(OR($C419="",$C419="No CAS"),INDEX('DEQ Pollutant List'!$A$7:$A$614,MATCH($D419,'DEQ Pollutant List'!$C$7:$C$614,0)),INDEX('DEQ Pollutant List'!$A$7:$A$614,MATCH($C419,'DEQ Pollutant List'!$B$7:$B$614,0))),"")</f>
        <v/>
      </c>
      <c r="F419" s="93"/>
      <c r="G419" s="94"/>
      <c r="H419" s="80"/>
      <c r="I419" s="77"/>
      <c r="J419" s="81"/>
      <c r="K419" s="79"/>
      <c r="L419" s="77"/>
      <c r="M419" s="81"/>
      <c r="N419" s="79"/>
    </row>
    <row r="420" spans="1:14" x14ac:dyDescent="0.35">
      <c r="A420" s="59"/>
      <c r="B420" s="90"/>
      <c r="C420" s="89"/>
      <c r="D420" s="61" t="str">
        <f>IFERROR(IF(C420="No CAS","",INDEX('DEQ Pollutant List'!$C$7:$C$614,MATCH('5. Pollutant Emissions - MB'!C420,'DEQ Pollutant List'!$B$7:$B$614,0))),"")</f>
        <v/>
      </c>
      <c r="E420" s="201" t="str">
        <f>IFERROR(IF(OR($C420="",$C420="No CAS"),INDEX('DEQ Pollutant List'!$A$7:$A$614,MATCH($D420,'DEQ Pollutant List'!$C$7:$C$614,0)),INDEX('DEQ Pollutant List'!$A$7:$A$614,MATCH($C420,'DEQ Pollutant List'!$B$7:$B$614,0))),"")</f>
        <v/>
      </c>
      <c r="F420" s="93"/>
      <c r="G420" s="94"/>
      <c r="H420" s="80"/>
      <c r="I420" s="77"/>
      <c r="J420" s="81"/>
      <c r="K420" s="79"/>
      <c r="L420" s="77"/>
      <c r="M420" s="81"/>
      <c r="N420" s="79"/>
    </row>
    <row r="421" spans="1:14" x14ac:dyDescent="0.35">
      <c r="A421" s="59"/>
      <c r="B421" s="90"/>
      <c r="C421" s="89"/>
      <c r="D421" s="61" t="str">
        <f>IFERROR(IF(C421="No CAS","",INDEX('DEQ Pollutant List'!$C$7:$C$614,MATCH('5. Pollutant Emissions - MB'!C421,'DEQ Pollutant List'!$B$7:$B$614,0))),"")</f>
        <v/>
      </c>
      <c r="E421" s="201" t="str">
        <f>IFERROR(IF(OR($C421="",$C421="No CAS"),INDEX('DEQ Pollutant List'!$A$7:$A$614,MATCH($D421,'DEQ Pollutant List'!$C$7:$C$614,0)),INDEX('DEQ Pollutant List'!$A$7:$A$614,MATCH($C421,'DEQ Pollutant List'!$B$7:$B$614,0))),"")</f>
        <v/>
      </c>
      <c r="F421" s="93"/>
      <c r="G421" s="94"/>
      <c r="H421" s="80"/>
      <c r="I421" s="77"/>
      <c r="J421" s="81"/>
      <c r="K421" s="79"/>
      <c r="L421" s="77"/>
      <c r="M421" s="81"/>
      <c r="N421" s="79"/>
    </row>
    <row r="422" spans="1:14" x14ac:dyDescent="0.35">
      <c r="A422" s="59"/>
      <c r="B422" s="90"/>
      <c r="C422" s="89"/>
      <c r="D422" s="61" t="str">
        <f>IFERROR(IF(C422="No CAS","",INDEX('DEQ Pollutant List'!$C$7:$C$614,MATCH('5. Pollutant Emissions - MB'!C422,'DEQ Pollutant List'!$B$7:$B$614,0))),"")</f>
        <v/>
      </c>
      <c r="E422" s="201" t="str">
        <f>IFERROR(IF(OR($C422="",$C422="No CAS"),INDEX('DEQ Pollutant List'!$A$7:$A$614,MATCH($D422,'DEQ Pollutant List'!$C$7:$C$614,0)),INDEX('DEQ Pollutant List'!$A$7:$A$614,MATCH($C422,'DEQ Pollutant List'!$B$7:$B$614,0))),"")</f>
        <v/>
      </c>
      <c r="F422" s="93"/>
      <c r="G422" s="94"/>
      <c r="H422" s="80"/>
      <c r="I422" s="77"/>
      <c r="J422" s="81"/>
      <c r="K422" s="79"/>
      <c r="L422" s="77"/>
      <c r="M422" s="81"/>
      <c r="N422" s="79"/>
    </row>
    <row r="423" spans="1:14" x14ac:dyDescent="0.35">
      <c r="A423" s="59"/>
      <c r="B423" s="90"/>
      <c r="C423" s="89"/>
      <c r="D423" s="61" t="str">
        <f>IFERROR(IF(C423="No CAS","",INDEX('DEQ Pollutant List'!$C$7:$C$614,MATCH('5. Pollutant Emissions - MB'!C423,'DEQ Pollutant List'!$B$7:$B$614,0))),"")</f>
        <v/>
      </c>
      <c r="E423" s="201" t="str">
        <f>IFERROR(IF(OR($C423="",$C423="No CAS"),INDEX('DEQ Pollutant List'!$A$7:$A$614,MATCH($D423,'DEQ Pollutant List'!$C$7:$C$614,0)),INDEX('DEQ Pollutant List'!$A$7:$A$614,MATCH($C423,'DEQ Pollutant List'!$B$7:$B$614,0))),"")</f>
        <v/>
      </c>
      <c r="F423" s="93"/>
      <c r="G423" s="94"/>
      <c r="H423" s="80"/>
      <c r="I423" s="77"/>
      <c r="J423" s="81"/>
      <c r="K423" s="79"/>
      <c r="L423" s="77"/>
      <c r="M423" s="81"/>
      <c r="N423" s="79"/>
    </row>
    <row r="424" spans="1:14" x14ac:dyDescent="0.35">
      <c r="A424" s="59"/>
      <c r="B424" s="90"/>
      <c r="C424" s="89"/>
      <c r="D424" s="61" t="str">
        <f>IFERROR(IF(C424="No CAS","",INDEX('DEQ Pollutant List'!$C$7:$C$614,MATCH('5. Pollutant Emissions - MB'!C424,'DEQ Pollutant List'!$B$7:$B$614,0))),"")</f>
        <v/>
      </c>
      <c r="E424" s="201" t="str">
        <f>IFERROR(IF(OR($C424="",$C424="No CAS"),INDEX('DEQ Pollutant List'!$A$7:$A$614,MATCH($D424,'DEQ Pollutant List'!$C$7:$C$614,0)),INDEX('DEQ Pollutant List'!$A$7:$A$614,MATCH($C424,'DEQ Pollutant List'!$B$7:$B$614,0))),"")</f>
        <v/>
      </c>
      <c r="F424" s="93"/>
      <c r="G424" s="94"/>
      <c r="H424" s="80"/>
      <c r="I424" s="77"/>
      <c r="J424" s="81"/>
      <c r="K424" s="79"/>
      <c r="L424" s="77"/>
      <c r="M424" s="81"/>
      <c r="N424" s="79"/>
    </row>
    <row r="425" spans="1:14" x14ac:dyDescent="0.35">
      <c r="A425" s="59"/>
      <c r="B425" s="90"/>
      <c r="C425" s="89"/>
      <c r="D425" s="61" t="str">
        <f>IFERROR(IF(C425="No CAS","",INDEX('DEQ Pollutant List'!$C$7:$C$614,MATCH('5. Pollutant Emissions - MB'!C425,'DEQ Pollutant List'!$B$7:$B$614,0))),"")</f>
        <v/>
      </c>
      <c r="E425" s="201" t="str">
        <f>IFERROR(IF(OR($C425="",$C425="No CAS"),INDEX('DEQ Pollutant List'!$A$7:$A$614,MATCH($D425,'DEQ Pollutant List'!$C$7:$C$614,0)),INDEX('DEQ Pollutant List'!$A$7:$A$614,MATCH($C425,'DEQ Pollutant List'!$B$7:$B$614,0))),"")</f>
        <v/>
      </c>
      <c r="F425" s="93"/>
      <c r="G425" s="94"/>
      <c r="H425" s="80"/>
      <c r="I425" s="77"/>
      <c r="J425" s="81"/>
      <c r="K425" s="79"/>
      <c r="L425" s="77"/>
      <c r="M425" s="81"/>
      <c r="N425" s="79"/>
    </row>
    <row r="426" spans="1:14" x14ac:dyDescent="0.35">
      <c r="A426" s="59"/>
      <c r="B426" s="90"/>
      <c r="C426" s="89"/>
      <c r="D426" s="61" t="str">
        <f>IFERROR(IF(C426="No CAS","",INDEX('DEQ Pollutant List'!$C$7:$C$614,MATCH('5. Pollutant Emissions - MB'!C426,'DEQ Pollutant List'!$B$7:$B$614,0))),"")</f>
        <v/>
      </c>
      <c r="E426" s="201" t="str">
        <f>IFERROR(IF(OR($C426="",$C426="No CAS"),INDEX('DEQ Pollutant List'!$A$7:$A$614,MATCH($D426,'DEQ Pollutant List'!$C$7:$C$614,0)),INDEX('DEQ Pollutant List'!$A$7:$A$614,MATCH($C426,'DEQ Pollutant List'!$B$7:$B$614,0))),"")</f>
        <v/>
      </c>
      <c r="F426" s="93"/>
      <c r="G426" s="94"/>
      <c r="H426" s="80"/>
      <c r="I426" s="77"/>
      <c r="J426" s="81"/>
      <c r="K426" s="79"/>
      <c r="L426" s="77"/>
      <c r="M426" s="81"/>
      <c r="N426" s="79"/>
    </row>
    <row r="427" spans="1:14" x14ac:dyDescent="0.35">
      <c r="A427" s="59"/>
      <c r="B427" s="90"/>
      <c r="C427" s="89"/>
      <c r="D427" s="61" t="str">
        <f>IFERROR(IF(C427="No CAS","",INDEX('DEQ Pollutant List'!$C$7:$C$614,MATCH('5. Pollutant Emissions - MB'!C427,'DEQ Pollutant List'!$B$7:$B$614,0))),"")</f>
        <v/>
      </c>
      <c r="E427" s="201" t="str">
        <f>IFERROR(IF(OR($C427="",$C427="No CAS"),INDEX('DEQ Pollutant List'!$A$7:$A$614,MATCH($D427,'DEQ Pollutant List'!$C$7:$C$614,0)),INDEX('DEQ Pollutant List'!$A$7:$A$614,MATCH($C427,'DEQ Pollutant List'!$B$7:$B$614,0))),"")</f>
        <v/>
      </c>
      <c r="F427" s="93"/>
      <c r="G427" s="94"/>
      <c r="H427" s="80"/>
      <c r="I427" s="77"/>
      <c r="J427" s="81"/>
      <c r="K427" s="79"/>
      <c r="L427" s="77"/>
      <c r="M427" s="81"/>
      <c r="N427" s="79"/>
    </row>
    <row r="428" spans="1:14" x14ac:dyDescent="0.35">
      <c r="A428" s="59"/>
      <c r="B428" s="90"/>
      <c r="C428" s="89"/>
      <c r="D428" s="61" t="str">
        <f>IFERROR(IF(C428="No CAS","",INDEX('DEQ Pollutant List'!$C$7:$C$614,MATCH('5. Pollutant Emissions - MB'!C428,'DEQ Pollutant List'!$B$7:$B$614,0))),"")</f>
        <v/>
      </c>
      <c r="E428" s="201" t="str">
        <f>IFERROR(IF(OR($C428="",$C428="No CAS"),INDEX('DEQ Pollutant List'!$A$7:$A$614,MATCH($D428,'DEQ Pollutant List'!$C$7:$C$614,0)),INDEX('DEQ Pollutant List'!$A$7:$A$614,MATCH($C428,'DEQ Pollutant List'!$B$7:$B$614,0))),"")</f>
        <v/>
      </c>
      <c r="F428" s="93"/>
      <c r="G428" s="94"/>
      <c r="H428" s="80"/>
      <c r="I428" s="77"/>
      <c r="J428" s="81"/>
      <c r="K428" s="79"/>
      <c r="L428" s="77"/>
      <c r="M428" s="81"/>
      <c r="N428" s="79"/>
    </row>
    <row r="429" spans="1:14" x14ac:dyDescent="0.35">
      <c r="A429" s="59"/>
      <c r="B429" s="90"/>
      <c r="C429" s="89"/>
      <c r="D429" s="61" t="str">
        <f>IFERROR(IF(C429="No CAS","",INDEX('DEQ Pollutant List'!$C$7:$C$614,MATCH('5. Pollutant Emissions - MB'!C429,'DEQ Pollutant List'!$B$7:$B$614,0))),"")</f>
        <v/>
      </c>
      <c r="E429" s="201" t="str">
        <f>IFERROR(IF(OR($C429="",$C429="No CAS"),INDEX('DEQ Pollutant List'!$A$7:$A$614,MATCH($D429,'DEQ Pollutant List'!$C$7:$C$614,0)),INDEX('DEQ Pollutant List'!$A$7:$A$614,MATCH($C429,'DEQ Pollutant List'!$B$7:$B$614,0))),"")</f>
        <v/>
      </c>
      <c r="F429" s="93"/>
      <c r="G429" s="94"/>
      <c r="H429" s="80"/>
      <c r="I429" s="77"/>
      <c r="J429" s="81"/>
      <c r="K429" s="79"/>
      <c r="L429" s="77"/>
      <c r="M429" s="81"/>
      <c r="N429" s="79"/>
    </row>
    <row r="430" spans="1:14" x14ac:dyDescent="0.35">
      <c r="A430" s="59"/>
      <c r="B430" s="90"/>
      <c r="C430" s="89"/>
      <c r="D430" s="61" t="str">
        <f>IFERROR(IF(C430="No CAS","",INDEX('DEQ Pollutant List'!$C$7:$C$614,MATCH('5. Pollutant Emissions - MB'!C430,'DEQ Pollutant List'!$B$7:$B$614,0))),"")</f>
        <v/>
      </c>
      <c r="E430" s="201" t="str">
        <f>IFERROR(IF(OR($C430="",$C430="No CAS"),INDEX('DEQ Pollutant List'!$A$7:$A$614,MATCH($D430,'DEQ Pollutant List'!$C$7:$C$614,0)),INDEX('DEQ Pollutant List'!$A$7:$A$614,MATCH($C430,'DEQ Pollutant List'!$B$7:$B$614,0))),"")</f>
        <v/>
      </c>
      <c r="F430" s="93"/>
      <c r="G430" s="94"/>
      <c r="H430" s="80"/>
      <c r="I430" s="77"/>
      <c r="J430" s="81"/>
      <c r="K430" s="79"/>
      <c r="L430" s="77"/>
      <c r="M430" s="81"/>
      <c r="N430" s="79"/>
    </row>
    <row r="431" spans="1:14" x14ac:dyDescent="0.35">
      <c r="A431" s="59"/>
      <c r="B431" s="90"/>
      <c r="C431" s="89"/>
      <c r="D431" s="61" t="str">
        <f>IFERROR(IF(C431="No CAS","",INDEX('DEQ Pollutant List'!$C$7:$C$614,MATCH('5. Pollutant Emissions - MB'!C431,'DEQ Pollutant List'!$B$7:$B$614,0))),"")</f>
        <v/>
      </c>
      <c r="E431" s="201" t="str">
        <f>IFERROR(IF(OR($C431="",$C431="No CAS"),INDEX('DEQ Pollutant List'!$A$7:$A$614,MATCH($D431,'DEQ Pollutant List'!$C$7:$C$614,0)),INDEX('DEQ Pollutant List'!$A$7:$A$614,MATCH($C431,'DEQ Pollutant List'!$B$7:$B$614,0))),"")</f>
        <v/>
      </c>
      <c r="F431" s="93"/>
      <c r="G431" s="94"/>
      <c r="H431" s="80"/>
      <c r="I431" s="77"/>
      <c r="J431" s="81"/>
      <c r="K431" s="79"/>
      <c r="L431" s="77"/>
      <c r="M431" s="81"/>
      <c r="N431" s="79"/>
    </row>
    <row r="432" spans="1:14" x14ac:dyDescent="0.35">
      <c r="A432" s="59"/>
      <c r="B432" s="90"/>
      <c r="C432" s="89"/>
      <c r="D432" s="61" t="str">
        <f>IFERROR(IF(C432="No CAS","",INDEX('DEQ Pollutant List'!$C$7:$C$614,MATCH('5. Pollutant Emissions - MB'!C432,'DEQ Pollutant List'!$B$7:$B$614,0))),"")</f>
        <v/>
      </c>
      <c r="E432" s="201" t="str">
        <f>IFERROR(IF(OR($C432="",$C432="No CAS"),INDEX('DEQ Pollutant List'!$A$7:$A$614,MATCH($D432,'DEQ Pollutant List'!$C$7:$C$614,0)),INDEX('DEQ Pollutant List'!$A$7:$A$614,MATCH($C432,'DEQ Pollutant List'!$B$7:$B$614,0))),"")</f>
        <v/>
      </c>
      <c r="F432" s="93"/>
      <c r="G432" s="94"/>
      <c r="H432" s="80"/>
      <c r="I432" s="77"/>
      <c r="J432" s="81"/>
      <c r="K432" s="79"/>
      <c r="L432" s="77"/>
      <c r="M432" s="81"/>
      <c r="N432" s="79"/>
    </row>
    <row r="433" spans="1:14" x14ac:dyDescent="0.35">
      <c r="A433" s="59"/>
      <c r="B433" s="90"/>
      <c r="C433" s="89"/>
      <c r="D433" s="61" t="str">
        <f>IFERROR(IF(C433="No CAS","",INDEX('DEQ Pollutant List'!$C$7:$C$614,MATCH('5. Pollutant Emissions - MB'!C433,'DEQ Pollutant List'!$B$7:$B$614,0))),"")</f>
        <v/>
      </c>
      <c r="E433" s="201" t="str">
        <f>IFERROR(IF(OR($C433="",$C433="No CAS"),INDEX('DEQ Pollutant List'!$A$7:$A$614,MATCH($D433,'DEQ Pollutant List'!$C$7:$C$614,0)),INDEX('DEQ Pollutant List'!$A$7:$A$614,MATCH($C433,'DEQ Pollutant List'!$B$7:$B$614,0))),"")</f>
        <v/>
      </c>
      <c r="F433" s="93"/>
      <c r="G433" s="94"/>
      <c r="H433" s="80"/>
      <c r="I433" s="77"/>
      <c r="J433" s="81"/>
      <c r="K433" s="79"/>
      <c r="L433" s="77"/>
      <c r="M433" s="81"/>
      <c r="N433" s="79"/>
    </row>
    <row r="434" spans="1:14" x14ac:dyDescent="0.35">
      <c r="A434" s="59"/>
      <c r="B434" s="90"/>
      <c r="C434" s="89"/>
      <c r="D434" s="61" t="str">
        <f>IFERROR(IF(C434="No CAS","",INDEX('DEQ Pollutant List'!$C$7:$C$614,MATCH('5. Pollutant Emissions - MB'!C434,'DEQ Pollutant List'!$B$7:$B$614,0))),"")</f>
        <v/>
      </c>
      <c r="E434" s="201" t="str">
        <f>IFERROR(IF(OR($C434="",$C434="No CAS"),INDEX('DEQ Pollutant List'!$A$7:$A$614,MATCH($D434,'DEQ Pollutant List'!$C$7:$C$614,0)),INDEX('DEQ Pollutant List'!$A$7:$A$614,MATCH($C434,'DEQ Pollutant List'!$B$7:$B$614,0))),"")</f>
        <v/>
      </c>
      <c r="F434" s="93"/>
      <c r="G434" s="94"/>
      <c r="H434" s="80"/>
      <c r="I434" s="77"/>
      <c r="J434" s="81"/>
      <c r="K434" s="79"/>
      <c r="L434" s="77"/>
      <c r="M434" s="81"/>
      <c r="N434" s="79"/>
    </row>
    <row r="435" spans="1:14" x14ac:dyDescent="0.35">
      <c r="A435" s="59"/>
      <c r="B435" s="90"/>
      <c r="C435" s="89"/>
      <c r="D435" s="61" t="str">
        <f>IFERROR(IF(C435="No CAS","",INDEX('DEQ Pollutant List'!$C$7:$C$614,MATCH('5. Pollutant Emissions - MB'!C435,'DEQ Pollutant List'!$B$7:$B$614,0))),"")</f>
        <v/>
      </c>
      <c r="E435" s="201" t="str">
        <f>IFERROR(IF(OR($C435="",$C435="No CAS"),INDEX('DEQ Pollutant List'!$A$7:$A$614,MATCH($D435,'DEQ Pollutant List'!$C$7:$C$614,0)),INDEX('DEQ Pollutant List'!$A$7:$A$614,MATCH($C435,'DEQ Pollutant List'!$B$7:$B$614,0))),"")</f>
        <v/>
      </c>
      <c r="F435" s="93"/>
      <c r="G435" s="94"/>
      <c r="H435" s="80"/>
      <c r="I435" s="77"/>
      <c r="J435" s="81"/>
      <c r="K435" s="79"/>
      <c r="L435" s="77"/>
      <c r="M435" s="81"/>
      <c r="N435" s="79"/>
    </row>
    <row r="436" spans="1:14" x14ac:dyDescent="0.35">
      <c r="A436" s="59"/>
      <c r="B436" s="90"/>
      <c r="C436" s="89"/>
      <c r="D436" s="61" t="str">
        <f>IFERROR(IF(C436="No CAS","",INDEX('DEQ Pollutant List'!$C$7:$C$614,MATCH('5. Pollutant Emissions - MB'!C436,'DEQ Pollutant List'!$B$7:$B$614,0))),"")</f>
        <v/>
      </c>
      <c r="E436" s="201" t="str">
        <f>IFERROR(IF(OR($C436="",$C436="No CAS"),INDEX('DEQ Pollutant List'!$A$7:$A$614,MATCH($D436,'DEQ Pollutant List'!$C$7:$C$614,0)),INDEX('DEQ Pollutant List'!$A$7:$A$614,MATCH($C436,'DEQ Pollutant List'!$B$7:$B$614,0))),"")</f>
        <v/>
      </c>
      <c r="F436" s="93"/>
      <c r="G436" s="94"/>
      <c r="H436" s="80"/>
      <c r="I436" s="77"/>
      <c r="J436" s="81"/>
      <c r="K436" s="79"/>
      <c r="L436" s="77"/>
      <c r="M436" s="81"/>
      <c r="N436" s="79"/>
    </row>
    <row r="437" spans="1:14" x14ac:dyDescent="0.35">
      <c r="A437" s="59"/>
      <c r="B437" s="90"/>
      <c r="C437" s="89"/>
      <c r="D437" s="61" t="str">
        <f>IFERROR(IF(C437="No CAS","",INDEX('DEQ Pollutant List'!$C$7:$C$614,MATCH('5. Pollutant Emissions - MB'!C437,'DEQ Pollutant List'!$B$7:$B$614,0))),"")</f>
        <v/>
      </c>
      <c r="E437" s="201" t="str">
        <f>IFERROR(IF(OR($C437="",$C437="No CAS"),INDEX('DEQ Pollutant List'!$A$7:$A$614,MATCH($D437,'DEQ Pollutant List'!$C$7:$C$614,0)),INDEX('DEQ Pollutant List'!$A$7:$A$614,MATCH($C437,'DEQ Pollutant List'!$B$7:$B$614,0))),"")</f>
        <v/>
      </c>
      <c r="F437" s="93"/>
      <c r="G437" s="94"/>
      <c r="H437" s="80"/>
      <c r="I437" s="77"/>
      <c r="J437" s="81"/>
      <c r="K437" s="79"/>
      <c r="L437" s="77"/>
      <c r="M437" s="81"/>
      <c r="N437" s="79"/>
    </row>
    <row r="438" spans="1:14" x14ac:dyDescent="0.35">
      <c r="A438" s="59"/>
      <c r="B438" s="90"/>
      <c r="C438" s="89"/>
      <c r="D438" s="61" t="str">
        <f>IFERROR(IF(C438="No CAS","",INDEX('DEQ Pollutant List'!$C$7:$C$614,MATCH('5. Pollutant Emissions - MB'!C438,'DEQ Pollutant List'!$B$7:$B$614,0))),"")</f>
        <v/>
      </c>
      <c r="E438" s="201" t="str">
        <f>IFERROR(IF(OR($C438="",$C438="No CAS"),INDEX('DEQ Pollutant List'!$A$7:$A$614,MATCH($D438,'DEQ Pollutant List'!$C$7:$C$614,0)),INDEX('DEQ Pollutant List'!$A$7:$A$614,MATCH($C438,'DEQ Pollutant List'!$B$7:$B$614,0))),"")</f>
        <v/>
      </c>
      <c r="F438" s="93"/>
      <c r="G438" s="94"/>
      <c r="H438" s="80"/>
      <c r="I438" s="77"/>
      <c r="J438" s="81"/>
      <c r="K438" s="79"/>
      <c r="L438" s="77"/>
      <c r="M438" s="81"/>
      <c r="N438" s="79"/>
    </row>
    <row r="439" spans="1:14" x14ac:dyDescent="0.35">
      <c r="A439" s="59"/>
      <c r="B439" s="90"/>
      <c r="C439" s="89"/>
      <c r="D439" s="61" t="str">
        <f>IFERROR(IF(C439="No CAS","",INDEX('DEQ Pollutant List'!$C$7:$C$614,MATCH('5. Pollutant Emissions - MB'!C439,'DEQ Pollutant List'!$B$7:$B$614,0))),"")</f>
        <v/>
      </c>
      <c r="E439" s="201" t="str">
        <f>IFERROR(IF(OR($C439="",$C439="No CAS"),INDEX('DEQ Pollutant List'!$A$7:$A$614,MATCH($D439,'DEQ Pollutant List'!$C$7:$C$614,0)),INDEX('DEQ Pollutant List'!$A$7:$A$614,MATCH($C439,'DEQ Pollutant List'!$B$7:$B$614,0))),"")</f>
        <v/>
      </c>
      <c r="F439" s="93"/>
      <c r="G439" s="94"/>
      <c r="H439" s="80"/>
      <c r="I439" s="77"/>
      <c r="J439" s="81"/>
      <c r="K439" s="79"/>
      <c r="L439" s="77"/>
      <c r="M439" s="81"/>
      <c r="N439" s="79"/>
    </row>
    <row r="440" spans="1:14" x14ac:dyDescent="0.35">
      <c r="A440" s="59"/>
      <c r="B440" s="90"/>
      <c r="C440" s="89"/>
      <c r="D440" s="61" t="str">
        <f>IFERROR(IF(C440="No CAS","",INDEX('DEQ Pollutant List'!$C$7:$C$614,MATCH('5. Pollutant Emissions - MB'!C440,'DEQ Pollutant List'!$B$7:$B$614,0))),"")</f>
        <v/>
      </c>
      <c r="E440" s="201" t="str">
        <f>IFERROR(IF(OR($C440="",$C440="No CAS"),INDEX('DEQ Pollutant List'!$A$7:$A$614,MATCH($D440,'DEQ Pollutant List'!$C$7:$C$614,0)),INDEX('DEQ Pollutant List'!$A$7:$A$614,MATCH($C440,'DEQ Pollutant List'!$B$7:$B$614,0))),"")</f>
        <v/>
      </c>
      <c r="F440" s="93"/>
      <c r="G440" s="94"/>
      <c r="H440" s="80"/>
      <c r="I440" s="77"/>
      <c r="J440" s="81"/>
      <c r="K440" s="79"/>
      <c r="L440" s="77"/>
      <c r="M440" s="81"/>
      <c r="N440" s="79"/>
    </row>
    <row r="441" spans="1:14" x14ac:dyDescent="0.35">
      <c r="A441" s="59"/>
      <c r="B441" s="90"/>
      <c r="C441" s="89"/>
      <c r="D441" s="61" t="str">
        <f>IFERROR(IF(C441="No CAS","",INDEX('DEQ Pollutant List'!$C$7:$C$614,MATCH('5. Pollutant Emissions - MB'!C441,'DEQ Pollutant List'!$B$7:$B$614,0))),"")</f>
        <v/>
      </c>
      <c r="E441" s="201" t="str">
        <f>IFERROR(IF(OR($C441="",$C441="No CAS"),INDEX('DEQ Pollutant List'!$A$7:$A$614,MATCH($D441,'DEQ Pollutant List'!$C$7:$C$614,0)),INDEX('DEQ Pollutant List'!$A$7:$A$614,MATCH($C441,'DEQ Pollutant List'!$B$7:$B$614,0))),"")</f>
        <v/>
      </c>
      <c r="F441" s="93"/>
      <c r="G441" s="94"/>
      <c r="H441" s="80"/>
      <c r="I441" s="77"/>
      <c r="J441" s="81"/>
      <c r="K441" s="79"/>
      <c r="L441" s="77"/>
      <c r="M441" s="81"/>
      <c r="N441" s="79"/>
    </row>
    <row r="442" spans="1:14" x14ac:dyDescent="0.35">
      <c r="A442" s="59"/>
      <c r="B442" s="90"/>
      <c r="C442" s="89"/>
      <c r="D442" s="61" t="str">
        <f>IFERROR(IF(C442="No CAS","",INDEX('DEQ Pollutant List'!$C$7:$C$614,MATCH('5. Pollutant Emissions - MB'!C442,'DEQ Pollutant List'!$B$7:$B$614,0))),"")</f>
        <v/>
      </c>
      <c r="E442" s="201" t="str">
        <f>IFERROR(IF(OR($C442="",$C442="No CAS"),INDEX('DEQ Pollutant List'!$A$7:$A$614,MATCH($D442,'DEQ Pollutant List'!$C$7:$C$614,0)),INDEX('DEQ Pollutant List'!$A$7:$A$614,MATCH($C442,'DEQ Pollutant List'!$B$7:$B$614,0))),"")</f>
        <v/>
      </c>
      <c r="F442" s="93"/>
      <c r="G442" s="94"/>
      <c r="H442" s="80"/>
      <c r="I442" s="77"/>
      <c r="J442" s="81"/>
      <c r="K442" s="79"/>
      <c r="L442" s="77"/>
      <c r="M442" s="81"/>
      <c r="N442" s="79"/>
    </row>
    <row r="443" spans="1:14" x14ac:dyDescent="0.35">
      <c r="A443" s="59"/>
      <c r="B443" s="90"/>
      <c r="C443" s="89"/>
      <c r="D443" s="61" t="str">
        <f>IFERROR(IF(C443="No CAS","",INDEX('DEQ Pollutant List'!$C$7:$C$614,MATCH('5. Pollutant Emissions - MB'!C443,'DEQ Pollutant List'!$B$7:$B$614,0))),"")</f>
        <v/>
      </c>
      <c r="E443" s="201" t="str">
        <f>IFERROR(IF(OR($C443="",$C443="No CAS"),INDEX('DEQ Pollutant List'!$A$7:$A$614,MATCH($D443,'DEQ Pollutant List'!$C$7:$C$614,0)),INDEX('DEQ Pollutant List'!$A$7:$A$614,MATCH($C443,'DEQ Pollutant List'!$B$7:$B$614,0))),"")</f>
        <v/>
      </c>
      <c r="F443" s="93"/>
      <c r="G443" s="94"/>
      <c r="H443" s="80"/>
      <c r="I443" s="77"/>
      <c r="J443" s="81"/>
      <c r="K443" s="79"/>
      <c r="L443" s="77"/>
      <c r="M443" s="81"/>
      <c r="N443" s="79"/>
    </row>
    <row r="444" spans="1:14" x14ac:dyDescent="0.35">
      <c r="A444" s="59"/>
      <c r="B444" s="90"/>
      <c r="C444" s="89"/>
      <c r="D444" s="61" t="str">
        <f>IFERROR(IF(C444="No CAS","",INDEX('DEQ Pollutant List'!$C$7:$C$614,MATCH('5. Pollutant Emissions - MB'!C444,'DEQ Pollutant List'!$B$7:$B$614,0))),"")</f>
        <v/>
      </c>
      <c r="E444" s="201" t="str">
        <f>IFERROR(IF(OR($C444="",$C444="No CAS"),INDEX('DEQ Pollutant List'!$A$7:$A$614,MATCH($D444,'DEQ Pollutant List'!$C$7:$C$614,0)),INDEX('DEQ Pollutant List'!$A$7:$A$614,MATCH($C444,'DEQ Pollutant List'!$B$7:$B$614,0))),"")</f>
        <v/>
      </c>
      <c r="F444" s="93"/>
      <c r="G444" s="94"/>
      <c r="H444" s="80"/>
      <c r="I444" s="77"/>
      <c r="J444" s="81"/>
      <c r="K444" s="79"/>
      <c r="L444" s="77"/>
      <c r="M444" s="81"/>
      <c r="N444" s="79"/>
    </row>
    <row r="445" spans="1:14" x14ac:dyDescent="0.35">
      <c r="A445" s="59"/>
      <c r="B445" s="90"/>
      <c r="C445" s="89"/>
      <c r="D445" s="61" t="str">
        <f>IFERROR(IF(C445="No CAS","",INDEX('DEQ Pollutant List'!$C$7:$C$614,MATCH('5. Pollutant Emissions - MB'!C445,'DEQ Pollutant List'!$B$7:$B$614,0))),"")</f>
        <v/>
      </c>
      <c r="E445" s="201" t="str">
        <f>IFERROR(IF(OR($C445="",$C445="No CAS"),INDEX('DEQ Pollutant List'!$A$7:$A$614,MATCH($D445,'DEQ Pollutant List'!$C$7:$C$614,0)),INDEX('DEQ Pollutant List'!$A$7:$A$614,MATCH($C445,'DEQ Pollutant List'!$B$7:$B$614,0))),"")</f>
        <v/>
      </c>
      <c r="F445" s="93"/>
      <c r="G445" s="94"/>
      <c r="H445" s="80"/>
      <c r="I445" s="77"/>
      <c r="J445" s="81"/>
      <c r="K445" s="79"/>
      <c r="L445" s="77"/>
      <c r="M445" s="81"/>
      <c r="N445" s="79"/>
    </row>
    <row r="446" spans="1:14" x14ac:dyDescent="0.35">
      <c r="A446" s="59"/>
      <c r="B446" s="90"/>
      <c r="C446" s="89"/>
      <c r="D446" s="61" t="str">
        <f>IFERROR(IF(C446="No CAS","",INDEX('DEQ Pollutant List'!$C$7:$C$614,MATCH('5. Pollutant Emissions - MB'!C446,'DEQ Pollutant List'!$B$7:$B$614,0))),"")</f>
        <v/>
      </c>
      <c r="E446" s="201" t="str">
        <f>IFERROR(IF(OR($C446="",$C446="No CAS"),INDEX('DEQ Pollutant List'!$A$7:$A$614,MATCH($D446,'DEQ Pollutant List'!$C$7:$C$614,0)),INDEX('DEQ Pollutant List'!$A$7:$A$614,MATCH($C446,'DEQ Pollutant List'!$B$7:$B$614,0))),"")</f>
        <v/>
      </c>
      <c r="F446" s="93"/>
      <c r="G446" s="94"/>
      <c r="H446" s="80"/>
      <c r="I446" s="77"/>
      <c r="J446" s="81"/>
      <c r="K446" s="79"/>
      <c r="L446" s="77"/>
      <c r="M446" s="81"/>
      <c r="N446" s="79"/>
    </row>
    <row r="447" spans="1:14" x14ac:dyDescent="0.35">
      <c r="A447" s="59"/>
      <c r="B447" s="90"/>
      <c r="C447" s="89"/>
      <c r="D447" s="61" t="str">
        <f>IFERROR(IF(C447="No CAS","",INDEX('DEQ Pollutant List'!$C$7:$C$614,MATCH('5. Pollutant Emissions - MB'!C447,'DEQ Pollutant List'!$B$7:$B$614,0))),"")</f>
        <v/>
      </c>
      <c r="E447" s="201" t="str">
        <f>IFERROR(IF(OR($C447="",$C447="No CAS"),INDEX('DEQ Pollutant List'!$A$7:$A$614,MATCH($D447,'DEQ Pollutant List'!$C$7:$C$614,0)),INDEX('DEQ Pollutant List'!$A$7:$A$614,MATCH($C447,'DEQ Pollutant List'!$B$7:$B$614,0))),"")</f>
        <v/>
      </c>
      <c r="F447" s="93"/>
      <c r="G447" s="94"/>
      <c r="H447" s="80"/>
      <c r="I447" s="77"/>
      <c r="J447" s="81"/>
      <c r="K447" s="79"/>
      <c r="L447" s="77"/>
      <c r="M447" s="81"/>
      <c r="N447" s="79"/>
    </row>
    <row r="448" spans="1:14" x14ac:dyDescent="0.35">
      <c r="A448" s="59"/>
      <c r="B448" s="90"/>
      <c r="C448" s="89"/>
      <c r="D448" s="61" t="str">
        <f>IFERROR(IF(C448="No CAS","",INDEX('DEQ Pollutant List'!$C$7:$C$614,MATCH('5. Pollutant Emissions - MB'!C448,'DEQ Pollutant List'!$B$7:$B$614,0))),"")</f>
        <v/>
      </c>
      <c r="E448" s="201" t="str">
        <f>IFERROR(IF(OR($C448="",$C448="No CAS"),INDEX('DEQ Pollutant List'!$A$7:$A$614,MATCH($D448,'DEQ Pollutant List'!$C$7:$C$614,0)),INDEX('DEQ Pollutant List'!$A$7:$A$614,MATCH($C448,'DEQ Pollutant List'!$B$7:$B$614,0))),"")</f>
        <v/>
      </c>
      <c r="F448" s="93"/>
      <c r="G448" s="94"/>
      <c r="H448" s="80"/>
      <c r="I448" s="77"/>
      <c r="J448" s="81"/>
      <c r="K448" s="79"/>
      <c r="L448" s="77"/>
      <c r="M448" s="81"/>
      <c r="N448" s="79"/>
    </row>
    <row r="449" spans="1:14" x14ac:dyDescent="0.35">
      <c r="A449" s="59"/>
      <c r="B449" s="90"/>
      <c r="C449" s="89"/>
      <c r="D449" s="61" t="str">
        <f>IFERROR(IF(C449="No CAS","",INDEX('DEQ Pollutant List'!$C$7:$C$614,MATCH('5. Pollutant Emissions - MB'!C449,'DEQ Pollutant List'!$B$7:$B$614,0))),"")</f>
        <v/>
      </c>
      <c r="E449" s="201" t="str">
        <f>IFERROR(IF(OR($C449="",$C449="No CAS"),INDEX('DEQ Pollutant List'!$A$7:$A$614,MATCH($D449,'DEQ Pollutant List'!$C$7:$C$614,0)),INDEX('DEQ Pollutant List'!$A$7:$A$614,MATCH($C449,'DEQ Pollutant List'!$B$7:$B$614,0))),"")</f>
        <v/>
      </c>
      <c r="F449" s="93"/>
      <c r="G449" s="94"/>
      <c r="H449" s="80"/>
      <c r="I449" s="77"/>
      <c r="J449" s="81"/>
      <c r="K449" s="79"/>
      <c r="L449" s="77"/>
      <c r="M449" s="81"/>
      <c r="N449" s="79"/>
    </row>
    <row r="450" spans="1:14" x14ac:dyDescent="0.35">
      <c r="A450" s="59"/>
      <c r="B450" s="90"/>
      <c r="C450" s="89"/>
      <c r="D450" s="61" t="str">
        <f>IFERROR(IF(C450="No CAS","",INDEX('DEQ Pollutant List'!$C$7:$C$614,MATCH('5. Pollutant Emissions - MB'!C450,'DEQ Pollutant List'!$B$7:$B$614,0))),"")</f>
        <v/>
      </c>
      <c r="E450" s="201" t="str">
        <f>IFERROR(IF(OR($C450="",$C450="No CAS"),INDEX('DEQ Pollutant List'!$A$7:$A$614,MATCH($D450,'DEQ Pollutant List'!$C$7:$C$614,0)),INDEX('DEQ Pollutant List'!$A$7:$A$614,MATCH($C450,'DEQ Pollutant List'!$B$7:$B$614,0))),"")</f>
        <v/>
      </c>
      <c r="F450" s="93"/>
      <c r="G450" s="94"/>
      <c r="H450" s="80"/>
      <c r="I450" s="77"/>
      <c r="J450" s="81"/>
      <c r="K450" s="79"/>
      <c r="L450" s="77"/>
      <c r="M450" s="81"/>
      <c r="N450" s="79"/>
    </row>
    <row r="451" spans="1:14" x14ac:dyDescent="0.35">
      <c r="A451" s="59"/>
      <c r="B451" s="90"/>
      <c r="C451" s="89"/>
      <c r="D451" s="61" t="str">
        <f>IFERROR(IF(C451="No CAS","",INDEX('DEQ Pollutant List'!$C$7:$C$614,MATCH('5. Pollutant Emissions - MB'!C451,'DEQ Pollutant List'!$B$7:$B$614,0))),"")</f>
        <v/>
      </c>
      <c r="E451" s="201" t="str">
        <f>IFERROR(IF(OR($C451="",$C451="No CAS"),INDEX('DEQ Pollutant List'!$A$7:$A$614,MATCH($D451,'DEQ Pollutant List'!$C$7:$C$614,0)),INDEX('DEQ Pollutant List'!$A$7:$A$614,MATCH($C451,'DEQ Pollutant List'!$B$7:$B$614,0))),"")</f>
        <v/>
      </c>
      <c r="F451" s="93"/>
      <c r="G451" s="94"/>
      <c r="H451" s="80"/>
      <c r="I451" s="77"/>
      <c r="J451" s="81"/>
      <c r="K451" s="79"/>
      <c r="L451" s="77"/>
      <c r="M451" s="81"/>
      <c r="N451" s="79"/>
    </row>
    <row r="452" spans="1:14" x14ac:dyDescent="0.35">
      <c r="A452" s="59"/>
      <c r="B452" s="90"/>
      <c r="C452" s="89"/>
      <c r="D452" s="61" t="str">
        <f>IFERROR(IF(C452="No CAS","",INDEX('DEQ Pollutant List'!$C$7:$C$614,MATCH('5. Pollutant Emissions - MB'!C452,'DEQ Pollutant List'!$B$7:$B$614,0))),"")</f>
        <v/>
      </c>
      <c r="E452" s="201" t="str">
        <f>IFERROR(IF(OR($C452="",$C452="No CAS"),INDEX('DEQ Pollutant List'!$A$7:$A$614,MATCH($D452,'DEQ Pollutant List'!$C$7:$C$614,0)),INDEX('DEQ Pollutant List'!$A$7:$A$614,MATCH($C452,'DEQ Pollutant List'!$B$7:$B$614,0))),"")</f>
        <v/>
      </c>
      <c r="F452" s="93"/>
      <c r="G452" s="94"/>
      <c r="H452" s="80"/>
      <c r="I452" s="77"/>
      <c r="J452" s="81"/>
      <c r="K452" s="79"/>
      <c r="L452" s="77"/>
      <c r="M452" s="81"/>
      <c r="N452" s="79"/>
    </row>
    <row r="453" spans="1:14" x14ac:dyDescent="0.35">
      <c r="A453" s="59"/>
      <c r="B453" s="90"/>
      <c r="C453" s="89"/>
      <c r="D453" s="61" t="str">
        <f>IFERROR(IF(C453="No CAS","",INDEX('DEQ Pollutant List'!$C$7:$C$614,MATCH('5. Pollutant Emissions - MB'!C453,'DEQ Pollutant List'!$B$7:$B$614,0))),"")</f>
        <v/>
      </c>
      <c r="E453" s="201" t="str">
        <f>IFERROR(IF(OR($C453="",$C453="No CAS"),INDEX('DEQ Pollutant List'!$A$7:$A$614,MATCH($D453,'DEQ Pollutant List'!$C$7:$C$614,0)),INDEX('DEQ Pollutant List'!$A$7:$A$614,MATCH($C453,'DEQ Pollutant List'!$B$7:$B$614,0))),"")</f>
        <v/>
      </c>
      <c r="F453" s="93"/>
      <c r="G453" s="94"/>
      <c r="H453" s="80"/>
      <c r="I453" s="77"/>
      <c r="J453" s="81"/>
      <c r="K453" s="79"/>
      <c r="L453" s="77"/>
      <c r="M453" s="81"/>
      <c r="N453" s="79"/>
    </row>
    <row r="454" spans="1:14" x14ac:dyDescent="0.35">
      <c r="A454" s="59"/>
      <c r="B454" s="90"/>
      <c r="C454" s="89"/>
      <c r="D454" s="61" t="str">
        <f>IFERROR(IF(C454="No CAS","",INDEX('DEQ Pollutant List'!$C$7:$C$614,MATCH('5. Pollutant Emissions - MB'!C454,'DEQ Pollutant List'!$B$7:$B$614,0))),"")</f>
        <v/>
      </c>
      <c r="E454" s="201" t="str">
        <f>IFERROR(IF(OR($C454="",$C454="No CAS"),INDEX('DEQ Pollutant List'!$A$7:$A$614,MATCH($D454,'DEQ Pollutant List'!$C$7:$C$614,0)),INDEX('DEQ Pollutant List'!$A$7:$A$614,MATCH($C454,'DEQ Pollutant List'!$B$7:$B$614,0))),"")</f>
        <v/>
      </c>
      <c r="F454" s="93"/>
      <c r="G454" s="94"/>
      <c r="H454" s="80"/>
      <c r="I454" s="77"/>
      <c r="J454" s="81"/>
      <c r="K454" s="79"/>
      <c r="L454" s="77"/>
      <c r="M454" s="81"/>
      <c r="N454" s="79"/>
    </row>
    <row r="455" spans="1:14" x14ac:dyDescent="0.35">
      <c r="A455" s="59"/>
      <c r="B455" s="90"/>
      <c r="C455" s="89"/>
      <c r="D455" s="61" t="str">
        <f>IFERROR(IF(C455="No CAS","",INDEX('DEQ Pollutant List'!$C$7:$C$614,MATCH('5. Pollutant Emissions - MB'!C455,'DEQ Pollutant List'!$B$7:$B$614,0))),"")</f>
        <v/>
      </c>
      <c r="E455" s="201" t="str">
        <f>IFERROR(IF(OR($C455="",$C455="No CAS"),INDEX('DEQ Pollutant List'!$A$7:$A$614,MATCH($D455,'DEQ Pollutant List'!$C$7:$C$614,0)),INDEX('DEQ Pollutant List'!$A$7:$A$614,MATCH($C455,'DEQ Pollutant List'!$B$7:$B$614,0))),"")</f>
        <v/>
      </c>
      <c r="F455" s="93"/>
      <c r="G455" s="94"/>
      <c r="H455" s="80"/>
      <c r="I455" s="77"/>
      <c r="J455" s="81"/>
      <c r="K455" s="79"/>
      <c r="L455" s="77"/>
      <c r="M455" s="81"/>
      <c r="N455" s="79"/>
    </row>
    <row r="456" spans="1:14" x14ac:dyDescent="0.35">
      <c r="A456" s="59"/>
      <c r="B456" s="90"/>
      <c r="C456" s="89"/>
      <c r="D456" s="61" t="str">
        <f>IFERROR(IF(C456="No CAS","",INDEX('DEQ Pollutant List'!$C$7:$C$614,MATCH('5. Pollutant Emissions - MB'!C456,'DEQ Pollutant List'!$B$7:$B$614,0))),"")</f>
        <v/>
      </c>
      <c r="E456" s="201" t="str">
        <f>IFERROR(IF(OR($C456="",$C456="No CAS"),INDEX('DEQ Pollutant List'!$A$7:$A$614,MATCH($D456,'DEQ Pollutant List'!$C$7:$C$614,0)),INDEX('DEQ Pollutant List'!$A$7:$A$614,MATCH($C456,'DEQ Pollutant List'!$B$7:$B$614,0))),"")</f>
        <v/>
      </c>
      <c r="F456" s="93"/>
      <c r="G456" s="94"/>
      <c r="H456" s="80"/>
      <c r="I456" s="77"/>
      <c r="J456" s="81"/>
      <c r="K456" s="79"/>
      <c r="L456" s="77"/>
      <c r="M456" s="81"/>
      <c r="N456" s="79"/>
    </row>
    <row r="457" spans="1:14" x14ac:dyDescent="0.35">
      <c r="A457" s="59"/>
      <c r="B457" s="90"/>
      <c r="C457" s="89"/>
      <c r="D457" s="61" t="str">
        <f>IFERROR(IF(C457="No CAS","",INDEX('DEQ Pollutant List'!$C$7:$C$614,MATCH('5. Pollutant Emissions - MB'!C457,'DEQ Pollutant List'!$B$7:$B$614,0))),"")</f>
        <v/>
      </c>
      <c r="E457" s="201" t="str">
        <f>IFERROR(IF(OR($C457="",$C457="No CAS"),INDEX('DEQ Pollutant List'!$A$7:$A$614,MATCH($D457,'DEQ Pollutant List'!$C$7:$C$614,0)),INDEX('DEQ Pollutant List'!$A$7:$A$614,MATCH($C457,'DEQ Pollutant List'!$B$7:$B$614,0))),"")</f>
        <v/>
      </c>
      <c r="F457" s="93"/>
      <c r="G457" s="94"/>
      <c r="H457" s="80"/>
      <c r="I457" s="77"/>
      <c r="J457" s="81"/>
      <c r="K457" s="79"/>
      <c r="L457" s="77"/>
      <c r="M457" s="81"/>
      <c r="N457" s="79"/>
    </row>
    <row r="458" spans="1:14" x14ac:dyDescent="0.35">
      <c r="A458" s="59"/>
      <c r="B458" s="90"/>
      <c r="C458" s="89"/>
      <c r="D458" s="61" t="str">
        <f>IFERROR(IF(C458="No CAS","",INDEX('DEQ Pollutant List'!$C$7:$C$614,MATCH('5. Pollutant Emissions - MB'!C458,'DEQ Pollutant List'!$B$7:$B$614,0))),"")</f>
        <v/>
      </c>
      <c r="E458" s="201" t="str">
        <f>IFERROR(IF(OR($C458="",$C458="No CAS"),INDEX('DEQ Pollutant List'!$A$7:$A$614,MATCH($D458,'DEQ Pollutant List'!$C$7:$C$614,0)),INDEX('DEQ Pollutant List'!$A$7:$A$614,MATCH($C458,'DEQ Pollutant List'!$B$7:$B$614,0))),"")</f>
        <v/>
      </c>
      <c r="F458" s="93"/>
      <c r="G458" s="94"/>
      <c r="H458" s="80"/>
      <c r="I458" s="77"/>
      <c r="J458" s="81"/>
      <c r="K458" s="79"/>
      <c r="L458" s="77"/>
      <c r="M458" s="81"/>
      <c r="N458" s="79"/>
    </row>
    <row r="459" spans="1:14" x14ac:dyDescent="0.35">
      <c r="A459" s="59"/>
      <c r="B459" s="90"/>
      <c r="C459" s="89"/>
      <c r="D459" s="61" t="str">
        <f>IFERROR(IF(C459="No CAS","",INDEX('DEQ Pollutant List'!$C$7:$C$614,MATCH('5. Pollutant Emissions - MB'!C459,'DEQ Pollutant List'!$B$7:$B$614,0))),"")</f>
        <v/>
      </c>
      <c r="E459" s="201" t="str">
        <f>IFERROR(IF(OR($C459="",$C459="No CAS"),INDEX('DEQ Pollutant List'!$A$7:$A$614,MATCH($D459,'DEQ Pollutant List'!$C$7:$C$614,0)),INDEX('DEQ Pollutant List'!$A$7:$A$614,MATCH($C459,'DEQ Pollutant List'!$B$7:$B$614,0))),"")</f>
        <v/>
      </c>
      <c r="F459" s="93"/>
      <c r="G459" s="94"/>
      <c r="H459" s="80"/>
      <c r="I459" s="77"/>
      <c r="J459" s="81"/>
      <c r="K459" s="79"/>
      <c r="L459" s="77"/>
      <c r="M459" s="81"/>
      <c r="N459" s="79"/>
    </row>
    <row r="460" spans="1:14" x14ac:dyDescent="0.35">
      <c r="A460" s="59"/>
      <c r="B460" s="90"/>
      <c r="C460" s="89"/>
      <c r="D460" s="61" t="str">
        <f>IFERROR(IF(C460="No CAS","",INDEX('DEQ Pollutant List'!$C$7:$C$614,MATCH('5. Pollutant Emissions - MB'!C460,'DEQ Pollutant List'!$B$7:$B$614,0))),"")</f>
        <v/>
      </c>
      <c r="E460" s="201" t="str">
        <f>IFERROR(IF(OR($C460="",$C460="No CAS"),INDEX('DEQ Pollutant List'!$A$7:$A$614,MATCH($D460,'DEQ Pollutant List'!$C$7:$C$614,0)),INDEX('DEQ Pollutant List'!$A$7:$A$614,MATCH($C460,'DEQ Pollutant List'!$B$7:$B$614,0))),"")</f>
        <v/>
      </c>
      <c r="F460" s="93"/>
      <c r="G460" s="94"/>
      <c r="H460" s="80"/>
      <c r="I460" s="77"/>
      <c r="J460" s="81"/>
      <c r="K460" s="79"/>
      <c r="L460" s="77"/>
      <c r="M460" s="81"/>
      <c r="N460" s="79"/>
    </row>
    <row r="461" spans="1:14" x14ac:dyDescent="0.35">
      <c r="A461" s="59"/>
      <c r="B461" s="90"/>
      <c r="C461" s="89"/>
      <c r="D461" s="61" t="str">
        <f>IFERROR(IF(C461="No CAS","",INDEX('DEQ Pollutant List'!$C$7:$C$614,MATCH('5. Pollutant Emissions - MB'!C461,'DEQ Pollutant List'!$B$7:$B$614,0))),"")</f>
        <v/>
      </c>
      <c r="E461" s="201" t="str">
        <f>IFERROR(IF(OR($C461="",$C461="No CAS"),INDEX('DEQ Pollutant List'!$A$7:$A$614,MATCH($D461,'DEQ Pollutant List'!$C$7:$C$614,0)),INDEX('DEQ Pollutant List'!$A$7:$A$614,MATCH($C461,'DEQ Pollutant List'!$B$7:$B$614,0))),"")</f>
        <v/>
      </c>
      <c r="F461" s="93"/>
      <c r="G461" s="94"/>
      <c r="H461" s="80"/>
      <c r="I461" s="77"/>
      <c r="J461" s="81"/>
      <c r="K461" s="79"/>
      <c r="L461" s="77"/>
      <c r="M461" s="81"/>
      <c r="N461" s="79"/>
    </row>
    <row r="462" spans="1:14" x14ac:dyDescent="0.35">
      <c r="A462" s="59"/>
      <c r="B462" s="90"/>
      <c r="C462" s="89"/>
      <c r="D462" s="61" t="str">
        <f>IFERROR(IF(C462="No CAS","",INDEX('DEQ Pollutant List'!$C$7:$C$614,MATCH('5. Pollutant Emissions - MB'!C462,'DEQ Pollutant List'!$B$7:$B$614,0))),"")</f>
        <v/>
      </c>
      <c r="E462" s="201" t="str">
        <f>IFERROR(IF(OR($C462="",$C462="No CAS"),INDEX('DEQ Pollutant List'!$A$7:$A$614,MATCH($D462,'DEQ Pollutant List'!$C$7:$C$614,0)),INDEX('DEQ Pollutant List'!$A$7:$A$614,MATCH($C462,'DEQ Pollutant List'!$B$7:$B$614,0))),"")</f>
        <v/>
      </c>
      <c r="F462" s="93"/>
      <c r="G462" s="94"/>
      <c r="H462" s="80"/>
      <c r="I462" s="77"/>
      <c r="J462" s="81"/>
      <c r="K462" s="79"/>
      <c r="L462" s="77"/>
      <c r="M462" s="81"/>
      <c r="N462" s="79"/>
    </row>
    <row r="463" spans="1:14" x14ac:dyDescent="0.35">
      <c r="A463" s="59"/>
      <c r="B463" s="90"/>
      <c r="C463" s="89"/>
      <c r="D463" s="61" t="str">
        <f>IFERROR(IF(C463="No CAS","",INDEX('DEQ Pollutant List'!$C$7:$C$614,MATCH('5. Pollutant Emissions - MB'!C463,'DEQ Pollutant List'!$B$7:$B$614,0))),"")</f>
        <v/>
      </c>
      <c r="E463" s="201" t="str">
        <f>IFERROR(IF(OR($C463="",$C463="No CAS"),INDEX('DEQ Pollutant List'!$A$7:$A$614,MATCH($D463,'DEQ Pollutant List'!$C$7:$C$614,0)),INDEX('DEQ Pollutant List'!$A$7:$A$614,MATCH($C463,'DEQ Pollutant List'!$B$7:$B$614,0))),"")</f>
        <v/>
      </c>
      <c r="F463" s="93"/>
      <c r="G463" s="94"/>
      <c r="H463" s="80"/>
      <c r="I463" s="77"/>
      <c r="J463" s="81"/>
      <c r="K463" s="79"/>
      <c r="L463" s="77"/>
      <c r="M463" s="81"/>
      <c r="N463" s="79"/>
    </row>
    <row r="464" spans="1:14" x14ac:dyDescent="0.35">
      <c r="A464" s="59"/>
      <c r="B464" s="90"/>
      <c r="C464" s="89"/>
      <c r="D464" s="61" t="str">
        <f>IFERROR(IF(C464="No CAS","",INDEX('DEQ Pollutant List'!$C$7:$C$614,MATCH('5. Pollutant Emissions - MB'!C464,'DEQ Pollutant List'!$B$7:$B$614,0))),"")</f>
        <v/>
      </c>
      <c r="E464" s="201" t="str">
        <f>IFERROR(IF(OR($C464="",$C464="No CAS"),INDEX('DEQ Pollutant List'!$A$7:$A$614,MATCH($D464,'DEQ Pollutant List'!$C$7:$C$614,0)),INDEX('DEQ Pollutant List'!$A$7:$A$614,MATCH($C464,'DEQ Pollutant List'!$B$7:$B$614,0))),"")</f>
        <v/>
      </c>
      <c r="F464" s="93"/>
      <c r="G464" s="94"/>
      <c r="H464" s="80"/>
      <c r="I464" s="77"/>
      <c r="J464" s="81"/>
      <c r="K464" s="79"/>
      <c r="L464" s="77"/>
      <c r="M464" s="81"/>
      <c r="N464" s="79"/>
    </row>
    <row r="465" spans="1:14" x14ac:dyDescent="0.35">
      <c r="A465" s="59"/>
      <c r="B465" s="90"/>
      <c r="C465" s="89"/>
      <c r="D465" s="61" t="str">
        <f>IFERROR(IF(C465="No CAS","",INDEX('DEQ Pollutant List'!$C$7:$C$614,MATCH('5. Pollutant Emissions - MB'!C465,'DEQ Pollutant List'!$B$7:$B$614,0))),"")</f>
        <v/>
      </c>
      <c r="E465" s="201" t="str">
        <f>IFERROR(IF(OR($C465="",$C465="No CAS"),INDEX('DEQ Pollutant List'!$A$7:$A$614,MATCH($D465,'DEQ Pollutant List'!$C$7:$C$614,0)),INDEX('DEQ Pollutant List'!$A$7:$A$614,MATCH($C465,'DEQ Pollutant List'!$B$7:$B$614,0))),"")</f>
        <v/>
      </c>
      <c r="F465" s="93"/>
      <c r="G465" s="94"/>
      <c r="H465" s="80"/>
      <c r="I465" s="77"/>
      <c r="J465" s="81"/>
      <c r="K465" s="79"/>
      <c r="L465" s="77"/>
      <c r="M465" s="81"/>
      <c r="N465" s="79"/>
    </row>
    <row r="466" spans="1:14" x14ac:dyDescent="0.35">
      <c r="A466" s="59"/>
      <c r="B466" s="90"/>
      <c r="C466" s="89"/>
      <c r="D466" s="61" t="str">
        <f>IFERROR(IF(C466="No CAS","",INDEX('DEQ Pollutant List'!$C$7:$C$614,MATCH('5. Pollutant Emissions - MB'!C466,'DEQ Pollutant List'!$B$7:$B$614,0))),"")</f>
        <v/>
      </c>
      <c r="E466" s="201" t="str">
        <f>IFERROR(IF(OR($C466="",$C466="No CAS"),INDEX('DEQ Pollutant List'!$A$7:$A$614,MATCH($D466,'DEQ Pollutant List'!$C$7:$C$614,0)),INDEX('DEQ Pollutant List'!$A$7:$A$614,MATCH($C466,'DEQ Pollutant List'!$B$7:$B$614,0))),"")</f>
        <v/>
      </c>
      <c r="F466" s="93"/>
      <c r="G466" s="94"/>
      <c r="H466" s="80"/>
      <c r="I466" s="77"/>
      <c r="J466" s="81"/>
      <c r="K466" s="79"/>
      <c r="L466" s="77"/>
      <c r="M466" s="81"/>
      <c r="N466" s="79"/>
    </row>
    <row r="467" spans="1:14" x14ac:dyDescent="0.35">
      <c r="A467" s="59"/>
      <c r="B467" s="90"/>
      <c r="C467" s="89"/>
      <c r="D467" s="61" t="str">
        <f>IFERROR(IF(C467="No CAS","",INDEX('DEQ Pollutant List'!$C$7:$C$614,MATCH('5. Pollutant Emissions - MB'!C467,'DEQ Pollutant List'!$B$7:$B$614,0))),"")</f>
        <v/>
      </c>
      <c r="E467" s="201" t="str">
        <f>IFERROR(IF(OR($C467="",$C467="No CAS"),INDEX('DEQ Pollutant List'!$A$7:$A$614,MATCH($D467,'DEQ Pollutant List'!$C$7:$C$614,0)),INDEX('DEQ Pollutant List'!$A$7:$A$614,MATCH($C467,'DEQ Pollutant List'!$B$7:$B$614,0))),"")</f>
        <v/>
      </c>
      <c r="F467" s="93"/>
      <c r="G467" s="94"/>
      <c r="H467" s="80"/>
      <c r="I467" s="77"/>
      <c r="J467" s="81"/>
      <c r="K467" s="79"/>
      <c r="L467" s="77"/>
      <c r="M467" s="81"/>
      <c r="N467" s="79"/>
    </row>
    <row r="468" spans="1:14" x14ac:dyDescent="0.35">
      <c r="A468" s="59"/>
      <c r="B468" s="90"/>
      <c r="C468" s="89"/>
      <c r="D468" s="61" t="str">
        <f>IFERROR(IF(C468="No CAS","",INDEX('DEQ Pollutant List'!$C$7:$C$614,MATCH('5. Pollutant Emissions - MB'!C468,'DEQ Pollutant List'!$B$7:$B$614,0))),"")</f>
        <v/>
      </c>
      <c r="E468" s="201" t="str">
        <f>IFERROR(IF(OR($C468="",$C468="No CAS"),INDEX('DEQ Pollutant List'!$A$7:$A$614,MATCH($D468,'DEQ Pollutant List'!$C$7:$C$614,0)),INDEX('DEQ Pollutant List'!$A$7:$A$614,MATCH($C468,'DEQ Pollutant List'!$B$7:$B$614,0))),"")</f>
        <v/>
      </c>
      <c r="F468" s="93"/>
      <c r="G468" s="94"/>
      <c r="H468" s="80"/>
      <c r="I468" s="77"/>
      <c r="J468" s="81"/>
      <c r="K468" s="79"/>
      <c r="L468" s="77"/>
      <c r="M468" s="81"/>
      <c r="N468" s="79"/>
    </row>
    <row r="469" spans="1:14" x14ac:dyDescent="0.35">
      <c r="A469" s="59"/>
      <c r="B469" s="90"/>
      <c r="C469" s="89"/>
      <c r="D469" s="61" t="str">
        <f>IFERROR(IF(C469="No CAS","",INDEX('DEQ Pollutant List'!$C$7:$C$614,MATCH('5. Pollutant Emissions - MB'!C469,'DEQ Pollutant List'!$B$7:$B$614,0))),"")</f>
        <v/>
      </c>
      <c r="E469" s="201" t="str">
        <f>IFERROR(IF(OR($C469="",$C469="No CAS"),INDEX('DEQ Pollutant List'!$A$7:$A$614,MATCH($D469,'DEQ Pollutant List'!$C$7:$C$614,0)),INDEX('DEQ Pollutant List'!$A$7:$A$614,MATCH($C469,'DEQ Pollutant List'!$B$7:$B$614,0))),"")</f>
        <v/>
      </c>
      <c r="F469" s="93"/>
      <c r="G469" s="94"/>
      <c r="H469" s="80"/>
      <c r="I469" s="77"/>
      <c r="J469" s="81"/>
      <c r="K469" s="79"/>
      <c r="L469" s="77"/>
      <c r="M469" s="81"/>
      <c r="N469" s="79"/>
    </row>
    <row r="470" spans="1:14" x14ac:dyDescent="0.35">
      <c r="A470" s="59"/>
      <c r="B470" s="90"/>
      <c r="C470" s="89"/>
      <c r="D470" s="61" t="str">
        <f>IFERROR(IF(C470="No CAS","",INDEX('DEQ Pollutant List'!$C$7:$C$614,MATCH('5. Pollutant Emissions - MB'!C470,'DEQ Pollutant List'!$B$7:$B$614,0))),"")</f>
        <v/>
      </c>
      <c r="E470" s="201" t="str">
        <f>IFERROR(IF(OR($C470="",$C470="No CAS"),INDEX('DEQ Pollutant List'!$A$7:$A$614,MATCH($D470,'DEQ Pollutant List'!$C$7:$C$614,0)),INDEX('DEQ Pollutant List'!$A$7:$A$614,MATCH($C470,'DEQ Pollutant List'!$B$7:$B$614,0))),"")</f>
        <v/>
      </c>
      <c r="F470" s="93"/>
      <c r="G470" s="94"/>
      <c r="H470" s="80"/>
      <c r="I470" s="77"/>
      <c r="J470" s="81"/>
      <c r="K470" s="79"/>
      <c r="L470" s="77"/>
      <c r="M470" s="81"/>
      <c r="N470" s="79"/>
    </row>
    <row r="471" spans="1:14" x14ac:dyDescent="0.35">
      <c r="A471" s="59"/>
      <c r="B471" s="90"/>
      <c r="C471" s="89"/>
      <c r="D471" s="61" t="str">
        <f>IFERROR(IF(C471="No CAS","",INDEX('DEQ Pollutant List'!$C$7:$C$614,MATCH('5. Pollutant Emissions - MB'!C471,'DEQ Pollutant List'!$B$7:$B$614,0))),"")</f>
        <v/>
      </c>
      <c r="E471" s="201" t="str">
        <f>IFERROR(IF(OR($C471="",$C471="No CAS"),INDEX('DEQ Pollutant List'!$A$7:$A$614,MATCH($D471,'DEQ Pollutant List'!$C$7:$C$614,0)),INDEX('DEQ Pollutant List'!$A$7:$A$614,MATCH($C471,'DEQ Pollutant List'!$B$7:$B$614,0))),"")</f>
        <v/>
      </c>
      <c r="F471" s="93"/>
      <c r="G471" s="94"/>
      <c r="H471" s="80"/>
      <c r="I471" s="77"/>
      <c r="J471" s="81"/>
      <c r="K471" s="79"/>
      <c r="L471" s="77"/>
      <c r="M471" s="81"/>
      <c r="N471" s="79"/>
    </row>
    <row r="472" spans="1:14" x14ac:dyDescent="0.35">
      <c r="A472" s="59"/>
      <c r="B472" s="90"/>
      <c r="C472" s="89"/>
      <c r="D472" s="61" t="str">
        <f>IFERROR(IF(C472="No CAS","",INDEX('DEQ Pollutant List'!$C$7:$C$614,MATCH('5. Pollutant Emissions - MB'!C472,'DEQ Pollutant List'!$B$7:$B$614,0))),"")</f>
        <v/>
      </c>
      <c r="E472" s="201" t="str">
        <f>IFERROR(IF(OR($C472="",$C472="No CAS"),INDEX('DEQ Pollutant List'!$A$7:$A$614,MATCH($D472,'DEQ Pollutant List'!$C$7:$C$614,0)),INDEX('DEQ Pollutant List'!$A$7:$A$614,MATCH($C472,'DEQ Pollutant List'!$B$7:$B$614,0))),"")</f>
        <v/>
      </c>
      <c r="F472" s="93"/>
      <c r="G472" s="94"/>
      <c r="H472" s="80"/>
      <c r="I472" s="77"/>
      <c r="J472" s="81"/>
      <c r="K472" s="79"/>
      <c r="L472" s="77"/>
      <c r="M472" s="81"/>
      <c r="N472" s="79"/>
    </row>
    <row r="473" spans="1:14" x14ac:dyDescent="0.35">
      <c r="A473" s="59"/>
      <c r="B473" s="90"/>
      <c r="C473" s="89"/>
      <c r="D473" s="61" t="str">
        <f>IFERROR(IF(C473="No CAS","",INDEX('DEQ Pollutant List'!$C$7:$C$614,MATCH('5. Pollutant Emissions - MB'!C473,'DEQ Pollutant List'!$B$7:$B$614,0))),"")</f>
        <v/>
      </c>
      <c r="E473" s="201" t="str">
        <f>IFERROR(IF(OR($C473="",$C473="No CAS"),INDEX('DEQ Pollutant List'!$A$7:$A$614,MATCH($D473,'DEQ Pollutant List'!$C$7:$C$614,0)),INDEX('DEQ Pollutant List'!$A$7:$A$614,MATCH($C473,'DEQ Pollutant List'!$B$7:$B$614,0))),"")</f>
        <v/>
      </c>
      <c r="F473" s="93"/>
      <c r="G473" s="94"/>
      <c r="H473" s="80"/>
      <c r="I473" s="77"/>
      <c r="J473" s="81"/>
      <c r="K473" s="79"/>
      <c r="L473" s="77"/>
      <c r="M473" s="81"/>
      <c r="N473" s="79"/>
    </row>
    <row r="474" spans="1:14" x14ac:dyDescent="0.35">
      <c r="A474" s="59"/>
      <c r="B474" s="90"/>
      <c r="C474" s="89"/>
      <c r="D474" s="61" t="str">
        <f>IFERROR(IF(C474="No CAS","",INDEX('DEQ Pollutant List'!$C$7:$C$614,MATCH('5. Pollutant Emissions - MB'!C474,'DEQ Pollutant List'!$B$7:$B$614,0))),"")</f>
        <v/>
      </c>
      <c r="E474" s="201" t="str">
        <f>IFERROR(IF(OR($C474="",$C474="No CAS"),INDEX('DEQ Pollutant List'!$A$7:$A$614,MATCH($D474,'DEQ Pollutant List'!$C$7:$C$614,0)),INDEX('DEQ Pollutant List'!$A$7:$A$614,MATCH($C474,'DEQ Pollutant List'!$B$7:$B$614,0))),"")</f>
        <v/>
      </c>
      <c r="F474" s="93"/>
      <c r="G474" s="94"/>
      <c r="H474" s="80"/>
      <c r="I474" s="77"/>
      <c r="J474" s="81"/>
      <c r="K474" s="79"/>
      <c r="L474" s="77"/>
      <c r="M474" s="81"/>
      <c r="N474" s="79"/>
    </row>
    <row r="475" spans="1:14" x14ac:dyDescent="0.35">
      <c r="A475" s="59"/>
      <c r="B475" s="90"/>
      <c r="C475" s="89"/>
      <c r="D475" s="61" t="str">
        <f>IFERROR(IF(C475="No CAS","",INDEX('DEQ Pollutant List'!$C$7:$C$614,MATCH('5. Pollutant Emissions - MB'!C475,'DEQ Pollutant List'!$B$7:$B$614,0))),"")</f>
        <v/>
      </c>
      <c r="E475" s="201" t="str">
        <f>IFERROR(IF(OR($C475="",$C475="No CAS"),INDEX('DEQ Pollutant List'!$A$7:$A$614,MATCH($D475,'DEQ Pollutant List'!$C$7:$C$614,0)),INDEX('DEQ Pollutant List'!$A$7:$A$614,MATCH($C475,'DEQ Pollutant List'!$B$7:$B$614,0))),"")</f>
        <v/>
      </c>
      <c r="F475" s="93"/>
      <c r="G475" s="94"/>
      <c r="H475" s="80"/>
      <c r="I475" s="77"/>
      <c r="J475" s="81"/>
      <c r="K475" s="79"/>
      <c r="L475" s="77"/>
      <c r="M475" s="81"/>
      <c r="N475" s="79"/>
    </row>
    <row r="476" spans="1:14" x14ac:dyDescent="0.35">
      <c r="A476" s="59"/>
      <c r="B476" s="90"/>
      <c r="C476" s="89"/>
      <c r="D476" s="61" t="str">
        <f>IFERROR(IF(C476="No CAS","",INDEX('DEQ Pollutant List'!$C$7:$C$614,MATCH('5. Pollutant Emissions - MB'!C476,'DEQ Pollutant List'!$B$7:$B$614,0))),"")</f>
        <v/>
      </c>
      <c r="E476" s="201" t="str">
        <f>IFERROR(IF(OR($C476="",$C476="No CAS"),INDEX('DEQ Pollutant List'!$A$7:$A$614,MATCH($D476,'DEQ Pollutant List'!$C$7:$C$614,0)),INDEX('DEQ Pollutant List'!$A$7:$A$614,MATCH($C476,'DEQ Pollutant List'!$B$7:$B$614,0))),"")</f>
        <v/>
      </c>
      <c r="F476" s="93"/>
      <c r="G476" s="94"/>
      <c r="H476" s="80"/>
      <c r="I476" s="77"/>
      <c r="J476" s="81"/>
      <c r="K476" s="79"/>
      <c r="L476" s="77"/>
      <c r="M476" s="81"/>
      <c r="N476" s="79"/>
    </row>
    <row r="477" spans="1:14" x14ac:dyDescent="0.35">
      <c r="A477" s="59"/>
      <c r="B477" s="90"/>
      <c r="C477" s="89"/>
      <c r="D477" s="61" t="str">
        <f>IFERROR(IF(C477="No CAS","",INDEX('DEQ Pollutant List'!$C$7:$C$614,MATCH('5. Pollutant Emissions - MB'!C477,'DEQ Pollutant List'!$B$7:$B$614,0))),"")</f>
        <v/>
      </c>
      <c r="E477" s="201" t="str">
        <f>IFERROR(IF(OR($C477="",$C477="No CAS"),INDEX('DEQ Pollutant List'!$A$7:$A$614,MATCH($D477,'DEQ Pollutant List'!$C$7:$C$614,0)),INDEX('DEQ Pollutant List'!$A$7:$A$614,MATCH($C477,'DEQ Pollutant List'!$B$7:$B$614,0))),"")</f>
        <v/>
      </c>
      <c r="F477" s="93"/>
      <c r="G477" s="94"/>
      <c r="H477" s="80"/>
      <c r="I477" s="77"/>
      <c r="J477" s="81"/>
      <c r="K477" s="79"/>
      <c r="L477" s="77"/>
      <c r="M477" s="81"/>
      <c r="N477" s="79"/>
    </row>
    <row r="478" spans="1:14" x14ac:dyDescent="0.35">
      <c r="A478" s="59"/>
      <c r="B478" s="90"/>
      <c r="C478" s="89"/>
      <c r="D478" s="61" t="str">
        <f>IFERROR(IF(C478="No CAS","",INDEX('DEQ Pollutant List'!$C$7:$C$614,MATCH('5. Pollutant Emissions - MB'!C478,'DEQ Pollutant List'!$B$7:$B$614,0))),"")</f>
        <v/>
      </c>
      <c r="E478" s="201" t="str">
        <f>IFERROR(IF(OR($C478="",$C478="No CAS"),INDEX('DEQ Pollutant List'!$A$7:$A$614,MATCH($D478,'DEQ Pollutant List'!$C$7:$C$614,0)),INDEX('DEQ Pollutant List'!$A$7:$A$614,MATCH($C478,'DEQ Pollutant List'!$B$7:$B$614,0))),"")</f>
        <v/>
      </c>
      <c r="F478" s="93"/>
      <c r="G478" s="94"/>
      <c r="H478" s="80"/>
      <c r="I478" s="77"/>
      <c r="J478" s="81"/>
      <c r="K478" s="79"/>
      <c r="L478" s="77"/>
      <c r="M478" s="81"/>
      <c r="N478" s="79"/>
    </row>
    <row r="479" spans="1:14" x14ac:dyDescent="0.35">
      <c r="A479" s="59"/>
      <c r="B479" s="90"/>
      <c r="C479" s="89"/>
      <c r="D479" s="61" t="str">
        <f>IFERROR(IF(C479="No CAS","",INDEX('DEQ Pollutant List'!$C$7:$C$614,MATCH('5. Pollutant Emissions - MB'!C479,'DEQ Pollutant List'!$B$7:$B$614,0))),"")</f>
        <v/>
      </c>
      <c r="E479" s="201" t="str">
        <f>IFERROR(IF(OR($C479="",$C479="No CAS"),INDEX('DEQ Pollutant List'!$A$7:$A$614,MATCH($D479,'DEQ Pollutant List'!$C$7:$C$614,0)),INDEX('DEQ Pollutant List'!$A$7:$A$614,MATCH($C479,'DEQ Pollutant List'!$B$7:$B$614,0))),"")</f>
        <v/>
      </c>
      <c r="F479" s="93"/>
      <c r="G479" s="94"/>
      <c r="H479" s="80"/>
      <c r="I479" s="77"/>
      <c r="J479" s="81"/>
      <c r="K479" s="79"/>
      <c r="L479" s="77"/>
      <c r="M479" s="81"/>
      <c r="N479" s="79"/>
    </row>
    <row r="480" spans="1:14" x14ac:dyDescent="0.35">
      <c r="A480" s="59"/>
      <c r="B480" s="90"/>
      <c r="C480" s="89"/>
      <c r="D480" s="61" t="str">
        <f>IFERROR(IF(C480="No CAS","",INDEX('DEQ Pollutant List'!$C$7:$C$614,MATCH('5. Pollutant Emissions - MB'!C480,'DEQ Pollutant List'!$B$7:$B$614,0))),"")</f>
        <v/>
      </c>
      <c r="E480" s="201" t="str">
        <f>IFERROR(IF(OR($C480="",$C480="No CAS"),INDEX('DEQ Pollutant List'!$A$7:$A$614,MATCH($D480,'DEQ Pollutant List'!$C$7:$C$614,0)),INDEX('DEQ Pollutant List'!$A$7:$A$614,MATCH($C480,'DEQ Pollutant List'!$B$7:$B$614,0))),"")</f>
        <v/>
      </c>
      <c r="F480" s="93"/>
      <c r="G480" s="94"/>
      <c r="H480" s="80"/>
      <c r="I480" s="77"/>
      <c r="J480" s="81"/>
      <c r="K480" s="79"/>
      <c r="L480" s="77"/>
      <c r="M480" s="81"/>
      <c r="N480" s="79"/>
    </row>
    <row r="481" spans="1:14" x14ac:dyDescent="0.35">
      <c r="A481" s="59"/>
      <c r="B481" s="90"/>
      <c r="C481" s="89"/>
      <c r="D481" s="61" t="str">
        <f>IFERROR(IF(C481="No CAS","",INDEX('DEQ Pollutant List'!$C$7:$C$614,MATCH('5. Pollutant Emissions - MB'!C481,'DEQ Pollutant List'!$B$7:$B$614,0))),"")</f>
        <v/>
      </c>
      <c r="E481" s="201" t="str">
        <f>IFERROR(IF(OR($C481="",$C481="No CAS"),INDEX('DEQ Pollutant List'!$A$7:$A$614,MATCH($D481,'DEQ Pollutant List'!$C$7:$C$614,0)),INDEX('DEQ Pollutant List'!$A$7:$A$614,MATCH($C481,'DEQ Pollutant List'!$B$7:$B$614,0))),"")</f>
        <v/>
      </c>
      <c r="F481" s="93"/>
      <c r="G481" s="94"/>
      <c r="H481" s="80"/>
      <c r="I481" s="77"/>
      <c r="J481" s="81"/>
      <c r="K481" s="79"/>
      <c r="L481" s="77"/>
      <c r="M481" s="81"/>
      <c r="N481" s="79"/>
    </row>
    <row r="482" spans="1:14" x14ac:dyDescent="0.35">
      <c r="A482" s="59"/>
      <c r="B482" s="90"/>
      <c r="C482" s="89"/>
      <c r="D482" s="61" t="str">
        <f>IFERROR(IF(C482="No CAS","",INDEX('DEQ Pollutant List'!$C$7:$C$614,MATCH('5. Pollutant Emissions - MB'!C482,'DEQ Pollutant List'!$B$7:$B$614,0))),"")</f>
        <v/>
      </c>
      <c r="E482" s="201" t="str">
        <f>IFERROR(IF(OR($C482="",$C482="No CAS"),INDEX('DEQ Pollutant List'!$A$7:$A$614,MATCH($D482,'DEQ Pollutant List'!$C$7:$C$614,0)),INDEX('DEQ Pollutant List'!$A$7:$A$614,MATCH($C482,'DEQ Pollutant List'!$B$7:$B$614,0))),"")</f>
        <v/>
      </c>
      <c r="F482" s="93"/>
      <c r="G482" s="94"/>
      <c r="H482" s="80"/>
      <c r="I482" s="77"/>
      <c r="J482" s="81"/>
      <c r="K482" s="79"/>
      <c r="L482" s="77"/>
      <c r="M482" s="81"/>
      <c r="N482" s="79"/>
    </row>
    <row r="483" spans="1:14" x14ac:dyDescent="0.35">
      <c r="A483" s="59"/>
      <c r="B483" s="90"/>
      <c r="C483" s="89"/>
      <c r="D483" s="61" t="str">
        <f>IFERROR(IF(C483="No CAS","",INDEX('DEQ Pollutant List'!$C$7:$C$614,MATCH('5. Pollutant Emissions - MB'!C483,'DEQ Pollutant List'!$B$7:$B$614,0))),"")</f>
        <v/>
      </c>
      <c r="E483" s="201" t="str">
        <f>IFERROR(IF(OR($C483="",$C483="No CAS"),INDEX('DEQ Pollutant List'!$A$7:$A$614,MATCH($D483,'DEQ Pollutant List'!$C$7:$C$614,0)),INDEX('DEQ Pollutant List'!$A$7:$A$614,MATCH($C483,'DEQ Pollutant List'!$B$7:$B$614,0))),"")</f>
        <v/>
      </c>
      <c r="F483" s="93"/>
      <c r="G483" s="94"/>
      <c r="H483" s="80"/>
      <c r="I483" s="77"/>
      <c r="J483" s="81"/>
      <c r="K483" s="79"/>
      <c r="L483" s="77"/>
      <c r="M483" s="81"/>
      <c r="N483" s="79"/>
    </row>
    <row r="484" spans="1:14" x14ac:dyDescent="0.35">
      <c r="A484" s="59"/>
      <c r="B484" s="90"/>
      <c r="C484" s="89"/>
      <c r="D484" s="61" t="str">
        <f>IFERROR(IF(C484="No CAS","",INDEX('DEQ Pollutant List'!$C$7:$C$614,MATCH('5. Pollutant Emissions - MB'!C484,'DEQ Pollutant List'!$B$7:$B$614,0))),"")</f>
        <v/>
      </c>
      <c r="E484" s="201" t="str">
        <f>IFERROR(IF(OR($C484="",$C484="No CAS"),INDEX('DEQ Pollutant List'!$A$7:$A$614,MATCH($D484,'DEQ Pollutant List'!$C$7:$C$614,0)),INDEX('DEQ Pollutant List'!$A$7:$A$614,MATCH($C484,'DEQ Pollutant List'!$B$7:$B$614,0))),"")</f>
        <v/>
      </c>
      <c r="F484" s="93"/>
      <c r="G484" s="94"/>
      <c r="H484" s="80"/>
      <c r="I484" s="77"/>
      <c r="J484" s="81"/>
      <c r="K484" s="79"/>
      <c r="L484" s="77"/>
      <c r="M484" s="81"/>
      <c r="N484" s="79"/>
    </row>
    <row r="485" spans="1:14" x14ac:dyDescent="0.35">
      <c r="A485" s="59"/>
      <c r="B485" s="90"/>
      <c r="C485" s="89"/>
      <c r="D485" s="61" t="str">
        <f>IFERROR(IF(C485="No CAS","",INDEX('DEQ Pollutant List'!$C$7:$C$614,MATCH('5. Pollutant Emissions - MB'!C485,'DEQ Pollutant List'!$B$7:$B$614,0))),"")</f>
        <v/>
      </c>
      <c r="E485" s="201" t="str">
        <f>IFERROR(IF(OR($C485="",$C485="No CAS"),INDEX('DEQ Pollutant List'!$A$7:$A$614,MATCH($D485,'DEQ Pollutant List'!$C$7:$C$614,0)),INDEX('DEQ Pollutant List'!$A$7:$A$614,MATCH($C485,'DEQ Pollutant List'!$B$7:$B$614,0))),"")</f>
        <v/>
      </c>
      <c r="F485" s="93"/>
      <c r="G485" s="94"/>
      <c r="H485" s="80"/>
      <c r="I485" s="77"/>
      <c r="J485" s="81"/>
      <c r="K485" s="79"/>
      <c r="L485" s="77"/>
      <c r="M485" s="81"/>
      <c r="N485" s="79"/>
    </row>
    <row r="486" spans="1:14" x14ac:dyDescent="0.35">
      <c r="A486" s="59"/>
      <c r="B486" s="90"/>
      <c r="C486" s="89"/>
      <c r="D486" s="61" t="str">
        <f>IFERROR(IF(C486="No CAS","",INDEX('DEQ Pollutant List'!$C$7:$C$614,MATCH('5. Pollutant Emissions - MB'!C486,'DEQ Pollutant List'!$B$7:$B$614,0))),"")</f>
        <v/>
      </c>
      <c r="E486" s="201" t="str">
        <f>IFERROR(IF(OR($C486="",$C486="No CAS"),INDEX('DEQ Pollutant List'!$A$7:$A$614,MATCH($D486,'DEQ Pollutant List'!$C$7:$C$614,0)),INDEX('DEQ Pollutant List'!$A$7:$A$614,MATCH($C486,'DEQ Pollutant List'!$B$7:$B$614,0))),"")</f>
        <v/>
      </c>
      <c r="F486" s="93"/>
      <c r="G486" s="94"/>
      <c r="H486" s="80"/>
      <c r="I486" s="77"/>
      <c r="J486" s="81"/>
      <c r="K486" s="79"/>
      <c r="L486" s="77"/>
      <c r="M486" s="81"/>
      <c r="N486" s="79"/>
    </row>
    <row r="487" spans="1:14" x14ac:dyDescent="0.35">
      <c r="A487" s="59"/>
      <c r="B487" s="90"/>
      <c r="C487" s="89"/>
      <c r="D487" s="61" t="str">
        <f>IFERROR(IF(C487="No CAS","",INDEX('DEQ Pollutant List'!$C$7:$C$614,MATCH('5. Pollutant Emissions - MB'!C487,'DEQ Pollutant List'!$B$7:$B$614,0))),"")</f>
        <v/>
      </c>
      <c r="E487" s="201" t="str">
        <f>IFERROR(IF(OR($C487="",$C487="No CAS"),INDEX('DEQ Pollutant List'!$A$7:$A$614,MATCH($D487,'DEQ Pollutant List'!$C$7:$C$614,0)),INDEX('DEQ Pollutant List'!$A$7:$A$614,MATCH($C487,'DEQ Pollutant List'!$B$7:$B$614,0))),"")</f>
        <v/>
      </c>
      <c r="F487" s="93"/>
      <c r="G487" s="94"/>
      <c r="H487" s="80"/>
      <c r="I487" s="77"/>
      <c r="J487" s="81"/>
      <c r="K487" s="79"/>
      <c r="L487" s="77"/>
      <c r="M487" s="81"/>
      <c r="N487" s="79"/>
    </row>
    <row r="488" spans="1:14" x14ac:dyDescent="0.35">
      <c r="A488" s="59"/>
      <c r="B488" s="90"/>
      <c r="C488" s="89"/>
      <c r="D488" s="61" t="str">
        <f>IFERROR(IF(C488="No CAS","",INDEX('DEQ Pollutant List'!$C$7:$C$614,MATCH('5. Pollutant Emissions - MB'!C488,'DEQ Pollutant List'!$B$7:$B$614,0))),"")</f>
        <v/>
      </c>
      <c r="E488" s="201" t="str">
        <f>IFERROR(IF(OR($C488="",$C488="No CAS"),INDEX('DEQ Pollutant List'!$A$7:$A$614,MATCH($D488,'DEQ Pollutant List'!$C$7:$C$614,0)),INDEX('DEQ Pollutant List'!$A$7:$A$614,MATCH($C488,'DEQ Pollutant List'!$B$7:$B$614,0))),"")</f>
        <v/>
      </c>
      <c r="F488" s="93"/>
      <c r="G488" s="94"/>
      <c r="H488" s="80"/>
      <c r="I488" s="77"/>
      <c r="J488" s="81"/>
      <c r="K488" s="79"/>
      <c r="L488" s="77"/>
      <c r="M488" s="81"/>
      <c r="N488" s="79"/>
    </row>
    <row r="489" spans="1:14" x14ac:dyDescent="0.35">
      <c r="A489" s="59"/>
      <c r="B489" s="90"/>
      <c r="C489" s="89"/>
      <c r="D489" s="61" t="str">
        <f>IFERROR(IF(C489="No CAS","",INDEX('DEQ Pollutant List'!$C$7:$C$614,MATCH('5. Pollutant Emissions - MB'!C489,'DEQ Pollutant List'!$B$7:$B$614,0))),"")</f>
        <v/>
      </c>
      <c r="E489" s="201" t="str">
        <f>IFERROR(IF(OR($C489="",$C489="No CAS"),INDEX('DEQ Pollutant List'!$A$7:$A$614,MATCH($D489,'DEQ Pollutant List'!$C$7:$C$614,0)),INDEX('DEQ Pollutant List'!$A$7:$A$614,MATCH($C489,'DEQ Pollutant List'!$B$7:$B$614,0))),"")</f>
        <v/>
      </c>
      <c r="F489" s="93"/>
      <c r="G489" s="94"/>
      <c r="H489" s="80"/>
      <c r="I489" s="77"/>
      <c r="J489" s="81"/>
      <c r="K489" s="79"/>
      <c r="L489" s="77"/>
      <c r="M489" s="81"/>
      <c r="N489" s="79"/>
    </row>
    <row r="490" spans="1:14" x14ac:dyDescent="0.35">
      <c r="A490" s="59"/>
      <c r="B490" s="90"/>
      <c r="C490" s="89"/>
      <c r="D490" s="61" t="str">
        <f>IFERROR(IF(C490="No CAS","",INDEX('DEQ Pollutant List'!$C$7:$C$614,MATCH('5. Pollutant Emissions - MB'!C490,'DEQ Pollutant List'!$B$7:$B$614,0))),"")</f>
        <v/>
      </c>
      <c r="E490" s="201" t="str">
        <f>IFERROR(IF(OR($C490="",$C490="No CAS"),INDEX('DEQ Pollutant List'!$A$7:$A$614,MATCH($D490,'DEQ Pollutant List'!$C$7:$C$614,0)),INDEX('DEQ Pollutant List'!$A$7:$A$614,MATCH($C490,'DEQ Pollutant List'!$B$7:$B$614,0))),"")</f>
        <v/>
      </c>
      <c r="F490" s="93"/>
      <c r="G490" s="94"/>
      <c r="H490" s="80"/>
      <c r="I490" s="77"/>
      <c r="J490" s="81"/>
      <c r="K490" s="79"/>
      <c r="L490" s="77"/>
      <c r="M490" s="81"/>
      <c r="N490" s="79"/>
    </row>
    <row r="491" spans="1:14" x14ac:dyDescent="0.35">
      <c r="A491" s="59"/>
      <c r="B491" s="90"/>
      <c r="C491" s="89"/>
      <c r="D491" s="61" t="str">
        <f>IFERROR(IF(C491="No CAS","",INDEX('DEQ Pollutant List'!$C$7:$C$614,MATCH('5. Pollutant Emissions - MB'!C491,'DEQ Pollutant List'!$B$7:$B$614,0))),"")</f>
        <v/>
      </c>
      <c r="E491" s="201" t="str">
        <f>IFERROR(IF(OR($C491="",$C491="No CAS"),INDEX('DEQ Pollutant List'!$A$7:$A$614,MATCH($D491,'DEQ Pollutant List'!$C$7:$C$614,0)),INDEX('DEQ Pollutant List'!$A$7:$A$614,MATCH($C491,'DEQ Pollutant List'!$B$7:$B$614,0))),"")</f>
        <v/>
      </c>
      <c r="F491" s="93"/>
      <c r="G491" s="94"/>
      <c r="H491" s="80"/>
      <c r="I491" s="77"/>
      <c r="J491" s="81"/>
      <c r="K491" s="79"/>
      <c r="L491" s="77"/>
      <c r="M491" s="81"/>
      <c r="N491" s="79"/>
    </row>
    <row r="492" spans="1:14" x14ac:dyDescent="0.35">
      <c r="A492" s="59"/>
      <c r="B492" s="90"/>
      <c r="C492" s="89"/>
      <c r="D492" s="61" t="str">
        <f>IFERROR(IF(C492="No CAS","",INDEX('DEQ Pollutant List'!$C$7:$C$614,MATCH('5. Pollutant Emissions - MB'!C492,'DEQ Pollutant List'!$B$7:$B$614,0))),"")</f>
        <v/>
      </c>
      <c r="E492" s="201" t="str">
        <f>IFERROR(IF(OR($C492="",$C492="No CAS"),INDEX('DEQ Pollutant List'!$A$7:$A$614,MATCH($D492,'DEQ Pollutant List'!$C$7:$C$614,0)),INDEX('DEQ Pollutant List'!$A$7:$A$614,MATCH($C492,'DEQ Pollutant List'!$B$7:$B$614,0))),"")</f>
        <v/>
      </c>
      <c r="F492" s="93"/>
      <c r="G492" s="94"/>
      <c r="H492" s="80"/>
      <c r="I492" s="77"/>
      <c r="J492" s="81"/>
      <c r="K492" s="79"/>
      <c r="L492" s="77"/>
      <c r="M492" s="81"/>
      <c r="N492" s="79"/>
    </row>
    <row r="493" spans="1:14" x14ac:dyDescent="0.35">
      <c r="A493" s="59"/>
      <c r="B493" s="90"/>
      <c r="C493" s="89"/>
      <c r="D493" s="61" t="str">
        <f>IFERROR(IF(C493="No CAS","",INDEX('DEQ Pollutant List'!$C$7:$C$614,MATCH('5. Pollutant Emissions - MB'!C493,'DEQ Pollutant List'!$B$7:$B$614,0))),"")</f>
        <v/>
      </c>
      <c r="E493" s="201" t="str">
        <f>IFERROR(IF(OR($C493="",$C493="No CAS"),INDEX('DEQ Pollutant List'!$A$7:$A$614,MATCH($D493,'DEQ Pollutant List'!$C$7:$C$614,0)),INDEX('DEQ Pollutant List'!$A$7:$A$614,MATCH($C493,'DEQ Pollutant List'!$B$7:$B$614,0))),"")</f>
        <v/>
      </c>
      <c r="F493" s="93"/>
      <c r="G493" s="94"/>
      <c r="H493" s="80"/>
      <c r="I493" s="77"/>
      <c r="J493" s="81"/>
      <c r="K493" s="79"/>
      <c r="L493" s="77"/>
      <c r="M493" s="81"/>
      <c r="N493" s="79"/>
    </row>
    <row r="494" spans="1:14" x14ac:dyDescent="0.35">
      <c r="A494" s="59"/>
      <c r="B494" s="90"/>
      <c r="C494" s="89"/>
      <c r="D494" s="61" t="str">
        <f>IFERROR(IF(C494="No CAS","",INDEX('DEQ Pollutant List'!$C$7:$C$614,MATCH('5. Pollutant Emissions - MB'!C494,'DEQ Pollutant List'!$B$7:$B$614,0))),"")</f>
        <v/>
      </c>
      <c r="E494" s="201" t="str">
        <f>IFERROR(IF(OR($C494="",$C494="No CAS"),INDEX('DEQ Pollutant List'!$A$7:$A$614,MATCH($D494,'DEQ Pollutant List'!$C$7:$C$614,0)),INDEX('DEQ Pollutant List'!$A$7:$A$614,MATCH($C494,'DEQ Pollutant List'!$B$7:$B$614,0))),"")</f>
        <v/>
      </c>
      <c r="F494" s="93"/>
      <c r="G494" s="94"/>
      <c r="H494" s="80"/>
      <c r="I494" s="77"/>
      <c r="J494" s="81"/>
      <c r="K494" s="79"/>
      <c r="L494" s="77"/>
      <c r="M494" s="81"/>
      <c r="N494" s="79"/>
    </row>
    <row r="495" spans="1:14" x14ac:dyDescent="0.35">
      <c r="A495" s="59"/>
      <c r="B495" s="90"/>
      <c r="C495" s="89"/>
      <c r="D495" s="61" t="str">
        <f>IFERROR(IF(C495="No CAS","",INDEX('DEQ Pollutant List'!$C$7:$C$614,MATCH('5. Pollutant Emissions - MB'!C495,'DEQ Pollutant List'!$B$7:$B$614,0))),"")</f>
        <v/>
      </c>
      <c r="E495" s="201" t="str">
        <f>IFERROR(IF(OR($C495="",$C495="No CAS"),INDEX('DEQ Pollutant List'!$A$7:$A$614,MATCH($D495,'DEQ Pollutant List'!$C$7:$C$614,0)),INDEX('DEQ Pollutant List'!$A$7:$A$614,MATCH($C495,'DEQ Pollutant List'!$B$7:$B$614,0))),"")</f>
        <v/>
      </c>
      <c r="F495" s="93"/>
      <c r="G495" s="94"/>
      <c r="H495" s="80"/>
      <c r="I495" s="77"/>
      <c r="J495" s="81"/>
      <c r="K495" s="79"/>
      <c r="L495" s="77"/>
      <c r="M495" s="81"/>
      <c r="N495" s="79"/>
    </row>
    <row r="496" spans="1:14" x14ac:dyDescent="0.35">
      <c r="A496" s="59"/>
      <c r="B496" s="90"/>
      <c r="C496" s="89"/>
      <c r="D496" s="61" t="str">
        <f>IFERROR(IF(C496="No CAS","",INDEX('DEQ Pollutant List'!$C$7:$C$614,MATCH('5. Pollutant Emissions - MB'!C496,'DEQ Pollutant List'!$B$7:$B$614,0))),"")</f>
        <v/>
      </c>
      <c r="E496" s="201" t="str">
        <f>IFERROR(IF(OR($C496="",$C496="No CAS"),INDEX('DEQ Pollutant List'!$A$7:$A$614,MATCH($D496,'DEQ Pollutant List'!$C$7:$C$614,0)),INDEX('DEQ Pollutant List'!$A$7:$A$614,MATCH($C496,'DEQ Pollutant List'!$B$7:$B$614,0))),"")</f>
        <v/>
      </c>
      <c r="F496" s="93"/>
      <c r="G496" s="94"/>
      <c r="H496" s="80"/>
      <c r="I496" s="77"/>
      <c r="J496" s="81"/>
      <c r="K496" s="79"/>
      <c r="L496" s="77"/>
      <c r="M496" s="81"/>
      <c r="N496" s="79"/>
    </row>
    <row r="497" spans="1:14" x14ac:dyDescent="0.35">
      <c r="A497" s="59"/>
      <c r="B497" s="90"/>
      <c r="C497" s="89"/>
      <c r="D497" s="61" t="str">
        <f>IFERROR(IF(C497="No CAS","",INDEX('DEQ Pollutant List'!$C$7:$C$614,MATCH('5. Pollutant Emissions - MB'!C497,'DEQ Pollutant List'!$B$7:$B$614,0))),"")</f>
        <v/>
      </c>
      <c r="E497" s="201" t="str">
        <f>IFERROR(IF(OR($C497="",$C497="No CAS"),INDEX('DEQ Pollutant List'!$A$7:$A$614,MATCH($D497,'DEQ Pollutant List'!$C$7:$C$614,0)),INDEX('DEQ Pollutant List'!$A$7:$A$614,MATCH($C497,'DEQ Pollutant List'!$B$7:$B$614,0))),"")</f>
        <v/>
      </c>
      <c r="F497" s="93"/>
      <c r="G497" s="94"/>
      <c r="H497" s="80"/>
      <c r="I497" s="77"/>
      <c r="J497" s="81"/>
      <c r="K497" s="79"/>
      <c r="L497" s="77"/>
      <c r="M497" s="81"/>
      <c r="N497" s="79"/>
    </row>
    <row r="498" spans="1:14" x14ac:dyDescent="0.35">
      <c r="A498" s="59"/>
      <c r="B498" s="90"/>
      <c r="C498" s="89"/>
      <c r="D498" s="61" t="str">
        <f>IFERROR(IF(C498="No CAS","",INDEX('DEQ Pollutant List'!$C$7:$C$614,MATCH('5. Pollutant Emissions - MB'!C498,'DEQ Pollutant List'!$B$7:$B$614,0))),"")</f>
        <v/>
      </c>
      <c r="E498" s="201" t="str">
        <f>IFERROR(IF(OR($C498="",$C498="No CAS"),INDEX('DEQ Pollutant List'!$A$7:$A$614,MATCH($D498,'DEQ Pollutant List'!$C$7:$C$614,0)),INDEX('DEQ Pollutant List'!$A$7:$A$614,MATCH($C498,'DEQ Pollutant List'!$B$7:$B$614,0))),"")</f>
        <v/>
      </c>
      <c r="F498" s="93"/>
      <c r="G498" s="94"/>
      <c r="H498" s="80"/>
      <c r="I498" s="77"/>
      <c r="J498" s="81"/>
      <c r="K498" s="79"/>
      <c r="L498" s="77"/>
      <c r="M498" s="81"/>
      <c r="N498" s="79"/>
    </row>
    <row r="499" spans="1:14" x14ac:dyDescent="0.35">
      <c r="A499" s="59"/>
      <c r="B499" s="90"/>
      <c r="C499" s="89"/>
      <c r="D499" s="61" t="str">
        <f>IFERROR(IF(C499="No CAS","",INDEX('DEQ Pollutant List'!$C$7:$C$614,MATCH('5. Pollutant Emissions - MB'!C499,'DEQ Pollutant List'!$B$7:$B$614,0))),"")</f>
        <v/>
      </c>
      <c r="E499" s="201" t="str">
        <f>IFERROR(IF(OR($C499="",$C499="No CAS"),INDEX('DEQ Pollutant List'!$A$7:$A$614,MATCH($D499,'DEQ Pollutant List'!$C$7:$C$614,0)),INDEX('DEQ Pollutant List'!$A$7:$A$614,MATCH($C499,'DEQ Pollutant List'!$B$7:$B$614,0))),"")</f>
        <v/>
      </c>
      <c r="F499" s="93"/>
      <c r="G499" s="94"/>
      <c r="H499" s="80"/>
      <c r="I499" s="77"/>
      <c r="J499" s="81"/>
      <c r="K499" s="79"/>
      <c r="L499" s="77"/>
      <c r="M499" s="81"/>
      <c r="N499" s="79"/>
    </row>
    <row r="500" spans="1:14" x14ac:dyDescent="0.35">
      <c r="A500" s="59"/>
      <c r="B500" s="90"/>
      <c r="C500" s="89"/>
      <c r="D500" s="61" t="str">
        <f>IFERROR(IF(C500="No CAS","",INDEX('DEQ Pollutant List'!$C$7:$C$614,MATCH('5. Pollutant Emissions - MB'!C500,'DEQ Pollutant List'!$B$7:$B$614,0))),"")</f>
        <v/>
      </c>
      <c r="E500" s="201" t="str">
        <f>IFERROR(IF(OR($C500="",$C500="No CAS"),INDEX('DEQ Pollutant List'!$A$7:$A$614,MATCH($D500,'DEQ Pollutant List'!$C$7:$C$614,0)),INDEX('DEQ Pollutant List'!$A$7:$A$614,MATCH($C500,'DEQ Pollutant List'!$B$7:$B$614,0))),"")</f>
        <v/>
      </c>
      <c r="F500" s="93"/>
      <c r="G500" s="94"/>
      <c r="H500" s="80"/>
      <c r="I500" s="77"/>
      <c r="J500" s="81"/>
      <c r="K500" s="79"/>
      <c r="L500" s="77"/>
      <c r="M500" s="81"/>
      <c r="N500" s="79"/>
    </row>
    <row r="501" spans="1:14" x14ac:dyDescent="0.35">
      <c r="A501" s="59"/>
      <c r="B501" s="90"/>
      <c r="C501" s="89"/>
      <c r="D501" s="61" t="str">
        <f>IFERROR(IF(C501="No CAS","",INDEX('DEQ Pollutant List'!$C$7:$C$614,MATCH('5. Pollutant Emissions - MB'!C501,'DEQ Pollutant List'!$B$7:$B$614,0))),"")</f>
        <v/>
      </c>
      <c r="E501" s="201" t="str">
        <f>IFERROR(IF(OR($C501="",$C501="No CAS"),INDEX('DEQ Pollutant List'!$A$7:$A$614,MATCH($D501,'DEQ Pollutant List'!$C$7:$C$614,0)),INDEX('DEQ Pollutant List'!$A$7:$A$614,MATCH($C501,'DEQ Pollutant List'!$B$7:$B$614,0))),"")</f>
        <v/>
      </c>
      <c r="F501" s="93"/>
      <c r="G501" s="94"/>
      <c r="H501" s="80"/>
      <c r="I501" s="77"/>
      <c r="J501" s="81"/>
      <c r="K501" s="79"/>
      <c r="L501" s="77"/>
      <c r="M501" s="81"/>
      <c r="N501" s="79"/>
    </row>
    <row r="502" spans="1:14" ht="15" thickBot="1" x14ac:dyDescent="0.4">
      <c r="A502" s="62"/>
      <c r="B502" s="91"/>
      <c r="C502" s="92"/>
      <c r="D502" s="64" t="str">
        <f>IFERROR(IF(C502="No CAS","",INDEX('DEQ Pollutant List'!$C$7:$C$614,MATCH('5. Pollutant Emissions - MB'!C502,'DEQ Pollutant List'!$B$7:$B$614,0))),"")</f>
        <v/>
      </c>
      <c r="E502" s="202" t="str">
        <f>IFERROR(IF(OR($C502="",$C502="No CAS"),INDEX('DEQ Pollutant List'!$A$7:$A$614,MATCH($D502,'DEQ Pollutant List'!$C$7:$C$614,0)),INDEX('DEQ Pollutant List'!$A$7:$A$614,MATCH($C502,'DEQ Pollutant List'!$B$7:$B$614,0))),"")</f>
        <v/>
      </c>
      <c r="F502" s="95"/>
      <c r="G502" s="96"/>
      <c r="H502" s="86"/>
      <c r="I502" s="83"/>
      <c r="J502" s="87"/>
      <c r="K502" s="85"/>
      <c r="L502" s="83"/>
      <c r="M502" s="87"/>
      <c r="N502" s="85"/>
    </row>
    <row r="503" spans="1:14" x14ac:dyDescent="0.35">
      <c r="A503" s="251" t="s">
        <v>1227</v>
      </c>
      <c r="B503" s="252"/>
      <c r="C503" s="252"/>
      <c r="D503" s="252"/>
      <c r="E503" s="252"/>
      <c r="F503" s="252"/>
      <c r="G503" s="252"/>
      <c r="H503" s="252"/>
      <c r="I503" s="252"/>
      <c r="J503" s="252"/>
      <c r="K503" s="252"/>
      <c r="L503" s="252"/>
      <c r="M503" s="252"/>
      <c r="N503" s="252"/>
    </row>
    <row r="504" spans="1:14" x14ac:dyDescent="0.35">
      <c r="A504" s="254"/>
      <c r="B504" s="255"/>
      <c r="C504" s="255"/>
      <c r="D504" s="255"/>
      <c r="E504" s="255"/>
      <c r="F504" s="255"/>
      <c r="G504" s="255"/>
      <c r="H504" s="255"/>
      <c r="I504" s="255"/>
      <c r="J504" s="255"/>
      <c r="K504" s="255"/>
      <c r="L504" s="255"/>
      <c r="M504" s="255"/>
      <c r="N504" s="255"/>
    </row>
    <row r="505" spans="1:14" ht="15" thickBot="1" x14ac:dyDescent="0.4">
      <c r="A505" s="257"/>
      <c r="B505" s="258"/>
      <c r="C505" s="258"/>
      <c r="D505" s="258"/>
      <c r="E505" s="258"/>
      <c r="F505" s="258"/>
      <c r="G505" s="258"/>
      <c r="H505" s="258"/>
      <c r="I505" s="258"/>
      <c r="J505" s="258"/>
      <c r="K505" s="258"/>
      <c r="L505" s="258"/>
      <c r="M505" s="258"/>
      <c r="N505" s="258"/>
    </row>
  </sheetData>
  <sheetProtection algorithmName="SHA-512" hashValue="S8fENDNR8yY3G/QPO/Vzw5om2/WXOjoUFinKZ1uRD0JHmrWf7iO4UjATzhWagwMdVyS+2b3Qb2OMZ2s5b7qYmw==" saltValue="zIRANKV6U+xFWNSD/bs7Jg==" spinCount="100000" sheet="1" objects="1" scenarios="1" insertRows="0"/>
  <mergeCells count="8">
    <mergeCell ref="I9:N9"/>
    <mergeCell ref="A503:N505"/>
    <mergeCell ref="F10:H10"/>
    <mergeCell ref="A10:A11"/>
    <mergeCell ref="B10:B11"/>
    <mergeCell ref="I10:K10"/>
    <mergeCell ref="L10:N10"/>
    <mergeCell ref="C10:E10"/>
  </mergeCells>
  <conditionalFormatting sqref="E12:E502">
    <cfRule type="containsBlanks" dxfId="2" priority="8">
      <formula>LEN(TRIM(E12))=0</formula>
    </cfRule>
  </conditionalFormatting>
  <conditionalFormatting sqref="D12:D502">
    <cfRule type="expression" dxfId="1" priority="1">
      <formula>SUMPRODUCT(--ISNUMBER(SEARCH(HAPs,D12)))&gt;0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 id="{8B643416-76DE-4717-B9FA-77A7BEB5B8F5}">
            <xm:f>INDEX('DEQ Pollutant List'!D:D,MATCH(D12,'DEQ Pollutant List'!C:C,0))="Y"</xm:f>
            <x14:dxf>
              <fill>
                <patternFill patternType="solid">
                  <fgColor auto="1"/>
                  <bgColor rgb="FFFFE579"/>
                </patternFill>
              </fill>
            </x14:dxf>
          </x14:cfRule>
          <xm:sqref>D12:D502</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500-000000000000}">
          <x14:formula1>
            <xm:f>'DEQ Pollutant List'!$B:$B</xm:f>
          </x14:formula1>
          <xm:sqref>C12:C502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6:D625"/>
  <sheetViews>
    <sheetView topLeftCell="B1" workbookViewId="0"/>
  </sheetViews>
  <sheetFormatPr defaultColWidth="8.81640625" defaultRowHeight="14.5" x14ac:dyDescent="0.35"/>
  <cols>
    <col min="1" max="1" width="15.6328125" style="1" hidden="1" customWidth="1"/>
    <col min="2" max="2" width="19.36328125" customWidth="1"/>
    <col min="3" max="3" width="53.453125" style="18" customWidth="1"/>
    <col min="4" max="4" width="9.1796875" style="1" hidden="1" customWidth="1"/>
  </cols>
  <sheetData>
    <row r="6" spans="1:4" x14ac:dyDescent="0.35">
      <c r="A6" s="17" t="s">
        <v>1223</v>
      </c>
      <c r="B6" s="16" t="s">
        <v>14</v>
      </c>
      <c r="C6" s="19" t="s">
        <v>15</v>
      </c>
      <c r="D6" s="19" t="s">
        <v>1357</v>
      </c>
    </row>
    <row r="7" spans="1:4" s="2" customFormat="1" ht="15" customHeight="1" x14ac:dyDescent="0.35">
      <c r="A7" s="15">
        <v>1</v>
      </c>
      <c r="B7" s="3" t="s">
        <v>16</v>
      </c>
      <c r="C7" s="3" t="s">
        <v>17</v>
      </c>
      <c r="D7" s="15" t="s">
        <v>1358</v>
      </c>
    </row>
    <row r="8" spans="1:4" s="2" customFormat="1" ht="15" customHeight="1" x14ac:dyDescent="0.35">
      <c r="A8" s="15">
        <v>2</v>
      </c>
      <c r="B8" s="3" t="s">
        <v>18</v>
      </c>
      <c r="C8" s="3" t="s">
        <v>19</v>
      </c>
      <c r="D8" s="15" t="s">
        <v>1358</v>
      </c>
    </row>
    <row r="9" spans="1:4" s="2" customFormat="1" ht="15" customHeight="1" x14ac:dyDescent="0.35">
      <c r="A9" s="15">
        <v>634</v>
      </c>
      <c r="B9" s="3" t="s">
        <v>20</v>
      </c>
      <c r="C9" s="3" t="s">
        <v>21</v>
      </c>
      <c r="D9" s="15" t="s">
        <v>178</v>
      </c>
    </row>
    <row r="10" spans="1:4" s="2" customFormat="1" ht="15" customHeight="1" x14ac:dyDescent="0.35">
      <c r="A10" s="15">
        <v>3</v>
      </c>
      <c r="B10" s="3" t="s">
        <v>22</v>
      </c>
      <c r="C10" s="3" t="s">
        <v>23</v>
      </c>
      <c r="D10" s="15" t="s">
        <v>1358</v>
      </c>
    </row>
    <row r="11" spans="1:4" s="2" customFormat="1" ht="15" customHeight="1" x14ac:dyDescent="0.35">
      <c r="A11" s="15">
        <v>4</v>
      </c>
      <c r="B11" s="3" t="s">
        <v>24</v>
      </c>
      <c r="C11" s="3" t="s">
        <v>25</v>
      </c>
      <c r="D11" s="15" t="s">
        <v>1358</v>
      </c>
    </row>
    <row r="12" spans="1:4" s="2" customFormat="1" ht="15" customHeight="1" x14ac:dyDescent="0.35">
      <c r="A12" s="15">
        <v>5</v>
      </c>
      <c r="B12" s="3" t="s">
        <v>26</v>
      </c>
      <c r="C12" s="3" t="s">
        <v>27</v>
      </c>
      <c r="D12" s="15" t="s">
        <v>1358</v>
      </c>
    </row>
    <row r="13" spans="1:4" s="2" customFormat="1" ht="15" customHeight="1" x14ac:dyDescent="0.35">
      <c r="A13" s="15">
        <v>6</v>
      </c>
      <c r="B13" s="3" t="s">
        <v>28</v>
      </c>
      <c r="C13" s="3" t="s">
        <v>29</v>
      </c>
      <c r="D13" s="15" t="s">
        <v>1358</v>
      </c>
    </row>
    <row r="14" spans="1:4" s="2" customFormat="1" ht="15" customHeight="1" x14ac:dyDescent="0.35">
      <c r="A14" s="15">
        <v>7</v>
      </c>
      <c r="B14" s="3" t="s">
        <v>30</v>
      </c>
      <c r="C14" s="3" t="s">
        <v>31</v>
      </c>
      <c r="D14" s="15" t="s">
        <v>1358</v>
      </c>
    </row>
    <row r="15" spans="1:4" s="2" customFormat="1" ht="15" customHeight="1" x14ac:dyDescent="0.35">
      <c r="A15" s="15">
        <v>8</v>
      </c>
      <c r="B15" s="3" t="s">
        <v>32</v>
      </c>
      <c r="C15" s="3" t="s">
        <v>33</v>
      </c>
      <c r="D15" s="15" t="s">
        <v>1358</v>
      </c>
    </row>
    <row r="16" spans="1:4" s="2" customFormat="1" ht="15" customHeight="1" x14ac:dyDescent="0.35">
      <c r="A16" s="15">
        <v>9</v>
      </c>
      <c r="B16" s="3" t="s">
        <v>34</v>
      </c>
      <c r="C16" s="3" t="s">
        <v>35</v>
      </c>
      <c r="D16" s="15" t="s">
        <v>178</v>
      </c>
    </row>
    <row r="17" spans="1:4" s="2" customFormat="1" ht="15" customHeight="1" x14ac:dyDescent="0.35">
      <c r="A17" s="15">
        <v>10</v>
      </c>
      <c r="B17" s="3" t="s">
        <v>36</v>
      </c>
      <c r="C17" s="3" t="s">
        <v>37</v>
      </c>
      <c r="D17" s="15" t="s">
        <v>178</v>
      </c>
    </row>
    <row r="18" spans="1:4" s="2" customFormat="1" ht="15" customHeight="1" x14ac:dyDescent="0.35">
      <c r="A18" s="15">
        <v>11</v>
      </c>
      <c r="B18" s="3" t="s">
        <v>38</v>
      </c>
      <c r="C18" s="3" t="s">
        <v>39</v>
      </c>
      <c r="D18" s="15" t="s">
        <v>178</v>
      </c>
    </row>
    <row r="19" spans="1:4" s="2" customFormat="1" ht="15" customHeight="1" x14ac:dyDescent="0.35">
      <c r="A19" s="15">
        <v>12</v>
      </c>
      <c r="B19" s="3" t="s">
        <v>40</v>
      </c>
      <c r="C19" s="3" t="s">
        <v>41</v>
      </c>
      <c r="D19" s="15" t="s">
        <v>1358</v>
      </c>
    </row>
    <row r="20" spans="1:4" s="2" customFormat="1" ht="15" customHeight="1" x14ac:dyDescent="0.35">
      <c r="A20" s="15">
        <v>13</v>
      </c>
      <c r="B20" s="3" t="s">
        <v>42</v>
      </c>
      <c r="C20" s="3" t="s">
        <v>43</v>
      </c>
      <c r="D20" s="15" t="s">
        <v>178</v>
      </c>
    </row>
    <row r="21" spans="1:4" s="2" customFormat="1" ht="15" customHeight="1" x14ac:dyDescent="0.35">
      <c r="A21" s="15">
        <v>14</v>
      </c>
      <c r="B21" s="3" t="s">
        <v>44</v>
      </c>
      <c r="C21" s="3" t="s">
        <v>45</v>
      </c>
      <c r="D21" s="15" t="s">
        <v>178</v>
      </c>
    </row>
    <row r="22" spans="1:4" s="2" customFormat="1" ht="15" customHeight="1" x14ac:dyDescent="0.35">
      <c r="A22" s="15">
        <v>16</v>
      </c>
      <c r="B22" s="3" t="s">
        <v>46</v>
      </c>
      <c r="C22" s="3" t="s">
        <v>47</v>
      </c>
      <c r="D22" s="15" t="s">
        <v>178</v>
      </c>
    </row>
    <row r="23" spans="1:4" s="2" customFormat="1" ht="30" customHeight="1" x14ac:dyDescent="0.35">
      <c r="A23" s="15">
        <v>18</v>
      </c>
      <c r="B23" s="3" t="s">
        <v>48</v>
      </c>
      <c r="C23" s="3" t="s">
        <v>49</v>
      </c>
      <c r="D23" s="15" t="s">
        <v>178</v>
      </c>
    </row>
    <row r="24" spans="1:4" s="2" customFormat="1" ht="30" customHeight="1" x14ac:dyDescent="0.35">
      <c r="A24" s="15">
        <v>19</v>
      </c>
      <c r="B24" s="3" t="s">
        <v>50</v>
      </c>
      <c r="C24" s="3" t="s">
        <v>51</v>
      </c>
      <c r="D24" s="15" t="s">
        <v>178</v>
      </c>
    </row>
    <row r="25" spans="1:4" s="2" customFormat="1" ht="15" customHeight="1" x14ac:dyDescent="0.35">
      <c r="A25" s="15">
        <v>20</v>
      </c>
      <c r="B25" s="3" t="s">
        <v>52</v>
      </c>
      <c r="C25" s="3" t="s">
        <v>53</v>
      </c>
      <c r="D25" s="15" t="s">
        <v>178</v>
      </c>
    </row>
    <row r="26" spans="1:4" s="2" customFormat="1" ht="30" customHeight="1" x14ac:dyDescent="0.35">
      <c r="A26" s="15">
        <v>21</v>
      </c>
      <c r="B26" s="3" t="s">
        <v>54</v>
      </c>
      <c r="C26" s="3" t="s">
        <v>55</v>
      </c>
      <c r="D26" s="15" t="s">
        <v>178</v>
      </c>
    </row>
    <row r="27" spans="1:4" s="2" customFormat="1" ht="30" customHeight="1" x14ac:dyDescent="0.35">
      <c r="A27" s="15">
        <v>22</v>
      </c>
      <c r="B27" s="3" t="s">
        <v>56</v>
      </c>
      <c r="C27" s="3" t="s">
        <v>57</v>
      </c>
      <c r="D27" s="15" t="s">
        <v>178</v>
      </c>
    </row>
    <row r="28" spans="1:4" s="2" customFormat="1" ht="30" customHeight="1" x14ac:dyDescent="0.35">
      <c r="A28" s="15">
        <v>23</v>
      </c>
      <c r="B28" s="3" t="s">
        <v>58</v>
      </c>
      <c r="C28" s="3" t="s">
        <v>59</v>
      </c>
      <c r="D28" s="15" t="s">
        <v>178</v>
      </c>
    </row>
    <row r="29" spans="1:4" s="2" customFormat="1" ht="15" customHeight="1" x14ac:dyDescent="0.35">
      <c r="A29" s="15">
        <v>24</v>
      </c>
      <c r="B29" s="3" t="s">
        <v>60</v>
      </c>
      <c r="C29" s="3" t="s">
        <v>61</v>
      </c>
      <c r="D29" s="15" t="s">
        <v>1358</v>
      </c>
    </row>
    <row r="30" spans="1:4" s="2" customFormat="1" ht="15" customHeight="1" x14ac:dyDescent="0.35">
      <c r="A30" s="15">
        <v>25</v>
      </c>
      <c r="B30" s="3" t="s">
        <v>62</v>
      </c>
      <c r="C30" s="3" t="s">
        <v>63</v>
      </c>
      <c r="D30" s="15" t="s">
        <v>178</v>
      </c>
    </row>
    <row r="31" spans="1:4" s="2" customFormat="1" ht="15" customHeight="1" x14ac:dyDescent="0.35">
      <c r="A31" s="15">
        <v>26</v>
      </c>
      <c r="B31" s="3" t="s">
        <v>64</v>
      </c>
      <c r="C31" s="3" t="s">
        <v>65</v>
      </c>
      <c r="D31" s="15" t="s">
        <v>178</v>
      </c>
    </row>
    <row r="32" spans="1:4" s="2" customFormat="1" ht="15" customHeight="1" x14ac:dyDescent="0.35">
      <c r="A32" s="15">
        <v>27</v>
      </c>
      <c r="B32" s="3" t="s">
        <v>66</v>
      </c>
      <c r="C32" s="3" t="s">
        <v>67</v>
      </c>
      <c r="D32" s="15" t="s">
        <v>178</v>
      </c>
    </row>
    <row r="33" spans="1:4" s="2" customFormat="1" ht="15" customHeight="1" x14ac:dyDescent="0.35">
      <c r="A33" s="15">
        <v>28</v>
      </c>
      <c r="B33" s="3" t="s">
        <v>68</v>
      </c>
      <c r="C33" s="3" t="s">
        <v>69</v>
      </c>
      <c r="D33" s="15" t="s">
        <v>178</v>
      </c>
    </row>
    <row r="34" spans="1:4" s="2" customFormat="1" ht="15" customHeight="1" x14ac:dyDescent="0.35">
      <c r="A34" s="15">
        <v>29</v>
      </c>
      <c r="B34" s="3" t="s">
        <v>70</v>
      </c>
      <c r="C34" s="3" t="s">
        <v>71</v>
      </c>
      <c r="D34" s="15" t="s">
        <v>178</v>
      </c>
    </row>
    <row r="35" spans="1:4" s="2" customFormat="1" ht="15" customHeight="1" x14ac:dyDescent="0.35">
      <c r="A35" s="15">
        <v>30</v>
      </c>
      <c r="B35" s="3" t="s">
        <v>72</v>
      </c>
      <c r="C35" s="3" t="s">
        <v>73</v>
      </c>
      <c r="D35" s="15" t="s">
        <v>1358</v>
      </c>
    </row>
    <row r="36" spans="1:4" s="2" customFormat="1" ht="15" customHeight="1" x14ac:dyDescent="0.35">
      <c r="A36" s="15">
        <v>31</v>
      </c>
      <c r="B36" s="3" t="s">
        <v>74</v>
      </c>
      <c r="C36" s="3" t="s">
        <v>75</v>
      </c>
      <c r="D36" s="15" t="s">
        <v>1358</v>
      </c>
    </row>
    <row r="37" spans="1:4" s="2" customFormat="1" ht="15" customHeight="1" x14ac:dyDescent="0.35">
      <c r="A37" s="15">
        <v>32</v>
      </c>
      <c r="B37" s="3" t="s">
        <v>76</v>
      </c>
      <c r="C37" s="3" t="s">
        <v>77</v>
      </c>
      <c r="D37" s="15" t="s">
        <v>178</v>
      </c>
    </row>
    <row r="38" spans="1:4" s="2" customFormat="1" ht="15" customHeight="1" x14ac:dyDescent="0.35">
      <c r="A38" s="15">
        <v>33</v>
      </c>
      <c r="B38" s="3" t="s">
        <v>78</v>
      </c>
      <c r="C38" s="3" t="s">
        <v>79</v>
      </c>
      <c r="D38" s="15" t="s">
        <v>1358</v>
      </c>
    </row>
    <row r="39" spans="1:4" s="2" customFormat="1" ht="15" customHeight="1" x14ac:dyDescent="0.35">
      <c r="A39" s="15">
        <v>35</v>
      </c>
      <c r="B39" s="3" t="s">
        <v>80</v>
      </c>
      <c r="C39" s="3" t="s">
        <v>81</v>
      </c>
      <c r="D39" s="15" t="s">
        <v>1358</v>
      </c>
    </row>
    <row r="40" spans="1:4" s="2" customFormat="1" ht="15" customHeight="1" x14ac:dyDescent="0.35">
      <c r="A40" s="15">
        <v>36</v>
      </c>
      <c r="B40" s="3" t="s">
        <v>82</v>
      </c>
      <c r="C40" s="3" t="s">
        <v>83</v>
      </c>
      <c r="D40" s="15" t="s">
        <v>178</v>
      </c>
    </row>
    <row r="41" spans="1:4" s="2" customFormat="1" ht="15" customHeight="1" x14ac:dyDescent="0.35">
      <c r="A41" s="15">
        <v>37</v>
      </c>
      <c r="B41" s="3" t="s">
        <v>84</v>
      </c>
      <c r="C41" s="3" t="s">
        <v>85</v>
      </c>
      <c r="D41" s="15" t="s">
        <v>1358</v>
      </c>
    </row>
    <row r="42" spans="1:4" s="2" customFormat="1" ht="15" customHeight="1" x14ac:dyDescent="0.35">
      <c r="A42" s="15">
        <v>39</v>
      </c>
      <c r="B42" s="3" t="s">
        <v>86</v>
      </c>
      <c r="C42" s="3" t="s">
        <v>87</v>
      </c>
      <c r="D42" s="15" t="s">
        <v>1358</v>
      </c>
    </row>
    <row r="43" spans="1:4" s="2" customFormat="1" ht="15" customHeight="1" x14ac:dyDescent="0.35">
      <c r="A43" s="15">
        <v>356</v>
      </c>
      <c r="B43" s="3" t="s">
        <v>88</v>
      </c>
      <c r="C43" s="3" t="s">
        <v>89</v>
      </c>
      <c r="D43" s="15" t="s">
        <v>1358</v>
      </c>
    </row>
    <row r="44" spans="1:4" s="2" customFormat="1" ht="15" customHeight="1" x14ac:dyDescent="0.35">
      <c r="A44" s="15">
        <v>40</v>
      </c>
      <c r="B44" s="3" t="s">
        <v>90</v>
      </c>
      <c r="C44" s="3" t="s">
        <v>91</v>
      </c>
      <c r="D44" s="15" t="s">
        <v>178</v>
      </c>
    </row>
    <row r="45" spans="1:4" s="2" customFormat="1" ht="15" customHeight="1" x14ac:dyDescent="0.35">
      <c r="A45" s="15">
        <v>41</v>
      </c>
      <c r="B45" s="3" t="s">
        <v>92</v>
      </c>
      <c r="C45" s="3" t="s">
        <v>93</v>
      </c>
      <c r="D45" s="15" t="s">
        <v>178</v>
      </c>
    </row>
    <row r="46" spans="1:4" s="2" customFormat="1" ht="15" customHeight="1" x14ac:dyDescent="0.35">
      <c r="A46" s="15">
        <v>42</v>
      </c>
      <c r="B46" s="3" t="s">
        <v>94</v>
      </c>
      <c r="C46" s="3" t="s">
        <v>95</v>
      </c>
      <c r="D46" s="15" t="s">
        <v>178</v>
      </c>
    </row>
    <row r="47" spans="1:4" s="2" customFormat="1" ht="30" customHeight="1" x14ac:dyDescent="0.35">
      <c r="A47" s="15">
        <v>43</v>
      </c>
      <c r="B47" s="3" t="s">
        <v>96</v>
      </c>
      <c r="C47" s="3" t="s">
        <v>97</v>
      </c>
      <c r="D47" s="15" t="s">
        <v>178</v>
      </c>
    </row>
    <row r="48" spans="1:4" s="2" customFormat="1" ht="15" customHeight="1" x14ac:dyDescent="0.35">
      <c r="A48" s="15">
        <v>44</v>
      </c>
      <c r="B48" s="3" t="s">
        <v>98</v>
      </c>
      <c r="C48" s="3" t="s">
        <v>99</v>
      </c>
      <c r="D48" s="15" t="s">
        <v>178</v>
      </c>
    </row>
    <row r="49" spans="1:4" s="2" customFormat="1" ht="15" customHeight="1" x14ac:dyDescent="0.35">
      <c r="A49" s="15">
        <v>45</v>
      </c>
      <c r="B49" s="3" t="s">
        <v>100</v>
      </c>
      <c r="C49" s="3" t="s">
        <v>101</v>
      </c>
      <c r="D49" s="15" t="s">
        <v>178</v>
      </c>
    </row>
    <row r="50" spans="1:4" s="2" customFormat="1" ht="15" customHeight="1" x14ac:dyDescent="0.35">
      <c r="A50" s="15">
        <v>46</v>
      </c>
      <c r="B50" s="3" t="s">
        <v>102</v>
      </c>
      <c r="C50" s="3" t="s">
        <v>103</v>
      </c>
      <c r="D50" s="15" t="s">
        <v>1358</v>
      </c>
    </row>
    <row r="51" spans="1:4" s="2" customFormat="1" ht="15" customHeight="1" x14ac:dyDescent="0.35">
      <c r="A51" s="15">
        <v>47</v>
      </c>
      <c r="B51" s="3" t="s">
        <v>104</v>
      </c>
      <c r="C51" s="3" t="s">
        <v>105</v>
      </c>
      <c r="D51" s="15" t="s">
        <v>1358</v>
      </c>
    </row>
    <row r="52" spans="1:4" s="2" customFormat="1" ht="15" customHeight="1" x14ac:dyDescent="0.35">
      <c r="A52" s="15">
        <v>52</v>
      </c>
      <c r="B52" s="3" t="s">
        <v>106</v>
      </c>
      <c r="C52" s="3" t="s">
        <v>107</v>
      </c>
      <c r="D52" s="15" t="s">
        <v>178</v>
      </c>
    </row>
    <row r="53" spans="1:4" s="2" customFormat="1" ht="30" customHeight="1" x14ac:dyDescent="0.35">
      <c r="A53" s="15">
        <v>53</v>
      </c>
      <c r="B53" s="3" t="s">
        <v>108</v>
      </c>
      <c r="C53" s="3" t="s">
        <v>109</v>
      </c>
      <c r="D53" s="15" t="s">
        <v>1358</v>
      </c>
    </row>
    <row r="54" spans="1:4" s="2" customFormat="1" ht="15" customHeight="1" x14ac:dyDescent="0.35">
      <c r="A54" s="15">
        <v>54</v>
      </c>
      <c r="B54" s="3" t="s">
        <v>110</v>
      </c>
      <c r="C54" s="3" t="s">
        <v>111</v>
      </c>
      <c r="D54" s="15" t="s">
        <v>178</v>
      </c>
    </row>
    <row r="55" spans="1:4" s="2" customFormat="1" ht="15" customHeight="1" x14ac:dyDescent="0.35">
      <c r="A55" s="15">
        <v>55</v>
      </c>
      <c r="B55" s="3" t="s">
        <v>112</v>
      </c>
      <c r="C55" s="3" t="s">
        <v>113</v>
      </c>
      <c r="D55" s="15" t="s">
        <v>178</v>
      </c>
    </row>
    <row r="56" spans="1:4" s="2" customFormat="1" ht="15" customHeight="1" x14ac:dyDescent="0.35">
      <c r="A56" s="15">
        <v>56</v>
      </c>
      <c r="B56" s="3" t="s">
        <v>114</v>
      </c>
      <c r="C56" s="3" t="s">
        <v>115</v>
      </c>
      <c r="D56" s="15" t="s">
        <v>1358</v>
      </c>
    </row>
    <row r="57" spans="1:4" s="2" customFormat="1" ht="15" customHeight="1" x14ac:dyDescent="0.35">
      <c r="A57" s="15">
        <v>57</v>
      </c>
      <c r="B57" s="3" t="s">
        <v>116</v>
      </c>
      <c r="C57" s="3" t="s">
        <v>117</v>
      </c>
      <c r="D57" s="15" t="s">
        <v>178</v>
      </c>
    </row>
    <row r="58" spans="1:4" s="2" customFormat="1" ht="15" customHeight="1" x14ac:dyDescent="0.35">
      <c r="A58" s="15">
        <v>58</v>
      </c>
      <c r="B58" s="3" t="s">
        <v>118</v>
      </c>
      <c r="C58" s="3" t="s">
        <v>119</v>
      </c>
      <c r="D58" s="15" t="s">
        <v>1358</v>
      </c>
    </row>
    <row r="59" spans="1:4" s="2" customFormat="1" ht="15" customHeight="1" x14ac:dyDescent="0.35">
      <c r="A59" s="15">
        <v>60</v>
      </c>
      <c r="B59" s="3" t="s">
        <v>120</v>
      </c>
      <c r="C59" s="3" t="s">
        <v>121</v>
      </c>
      <c r="D59" s="15" t="s">
        <v>1358</v>
      </c>
    </row>
    <row r="60" spans="1:4" s="2" customFormat="1" ht="15" customHeight="1" x14ac:dyDescent="0.35">
      <c r="A60" s="15">
        <v>61</v>
      </c>
      <c r="B60" s="3" t="s">
        <v>122</v>
      </c>
      <c r="C60" s="3" t="s">
        <v>123</v>
      </c>
      <c r="D60" s="15" t="s">
        <v>1358</v>
      </c>
    </row>
    <row r="61" spans="1:4" s="2" customFormat="1" ht="15" customHeight="1" x14ac:dyDescent="0.35">
      <c r="A61" s="15">
        <v>62</v>
      </c>
      <c r="B61" s="3" t="s">
        <v>124</v>
      </c>
      <c r="C61" s="3" t="s">
        <v>125</v>
      </c>
      <c r="D61" s="15" t="s">
        <v>1358</v>
      </c>
    </row>
    <row r="62" spans="1:4" s="2" customFormat="1" ht="15" customHeight="1" x14ac:dyDescent="0.35">
      <c r="A62" s="15">
        <v>63</v>
      </c>
      <c r="B62" s="3" t="s">
        <v>126</v>
      </c>
      <c r="C62" s="3" t="s">
        <v>127</v>
      </c>
      <c r="D62" s="15" t="s">
        <v>1358</v>
      </c>
    </row>
    <row r="63" spans="1:4" s="2" customFormat="1" ht="15" customHeight="1" x14ac:dyDescent="0.35">
      <c r="A63" s="15">
        <v>64</v>
      </c>
      <c r="B63" s="3" t="s">
        <v>128</v>
      </c>
      <c r="C63" s="3" t="s">
        <v>129</v>
      </c>
      <c r="D63" s="15" t="s">
        <v>1358</v>
      </c>
    </row>
    <row r="64" spans="1:4" s="2" customFormat="1" ht="15" customHeight="1" x14ac:dyDescent="0.35">
      <c r="A64" s="15">
        <v>65</v>
      </c>
      <c r="B64" s="3" t="s">
        <v>130</v>
      </c>
      <c r="C64" s="3" t="s">
        <v>131</v>
      </c>
      <c r="D64" s="15" t="s">
        <v>178</v>
      </c>
    </row>
    <row r="65" spans="1:4" s="2" customFormat="1" ht="30" customHeight="1" x14ac:dyDescent="0.35">
      <c r="A65" s="15">
        <v>522</v>
      </c>
      <c r="B65" s="3" t="s">
        <v>132</v>
      </c>
      <c r="C65" s="3" t="s">
        <v>133</v>
      </c>
      <c r="D65" s="15" t="s">
        <v>1358</v>
      </c>
    </row>
    <row r="66" spans="1:4" s="2" customFormat="1" ht="15" customHeight="1" x14ac:dyDescent="0.35">
      <c r="A66" s="15">
        <v>66</v>
      </c>
      <c r="B66" s="3" t="s">
        <v>134</v>
      </c>
      <c r="C66" s="3" t="s">
        <v>135</v>
      </c>
      <c r="D66" s="15" t="s">
        <v>178</v>
      </c>
    </row>
    <row r="67" spans="1:4" s="2" customFormat="1" ht="15" customHeight="1" x14ac:dyDescent="0.35">
      <c r="A67" s="15">
        <v>68</v>
      </c>
      <c r="B67" s="3" t="s">
        <v>136</v>
      </c>
      <c r="C67" s="3" t="s">
        <v>137</v>
      </c>
      <c r="D67" s="15" t="s">
        <v>178</v>
      </c>
    </row>
    <row r="68" spans="1:4" s="2" customFormat="1" ht="15" customHeight="1" x14ac:dyDescent="0.35">
      <c r="A68" s="15">
        <v>71</v>
      </c>
      <c r="B68" s="3" t="s">
        <v>138</v>
      </c>
      <c r="C68" s="3" t="s">
        <v>139</v>
      </c>
      <c r="D68" s="15" t="s">
        <v>178</v>
      </c>
    </row>
    <row r="69" spans="1:4" s="2" customFormat="1" ht="15" customHeight="1" x14ac:dyDescent="0.35">
      <c r="A69" s="15">
        <v>72</v>
      </c>
      <c r="B69" s="3" t="s">
        <v>140</v>
      </c>
      <c r="C69" s="3" t="s">
        <v>141</v>
      </c>
      <c r="D69" s="15" t="s">
        <v>1358</v>
      </c>
    </row>
    <row r="70" spans="1:4" s="2" customFormat="1" ht="30" customHeight="1" x14ac:dyDescent="0.35">
      <c r="A70" s="15">
        <v>324</v>
      </c>
      <c r="B70" s="3" t="s">
        <v>142</v>
      </c>
      <c r="C70" s="3" t="s">
        <v>143</v>
      </c>
      <c r="D70" s="15" t="s">
        <v>1358</v>
      </c>
    </row>
    <row r="71" spans="1:4" s="2" customFormat="1" ht="30" customHeight="1" x14ac:dyDescent="0.35">
      <c r="A71" s="15">
        <v>73</v>
      </c>
      <c r="B71" s="3" t="s">
        <v>144</v>
      </c>
      <c r="C71" s="3" t="s">
        <v>145</v>
      </c>
      <c r="D71" s="15" t="s">
        <v>178</v>
      </c>
    </row>
    <row r="72" spans="1:4" s="2" customFormat="1" ht="30" customHeight="1" x14ac:dyDescent="0.35">
      <c r="A72" s="15">
        <v>74</v>
      </c>
      <c r="B72" s="3" t="s">
        <v>146</v>
      </c>
      <c r="C72" s="3" t="s">
        <v>147</v>
      </c>
      <c r="D72" s="15" t="s">
        <v>178</v>
      </c>
    </row>
    <row r="73" spans="1:4" s="2" customFormat="1" ht="15" customHeight="1" x14ac:dyDescent="0.35">
      <c r="A73" s="15">
        <v>75</v>
      </c>
      <c r="B73" s="3" t="s">
        <v>148</v>
      </c>
      <c r="C73" s="3" t="s">
        <v>149</v>
      </c>
      <c r="D73" s="15" t="s">
        <v>1358</v>
      </c>
    </row>
    <row r="74" spans="1:4" s="2" customFormat="1" ht="30" customHeight="1" x14ac:dyDescent="0.35">
      <c r="A74" s="15">
        <v>333</v>
      </c>
      <c r="B74" s="3" t="s">
        <v>150</v>
      </c>
      <c r="C74" s="3" t="s">
        <v>151</v>
      </c>
      <c r="D74" s="15" t="s">
        <v>178</v>
      </c>
    </row>
    <row r="75" spans="1:4" s="2" customFormat="1" ht="15" customHeight="1" x14ac:dyDescent="0.35">
      <c r="A75" s="15">
        <v>76</v>
      </c>
      <c r="B75" s="3" t="s">
        <v>152</v>
      </c>
      <c r="C75" s="3" t="s">
        <v>153</v>
      </c>
      <c r="D75" s="15" t="s">
        <v>178</v>
      </c>
    </row>
    <row r="76" spans="1:4" s="2" customFormat="1" ht="15" customHeight="1" x14ac:dyDescent="0.35">
      <c r="A76" s="15">
        <v>77</v>
      </c>
      <c r="B76" s="3" t="s">
        <v>154</v>
      </c>
      <c r="C76" s="3" t="s">
        <v>155</v>
      </c>
      <c r="D76" s="15" t="s">
        <v>178</v>
      </c>
    </row>
    <row r="77" spans="1:4" s="2" customFormat="1" ht="15" customHeight="1" x14ac:dyDescent="0.35">
      <c r="A77" s="15">
        <v>78</v>
      </c>
      <c r="B77" s="3" t="s">
        <v>156</v>
      </c>
      <c r="C77" s="3" t="s">
        <v>157</v>
      </c>
      <c r="D77" s="15" t="s">
        <v>178</v>
      </c>
    </row>
    <row r="78" spans="1:4" s="2" customFormat="1" ht="15" customHeight="1" x14ac:dyDescent="0.35">
      <c r="A78" s="15">
        <v>79</v>
      </c>
      <c r="B78" s="3" t="s">
        <v>158</v>
      </c>
      <c r="C78" s="3" t="s">
        <v>159</v>
      </c>
      <c r="D78" s="15" t="s">
        <v>178</v>
      </c>
    </row>
    <row r="79" spans="1:4" s="2" customFormat="1" ht="15" customHeight="1" x14ac:dyDescent="0.35">
      <c r="A79" s="15">
        <v>80</v>
      </c>
      <c r="B79" s="3" t="s">
        <v>160</v>
      </c>
      <c r="C79" s="3" t="s">
        <v>161</v>
      </c>
      <c r="D79" s="15" t="s">
        <v>178</v>
      </c>
    </row>
    <row r="80" spans="1:4" s="2" customFormat="1" ht="15" customHeight="1" x14ac:dyDescent="0.35">
      <c r="A80" s="15">
        <v>519</v>
      </c>
      <c r="B80" s="3" t="s">
        <v>162</v>
      </c>
      <c r="C80" s="3" t="s">
        <v>163</v>
      </c>
      <c r="D80" s="187" t="s">
        <v>1358</v>
      </c>
    </row>
    <row r="81" spans="1:4" s="2" customFormat="1" ht="15" customHeight="1" x14ac:dyDescent="0.35">
      <c r="A81" s="15">
        <v>81</v>
      </c>
      <c r="B81" s="3" t="s">
        <v>164</v>
      </c>
      <c r="C81" s="3" t="s">
        <v>165</v>
      </c>
      <c r="D81" s="15" t="s">
        <v>178</v>
      </c>
    </row>
    <row r="82" spans="1:4" s="2" customFormat="1" ht="15" customHeight="1" x14ac:dyDescent="0.35">
      <c r="A82" s="15">
        <v>82</v>
      </c>
      <c r="B82" s="3" t="s">
        <v>166</v>
      </c>
      <c r="C82" s="3" t="s">
        <v>167</v>
      </c>
      <c r="D82" s="15" t="s">
        <v>178</v>
      </c>
    </row>
    <row r="83" spans="1:4" s="2" customFormat="1" ht="15" customHeight="1" x14ac:dyDescent="0.35">
      <c r="A83" s="15">
        <v>83</v>
      </c>
      <c r="B83" s="3" t="s">
        <v>168</v>
      </c>
      <c r="C83" s="3" t="s">
        <v>169</v>
      </c>
      <c r="D83" s="15" t="s">
        <v>1358</v>
      </c>
    </row>
    <row r="84" spans="1:4" s="2" customFormat="1" ht="15" customHeight="1" x14ac:dyDescent="0.35">
      <c r="A84" s="15">
        <v>85</v>
      </c>
      <c r="B84" s="3" t="s">
        <v>170</v>
      </c>
      <c r="C84" s="3" t="s">
        <v>171</v>
      </c>
      <c r="D84" s="15" t="s">
        <v>1358</v>
      </c>
    </row>
    <row r="85" spans="1:4" s="2" customFormat="1" ht="15" customHeight="1" x14ac:dyDescent="0.35">
      <c r="A85" s="15">
        <v>86</v>
      </c>
      <c r="B85" s="3" t="s">
        <v>172</v>
      </c>
      <c r="C85" s="3" t="s">
        <v>173</v>
      </c>
      <c r="D85" s="15" t="s">
        <v>178</v>
      </c>
    </row>
    <row r="86" spans="1:4" s="2" customFormat="1" ht="15" customHeight="1" x14ac:dyDescent="0.35">
      <c r="A86" s="15">
        <v>87</v>
      </c>
      <c r="B86" s="3" t="s">
        <v>174</v>
      </c>
      <c r="C86" s="3" t="s">
        <v>175</v>
      </c>
      <c r="D86" s="15" t="s">
        <v>178</v>
      </c>
    </row>
    <row r="87" spans="1:4" s="2" customFormat="1" ht="15" customHeight="1" x14ac:dyDescent="0.35">
      <c r="A87" s="15">
        <v>88</v>
      </c>
      <c r="B87" s="3" t="s">
        <v>176</v>
      </c>
      <c r="C87" s="3" t="s">
        <v>177</v>
      </c>
      <c r="D87" s="15" t="s">
        <v>1358</v>
      </c>
    </row>
    <row r="88" spans="1:4" s="2" customFormat="1" x14ac:dyDescent="0.35">
      <c r="A88" s="15">
        <v>89</v>
      </c>
      <c r="B88" s="3" t="s">
        <v>178</v>
      </c>
      <c r="C88" s="3" t="s">
        <v>179</v>
      </c>
      <c r="D88" s="15" t="s">
        <v>178</v>
      </c>
    </row>
    <row r="89" spans="1:4" s="2" customFormat="1" ht="15" customHeight="1" x14ac:dyDescent="0.35">
      <c r="A89" s="15">
        <v>90</v>
      </c>
      <c r="B89" s="3" t="s">
        <v>180</v>
      </c>
      <c r="C89" s="3" t="s">
        <v>181</v>
      </c>
      <c r="D89" s="15" t="s">
        <v>1358</v>
      </c>
    </row>
    <row r="90" spans="1:4" s="2" customFormat="1" ht="15" customHeight="1" x14ac:dyDescent="0.35">
      <c r="A90" s="15">
        <v>91</v>
      </c>
      <c r="B90" s="3" t="s">
        <v>182</v>
      </c>
      <c r="C90" s="3" t="s">
        <v>183</v>
      </c>
      <c r="D90" s="15" t="s">
        <v>1358</v>
      </c>
    </row>
    <row r="91" spans="1:4" s="2" customFormat="1" ht="15" customHeight="1" x14ac:dyDescent="0.35">
      <c r="A91" s="15">
        <v>92</v>
      </c>
      <c r="B91" s="3" t="s">
        <v>184</v>
      </c>
      <c r="C91" s="3" t="s">
        <v>185</v>
      </c>
      <c r="D91" s="15" t="s">
        <v>1358</v>
      </c>
    </row>
    <row r="92" spans="1:4" s="2" customFormat="1" ht="15" customHeight="1" x14ac:dyDescent="0.35">
      <c r="A92" s="15">
        <v>93</v>
      </c>
      <c r="B92" s="3" t="s">
        <v>186</v>
      </c>
      <c r="C92" s="3" t="s">
        <v>187</v>
      </c>
      <c r="D92" s="15" t="s">
        <v>178</v>
      </c>
    </row>
    <row r="93" spans="1:4" s="2" customFormat="1" ht="15" customHeight="1" x14ac:dyDescent="0.35">
      <c r="A93" s="15">
        <v>94</v>
      </c>
      <c r="B93" s="3" t="s">
        <v>188</v>
      </c>
      <c r="C93" s="3" t="s">
        <v>189</v>
      </c>
      <c r="D93" s="15" t="s">
        <v>1358</v>
      </c>
    </row>
    <row r="94" spans="1:4" s="2" customFormat="1" x14ac:dyDescent="0.35">
      <c r="A94" s="15">
        <v>351</v>
      </c>
      <c r="B94" s="3" t="s">
        <v>178</v>
      </c>
      <c r="C94" s="3" t="s">
        <v>190</v>
      </c>
      <c r="D94" s="15" t="s">
        <v>178</v>
      </c>
    </row>
    <row r="95" spans="1:4" s="2" customFormat="1" ht="15" customHeight="1" x14ac:dyDescent="0.35">
      <c r="A95" s="15">
        <v>95</v>
      </c>
      <c r="B95" s="3" t="s">
        <v>191</v>
      </c>
      <c r="C95" s="3" t="s">
        <v>192</v>
      </c>
      <c r="D95" s="15" t="s">
        <v>1358</v>
      </c>
    </row>
    <row r="96" spans="1:4" s="2" customFormat="1" ht="15" customHeight="1" x14ac:dyDescent="0.35">
      <c r="A96" s="15">
        <v>96</v>
      </c>
      <c r="B96" s="3" t="s">
        <v>193</v>
      </c>
      <c r="C96" s="3" t="s">
        <v>194</v>
      </c>
      <c r="D96" s="15" t="s">
        <v>178</v>
      </c>
    </row>
    <row r="97" spans="1:4" s="2" customFormat="1" ht="15" customHeight="1" x14ac:dyDescent="0.35">
      <c r="A97" s="15">
        <v>97</v>
      </c>
      <c r="B97" s="3" t="s">
        <v>195</v>
      </c>
      <c r="C97" s="3" t="s">
        <v>196</v>
      </c>
      <c r="D97" s="15" t="s">
        <v>1358</v>
      </c>
    </row>
    <row r="98" spans="1:4" s="2" customFormat="1" ht="15" customHeight="1" x14ac:dyDescent="0.35">
      <c r="A98" s="15">
        <v>98</v>
      </c>
      <c r="B98" s="3" t="s">
        <v>197</v>
      </c>
      <c r="C98" s="3" t="s">
        <v>198</v>
      </c>
      <c r="D98" s="15" t="s">
        <v>178</v>
      </c>
    </row>
    <row r="99" spans="1:4" s="2" customFormat="1" ht="15" customHeight="1" x14ac:dyDescent="0.35">
      <c r="A99" s="15">
        <v>99</v>
      </c>
      <c r="B99" s="3" t="s">
        <v>199</v>
      </c>
      <c r="C99" s="3" t="s">
        <v>200</v>
      </c>
      <c r="D99" s="15" t="s">
        <v>178</v>
      </c>
    </row>
    <row r="100" spans="1:4" s="2" customFormat="1" ht="45" customHeight="1" x14ac:dyDescent="0.35">
      <c r="A100" s="15">
        <v>243</v>
      </c>
      <c r="B100" s="3" t="s">
        <v>201</v>
      </c>
      <c r="C100" s="3" t="s">
        <v>202</v>
      </c>
      <c r="D100" s="15" t="s">
        <v>178</v>
      </c>
    </row>
    <row r="101" spans="1:4" s="2" customFormat="1" ht="15" customHeight="1" x14ac:dyDescent="0.35">
      <c r="A101" s="15">
        <v>100</v>
      </c>
      <c r="B101" s="3" t="s">
        <v>203</v>
      </c>
      <c r="C101" s="3" t="s">
        <v>204</v>
      </c>
      <c r="D101" s="15" t="s">
        <v>178</v>
      </c>
    </row>
    <row r="102" spans="1:4" s="2" customFormat="1" ht="15" customHeight="1" x14ac:dyDescent="0.35">
      <c r="A102" s="15">
        <v>101</v>
      </c>
      <c r="B102" s="3" t="s">
        <v>205</v>
      </c>
      <c r="C102" s="3" t="s">
        <v>206</v>
      </c>
      <c r="D102" s="15" t="s">
        <v>1358</v>
      </c>
    </row>
    <row r="103" spans="1:4" s="2" customFormat="1" ht="15" customHeight="1" x14ac:dyDescent="0.35">
      <c r="A103" s="15">
        <v>102</v>
      </c>
      <c r="B103" s="3" t="s">
        <v>207</v>
      </c>
      <c r="C103" s="3" t="s">
        <v>208</v>
      </c>
      <c r="D103" s="15" t="s">
        <v>178</v>
      </c>
    </row>
    <row r="104" spans="1:4" s="2" customFormat="1" ht="15" customHeight="1" x14ac:dyDescent="0.35">
      <c r="A104" s="15">
        <v>103</v>
      </c>
      <c r="B104" s="3" t="s">
        <v>209</v>
      </c>
      <c r="C104" s="3" t="s">
        <v>210</v>
      </c>
      <c r="D104" s="15" t="s">
        <v>1358</v>
      </c>
    </row>
    <row r="105" spans="1:4" s="2" customFormat="1" ht="15" customHeight="1" x14ac:dyDescent="0.35">
      <c r="A105" s="15">
        <v>104</v>
      </c>
      <c r="B105" s="3" t="s">
        <v>211</v>
      </c>
      <c r="C105" s="3" t="s">
        <v>212</v>
      </c>
      <c r="D105" s="15" t="s">
        <v>1358</v>
      </c>
    </row>
    <row r="106" spans="1:4" s="2" customFormat="1" ht="30" customHeight="1" x14ac:dyDescent="0.35">
      <c r="A106" s="15">
        <v>105</v>
      </c>
      <c r="B106" s="3" t="s">
        <v>213</v>
      </c>
      <c r="C106" s="3" t="s">
        <v>214</v>
      </c>
      <c r="D106" s="15" t="s">
        <v>178</v>
      </c>
    </row>
    <row r="107" spans="1:4" s="2" customFormat="1" ht="15" customHeight="1" x14ac:dyDescent="0.35">
      <c r="A107" s="15">
        <v>106</v>
      </c>
      <c r="B107" s="3" t="s">
        <v>215</v>
      </c>
      <c r="C107" s="3" t="s">
        <v>216</v>
      </c>
      <c r="D107" s="15" t="s">
        <v>178</v>
      </c>
    </row>
    <row r="108" spans="1:4" s="2" customFormat="1" ht="15" customHeight="1" x14ac:dyDescent="0.35">
      <c r="A108" s="15">
        <v>108</v>
      </c>
      <c r="B108" s="3" t="s">
        <v>217</v>
      </c>
      <c r="C108" s="3" t="s">
        <v>218</v>
      </c>
      <c r="D108" s="15" t="s">
        <v>1358</v>
      </c>
    </row>
    <row r="109" spans="1:4" s="2" customFormat="1" ht="30" customHeight="1" x14ac:dyDescent="0.35">
      <c r="A109" s="15">
        <v>114</v>
      </c>
      <c r="B109" s="3" t="s">
        <v>219</v>
      </c>
      <c r="C109" s="3" t="s">
        <v>220</v>
      </c>
      <c r="D109" s="15" t="s">
        <v>1358</v>
      </c>
    </row>
    <row r="110" spans="1:4" s="2" customFormat="1" ht="15" customHeight="1" x14ac:dyDescent="0.35">
      <c r="A110" s="15">
        <v>117</v>
      </c>
      <c r="B110" s="3" t="s">
        <v>221</v>
      </c>
      <c r="C110" s="3" t="s">
        <v>222</v>
      </c>
      <c r="D110" s="15" t="s">
        <v>178</v>
      </c>
    </row>
    <row r="111" spans="1:4" s="2" customFormat="1" ht="30" customHeight="1" x14ac:dyDescent="0.35">
      <c r="A111" s="15">
        <v>246</v>
      </c>
      <c r="B111" s="3" t="s">
        <v>223</v>
      </c>
      <c r="C111" s="3" t="s">
        <v>224</v>
      </c>
      <c r="D111" s="15" t="s">
        <v>178</v>
      </c>
    </row>
    <row r="112" spans="1:4" s="2" customFormat="1" ht="15" customHeight="1" x14ac:dyDescent="0.35">
      <c r="A112" s="15">
        <v>230</v>
      </c>
      <c r="B112" s="3" t="s">
        <v>225</v>
      </c>
      <c r="C112" s="3" t="s">
        <v>226</v>
      </c>
      <c r="D112" s="15" t="s">
        <v>1358</v>
      </c>
    </row>
    <row r="113" spans="1:4" s="2" customFormat="1" ht="15" customHeight="1" x14ac:dyDescent="0.35">
      <c r="A113" s="15">
        <v>118</v>
      </c>
      <c r="B113" s="3" t="s">
        <v>227</v>
      </c>
      <c r="C113" s="3" t="s">
        <v>228</v>
      </c>
      <c r="D113" s="15" t="s">
        <v>1358</v>
      </c>
    </row>
    <row r="114" spans="1:4" s="2" customFormat="1" ht="15" customHeight="1" x14ac:dyDescent="0.35">
      <c r="A114" s="15">
        <v>325</v>
      </c>
      <c r="B114" s="3" t="s">
        <v>229</v>
      </c>
      <c r="C114" s="3" t="s">
        <v>230</v>
      </c>
      <c r="D114" s="15" t="s">
        <v>1358</v>
      </c>
    </row>
    <row r="115" spans="1:4" s="2" customFormat="1" ht="30" customHeight="1" x14ac:dyDescent="0.35">
      <c r="A115" s="15">
        <v>119</v>
      </c>
      <c r="B115" s="3" t="s">
        <v>231</v>
      </c>
      <c r="C115" s="3" t="s">
        <v>232</v>
      </c>
      <c r="D115" s="15" t="s">
        <v>1358</v>
      </c>
    </row>
    <row r="116" spans="1:4" s="2" customFormat="1" ht="15" customHeight="1" x14ac:dyDescent="0.35">
      <c r="A116" s="15">
        <v>120</v>
      </c>
      <c r="B116" s="3" t="s">
        <v>233</v>
      </c>
      <c r="C116" s="3" t="s">
        <v>234</v>
      </c>
      <c r="D116" s="15" t="s">
        <v>178</v>
      </c>
    </row>
    <row r="117" spans="1:4" s="2" customFormat="1" ht="15" customHeight="1" x14ac:dyDescent="0.35">
      <c r="A117" s="15">
        <v>122</v>
      </c>
      <c r="B117" s="3" t="s">
        <v>235</v>
      </c>
      <c r="C117" s="3" t="s">
        <v>236</v>
      </c>
      <c r="D117" s="15" t="s">
        <v>178</v>
      </c>
    </row>
    <row r="118" spans="1:4" s="2" customFormat="1" ht="15" customHeight="1" x14ac:dyDescent="0.35">
      <c r="A118" s="15">
        <v>129</v>
      </c>
      <c r="B118" s="3" t="s">
        <v>237</v>
      </c>
      <c r="C118" s="3" t="s">
        <v>238</v>
      </c>
      <c r="D118" s="15" t="s">
        <v>178</v>
      </c>
    </row>
    <row r="119" spans="1:4" s="2" customFormat="1" ht="15" customHeight="1" x14ac:dyDescent="0.35">
      <c r="A119" s="15">
        <v>130</v>
      </c>
      <c r="B119" s="3" t="s">
        <v>239</v>
      </c>
      <c r="C119" s="3" t="s">
        <v>240</v>
      </c>
      <c r="D119" s="15" t="s">
        <v>178</v>
      </c>
    </row>
    <row r="120" spans="1:4" s="2" customFormat="1" ht="15" customHeight="1" x14ac:dyDescent="0.35">
      <c r="A120" s="15">
        <v>131</v>
      </c>
      <c r="B120" s="3" t="s">
        <v>241</v>
      </c>
      <c r="C120" s="3" t="s">
        <v>242</v>
      </c>
      <c r="D120" s="15" t="s">
        <v>1358</v>
      </c>
    </row>
    <row r="121" spans="1:4" s="2" customFormat="1" ht="15" customHeight="1" x14ac:dyDescent="0.35">
      <c r="A121" s="15">
        <v>132</v>
      </c>
      <c r="B121" s="3" t="s">
        <v>243</v>
      </c>
      <c r="C121" s="3" t="s">
        <v>244</v>
      </c>
      <c r="D121" s="15" t="s">
        <v>178</v>
      </c>
    </row>
    <row r="122" spans="1:4" s="2" customFormat="1" ht="15" customHeight="1" x14ac:dyDescent="0.35">
      <c r="A122" s="15">
        <v>133</v>
      </c>
      <c r="B122" s="3" t="s">
        <v>245</v>
      </c>
      <c r="C122" s="3" t="s">
        <v>246</v>
      </c>
      <c r="D122" s="15" t="s">
        <v>178</v>
      </c>
    </row>
    <row r="123" spans="1:4" s="2" customFormat="1" ht="15" customHeight="1" x14ac:dyDescent="0.35">
      <c r="A123" s="15">
        <v>134</v>
      </c>
      <c r="B123" s="3" t="s">
        <v>247</v>
      </c>
      <c r="C123" s="3" t="s">
        <v>248</v>
      </c>
      <c r="D123" s="15" t="s">
        <v>178</v>
      </c>
    </row>
    <row r="124" spans="1:4" s="2" customFormat="1" ht="15" customHeight="1" x14ac:dyDescent="0.35">
      <c r="A124" s="15">
        <v>135</v>
      </c>
      <c r="B124" s="3" t="s">
        <v>249</v>
      </c>
      <c r="C124" s="3" t="s">
        <v>250</v>
      </c>
      <c r="D124" s="15" t="s">
        <v>1358</v>
      </c>
    </row>
    <row r="125" spans="1:4" s="2" customFormat="1" ht="30" customHeight="1" x14ac:dyDescent="0.35">
      <c r="A125" s="104">
        <v>136</v>
      </c>
      <c r="B125" s="3" t="s">
        <v>251</v>
      </c>
      <c r="C125" s="3" t="s">
        <v>1302</v>
      </c>
      <c r="D125" s="15" t="s">
        <v>1358</v>
      </c>
    </row>
    <row r="126" spans="1:4" s="2" customFormat="1" ht="30" customHeight="1" x14ac:dyDescent="0.35">
      <c r="A126" s="104">
        <v>140</v>
      </c>
      <c r="B126" s="3" t="s">
        <v>1298</v>
      </c>
      <c r="C126" s="3" t="s">
        <v>1299</v>
      </c>
      <c r="D126" s="15" t="s">
        <v>1358</v>
      </c>
    </row>
    <row r="127" spans="1:4" s="2" customFormat="1" ht="30" customHeight="1" x14ac:dyDescent="0.35">
      <c r="A127" s="15">
        <v>144</v>
      </c>
      <c r="B127" s="3" t="s">
        <v>252</v>
      </c>
      <c r="C127" s="3" t="s">
        <v>253</v>
      </c>
      <c r="D127" s="15" t="s">
        <v>178</v>
      </c>
    </row>
    <row r="128" spans="1:4" s="2" customFormat="1" ht="30" customHeight="1" x14ac:dyDescent="0.35">
      <c r="A128" s="15">
        <v>145</v>
      </c>
      <c r="B128" s="3" t="s">
        <v>254</v>
      </c>
      <c r="C128" s="3" t="s">
        <v>255</v>
      </c>
      <c r="D128" s="15" t="s">
        <v>178</v>
      </c>
    </row>
    <row r="129" spans="1:4" s="2" customFormat="1" ht="15" customHeight="1" x14ac:dyDescent="0.35">
      <c r="A129" s="15">
        <v>146</v>
      </c>
      <c r="B129" s="3" t="s">
        <v>256</v>
      </c>
      <c r="C129" s="3" t="s">
        <v>257</v>
      </c>
      <c r="D129" s="15" t="s">
        <v>1358</v>
      </c>
    </row>
    <row r="130" spans="1:4" s="2" customFormat="1" ht="15" customHeight="1" x14ac:dyDescent="0.35">
      <c r="A130" s="15">
        <v>148</v>
      </c>
      <c r="B130" s="3" t="s">
        <v>178</v>
      </c>
      <c r="C130" s="3" t="s">
        <v>258</v>
      </c>
      <c r="D130" s="15" t="s">
        <v>1358</v>
      </c>
    </row>
    <row r="131" spans="1:4" s="2" customFormat="1" x14ac:dyDescent="0.35">
      <c r="A131" s="15">
        <v>149</v>
      </c>
      <c r="B131" s="3" t="s">
        <v>259</v>
      </c>
      <c r="C131" s="3" t="s">
        <v>260</v>
      </c>
      <c r="D131" s="15" t="s">
        <v>178</v>
      </c>
    </row>
    <row r="132" spans="1:4" s="2" customFormat="1" ht="15" customHeight="1" x14ac:dyDescent="0.35">
      <c r="A132" s="15">
        <v>150</v>
      </c>
      <c r="B132" s="3" t="s">
        <v>178</v>
      </c>
      <c r="C132" s="3" t="s">
        <v>261</v>
      </c>
      <c r="D132" s="15" t="s">
        <v>178</v>
      </c>
    </row>
    <row r="133" spans="1:4" s="2" customFormat="1" x14ac:dyDescent="0.35">
      <c r="A133" s="15">
        <v>151</v>
      </c>
      <c r="B133" s="3" t="s">
        <v>262</v>
      </c>
      <c r="C133" s="3" t="s">
        <v>263</v>
      </c>
      <c r="D133" s="15" t="s">
        <v>178</v>
      </c>
    </row>
    <row r="134" spans="1:4" s="2" customFormat="1" ht="15" customHeight="1" x14ac:dyDescent="0.35">
      <c r="A134" s="15">
        <v>152</v>
      </c>
      <c r="B134" s="3" t="s">
        <v>264</v>
      </c>
      <c r="C134" s="3" t="s">
        <v>265</v>
      </c>
      <c r="D134" s="15" t="s">
        <v>1358</v>
      </c>
    </row>
    <row r="135" spans="1:4" s="2" customFormat="1" ht="30" customHeight="1" x14ac:dyDescent="0.35">
      <c r="A135" s="15">
        <v>153</v>
      </c>
      <c r="B135" s="3" t="s">
        <v>266</v>
      </c>
      <c r="C135" s="3" t="s">
        <v>1179</v>
      </c>
      <c r="D135" s="15" t="s">
        <v>1358</v>
      </c>
    </row>
    <row r="136" spans="1:4" s="2" customFormat="1" ht="15" customHeight="1" x14ac:dyDescent="0.35">
      <c r="A136" s="15">
        <v>154</v>
      </c>
      <c r="B136" s="3" t="s">
        <v>267</v>
      </c>
      <c r="C136" s="3" t="s">
        <v>1180</v>
      </c>
      <c r="D136" s="15" t="s">
        <v>1358</v>
      </c>
    </row>
    <row r="137" spans="1:4" s="2" customFormat="1" ht="15" customHeight="1" x14ac:dyDescent="0.35">
      <c r="A137" s="15">
        <v>155</v>
      </c>
      <c r="B137" s="3" t="s">
        <v>268</v>
      </c>
      <c r="C137" s="3" t="s">
        <v>1181</v>
      </c>
      <c r="D137" s="15" t="s">
        <v>1358</v>
      </c>
    </row>
    <row r="138" spans="1:4" s="2" customFormat="1" ht="15" customHeight="1" x14ac:dyDescent="0.35">
      <c r="A138" s="15">
        <v>156</v>
      </c>
      <c r="B138" s="3" t="s">
        <v>269</v>
      </c>
      <c r="C138" s="3" t="s">
        <v>270</v>
      </c>
      <c r="D138" s="15" t="s">
        <v>178</v>
      </c>
    </row>
    <row r="139" spans="1:4" s="2" customFormat="1" ht="15" customHeight="1" x14ac:dyDescent="0.35">
      <c r="A139" s="15">
        <v>158</v>
      </c>
      <c r="B139" s="3" t="s">
        <v>271</v>
      </c>
      <c r="C139" s="3" t="s">
        <v>272</v>
      </c>
      <c r="D139" s="15"/>
    </row>
    <row r="140" spans="1:4" s="2" customFormat="1" ht="15" customHeight="1" x14ac:dyDescent="0.35">
      <c r="A140" s="15">
        <v>159</v>
      </c>
      <c r="B140" s="3" t="s">
        <v>273</v>
      </c>
      <c r="C140" s="3" t="s">
        <v>274</v>
      </c>
      <c r="D140" s="15" t="s">
        <v>178</v>
      </c>
    </row>
    <row r="141" spans="1:4" s="2" customFormat="1" ht="15" customHeight="1" x14ac:dyDescent="0.35">
      <c r="A141" s="15">
        <v>160</v>
      </c>
      <c r="B141" s="3" t="s">
        <v>1300</v>
      </c>
      <c r="C141" s="3" t="s">
        <v>1301</v>
      </c>
      <c r="D141" s="15" t="s">
        <v>1358</v>
      </c>
    </row>
    <row r="142" spans="1:4" s="2" customFormat="1" ht="15" customHeight="1" x14ac:dyDescent="0.35">
      <c r="A142" s="15">
        <v>161</v>
      </c>
      <c r="B142" s="3" t="s">
        <v>275</v>
      </c>
      <c r="C142" s="3" t="s">
        <v>276</v>
      </c>
      <c r="D142" s="15" t="s">
        <v>1358</v>
      </c>
    </row>
    <row r="143" spans="1:4" s="2" customFormat="1" ht="15" customHeight="1" x14ac:dyDescent="0.35">
      <c r="A143" s="15">
        <v>162</v>
      </c>
      <c r="B143" s="3" t="s">
        <v>277</v>
      </c>
      <c r="C143" s="3" t="s">
        <v>278</v>
      </c>
      <c r="D143" s="15" t="s">
        <v>178</v>
      </c>
    </row>
    <row r="144" spans="1:4" s="2" customFormat="1" ht="15" customHeight="1" x14ac:dyDescent="0.35">
      <c r="A144" s="15">
        <v>163</v>
      </c>
      <c r="B144" s="3" t="s">
        <v>279</v>
      </c>
      <c r="C144" s="3" t="s">
        <v>280</v>
      </c>
      <c r="D144" s="15" t="s">
        <v>178</v>
      </c>
    </row>
    <row r="145" spans="1:4" s="2" customFormat="1" ht="15" customHeight="1" x14ac:dyDescent="0.35">
      <c r="A145" s="15">
        <v>164</v>
      </c>
      <c r="B145" s="3" t="s">
        <v>281</v>
      </c>
      <c r="C145" s="3" t="s">
        <v>282</v>
      </c>
      <c r="D145" s="15" t="s">
        <v>178</v>
      </c>
    </row>
    <row r="146" spans="1:4" s="2" customFormat="1" ht="15" customHeight="1" x14ac:dyDescent="0.35">
      <c r="A146" s="15">
        <v>165</v>
      </c>
      <c r="B146" s="3" t="s">
        <v>283</v>
      </c>
      <c r="C146" s="3" t="s">
        <v>284</v>
      </c>
      <c r="D146" s="15" t="s">
        <v>178</v>
      </c>
    </row>
    <row r="147" spans="1:4" s="2" customFormat="1" ht="15" customHeight="1" x14ac:dyDescent="0.35">
      <c r="A147" s="15">
        <v>166</v>
      </c>
      <c r="B147" s="3" t="s">
        <v>285</v>
      </c>
      <c r="C147" s="3" t="s">
        <v>286</v>
      </c>
      <c r="D147" s="15" t="s">
        <v>178</v>
      </c>
    </row>
    <row r="148" spans="1:4" s="2" customFormat="1" ht="15" customHeight="1" x14ac:dyDescent="0.35">
      <c r="A148" s="15">
        <v>167</v>
      </c>
      <c r="B148" s="3" t="s">
        <v>287</v>
      </c>
      <c r="C148" s="3" t="s">
        <v>288</v>
      </c>
      <c r="D148" s="15" t="s">
        <v>178</v>
      </c>
    </row>
    <row r="149" spans="1:4" s="2" customFormat="1" ht="15" customHeight="1" x14ac:dyDescent="0.35">
      <c r="A149" s="15">
        <v>168</v>
      </c>
      <c r="B149" s="3" t="s">
        <v>289</v>
      </c>
      <c r="C149" s="3" t="s">
        <v>290</v>
      </c>
      <c r="D149" s="15" t="s">
        <v>178</v>
      </c>
    </row>
    <row r="150" spans="1:4" s="2" customFormat="1" ht="15" customHeight="1" x14ac:dyDescent="0.35">
      <c r="A150" s="15">
        <v>169</v>
      </c>
      <c r="B150" s="3" t="s">
        <v>291</v>
      </c>
      <c r="C150" s="3" t="s">
        <v>292</v>
      </c>
      <c r="D150" s="15" t="s">
        <v>178</v>
      </c>
    </row>
    <row r="151" spans="1:4" s="2" customFormat="1" ht="15" customHeight="1" x14ac:dyDescent="0.35">
      <c r="A151" s="15">
        <v>170</v>
      </c>
      <c r="B151" s="3" t="s">
        <v>293</v>
      </c>
      <c r="C151" s="3" t="s">
        <v>294</v>
      </c>
      <c r="D151" s="15" t="s">
        <v>178</v>
      </c>
    </row>
    <row r="152" spans="1:4" s="2" customFormat="1" ht="30" customHeight="1" x14ac:dyDescent="0.35">
      <c r="A152" s="15">
        <v>171</v>
      </c>
      <c r="B152" s="3" t="s">
        <v>295</v>
      </c>
      <c r="C152" s="3" t="s">
        <v>296</v>
      </c>
      <c r="D152" s="15" t="s">
        <v>178</v>
      </c>
    </row>
    <row r="153" spans="1:4" s="2" customFormat="1" ht="30" customHeight="1" x14ac:dyDescent="0.35">
      <c r="A153" s="15">
        <v>172</v>
      </c>
      <c r="B153" s="3" t="s">
        <v>297</v>
      </c>
      <c r="C153" s="3" t="s">
        <v>298</v>
      </c>
      <c r="D153" s="15" t="s">
        <v>1358</v>
      </c>
    </row>
    <row r="154" spans="1:4" s="2" customFormat="1" ht="30" customHeight="1" x14ac:dyDescent="0.35">
      <c r="A154" s="15">
        <v>637</v>
      </c>
      <c r="B154" s="3" t="s">
        <v>299</v>
      </c>
      <c r="C154" s="3" t="s">
        <v>300</v>
      </c>
      <c r="D154" s="15" t="s">
        <v>178</v>
      </c>
    </row>
    <row r="155" spans="1:4" s="2" customFormat="1" ht="30" customHeight="1" x14ac:dyDescent="0.35">
      <c r="A155" s="15">
        <v>173</v>
      </c>
      <c r="B155" s="3" t="s">
        <v>301</v>
      </c>
      <c r="C155" s="3" t="s">
        <v>302</v>
      </c>
      <c r="D155" s="15" t="s">
        <v>178</v>
      </c>
    </row>
    <row r="156" spans="1:4" s="2" customFormat="1" ht="30" customHeight="1" x14ac:dyDescent="0.35">
      <c r="A156" s="15">
        <v>174</v>
      </c>
      <c r="B156" s="3" t="s">
        <v>303</v>
      </c>
      <c r="C156" s="3" t="s">
        <v>304</v>
      </c>
      <c r="D156" s="15" t="s">
        <v>178</v>
      </c>
    </row>
    <row r="157" spans="1:4" s="2" customFormat="1" ht="30" customHeight="1" x14ac:dyDescent="0.35">
      <c r="A157" s="15">
        <v>175</v>
      </c>
      <c r="B157" s="3" t="s">
        <v>305</v>
      </c>
      <c r="C157" s="3" t="s">
        <v>306</v>
      </c>
      <c r="D157" s="15" t="s">
        <v>178</v>
      </c>
    </row>
    <row r="158" spans="1:4" s="2" customFormat="1" ht="15" customHeight="1" x14ac:dyDescent="0.35">
      <c r="A158" s="15">
        <v>183</v>
      </c>
      <c r="B158" s="3" t="s">
        <v>307</v>
      </c>
      <c r="C158" s="3" t="s">
        <v>308</v>
      </c>
      <c r="D158" s="15" t="s">
        <v>178</v>
      </c>
    </row>
    <row r="159" spans="1:4" s="2" customFormat="1" ht="15" customHeight="1" x14ac:dyDescent="0.35">
      <c r="A159" s="15">
        <v>15</v>
      </c>
      <c r="B159" s="3" t="s">
        <v>309</v>
      </c>
      <c r="C159" s="3" t="s">
        <v>310</v>
      </c>
      <c r="D159" s="15"/>
    </row>
    <row r="160" spans="1:4" s="2" customFormat="1" ht="15" customHeight="1" x14ac:dyDescent="0.35">
      <c r="A160" s="15">
        <v>17</v>
      </c>
      <c r="B160" s="3" t="s">
        <v>311</v>
      </c>
      <c r="C160" s="3" t="s">
        <v>312</v>
      </c>
      <c r="D160" s="15" t="s">
        <v>178</v>
      </c>
    </row>
    <row r="161" spans="1:4" s="2" customFormat="1" ht="15" customHeight="1" x14ac:dyDescent="0.35">
      <c r="A161" s="15">
        <v>184</v>
      </c>
      <c r="B161" s="3" t="s">
        <v>313</v>
      </c>
      <c r="C161" s="3" t="s">
        <v>314</v>
      </c>
      <c r="D161" s="15" t="s">
        <v>1358</v>
      </c>
    </row>
    <row r="162" spans="1:4" s="2" customFormat="1" ht="30" customHeight="1" x14ac:dyDescent="0.35">
      <c r="A162" s="15">
        <v>185</v>
      </c>
      <c r="B162" s="3" t="s">
        <v>315</v>
      </c>
      <c r="C162" s="3" t="s">
        <v>316</v>
      </c>
      <c r="D162" s="15" t="s">
        <v>1358</v>
      </c>
    </row>
    <row r="163" spans="1:4" s="2" customFormat="1" ht="15" customHeight="1" x14ac:dyDescent="0.35">
      <c r="A163" s="15">
        <v>186</v>
      </c>
      <c r="B163" s="3" t="s">
        <v>317</v>
      </c>
      <c r="C163" s="3" t="s">
        <v>318</v>
      </c>
      <c r="D163" s="15" t="s">
        <v>178</v>
      </c>
    </row>
    <row r="164" spans="1:4" s="2" customFormat="1" ht="15" customHeight="1" x14ac:dyDescent="0.35">
      <c r="A164" s="15">
        <v>188</v>
      </c>
      <c r="B164" s="3" t="s">
        <v>319</v>
      </c>
      <c r="C164" s="3" t="s">
        <v>320</v>
      </c>
      <c r="D164" s="15" t="s">
        <v>1358</v>
      </c>
    </row>
    <row r="165" spans="1:4" s="2" customFormat="1" ht="15" customHeight="1" x14ac:dyDescent="0.35">
      <c r="A165" s="15">
        <v>189</v>
      </c>
      <c r="B165" s="3" t="s">
        <v>321</v>
      </c>
      <c r="C165" s="3" t="s">
        <v>322</v>
      </c>
      <c r="D165" s="15" t="s">
        <v>178</v>
      </c>
    </row>
    <row r="166" spans="1:4" s="2" customFormat="1" ht="15" customHeight="1" x14ac:dyDescent="0.35">
      <c r="A166" s="15">
        <v>190</v>
      </c>
      <c r="B166" s="3" t="s">
        <v>323</v>
      </c>
      <c r="C166" s="3" t="s">
        <v>324</v>
      </c>
      <c r="D166" s="15" t="s">
        <v>1358</v>
      </c>
    </row>
    <row r="167" spans="1:4" s="2" customFormat="1" ht="30" customHeight="1" x14ac:dyDescent="0.35">
      <c r="A167" s="15">
        <v>191</v>
      </c>
      <c r="B167" s="3" t="s">
        <v>325</v>
      </c>
      <c r="C167" s="3" t="s">
        <v>326</v>
      </c>
      <c r="D167" s="15" t="s">
        <v>178</v>
      </c>
    </row>
    <row r="168" spans="1:4" s="2" customFormat="1" ht="15" customHeight="1" x14ac:dyDescent="0.35">
      <c r="A168" s="15">
        <v>520</v>
      </c>
      <c r="B168" s="3" t="s">
        <v>327</v>
      </c>
      <c r="C168" s="3" t="s">
        <v>328</v>
      </c>
      <c r="D168" s="15" t="s">
        <v>1358</v>
      </c>
    </row>
    <row r="169" spans="1:4" s="2" customFormat="1" ht="15" customHeight="1" x14ac:dyDescent="0.35">
      <c r="A169" s="15">
        <v>110</v>
      </c>
      <c r="B169" s="3" t="s">
        <v>329</v>
      </c>
      <c r="C169" s="3" t="s">
        <v>330</v>
      </c>
      <c r="D169" s="15" t="s">
        <v>178</v>
      </c>
    </row>
    <row r="170" spans="1:4" s="2" customFormat="1" ht="15" customHeight="1" x14ac:dyDescent="0.35">
      <c r="A170" s="15">
        <v>111</v>
      </c>
      <c r="B170" s="3" t="s">
        <v>331</v>
      </c>
      <c r="C170" s="3" t="s">
        <v>332</v>
      </c>
      <c r="D170" s="15" t="s">
        <v>178</v>
      </c>
    </row>
    <row r="171" spans="1:4" s="2" customFormat="1" ht="15" customHeight="1" x14ac:dyDescent="0.35">
      <c r="A171" s="15">
        <v>112</v>
      </c>
      <c r="B171" s="3" t="s">
        <v>333</v>
      </c>
      <c r="C171" s="3" t="s">
        <v>334</v>
      </c>
      <c r="D171" s="15" t="s">
        <v>1358</v>
      </c>
    </row>
    <row r="172" spans="1:4" s="2" customFormat="1" ht="30" customHeight="1" x14ac:dyDescent="0.35">
      <c r="A172" s="15">
        <v>192</v>
      </c>
      <c r="B172" s="3" t="s">
        <v>335</v>
      </c>
      <c r="C172" s="3" t="s">
        <v>336</v>
      </c>
      <c r="D172" s="15" t="s">
        <v>1358</v>
      </c>
    </row>
    <row r="173" spans="1:4" s="2" customFormat="1" ht="15" customHeight="1" x14ac:dyDescent="0.35">
      <c r="A173" s="15">
        <v>247</v>
      </c>
      <c r="B173" s="3" t="s">
        <v>337</v>
      </c>
      <c r="C173" s="3" t="s">
        <v>338</v>
      </c>
      <c r="D173" s="15" t="s">
        <v>178</v>
      </c>
    </row>
    <row r="174" spans="1:4" s="2" customFormat="1" ht="30" customHeight="1" x14ac:dyDescent="0.35">
      <c r="A174" s="15">
        <v>248</v>
      </c>
      <c r="B174" s="3" t="s">
        <v>339</v>
      </c>
      <c r="C174" s="3" t="s">
        <v>340</v>
      </c>
      <c r="D174" s="15" t="s">
        <v>178</v>
      </c>
    </row>
    <row r="175" spans="1:4" s="2" customFormat="1" ht="30" customHeight="1" x14ac:dyDescent="0.35">
      <c r="A175" s="15">
        <v>193</v>
      </c>
      <c r="B175" s="3" t="s">
        <v>341</v>
      </c>
      <c r="C175" s="3" t="s">
        <v>342</v>
      </c>
      <c r="D175" s="15" t="s">
        <v>1358</v>
      </c>
    </row>
    <row r="176" spans="1:4" s="2" customFormat="1" ht="30" customHeight="1" x14ac:dyDescent="0.35">
      <c r="A176" s="15">
        <v>116</v>
      </c>
      <c r="B176" s="3" t="s">
        <v>343</v>
      </c>
      <c r="C176" s="3" t="s">
        <v>344</v>
      </c>
      <c r="D176" s="15" t="s">
        <v>178</v>
      </c>
    </row>
    <row r="177" spans="1:4" s="2" customFormat="1" ht="15" customHeight="1" x14ac:dyDescent="0.35">
      <c r="A177" s="15">
        <v>328</v>
      </c>
      <c r="B177" s="3" t="s">
        <v>345</v>
      </c>
      <c r="C177" s="3" t="s">
        <v>346</v>
      </c>
      <c r="D177" s="15" t="s">
        <v>1358</v>
      </c>
    </row>
    <row r="178" spans="1:4" s="2" customFormat="1" ht="30" customHeight="1" x14ac:dyDescent="0.35">
      <c r="A178" s="15">
        <v>123</v>
      </c>
      <c r="B178" s="3" t="s">
        <v>347</v>
      </c>
      <c r="C178" s="3" t="s">
        <v>348</v>
      </c>
      <c r="D178" s="15" t="s">
        <v>178</v>
      </c>
    </row>
    <row r="179" spans="1:4" s="2" customFormat="1" ht="15" customHeight="1" x14ac:dyDescent="0.35">
      <c r="A179" s="15">
        <v>194</v>
      </c>
      <c r="B179" s="3" t="s">
        <v>349</v>
      </c>
      <c r="C179" s="3" t="s">
        <v>350</v>
      </c>
      <c r="D179" s="15" t="s">
        <v>1358</v>
      </c>
    </row>
    <row r="180" spans="1:4" s="2" customFormat="1" ht="30" customHeight="1" x14ac:dyDescent="0.35">
      <c r="A180" s="15">
        <v>195</v>
      </c>
      <c r="B180" s="3" t="s">
        <v>351</v>
      </c>
      <c r="C180" s="3" t="s">
        <v>352</v>
      </c>
      <c r="D180" s="15" t="s">
        <v>1358</v>
      </c>
    </row>
    <row r="181" spans="1:4" s="2" customFormat="1" ht="30" customHeight="1" x14ac:dyDescent="0.35">
      <c r="A181" s="15">
        <v>196</v>
      </c>
      <c r="B181" s="3" t="s">
        <v>353</v>
      </c>
      <c r="C181" s="3" t="s">
        <v>354</v>
      </c>
      <c r="D181" s="15" t="s">
        <v>1358</v>
      </c>
    </row>
    <row r="182" spans="1:4" s="2" customFormat="1" ht="30" customHeight="1" x14ac:dyDescent="0.35">
      <c r="A182" s="15">
        <v>197</v>
      </c>
      <c r="B182" s="3" t="s">
        <v>355</v>
      </c>
      <c r="C182" s="3" t="s">
        <v>356</v>
      </c>
      <c r="D182" s="15" t="s">
        <v>1358</v>
      </c>
    </row>
    <row r="183" spans="1:4" s="2" customFormat="1" ht="15" customHeight="1" x14ac:dyDescent="0.35">
      <c r="A183" s="15">
        <v>198</v>
      </c>
      <c r="B183" s="3" t="s">
        <v>357</v>
      </c>
      <c r="C183" s="3" t="s">
        <v>358</v>
      </c>
      <c r="D183" s="15" t="s">
        <v>178</v>
      </c>
    </row>
    <row r="184" spans="1:4" s="2" customFormat="1" ht="15" customHeight="1" x14ac:dyDescent="0.35">
      <c r="A184" s="15">
        <v>521</v>
      </c>
      <c r="B184" s="3" t="s">
        <v>359</v>
      </c>
      <c r="C184" s="3" t="s">
        <v>360</v>
      </c>
      <c r="D184" s="187" t="s">
        <v>1358</v>
      </c>
    </row>
    <row r="185" spans="1:4" s="2" customFormat="1" ht="15" customHeight="1" x14ac:dyDescent="0.35">
      <c r="A185" s="15">
        <v>199</v>
      </c>
      <c r="B185" s="3" t="s">
        <v>361</v>
      </c>
      <c r="C185" s="3" t="s">
        <v>362</v>
      </c>
      <c r="D185" s="15" t="s">
        <v>178</v>
      </c>
    </row>
    <row r="186" spans="1:4" s="2" customFormat="1" ht="15" customHeight="1" x14ac:dyDescent="0.35">
      <c r="A186" s="15">
        <v>200</v>
      </c>
      <c r="B186" s="3" t="s">
        <v>178</v>
      </c>
      <c r="C186" s="3" t="s">
        <v>363</v>
      </c>
      <c r="D186" s="15" t="s">
        <v>178</v>
      </c>
    </row>
    <row r="187" spans="1:4" s="2" customFormat="1" ht="15" customHeight="1" x14ac:dyDescent="0.35">
      <c r="A187" s="15">
        <v>201</v>
      </c>
      <c r="B187" s="3" t="s">
        <v>364</v>
      </c>
      <c r="C187" s="3" t="s">
        <v>365</v>
      </c>
      <c r="D187" s="15" t="s">
        <v>1358</v>
      </c>
    </row>
    <row r="188" spans="1:4" s="2" customFormat="1" x14ac:dyDescent="0.35">
      <c r="A188" s="15">
        <v>258</v>
      </c>
      <c r="B188" s="3" t="s">
        <v>366</v>
      </c>
      <c r="C188" s="3" t="s">
        <v>367</v>
      </c>
      <c r="D188" s="15" t="s">
        <v>178</v>
      </c>
    </row>
    <row r="189" spans="1:4" s="2" customFormat="1" ht="15" customHeight="1" x14ac:dyDescent="0.35">
      <c r="A189" s="15">
        <v>259</v>
      </c>
      <c r="B189" s="3" t="s">
        <v>368</v>
      </c>
      <c r="C189" s="3" t="s">
        <v>369</v>
      </c>
      <c r="D189" s="15" t="s">
        <v>1358</v>
      </c>
    </row>
    <row r="190" spans="1:4" s="2" customFormat="1" ht="15" customHeight="1" x14ac:dyDescent="0.35">
      <c r="A190" s="15">
        <v>260</v>
      </c>
      <c r="B190" s="3" t="s">
        <v>370</v>
      </c>
      <c r="C190" s="3" t="s">
        <v>371</v>
      </c>
      <c r="D190" s="15" t="s">
        <v>1358</v>
      </c>
    </row>
    <row r="191" spans="1:4" s="2" customFormat="1" ht="15" customHeight="1" x14ac:dyDescent="0.35">
      <c r="A191" s="15">
        <v>261</v>
      </c>
      <c r="B191" s="3" t="s">
        <v>372</v>
      </c>
      <c r="C191" s="3" t="s">
        <v>373</v>
      </c>
      <c r="D191" s="15" t="s">
        <v>1358</v>
      </c>
    </row>
    <row r="192" spans="1:4" s="2" customFormat="1" ht="30" customHeight="1" x14ac:dyDescent="0.35">
      <c r="A192" s="15">
        <v>262</v>
      </c>
      <c r="B192" s="3" t="s">
        <v>374</v>
      </c>
      <c r="C192" s="3" t="s">
        <v>375</v>
      </c>
      <c r="D192" s="15" t="s">
        <v>1358</v>
      </c>
    </row>
    <row r="193" spans="1:4" s="2" customFormat="1" ht="30" customHeight="1" x14ac:dyDescent="0.35">
      <c r="A193" s="15">
        <v>523</v>
      </c>
      <c r="B193" s="3" t="s">
        <v>376</v>
      </c>
      <c r="C193" s="3" t="s">
        <v>377</v>
      </c>
      <c r="D193" s="187" t="s">
        <v>1358</v>
      </c>
    </row>
    <row r="194" spans="1:4" s="2" customFormat="1" ht="30" customHeight="1" x14ac:dyDescent="0.35">
      <c r="A194" s="15">
        <v>202</v>
      </c>
      <c r="B194" s="3" t="s">
        <v>378</v>
      </c>
      <c r="C194" s="3" t="s">
        <v>379</v>
      </c>
      <c r="D194" s="15" t="s">
        <v>1358</v>
      </c>
    </row>
    <row r="195" spans="1:4" s="2" customFormat="1" ht="15" customHeight="1" x14ac:dyDescent="0.35">
      <c r="A195" s="15">
        <v>203</v>
      </c>
      <c r="B195" s="3" t="s">
        <v>380</v>
      </c>
      <c r="C195" s="3" t="s">
        <v>381</v>
      </c>
      <c r="D195" s="15" t="s">
        <v>178</v>
      </c>
    </row>
    <row r="196" spans="1:4" s="2" customFormat="1" ht="15" customHeight="1" x14ac:dyDescent="0.35">
      <c r="A196" s="15">
        <v>244</v>
      </c>
      <c r="B196" s="3" t="s">
        <v>382</v>
      </c>
      <c r="C196" s="3" t="s">
        <v>383</v>
      </c>
      <c r="D196" s="15" t="s">
        <v>178</v>
      </c>
    </row>
    <row r="197" spans="1:4" s="2" customFormat="1" ht="15" customHeight="1" x14ac:dyDescent="0.35">
      <c r="A197" s="15">
        <v>204</v>
      </c>
      <c r="B197" s="3" t="s">
        <v>384</v>
      </c>
      <c r="C197" s="3" t="s">
        <v>385</v>
      </c>
      <c r="D197" s="15" t="s">
        <v>178</v>
      </c>
    </row>
    <row r="198" spans="1:4" s="2" customFormat="1" ht="15" customHeight="1" x14ac:dyDescent="0.35">
      <c r="A198" s="15">
        <v>205</v>
      </c>
      <c r="B198" s="3" t="s">
        <v>386</v>
      </c>
      <c r="C198" s="3" t="s">
        <v>387</v>
      </c>
      <c r="D198" s="15" t="s">
        <v>178</v>
      </c>
    </row>
    <row r="199" spans="1:4" s="2" customFormat="1" ht="15" customHeight="1" x14ac:dyDescent="0.35">
      <c r="A199" s="15">
        <v>206</v>
      </c>
      <c r="B199" s="3" t="s">
        <v>388</v>
      </c>
      <c r="C199" s="3" t="s">
        <v>389</v>
      </c>
      <c r="D199" s="15" t="s">
        <v>1358</v>
      </c>
    </row>
    <row r="200" spans="1:4" s="2" customFormat="1" ht="15" customHeight="1" x14ac:dyDescent="0.35">
      <c r="A200" s="15">
        <v>207</v>
      </c>
      <c r="B200" s="3" t="s">
        <v>390</v>
      </c>
      <c r="C200" s="3" t="s">
        <v>391</v>
      </c>
      <c r="D200" s="15" t="s">
        <v>1358</v>
      </c>
    </row>
    <row r="201" spans="1:4" s="2" customFormat="1" ht="15" customHeight="1" x14ac:dyDescent="0.35">
      <c r="A201" s="15">
        <v>208</v>
      </c>
      <c r="B201" s="3" t="s">
        <v>392</v>
      </c>
      <c r="C201" s="3" t="s">
        <v>393</v>
      </c>
      <c r="D201" s="15" t="s">
        <v>1358</v>
      </c>
    </row>
    <row r="202" spans="1:4" s="2" customFormat="1" ht="15" customHeight="1" x14ac:dyDescent="0.35">
      <c r="A202" s="15">
        <v>209</v>
      </c>
      <c r="B202" s="3" t="s">
        <v>394</v>
      </c>
      <c r="C202" s="3" t="s">
        <v>395</v>
      </c>
      <c r="D202" s="15" t="s">
        <v>1358</v>
      </c>
    </row>
    <row r="203" spans="1:4" s="2" customFormat="1" ht="15" customHeight="1" x14ac:dyDescent="0.35">
      <c r="A203" s="15">
        <v>210</v>
      </c>
      <c r="B203" s="3" t="s">
        <v>396</v>
      </c>
      <c r="C203" s="3" t="s">
        <v>397</v>
      </c>
      <c r="D203" s="15" t="s">
        <v>1358</v>
      </c>
    </row>
    <row r="204" spans="1:4" s="2" customFormat="1" ht="30" customHeight="1" x14ac:dyDescent="0.35">
      <c r="A204" s="15">
        <v>211</v>
      </c>
      <c r="B204" s="3" t="s">
        <v>398</v>
      </c>
      <c r="C204" s="3" t="s">
        <v>399</v>
      </c>
      <c r="D204" s="15" t="s">
        <v>1358</v>
      </c>
    </row>
    <row r="205" spans="1:4" s="2" customFormat="1" ht="15" customHeight="1" x14ac:dyDescent="0.35">
      <c r="A205" s="15">
        <v>212</v>
      </c>
      <c r="B205" s="3" t="s">
        <v>400</v>
      </c>
      <c r="C205" s="3" t="s">
        <v>401</v>
      </c>
      <c r="D205" s="15" t="s">
        <v>1358</v>
      </c>
    </row>
    <row r="206" spans="1:4" s="2" customFormat="1" ht="15" customHeight="1" x14ac:dyDescent="0.35">
      <c r="A206" s="15">
        <v>524</v>
      </c>
      <c r="B206" s="3" t="s">
        <v>402</v>
      </c>
      <c r="C206" s="3" t="s">
        <v>403</v>
      </c>
      <c r="D206" s="15" t="s">
        <v>1358</v>
      </c>
    </row>
    <row r="207" spans="1:4" s="2" customFormat="1" ht="15" customHeight="1" x14ac:dyDescent="0.35">
      <c r="A207" s="15">
        <v>213</v>
      </c>
      <c r="B207" s="3" t="s">
        <v>404</v>
      </c>
      <c r="C207" s="3" t="s">
        <v>405</v>
      </c>
      <c r="D207" s="15" t="s">
        <v>1358</v>
      </c>
    </row>
    <row r="208" spans="1:4" s="2" customFormat="1" ht="15" customHeight="1" x14ac:dyDescent="0.35">
      <c r="A208" s="15">
        <v>214</v>
      </c>
      <c r="B208" s="3" t="s">
        <v>406</v>
      </c>
      <c r="C208" s="3" t="s">
        <v>407</v>
      </c>
      <c r="D208" s="15" t="s">
        <v>178</v>
      </c>
    </row>
    <row r="209" spans="1:4" s="2" customFormat="1" ht="15" customHeight="1" x14ac:dyDescent="0.35">
      <c r="A209" s="15">
        <v>215</v>
      </c>
      <c r="B209" s="3" t="s">
        <v>408</v>
      </c>
      <c r="C209" s="3" t="s">
        <v>409</v>
      </c>
      <c r="D209" s="15" t="s">
        <v>1358</v>
      </c>
    </row>
    <row r="210" spans="1:4" s="2" customFormat="1" ht="15" customHeight="1" x14ac:dyDescent="0.35">
      <c r="A210" s="15">
        <v>216</v>
      </c>
      <c r="B210" s="3" t="s">
        <v>410</v>
      </c>
      <c r="C210" s="3" t="s">
        <v>411</v>
      </c>
      <c r="D210" s="15" t="s">
        <v>1358</v>
      </c>
    </row>
    <row r="211" spans="1:4" s="2" customFormat="1" ht="15" customHeight="1" x14ac:dyDescent="0.35">
      <c r="A211" s="15">
        <v>218</v>
      </c>
      <c r="B211" s="3" t="s">
        <v>412</v>
      </c>
      <c r="C211" s="3" t="s">
        <v>413</v>
      </c>
      <c r="D211" s="15" t="s">
        <v>1358</v>
      </c>
    </row>
    <row r="212" spans="1:4" s="2" customFormat="1" ht="15" customHeight="1" x14ac:dyDescent="0.35">
      <c r="A212" s="15">
        <v>219</v>
      </c>
      <c r="B212" s="3" t="s">
        <v>414</v>
      </c>
      <c r="C212" s="3" t="s">
        <v>415</v>
      </c>
      <c r="D212" s="15" t="s">
        <v>178</v>
      </c>
    </row>
    <row r="213" spans="1:4" s="2" customFormat="1" ht="15" customHeight="1" x14ac:dyDescent="0.35">
      <c r="A213" s="15">
        <v>220</v>
      </c>
      <c r="B213" s="3" t="s">
        <v>416</v>
      </c>
      <c r="C213" s="3" t="s">
        <v>417</v>
      </c>
      <c r="D213" s="15" t="s">
        <v>1358</v>
      </c>
    </row>
    <row r="214" spans="1:4" s="2" customFormat="1" ht="15" customHeight="1" x14ac:dyDescent="0.35">
      <c r="A214" s="15">
        <v>221</v>
      </c>
      <c r="B214" s="3" t="s">
        <v>418</v>
      </c>
      <c r="C214" s="3" t="s">
        <v>419</v>
      </c>
      <c r="D214" s="15" t="s">
        <v>178</v>
      </c>
    </row>
    <row r="215" spans="1:4" s="2" customFormat="1" ht="15" customHeight="1" x14ac:dyDescent="0.35">
      <c r="A215" s="15">
        <v>222</v>
      </c>
      <c r="B215" s="3" t="s">
        <v>420</v>
      </c>
      <c r="C215" s="3" t="s">
        <v>421</v>
      </c>
      <c r="D215" s="15" t="s">
        <v>1358</v>
      </c>
    </row>
    <row r="216" spans="1:4" s="2" customFormat="1" ht="15" customHeight="1" x14ac:dyDescent="0.35">
      <c r="A216" s="15">
        <v>263</v>
      </c>
      <c r="B216" s="3" t="s">
        <v>422</v>
      </c>
      <c r="C216" s="3" t="s">
        <v>423</v>
      </c>
      <c r="D216" s="15" t="s">
        <v>178</v>
      </c>
    </row>
    <row r="217" spans="1:4" s="2" customFormat="1" ht="30" customHeight="1" x14ac:dyDescent="0.35">
      <c r="A217" s="15">
        <v>264</v>
      </c>
      <c r="B217" s="3" t="s">
        <v>424</v>
      </c>
      <c r="C217" s="3" t="s">
        <v>425</v>
      </c>
      <c r="D217" s="15" t="s">
        <v>178</v>
      </c>
    </row>
    <row r="218" spans="1:4" s="2" customFormat="1" ht="15" customHeight="1" x14ac:dyDescent="0.35">
      <c r="A218" s="15">
        <v>49</v>
      </c>
      <c r="B218" s="3" t="s">
        <v>426</v>
      </c>
      <c r="C218" s="3" t="s">
        <v>427</v>
      </c>
      <c r="D218" s="15" t="s">
        <v>178</v>
      </c>
    </row>
    <row r="219" spans="1:4" s="2" customFormat="1" ht="30" customHeight="1" x14ac:dyDescent="0.35">
      <c r="A219" s="15">
        <v>50</v>
      </c>
      <c r="B219" s="3" t="s">
        <v>428</v>
      </c>
      <c r="C219" s="3" t="s">
        <v>429</v>
      </c>
      <c r="D219" s="15" t="s">
        <v>178</v>
      </c>
    </row>
    <row r="220" spans="1:4" s="2" customFormat="1" ht="15" customHeight="1" x14ac:dyDescent="0.35">
      <c r="A220" s="15">
        <v>51</v>
      </c>
      <c r="B220" s="3" t="s">
        <v>430</v>
      </c>
      <c r="C220" s="3" t="s">
        <v>431</v>
      </c>
      <c r="D220" s="15" t="s">
        <v>178</v>
      </c>
    </row>
    <row r="221" spans="1:4" s="2" customFormat="1" ht="15" customHeight="1" x14ac:dyDescent="0.35">
      <c r="A221" s="15">
        <v>223</v>
      </c>
      <c r="B221" s="3" t="s">
        <v>432</v>
      </c>
      <c r="C221" s="3" t="s">
        <v>433</v>
      </c>
      <c r="D221" s="15" t="s">
        <v>178</v>
      </c>
    </row>
    <row r="222" spans="1:4" s="2" customFormat="1" ht="15" customHeight="1" x14ac:dyDescent="0.35">
      <c r="A222" s="15">
        <v>224</v>
      </c>
      <c r="B222" s="3" t="s">
        <v>434</v>
      </c>
      <c r="C222" s="3" t="s">
        <v>435</v>
      </c>
      <c r="D222" s="15" t="s">
        <v>178</v>
      </c>
    </row>
    <row r="223" spans="1:4" s="2" customFormat="1" ht="15" customHeight="1" x14ac:dyDescent="0.35">
      <c r="A223" s="15">
        <v>225</v>
      </c>
      <c r="B223" s="3" t="s">
        <v>436</v>
      </c>
      <c r="C223" s="3" t="s">
        <v>437</v>
      </c>
      <c r="D223" s="15" t="s">
        <v>1358</v>
      </c>
    </row>
    <row r="224" spans="1:4" s="2" customFormat="1" ht="15" customHeight="1" x14ac:dyDescent="0.35">
      <c r="A224" s="15">
        <v>226</v>
      </c>
      <c r="B224" s="3" t="s">
        <v>438</v>
      </c>
      <c r="C224" s="3" t="s">
        <v>439</v>
      </c>
      <c r="D224" s="15" t="s">
        <v>1358</v>
      </c>
    </row>
    <row r="225" spans="1:4" s="2" customFormat="1" ht="15" customHeight="1" x14ac:dyDescent="0.35">
      <c r="A225" s="15">
        <v>227</v>
      </c>
      <c r="B225" s="3" t="s">
        <v>178</v>
      </c>
      <c r="C225" s="3" t="s">
        <v>440</v>
      </c>
      <c r="D225" s="15" t="s">
        <v>178</v>
      </c>
    </row>
    <row r="226" spans="1:4" s="2" customFormat="1" ht="15" customHeight="1" x14ac:dyDescent="0.35">
      <c r="A226" s="15">
        <v>357</v>
      </c>
      <c r="B226" s="3" t="s">
        <v>441</v>
      </c>
      <c r="C226" s="3" t="s">
        <v>442</v>
      </c>
      <c r="D226" s="15" t="s">
        <v>178</v>
      </c>
    </row>
    <row r="227" spans="1:4" s="2" customFormat="1" x14ac:dyDescent="0.35">
      <c r="A227" s="15">
        <v>228</v>
      </c>
      <c r="B227" s="3" t="s">
        <v>443</v>
      </c>
      <c r="C227" s="3" t="s">
        <v>444</v>
      </c>
      <c r="D227" s="15" t="s">
        <v>1358</v>
      </c>
    </row>
    <row r="228" spans="1:4" s="2" customFormat="1" ht="15" customHeight="1" x14ac:dyDescent="0.35">
      <c r="A228" s="15">
        <v>229</v>
      </c>
      <c r="B228" s="3" t="s">
        <v>445</v>
      </c>
      <c r="C228" s="3" t="s">
        <v>446</v>
      </c>
      <c r="D228" s="15" t="s">
        <v>1358</v>
      </c>
    </row>
    <row r="229" spans="1:4" s="2" customFormat="1" ht="15" customHeight="1" x14ac:dyDescent="0.35">
      <c r="A229" s="15">
        <v>231</v>
      </c>
      <c r="B229" s="3" t="s">
        <v>447</v>
      </c>
      <c r="C229" s="3" t="s">
        <v>448</v>
      </c>
      <c r="D229" s="15" t="s">
        <v>178</v>
      </c>
    </row>
    <row r="230" spans="1:4" s="2" customFormat="1" ht="15" customHeight="1" x14ac:dyDescent="0.35">
      <c r="A230" s="15">
        <v>232</v>
      </c>
      <c r="B230" s="3" t="s">
        <v>449</v>
      </c>
      <c r="C230" s="3" t="s">
        <v>450</v>
      </c>
      <c r="D230" s="15" t="s">
        <v>1358</v>
      </c>
    </row>
    <row r="231" spans="1:4" s="2" customFormat="1" ht="15" customHeight="1" x14ac:dyDescent="0.35">
      <c r="A231" s="15">
        <v>233</v>
      </c>
      <c r="B231" s="3" t="s">
        <v>451</v>
      </c>
      <c r="C231" s="3" t="s">
        <v>452</v>
      </c>
      <c r="D231" s="15" t="s">
        <v>1358</v>
      </c>
    </row>
    <row r="232" spans="1:4" s="2" customFormat="1" ht="30" customHeight="1" x14ac:dyDescent="0.35">
      <c r="A232" s="15">
        <v>234</v>
      </c>
      <c r="B232" s="3" t="s">
        <v>453</v>
      </c>
      <c r="C232" s="3" t="s">
        <v>454</v>
      </c>
      <c r="D232" s="15" t="s">
        <v>1358</v>
      </c>
    </row>
    <row r="233" spans="1:4" s="2" customFormat="1" ht="30" customHeight="1" x14ac:dyDescent="0.35">
      <c r="A233" s="15">
        <v>265</v>
      </c>
      <c r="B233" s="3" t="s">
        <v>455</v>
      </c>
      <c r="C233" s="3" t="s">
        <v>456</v>
      </c>
      <c r="D233" s="104" t="s">
        <v>1358</v>
      </c>
    </row>
    <row r="234" spans="1:4" s="2" customFormat="1" ht="15" customHeight="1" x14ac:dyDescent="0.35">
      <c r="A234" s="15">
        <v>266</v>
      </c>
      <c r="B234" s="3" t="s">
        <v>457</v>
      </c>
      <c r="C234" s="3" t="s">
        <v>458</v>
      </c>
      <c r="D234" s="104" t="s">
        <v>1358</v>
      </c>
    </row>
    <row r="235" spans="1:4" s="2" customFormat="1" ht="15" customHeight="1" x14ac:dyDescent="0.35">
      <c r="A235" s="15">
        <v>267</v>
      </c>
      <c r="B235" s="3" t="s">
        <v>459</v>
      </c>
      <c r="C235" s="3" t="s">
        <v>460</v>
      </c>
      <c r="D235" s="104"/>
    </row>
    <row r="236" spans="1:4" s="2" customFormat="1" ht="15" customHeight="1" x14ac:dyDescent="0.35">
      <c r="A236" s="15">
        <v>268</v>
      </c>
      <c r="B236" s="3" t="s">
        <v>461</v>
      </c>
      <c r="C236" s="3" t="s">
        <v>462</v>
      </c>
      <c r="D236" s="104" t="s">
        <v>1358</v>
      </c>
    </row>
    <row r="237" spans="1:4" s="2" customFormat="1" ht="15" customHeight="1" x14ac:dyDescent="0.35">
      <c r="A237" s="15">
        <v>269</v>
      </c>
      <c r="B237" s="3" t="s">
        <v>463</v>
      </c>
      <c r="C237" s="3" t="s">
        <v>464</v>
      </c>
      <c r="D237" s="104" t="s">
        <v>1358</v>
      </c>
    </row>
    <row r="238" spans="1:4" s="2" customFormat="1" ht="15" customHeight="1" x14ac:dyDescent="0.35">
      <c r="A238" s="15">
        <v>270</v>
      </c>
      <c r="B238" s="3" t="s">
        <v>465</v>
      </c>
      <c r="C238" s="3" t="s">
        <v>466</v>
      </c>
      <c r="D238" s="104" t="s">
        <v>1358</v>
      </c>
    </row>
    <row r="239" spans="1:4" s="2" customFormat="1" ht="30" customHeight="1" x14ac:dyDescent="0.35">
      <c r="A239" s="15">
        <v>271</v>
      </c>
      <c r="B239" s="3" t="s">
        <v>467</v>
      </c>
      <c r="C239" s="3" t="s">
        <v>468</v>
      </c>
      <c r="D239" s="104" t="s">
        <v>1358</v>
      </c>
    </row>
    <row r="240" spans="1:4" s="2" customFormat="1" ht="30" customHeight="1" x14ac:dyDescent="0.35">
      <c r="A240" s="15">
        <v>272</v>
      </c>
      <c r="B240" s="3" t="s">
        <v>469</v>
      </c>
      <c r="C240" s="3" t="s">
        <v>470</v>
      </c>
      <c r="D240" s="104" t="s">
        <v>1358</v>
      </c>
    </row>
    <row r="241" spans="1:4" s="2" customFormat="1" ht="30" customHeight="1" x14ac:dyDescent="0.35">
      <c r="A241" s="15">
        <v>235</v>
      </c>
      <c r="B241" s="3" t="s">
        <v>471</v>
      </c>
      <c r="C241" s="3" t="s">
        <v>472</v>
      </c>
      <c r="D241" s="15" t="s">
        <v>1358</v>
      </c>
    </row>
    <row r="242" spans="1:4" s="2" customFormat="1" ht="30" customHeight="1" x14ac:dyDescent="0.35">
      <c r="A242" s="15">
        <v>236</v>
      </c>
      <c r="B242" s="3" t="s">
        <v>473</v>
      </c>
      <c r="C242" s="3" t="s">
        <v>474</v>
      </c>
      <c r="D242" s="15" t="s">
        <v>1358</v>
      </c>
    </row>
    <row r="243" spans="1:4" s="2" customFormat="1" ht="15" customHeight="1" x14ac:dyDescent="0.35">
      <c r="A243" s="15">
        <v>237</v>
      </c>
      <c r="B243" s="3" t="s">
        <v>475</v>
      </c>
      <c r="C243" s="3" t="s">
        <v>476</v>
      </c>
      <c r="D243" s="15" t="s">
        <v>1358</v>
      </c>
    </row>
    <row r="244" spans="1:4" s="2" customFormat="1" ht="15" customHeight="1" x14ac:dyDescent="0.35">
      <c r="A244" s="15">
        <v>238</v>
      </c>
      <c r="B244" s="3" t="s">
        <v>477</v>
      </c>
      <c r="C244" s="3" t="s">
        <v>478</v>
      </c>
      <c r="D244" s="15" t="s">
        <v>178</v>
      </c>
    </row>
    <row r="245" spans="1:4" s="2" customFormat="1" ht="15" customHeight="1" x14ac:dyDescent="0.35">
      <c r="A245" s="15">
        <v>239</v>
      </c>
      <c r="B245" s="3" t="s">
        <v>178</v>
      </c>
      <c r="C245" s="3" t="s">
        <v>479</v>
      </c>
      <c r="D245" s="15"/>
    </row>
    <row r="246" spans="1:4" s="2" customFormat="1" ht="15" customHeight="1" x14ac:dyDescent="0.35">
      <c r="A246" s="15">
        <v>241</v>
      </c>
      <c r="B246" s="3" t="s">
        <v>480</v>
      </c>
      <c r="C246" s="3" t="s">
        <v>481</v>
      </c>
      <c r="D246" s="15" t="s">
        <v>178</v>
      </c>
    </row>
    <row r="247" spans="1:4" s="2" customFormat="1" x14ac:dyDescent="0.35">
      <c r="A247" s="15">
        <v>250</v>
      </c>
      <c r="B247" s="3" t="s">
        <v>482</v>
      </c>
      <c r="C247" s="3" t="s">
        <v>483</v>
      </c>
      <c r="D247" s="15" t="s">
        <v>1358</v>
      </c>
    </row>
    <row r="248" spans="1:4" s="2" customFormat="1" ht="15" customHeight="1" x14ac:dyDescent="0.35">
      <c r="A248" s="15">
        <v>251</v>
      </c>
      <c r="B248" s="3" t="s">
        <v>484</v>
      </c>
      <c r="C248" s="3" t="s">
        <v>485</v>
      </c>
      <c r="D248" s="15" t="s">
        <v>178</v>
      </c>
    </row>
    <row r="249" spans="1:4" s="2" customFormat="1" ht="15" customHeight="1" x14ac:dyDescent="0.35">
      <c r="A249" s="15">
        <v>252</v>
      </c>
      <c r="B249" s="3" t="s">
        <v>486</v>
      </c>
      <c r="C249" s="3" t="s">
        <v>487</v>
      </c>
      <c r="D249" s="15" t="s">
        <v>178</v>
      </c>
    </row>
    <row r="250" spans="1:4" s="2" customFormat="1" ht="15" customHeight="1" x14ac:dyDescent="0.35">
      <c r="A250" s="15">
        <v>253</v>
      </c>
      <c r="B250" s="3" t="s">
        <v>488</v>
      </c>
      <c r="C250" s="3" t="s">
        <v>489</v>
      </c>
      <c r="D250" s="15" t="s">
        <v>178</v>
      </c>
    </row>
    <row r="251" spans="1:4" s="2" customFormat="1" ht="15" customHeight="1" x14ac:dyDescent="0.35">
      <c r="A251" s="15">
        <v>352</v>
      </c>
      <c r="B251" s="3" t="s">
        <v>178</v>
      </c>
      <c r="C251" s="3" t="s">
        <v>490</v>
      </c>
      <c r="D251" s="15" t="s">
        <v>178</v>
      </c>
    </row>
    <row r="252" spans="1:4" s="2" customFormat="1" ht="15" customHeight="1" x14ac:dyDescent="0.35">
      <c r="A252" s="15">
        <v>254</v>
      </c>
      <c r="B252" s="3" t="s">
        <v>491</v>
      </c>
      <c r="C252" s="3" t="s">
        <v>492</v>
      </c>
      <c r="D252" s="15" t="s">
        <v>178</v>
      </c>
    </row>
    <row r="253" spans="1:4" s="2" customFormat="1" x14ac:dyDescent="0.35">
      <c r="A253" s="15">
        <v>255</v>
      </c>
      <c r="B253" s="3" t="s">
        <v>493</v>
      </c>
      <c r="C253" s="3" t="s">
        <v>494</v>
      </c>
      <c r="D253" s="15" t="s">
        <v>178</v>
      </c>
    </row>
    <row r="254" spans="1:4" s="2" customFormat="1" ht="15" customHeight="1" x14ac:dyDescent="0.35">
      <c r="A254" s="15">
        <v>256</v>
      </c>
      <c r="B254" s="3" t="s">
        <v>495</v>
      </c>
      <c r="C254" s="3" t="s">
        <v>496</v>
      </c>
      <c r="D254" s="15" t="s">
        <v>178</v>
      </c>
    </row>
    <row r="255" spans="1:4" s="2" customFormat="1" ht="15" customHeight="1" x14ac:dyDescent="0.35">
      <c r="A255" s="15">
        <v>276</v>
      </c>
      <c r="B255" s="3" t="s">
        <v>497</v>
      </c>
      <c r="C255" s="3" t="s">
        <v>498</v>
      </c>
      <c r="D255" s="15" t="s">
        <v>178</v>
      </c>
    </row>
    <row r="256" spans="1:4" s="2" customFormat="1" ht="15" customHeight="1" x14ac:dyDescent="0.35">
      <c r="A256" s="15">
        <v>277</v>
      </c>
      <c r="B256" s="3" t="s">
        <v>499</v>
      </c>
      <c r="C256" s="3" t="s">
        <v>500</v>
      </c>
      <c r="D256" s="15" t="s">
        <v>178</v>
      </c>
    </row>
    <row r="257" spans="1:4" s="2" customFormat="1" ht="15" customHeight="1" x14ac:dyDescent="0.35">
      <c r="A257" s="15">
        <v>278</v>
      </c>
      <c r="B257" s="3" t="s">
        <v>501</v>
      </c>
      <c r="C257" s="3" t="s">
        <v>502</v>
      </c>
      <c r="D257" s="15" t="s">
        <v>1358</v>
      </c>
    </row>
    <row r="258" spans="1:4" s="2" customFormat="1" ht="15" customHeight="1" x14ac:dyDescent="0.35">
      <c r="A258" s="15">
        <v>279</v>
      </c>
      <c r="B258" s="3" t="s">
        <v>503</v>
      </c>
      <c r="C258" s="3" t="s">
        <v>504</v>
      </c>
      <c r="D258" s="15" t="s">
        <v>178</v>
      </c>
    </row>
    <row r="259" spans="1:4" s="2" customFormat="1" ht="15" customHeight="1" x14ac:dyDescent="0.35">
      <c r="A259" s="15">
        <v>280</v>
      </c>
      <c r="B259" s="3" t="s">
        <v>505</v>
      </c>
      <c r="C259" s="3" t="s">
        <v>506</v>
      </c>
      <c r="D259" s="15" t="s">
        <v>1358</v>
      </c>
    </row>
    <row r="260" spans="1:4" s="2" customFormat="1" ht="15" customHeight="1" x14ac:dyDescent="0.35">
      <c r="A260" s="15">
        <v>281</v>
      </c>
      <c r="B260" s="3" t="s">
        <v>507</v>
      </c>
      <c r="C260" s="3" t="s">
        <v>508</v>
      </c>
      <c r="D260" s="15" t="s">
        <v>1358</v>
      </c>
    </row>
    <row r="261" spans="1:4" s="2" customFormat="1" ht="15" customHeight="1" x14ac:dyDescent="0.35">
      <c r="A261" s="15">
        <v>282</v>
      </c>
      <c r="B261" s="3" t="s">
        <v>509</v>
      </c>
      <c r="C261" s="3" t="s">
        <v>510</v>
      </c>
      <c r="D261" s="15" t="s">
        <v>1358</v>
      </c>
    </row>
    <row r="262" spans="1:4" s="2" customFormat="1" ht="15" customHeight="1" x14ac:dyDescent="0.35">
      <c r="A262" s="15">
        <v>283</v>
      </c>
      <c r="B262" s="3" t="s">
        <v>511</v>
      </c>
      <c r="C262" s="3" t="s">
        <v>512</v>
      </c>
      <c r="D262" s="15" t="s">
        <v>1358</v>
      </c>
    </row>
    <row r="263" spans="1:4" s="2" customFormat="1" ht="45" customHeight="1" x14ac:dyDescent="0.35">
      <c r="A263" s="15">
        <v>284</v>
      </c>
      <c r="B263" s="3" t="s">
        <v>513</v>
      </c>
      <c r="C263" s="3" t="s">
        <v>514</v>
      </c>
      <c r="D263" s="15" t="s">
        <v>1358</v>
      </c>
    </row>
    <row r="264" spans="1:4" s="2" customFormat="1" ht="15" customHeight="1" x14ac:dyDescent="0.35">
      <c r="A264" s="15">
        <v>285</v>
      </c>
      <c r="B264" s="3" t="s">
        <v>515</v>
      </c>
      <c r="C264" s="3" t="s">
        <v>516</v>
      </c>
      <c r="D264" s="15" t="s">
        <v>1358</v>
      </c>
    </row>
    <row r="265" spans="1:4" s="2" customFormat="1" ht="15" customHeight="1" x14ac:dyDescent="0.35">
      <c r="A265" s="15">
        <v>286</v>
      </c>
      <c r="B265" s="3" t="s">
        <v>517</v>
      </c>
      <c r="C265" s="3" t="s">
        <v>518</v>
      </c>
      <c r="D265" s="15" t="s">
        <v>1358</v>
      </c>
    </row>
    <row r="266" spans="1:4" s="2" customFormat="1" ht="30" customHeight="1" x14ac:dyDescent="0.35">
      <c r="A266" s="15">
        <v>287</v>
      </c>
      <c r="B266" s="3" t="s">
        <v>519</v>
      </c>
      <c r="C266" s="3" t="s">
        <v>520</v>
      </c>
      <c r="D266" s="15" t="s">
        <v>1358</v>
      </c>
    </row>
    <row r="267" spans="1:4" s="2" customFormat="1" ht="15" customHeight="1" x14ac:dyDescent="0.35">
      <c r="A267" s="15">
        <v>288</v>
      </c>
      <c r="B267" s="3" t="s">
        <v>521</v>
      </c>
      <c r="C267" s="3" t="s">
        <v>522</v>
      </c>
      <c r="D267" s="15" t="s">
        <v>1358</v>
      </c>
    </row>
    <row r="268" spans="1:4" s="2" customFormat="1" ht="15" customHeight="1" x14ac:dyDescent="0.35">
      <c r="A268" s="15">
        <v>297</v>
      </c>
      <c r="B268" s="3" t="s">
        <v>523</v>
      </c>
      <c r="C268" s="3" t="s">
        <v>524</v>
      </c>
      <c r="D268" s="15" t="s">
        <v>1358</v>
      </c>
    </row>
    <row r="269" spans="1:4" s="2" customFormat="1" ht="15" customHeight="1" x14ac:dyDescent="0.35">
      <c r="A269" s="15">
        <v>289</v>
      </c>
      <c r="B269" s="3" t="s">
        <v>525</v>
      </c>
      <c r="C269" s="3" t="s">
        <v>526</v>
      </c>
      <c r="D269" s="15" t="s">
        <v>1358</v>
      </c>
    </row>
    <row r="270" spans="1:4" s="2" customFormat="1" ht="15" customHeight="1" x14ac:dyDescent="0.35">
      <c r="A270" s="15">
        <v>290</v>
      </c>
      <c r="B270" s="3" t="s">
        <v>527</v>
      </c>
      <c r="C270" s="3" t="s">
        <v>528</v>
      </c>
      <c r="D270" s="15" t="s">
        <v>1358</v>
      </c>
    </row>
    <row r="271" spans="1:4" s="2" customFormat="1" ht="15" customHeight="1" x14ac:dyDescent="0.35">
      <c r="A271" s="15">
        <v>291</v>
      </c>
      <c r="B271" s="3" t="s">
        <v>529</v>
      </c>
      <c r="C271" s="3" t="s">
        <v>530</v>
      </c>
      <c r="D271" s="15" t="s">
        <v>178</v>
      </c>
    </row>
    <row r="272" spans="1:4" s="2" customFormat="1" ht="15" customHeight="1" x14ac:dyDescent="0.35">
      <c r="A272" s="15">
        <v>292</v>
      </c>
      <c r="B272" s="3" t="s">
        <v>531</v>
      </c>
      <c r="C272" s="3" t="s">
        <v>532</v>
      </c>
      <c r="D272" s="15" t="s">
        <v>1358</v>
      </c>
    </row>
    <row r="273" spans="1:4" s="2" customFormat="1" ht="15" customHeight="1" x14ac:dyDescent="0.35">
      <c r="A273" s="15">
        <v>69</v>
      </c>
      <c r="B273" s="3" t="s">
        <v>533</v>
      </c>
      <c r="C273" s="3" t="s">
        <v>534</v>
      </c>
      <c r="D273" s="15" t="s">
        <v>178</v>
      </c>
    </row>
    <row r="274" spans="1:4" s="2" customFormat="1" ht="15" customHeight="1" x14ac:dyDescent="0.35">
      <c r="A274" s="15">
        <v>240</v>
      </c>
      <c r="B274" s="3" t="s">
        <v>535</v>
      </c>
      <c r="C274" s="3" t="s">
        <v>536</v>
      </c>
      <c r="D274" s="15" t="s">
        <v>1358</v>
      </c>
    </row>
    <row r="275" spans="1:4" s="2" customFormat="1" ht="15" customHeight="1" x14ac:dyDescent="0.35">
      <c r="A275" s="15">
        <v>293</v>
      </c>
      <c r="B275" s="3" t="s">
        <v>537</v>
      </c>
      <c r="C275" s="3" t="s">
        <v>538</v>
      </c>
      <c r="D275" s="15" t="s">
        <v>178</v>
      </c>
    </row>
    <row r="276" spans="1:4" s="2" customFormat="1" ht="15" customHeight="1" x14ac:dyDescent="0.35">
      <c r="A276" s="15">
        <v>294</v>
      </c>
      <c r="B276" s="3" t="s">
        <v>539</v>
      </c>
      <c r="C276" s="3" t="s">
        <v>540</v>
      </c>
      <c r="D276" s="15" t="s">
        <v>1358</v>
      </c>
    </row>
    <row r="277" spans="1:4" s="2" customFormat="1" ht="15" customHeight="1" x14ac:dyDescent="0.35">
      <c r="A277" s="15">
        <v>570</v>
      </c>
      <c r="B277" s="3" t="s">
        <v>541</v>
      </c>
      <c r="C277" s="3" t="s">
        <v>542</v>
      </c>
      <c r="D277" s="15" t="s">
        <v>178</v>
      </c>
    </row>
    <row r="278" spans="1:4" s="2" customFormat="1" ht="15" customHeight="1" x14ac:dyDescent="0.35">
      <c r="A278" s="15">
        <v>295</v>
      </c>
      <c r="B278" s="3" t="s">
        <v>543</v>
      </c>
      <c r="C278" s="3" t="s">
        <v>544</v>
      </c>
      <c r="D278" s="15" t="s">
        <v>178</v>
      </c>
    </row>
    <row r="279" spans="1:4" s="2" customFormat="1" ht="15" customHeight="1" x14ac:dyDescent="0.35">
      <c r="A279" s="15">
        <v>300</v>
      </c>
      <c r="B279" s="3" t="s">
        <v>545</v>
      </c>
      <c r="C279" s="3" t="s">
        <v>546</v>
      </c>
      <c r="D279" s="15" t="s">
        <v>1358</v>
      </c>
    </row>
    <row r="280" spans="1:4" s="2" customFormat="1" ht="15" customHeight="1" x14ac:dyDescent="0.35">
      <c r="A280" s="15">
        <v>301</v>
      </c>
      <c r="B280" s="3" t="s">
        <v>547</v>
      </c>
      <c r="C280" s="3" t="s">
        <v>548</v>
      </c>
      <c r="D280" s="15" t="s">
        <v>178</v>
      </c>
    </row>
    <row r="281" spans="1:4" s="2" customFormat="1" ht="15" customHeight="1" x14ac:dyDescent="0.35">
      <c r="A281" s="15">
        <v>302</v>
      </c>
      <c r="B281" s="3" t="s">
        <v>549</v>
      </c>
      <c r="C281" s="3" t="s">
        <v>550</v>
      </c>
      <c r="D281" s="15" t="s">
        <v>178</v>
      </c>
    </row>
    <row r="282" spans="1:4" s="2" customFormat="1" ht="30" customHeight="1" x14ac:dyDescent="0.35">
      <c r="A282" s="15">
        <v>157</v>
      </c>
      <c r="B282" s="3" t="s">
        <v>551</v>
      </c>
      <c r="C282" s="3" t="s">
        <v>552</v>
      </c>
      <c r="D282" s="15" t="s">
        <v>1358</v>
      </c>
    </row>
    <row r="283" spans="1:4" s="2" customFormat="1" ht="15" customHeight="1" x14ac:dyDescent="0.35">
      <c r="A283" s="15">
        <v>303</v>
      </c>
      <c r="B283" s="3" t="s">
        <v>553</v>
      </c>
      <c r="C283" s="3" t="s">
        <v>554</v>
      </c>
      <c r="D283" s="15" t="s">
        <v>178</v>
      </c>
    </row>
    <row r="284" spans="1:4" s="2" customFormat="1" ht="15" customHeight="1" x14ac:dyDescent="0.35">
      <c r="A284" s="15">
        <v>304</v>
      </c>
      <c r="B284" s="3" t="s">
        <v>555</v>
      </c>
      <c r="C284" s="3" t="s">
        <v>556</v>
      </c>
      <c r="D284" s="15" t="s">
        <v>178</v>
      </c>
    </row>
    <row r="285" spans="1:4" s="2" customFormat="1" ht="15" customHeight="1" x14ac:dyDescent="0.35">
      <c r="A285" s="15">
        <v>305</v>
      </c>
      <c r="B285" s="3" t="s">
        <v>557</v>
      </c>
      <c r="C285" s="3" t="s">
        <v>558</v>
      </c>
      <c r="D285" s="15"/>
    </row>
    <row r="286" spans="1:4" s="2" customFormat="1" ht="15" customHeight="1" x14ac:dyDescent="0.35">
      <c r="A286" s="15">
        <v>306</v>
      </c>
      <c r="B286" s="3" t="s">
        <v>559</v>
      </c>
      <c r="C286" s="3" t="s">
        <v>560</v>
      </c>
      <c r="D286" s="15" t="s">
        <v>1358</v>
      </c>
    </row>
    <row r="287" spans="1:4" s="2" customFormat="1" ht="15" customHeight="1" x14ac:dyDescent="0.35">
      <c r="A287" s="15">
        <v>311</v>
      </c>
      <c r="B287" s="3" t="s">
        <v>561</v>
      </c>
      <c r="C287" s="3" t="s">
        <v>562</v>
      </c>
      <c r="D287" s="15" t="s">
        <v>1358</v>
      </c>
    </row>
    <row r="288" spans="1:4" s="2" customFormat="1" ht="15" customHeight="1" x14ac:dyDescent="0.35">
      <c r="A288" s="15">
        <v>312</v>
      </c>
      <c r="B288" s="3" t="s">
        <v>563</v>
      </c>
      <c r="C288" s="3" t="s">
        <v>564</v>
      </c>
      <c r="D288" s="15" t="s">
        <v>1358</v>
      </c>
    </row>
    <row r="289" spans="1:4" s="2" customFormat="1" ht="15" customHeight="1" x14ac:dyDescent="0.35">
      <c r="A289" s="15">
        <v>314</v>
      </c>
      <c r="B289" s="3" t="s">
        <v>565</v>
      </c>
      <c r="C289" s="3" t="s">
        <v>566</v>
      </c>
      <c r="D289" s="15" t="s">
        <v>178</v>
      </c>
    </row>
    <row r="290" spans="1:4" s="2" customFormat="1" ht="15" customHeight="1" x14ac:dyDescent="0.35">
      <c r="A290" s="15">
        <v>315</v>
      </c>
      <c r="B290" s="3" t="s">
        <v>567</v>
      </c>
      <c r="C290" s="3" t="s">
        <v>568</v>
      </c>
      <c r="D290" s="15" t="s">
        <v>178</v>
      </c>
    </row>
    <row r="291" spans="1:4" s="2" customFormat="1" ht="15" customHeight="1" x14ac:dyDescent="0.35">
      <c r="A291" s="15">
        <v>316</v>
      </c>
      <c r="B291" s="3" t="s">
        <v>569</v>
      </c>
      <c r="C291" s="3" t="s">
        <v>570</v>
      </c>
      <c r="D291" s="15" t="s">
        <v>1358</v>
      </c>
    </row>
    <row r="292" spans="1:4" s="2" customFormat="1" ht="15" customHeight="1" x14ac:dyDescent="0.35">
      <c r="A292" s="15">
        <v>320</v>
      </c>
      <c r="B292" s="3" t="s">
        <v>571</v>
      </c>
      <c r="C292" s="3" t="s">
        <v>1182</v>
      </c>
      <c r="D292" s="15" t="s">
        <v>1358</v>
      </c>
    </row>
    <row r="293" spans="1:4" s="2" customFormat="1" ht="15" customHeight="1" x14ac:dyDescent="0.35">
      <c r="A293" s="15">
        <v>319</v>
      </c>
      <c r="B293" s="3" t="s">
        <v>572</v>
      </c>
      <c r="C293" s="3" t="s">
        <v>1183</v>
      </c>
      <c r="D293" s="15" t="s">
        <v>1358</v>
      </c>
    </row>
    <row r="294" spans="1:4" s="2" customFormat="1" ht="15" customHeight="1" x14ac:dyDescent="0.35">
      <c r="A294" s="15">
        <v>638</v>
      </c>
      <c r="B294" s="3" t="s">
        <v>573</v>
      </c>
      <c r="C294" s="3" t="s">
        <v>1184</v>
      </c>
      <c r="D294" s="15" t="s">
        <v>1358</v>
      </c>
    </row>
    <row r="295" spans="1:4" s="2" customFormat="1" ht="15" customHeight="1" x14ac:dyDescent="0.35">
      <c r="A295" s="15">
        <v>321</v>
      </c>
      <c r="B295" s="3" t="s">
        <v>574</v>
      </c>
      <c r="C295" s="3" t="s">
        <v>575</v>
      </c>
      <c r="D295" s="15" t="s">
        <v>1358</v>
      </c>
    </row>
    <row r="296" spans="1:4" s="2" customFormat="1" ht="15" customHeight="1" x14ac:dyDescent="0.35">
      <c r="A296" s="15">
        <v>322</v>
      </c>
      <c r="B296" s="3" t="s">
        <v>576</v>
      </c>
      <c r="C296" s="3" t="s">
        <v>577</v>
      </c>
      <c r="D296" s="15" t="s">
        <v>1358</v>
      </c>
    </row>
    <row r="297" spans="1:4" s="2" customFormat="1" ht="15" customHeight="1" x14ac:dyDescent="0.35">
      <c r="A297" s="15">
        <v>323</v>
      </c>
      <c r="B297" s="3" t="s">
        <v>578</v>
      </c>
      <c r="C297" s="3" t="s">
        <v>579</v>
      </c>
      <c r="D297" s="15" t="s">
        <v>178</v>
      </c>
    </row>
    <row r="298" spans="1:4" s="2" customFormat="1" ht="15" customHeight="1" x14ac:dyDescent="0.35">
      <c r="A298" s="15">
        <v>327</v>
      </c>
      <c r="B298" s="3" t="s">
        <v>580</v>
      </c>
      <c r="C298" s="3" t="s">
        <v>581</v>
      </c>
      <c r="D298" s="15" t="s">
        <v>1358</v>
      </c>
    </row>
    <row r="299" spans="1:4" s="2" customFormat="1" ht="45" customHeight="1" x14ac:dyDescent="0.35">
      <c r="A299" s="15">
        <v>329</v>
      </c>
      <c r="B299" s="3" t="s">
        <v>582</v>
      </c>
      <c r="C299" s="3" t="s">
        <v>583</v>
      </c>
      <c r="D299" s="15" t="s">
        <v>1358</v>
      </c>
    </row>
    <row r="300" spans="1:4" s="2" customFormat="1" ht="30" customHeight="1" x14ac:dyDescent="0.35">
      <c r="A300" s="15">
        <v>330</v>
      </c>
      <c r="B300" s="3" t="s">
        <v>584</v>
      </c>
      <c r="C300" s="3" t="s">
        <v>585</v>
      </c>
      <c r="D300" s="15" t="s">
        <v>178</v>
      </c>
    </row>
    <row r="301" spans="1:4" s="2" customFormat="1" ht="30" customHeight="1" x14ac:dyDescent="0.35">
      <c r="A301" s="15">
        <v>331</v>
      </c>
      <c r="B301" s="3" t="s">
        <v>586</v>
      </c>
      <c r="C301" s="3" t="s">
        <v>587</v>
      </c>
      <c r="D301" s="15" t="s">
        <v>178</v>
      </c>
    </row>
    <row r="302" spans="1:4" s="2" customFormat="1" ht="30" customHeight="1" x14ac:dyDescent="0.35">
      <c r="A302" s="15">
        <v>332</v>
      </c>
      <c r="B302" s="3" t="s">
        <v>588</v>
      </c>
      <c r="C302" s="3" t="s">
        <v>589</v>
      </c>
      <c r="D302" s="15" t="s">
        <v>178</v>
      </c>
    </row>
    <row r="303" spans="1:4" s="2" customFormat="1" ht="30" customHeight="1" x14ac:dyDescent="0.35">
      <c r="A303" s="15">
        <v>298</v>
      </c>
      <c r="B303" s="3" t="s">
        <v>590</v>
      </c>
      <c r="C303" s="3" t="s">
        <v>591</v>
      </c>
      <c r="D303" s="15" t="s">
        <v>1358</v>
      </c>
    </row>
    <row r="304" spans="1:4" s="2" customFormat="1" ht="30" customHeight="1" x14ac:dyDescent="0.35">
      <c r="A304" s="15">
        <v>334</v>
      </c>
      <c r="B304" s="3" t="s">
        <v>592</v>
      </c>
      <c r="C304" s="3" t="s">
        <v>593</v>
      </c>
      <c r="D304" s="15" t="s">
        <v>1358</v>
      </c>
    </row>
    <row r="305" spans="1:4" s="2" customFormat="1" ht="30" customHeight="1" x14ac:dyDescent="0.35">
      <c r="A305" s="15">
        <v>335</v>
      </c>
      <c r="B305" s="3" t="s">
        <v>594</v>
      </c>
      <c r="C305" s="3" t="s">
        <v>595</v>
      </c>
      <c r="D305" s="15" t="s">
        <v>178</v>
      </c>
    </row>
    <row r="306" spans="1:4" s="2" customFormat="1" ht="15" customHeight="1" x14ac:dyDescent="0.35">
      <c r="A306" s="15">
        <v>336</v>
      </c>
      <c r="B306" s="3" t="s">
        <v>596</v>
      </c>
      <c r="C306" s="3" t="s">
        <v>597</v>
      </c>
      <c r="D306" s="15" t="s">
        <v>1358</v>
      </c>
    </row>
    <row r="307" spans="1:4" s="2" customFormat="1" ht="15" customHeight="1" x14ac:dyDescent="0.35">
      <c r="A307" s="15">
        <v>337</v>
      </c>
      <c r="B307" s="3" t="s">
        <v>598</v>
      </c>
      <c r="C307" s="3" t="s">
        <v>599</v>
      </c>
      <c r="D307" s="15" t="s">
        <v>1358</v>
      </c>
    </row>
    <row r="308" spans="1:4" s="2" customFormat="1" ht="15" customHeight="1" x14ac:dyDescent="0.35">
      <c r="A308" s="15">
        <v>299</v>
      </c>
      <c r="B308" s="3" t="s">
        <v>600</v>
      </c>
      <c r="C308" s="3" t="s">
        <v>601</v>
      </c>
      <c r="D308" s="15" t="s">
        <v>1358</v>
      </c>
    </row>
    <row r="309" spans="1:4" s="2" customFormat="1" ht="30" customHeight="1" x14ac:dyDescent="0.35">
      <c r="A309" s="15">
        <v>338</v>
      </c>
      <c r="B309" s="3" t="s">
        <v>602</v>
      </c>
      <c r="C309" s="3" t="s">
        <v>603</v>
      </c>
      <c r="D309" s="15" t="s">
        <v>178</v>
      </c>
    </row>
    <row r="310" spans="1:4" s="2" customFormat="1" ht="15" customHeight="1" x14ac:dyDescent="0.35">
      <c r="A310" s="15">
        <v>339</v>
      </c>
      <c r="B310" s="3" t="s">
        <v>604</v>
      </c>
      <c r="C310" s="3" t="s">
        <v>605</v>
      </c>
      <c r="D310" s="15" t="s">
        <v>1358</v>
      </c>
    </row>
    <row r="311" spans="1:4" s="2" customFormat="1" ht="30" customHeight="1" x14ac:dyDescent="0.35">
      <c r="A311" s="15">
        <v>340</v>
      </c>
      <c r="B311" s="3" t="s">
        <v>606</v>
      </c>
      <c r="C311" s="3" t="s">
        <v>607</v>
      </c>
      <c r="D311" s="15" t="s">
        <v>178</v>
      </c>
    </row>
    <row r="312" spans="1:4" s="2" customFormat="1" ht="15" customHeight="1" x14ac:dyDescent="0.35">
      <c r="A312" s="15">
        <v>341</v>
      </c>
      <c r="B312" s="3" t="s">
        <v>608</v>
      </c>
      <c r="C312" s="3" t="s">
        <v>609</v>
      </c>
      <c r="D312" s="15" t="s">
        <v>178</v>
      </c>
    </row>
    <row r="313" spans="1:4" s="2" customFormat="1" ht="15" customHeight="1" x14ac:dyDescent="0.35">
      <c r="A313" s="15">
        <v>342</v>
      </c>
      <c r="B313" s="3" t="s">
        <v>610</v>
      </c>
      <c r="C313" s="3" t="s">
        <v>611</v>
      </c>
      <c r="D313" s="15" t="s">
        <v>178</v>
      </c>
    </row>
    <row r="314" spans="1:4" s="2" customFormat="1" ht="15" customHeight="1" x14ac:dyDescent="0.35">
      <c r="A314" s="15">
        <v>343</v>
      </c>
      <c r="B314" s="3" t="s">
        <v>612</v>
      </c>
      <c r="C314" s="3" t="s">
        <v>1185</v>
      </c>
      <c r="D314" s="15" t="s">
        <v>178</v>
      </c>
    </row>
    <row r="315" spans="1:4" s="2" customFormat="1" ht="30" customHeight="1" x14ac:dyDescent="0.35">
      <c r="A315" s="15">
        <v>344</v>
      </c>
      <c r="B315" s="3" t="s">
        <v>613</v>
      </c>
      <c r="C315" s="3" t="s">
        <v>1186</v>
      </c>
      <c r="D315" s="15" t="s">
        <v>178</v>
      </c>
    </row>
    <row r="316" spans="1:4" s="2" customFormat="1" ht="15" customHeight="1" x14ac:dyDescent="0.35">
      <c r="A316" s="15">
        <v>345</v>
      </c>
      <c r="B316" s="3" t="s">
        <v>614</v>
      </c>
      <c r="C316" s="3" t="s">
        <v>615</v>
      </c>
      <c r="D316" s="15" t="s">
        <v>178</v>
      </c>
    </row>
    <row r="317" spans="1:4" s="2" customFormat="1" ht="15" customHeight="1" x14ac:dyDescent="0.35">
      <c r="A317" s="15">
        <v>346</v>
      </c>
      <c r="B317" s="3" t="s">
        <v>616</v>
      </c>
      <c r="C317" s="3" t="s">
        <v>617</v>
      </c>
      <c r="D317" s="15" t="s">
        <v>1358</v>
      </c>
    </row>
    <row r="318" spans="1:4" s="2" customFormat="1" ht="15" customHeight="1" x14ac:dyDescent="0.35">
      <c r="A318" s="15">
        <v>347</v>
      </c>
      <c r="B318" s="3" t="s">
        <v>618</v>
      </c>
      <c r="C318" s="3" t="s">
        <v>619</v>
      </c>
      <c r="D318" s="15" t="s">
        <v>178</v>
      </c>
    </row>
    <row r="319" spans="1:4" s="2" customFormat="1" ht="15" customHeight="1" x14ac:dyDescent="0.35">
      <c r="A319" s="15">
        <v>348</v>
      </c>
      <c r="B319" s="3" t="s">
        <v>620</v>
      </c>
      <c r="C319" s="3" t="s">
        <v>621</v>
      </c>
      <c r="D319" s="15" t="s">
        <v>178</v>
      </c>
    </row>
    <row r="320" spans="1:4" s="2" customFormat="1" ht="15" customHeight="1" x14ac:dyDescent="0.35">
      <c r="A320" s="15">
        <v>349</v>
      </c>
      <c r="B320" s="3" t="s">
        <v>178</v>
      </c>
      <c r="C320" s="3" t="s">
        <v>622</v>
      </c>
      <c r="D320" s="15" t="s">
        <v>1358</v>
      </c>
    </row>
    <row r="321" spans="1:4" s="2" customFormat="1" ht="15" customHeight="1" x14ac:dyDescent="0.35">
      <c r="A321" s="15">
        <v>350</v>
      </c>
      <c r="B321" s="3" t="s">
        <v>178</v>
      </c>
      <c r="C321" s="3" t="s">
        <v>1165</v>
      </c>
      <c r="D321" s="15" t="s">
        <v>178</v>
      </c>
    </row>
    <row r="322" spans="1:4" s="2" customFormat="1" x14ac:dyDescent="0.35">
      <c r="A322" s="15">
        <v>359</v>
      </c>
      <c r="B322" s="3" t="s">
        <v>623</v>
      </c>
      <c r="C322" s="3" t="s">
        <v>624</v>
      </c>
      <c r="D322" s="15" t="s">
        <v>178</v>
      </c>
    </row>
    <row r="323" spans="1:4" s="2" customFormat="1" x14ac:dyDescent="0.35">
      <c r="A323" s="15">
        <v>360</v>
      </c>
      <c r="B323" s="3" t="s">
        <v>625</v>
      </c>
      <c r="C323" s="3" t="s">
        <v>626</v>
      </c>
      <c r="D323" s="15" t="s">
        <v>178</v>
      </c>
    </row>
    <row r="324" spans="1:4" s="2" customFormat="1" ht="15" customHeight="1" x14ac:dyDescent="0.35">
      <c r="A324" s="15">
        <v>361</v>
      </c>
      <c r="B324" s="3" t="s">
        <v>627</v>
      </c>
      <c r="C324" s="3" t="s">
        <v>628</v>
      </c>
      <c r="D324" s="15" t="s">
        <v>178</v>
      </c>
    </row>
    <row r="325" spans="1:4" s="2" customFormat="1" ht="15" customHeight="1" x14ac:dyDescent="0.35">
      <c r="A325" s="15">
        <v>362</v>
      </c>
      <c r="B325" s="3" t="s">
        <v>629</v>
      </c>
      <c r="C325" s="3" t="s">
        <v>630</v>
      </c>
      <c r="D325" s="15" t="s">
        <v>178</v>
      </c>
    </row>
    <row r="326" spans="1:4" s="2" customFormat="1" ht="15" customHeight="1" x14ac:dyDescent="0.35">
      <c r="A326" s="15">
        <v>363</v>
      </c>
      <c r="B326" s="3" t="s">
        <v>631</v>
      </c>
      <c r="C326" s="3" t="s">
        <v>632</v>
      </c>
      <c r="D326" s="15" t="s">
        <v>178</v>
      </c>
    </row>
    <row r="327" spans="1:4" s="2" customFormat="1" ht="15" customHeight="1" x14ac:dyDescent="0.35">
      <c r="A327" s="15">
        <v>428</v>
      </c>
      <c r="B327" s="3" t="s">
        <v>633</v>
      </c>
      <c r="C327" s="3" t="s">
        <v>634</v>
      </c>
      <c r="D327" s="15" t="s">
        <v>1358</v>
      </c>
    </row>
    <row r="328" spans="1:4" s="2" customFormat="1" ht="15" customHeight="1" x14ac:dyDescent="0.35">
      <c r="A328" s="104">
        <v>364</v>
      </c>
      <c r="B328" s="3" t="s">
        <v>635</v>
      </c>
      <c r="C328" s="3" t="s">
        <v>636</v>
      </c>
      <c r="D328" s="15" t="s">
        <v>1358</v>
      </c>
    </row>
    <row r="329" spans="1:4" s="2" customFormat="1" ht="15" customHeight="1" x14ac:dyDescent="0.35">
      <c r="A329" s="15">
        <v>365</v>
      </c>
      <c r="B329" s="3" t="s">
        <v>178</v>
      </c>
      <c r="C329" s="3" t="s">
        <v>1166</v>
      </c>
      <c r="D329" s="15" t="s">
        <v>1358</v>
      </c>
    </row>
    <row r="330" spans="1:4" s="2" customFormat="1" ht="15" customHeight="1" x14ac:dyDescent="0.35">
      <c r="A330" s="15">
        <v>366</v>
      </c>
      <c r="B330" s="3" t="s">
        <v>637</v>
      </c>
      <c r="C330" s="3" t="s">
        <v>638</v>
      </c>
      <c r="D330" s="15" t="s">
        <v>1358</v>
      </c>
    </row>
    <row r="331" spans="1:4" s="2" customFormat="1" x14ac:dyDescent="0.35">
      <c r="A331" s="15">
        <v>367</v>
      </c>
      <c r="B331" s="3" t="s">
        <v>639</v>
      </c>
      <c r="C331" s="3" t="s">
        <v>640</v>
      </c>
      <c r="D331" s="15" t="s">
        <v>1358</v>
      </c>
    </row>
    <row r="332" spans="1:4" s="2" customFormat="1" ht="15" customHeight="1" x14ac:dyDescent="0.35">
      <c r="A332" s="15">
        <v>639</v>
      </c>
      <c r="B332" s="3" t="s">
        <v>641</v>
      </c>
      <c r="C332" s="3" t="s">
        <v>642</v>
      </c>
      <c r="D332" s="15" t="s">
        <v>1358</v>
      </c>
    </row>
    <row r="333" spans="1:4" s="2" customFormat="1" ht="15" customHeight="1" x14ac:dyDescent="0.35">
      <c r="A333" s="15">
        <v>368</v>
      </c>
      <c r="B333" s="3" t="s">
        <v>178</v>
      </c>
      <c r="C333" s="3" t="s">
        <v>1167</v>
      </c>
      <c r="D333" s="15" t="s">
        <v>1358</v>
      </c>
    </row>
    <row r="334" spans="1:4" s="2" customFormat="1" ht="15" customHeight="1" x14ac:dyDescent="0.35">
      <c r="A334" s="15">
        <v>369</v>
      </c>
      <c r="B334" s="3" t="s">
        <v>643</v>
      </c>
      <c r="C334" s="3" t="s">
        <v>644</v>
      </c>
      <c r="D334" s="15" t="s">
        <v>1358</v>
      </c>
    </row>
    <row r="335" spans="1:4" s="2" customFormat="1" ht="15" customHeight="1" x14ac:dyDescent="0.35">
      <c r="A335" s="15">
        <v>370</v>
      </c>
      <c r="B335" s="3" t="s">
        <v>645</v>
      </c>
      <c r="C335" s="3" t="s">
        <v>646</v>
      </c>
      <c r="D335" s="15" t="s">
        <v>1358</v>
      </c>
    </row>
    <row r="336" spans="1:4" s="2" customFormat="1" x14ac:dyDescent="0.35">
      <c r="A336" s="15">
        <v>640</v>
      </c>
      <c r="B336" s="3" t="s">
        <v>647</v>
      </c>
      <c r="C336" s="3" t="s">
        <v>648</v>
      </c>
      <c r="D336" s="15" t="s">
        <v>1358</v>
      </c>
    </row>
    <row r="337" spans="1:4" s="2" customFormat="1" ht="15" customHeight="1" x14ac:dyDescent="0.35">
      <c r="A337" s="15">
        <v>371</v>
      </c>
      <c r="B337" s="3" t="s">
        <v>649</v>
      </c>
      <c r="C337" s="3" t="s">
        <v>650</v>
      </c>
      <c r="D337" s="15" t="s">
        <v>1358</v>
      </c>
    </row>
    <row r="338" spans="1:4" s="2" customFormat="1" ht="15" customHeight="1" x14ac:dyDescent="0.35">
      <c r="A338" s="15">
        <v>641</v>
      </c>
      <c r="B338" s="3" t="s">
        <v>651</v>
      </c>
      <c r="C338" s="3" t="s">
        <v>652</v>
      </c>
      <c r="D338" s="15" t="s">
        <v>1358</v>
      </c>
    </row>
    <row r="339" spans="1:4" s="2" customFormat="1" ht="15" customHeight="1" x14ac:dyDescent="0.35">
      <c r="A339" s="15">
        <v>372</v>
      </c>
      <c r="B339" s="3" t="s">
        <v>653</v>
      </c>
      <c r="C339" s="3" t="s">
        <v>654</v>
      </c>
      <c r="D339" s="15" t="s">
        <v>1358</v>
      </c>
    </row>
    <row r="340" spans="1:4" s="2" customFormat="1" ht="15" customHeight="1" x14ac:dyDescent="0.35">
      <c r="A340" s="15">
        <v>642</v>
      </c>
      <c r="B340" s="3" t="s">
        <v>655</v>
      </c>
      <c r="C340" s="3" t="s">
        <v>656</v>
      </c>
      <c r="D340" s="15" t="s">
        <v>1358</v>
      </c>
    </row>
    <row r="341" spans="1:4" s="2" customFormat="1" ht="15" customHeight="1" x14ac:dyDescent="0.35">
      <c r="A341" s="15">
        <v>643</v>
      </c>
      <c r="B341" s="3" t="s">
        <v>657</v>
      </c>
      <c r="C341" s="3" t="s">
        <v>658</v>
      </c>
      <c r="D341" s="15" t="s">
        <v>1358</v>
      </c>
    </row>
    <row r="342" spans="1:4" s="2" customFormat="1" ht="15" customHeight="1" x14ac:dyDescent="0.35">
      <c r="A342" s="15">
        <v>644</v>
      </c>
      <c r="B342" s="3" t="s">
        <v>659</v>
      </c>
      <c r="C342" s="3" t="s">
        <v>660</v>
      </c>
      <c r="D342" s="15" t="s">
        <v>1358</v>
      </c>
    </row>
    <row r="343" spans="1:4" s="2" customFormat="1" ht="15" customHeight="1" x14ac:dyDescent="0.35">
      <c r="A343" s="15">
        <v>373</v>
      </c>
      <c r="B343" s="3" t="s">
        <v>661</v>
      </c>
      <c r="C343" s="3" t="s">
        <v>662</v>
      </c>
      <c r="D343" s="15" t="s">
        <v>1358</v>
      </c>
    </row>
    <row r="344" spans="1:4" s="2" customFormat="1" ht="15" customHeight="1" x14ac:dyDescent="0.35">
      <c r="A344" s="15">
        <v>376</v>
      </c>
      <c r="B344" s="3" t="s">
        <v>663</v>
      </c>
      <c r="C344" s="3" t="s">
        <v>664</v>
      </c>
      <c r="D344" s="15" t="s">
        <v>178</v>
      </c>
    </row>
    <row r="345" spans="1:4" s="2" customFormat="1" ht="15" customHeight="1" x14ac:dyDescent="0.35">
      <c r="A345" s="15">
        <v>377</v>
      </c>
      <c r="B345" s="3" t="s">
        <v>665</v>
      </c>
      <c r="C345" s="3" t="s">
        <v>666</v>
      </c>
      <c r="D345" s="15" t="s">
        <v>178</v>
      </c>
    </row>
    <row r="346" spans="1:4" s="2" customFormat="1" ht="15" customHeight="1" x14ac:dyDescent="0.35">
      <c r="A346" s="15">
        <v>378</v>
      </c>
      <c r="B346" s="3" t="s">
        <v>667</v>
      </c>
      <c r="C346" s="3" t="s">
        <v>668</v>
      </c>
      <c r="D346" s="15" t="s">
        <v>178</v>
      </c>
    </row>
    <row r="347" spans="1:4" s="2" customFormat="1" ht="15" customHeight="1" x14ac:dyDescent="0.35">
      <c r="A347" s="15">
        <v>379</v>
      </c>
      <c r="B347" s="3" t="s">
        <v>669</v>
      </c>
      <c r="C347" s="3" t="s">
        <v>670</v>
      </c>
      <c r="D347" s="15" t="s">
        <v>178</v>
      </c>
    </row>
    <row r="348" spans="1:4" s="2" customFormat="1" ht="15" customHeight="1" x14ac:dyDescent="0.35">
      <c r="A348" s="15">
        <v>380</v>
      </c>
      <c r="B348" s="3" t="s">
        <v>671</v>
      </c>
      <c r="C348" s="3" t="s">
        <v>672</v>
      </c>
      <c r="D348" s="15" t="s">
        <v>178</v>
      </c>
    </row>
    <row r="349" spans="1:4" s="2" customFormat="1" ht="15" customHeight="1" x14ac:dyDescent="0.35">
      <c r="A349" s="15">
        <v>381</v>
      </c>
      <c r="B349" s="3" t="s">
        <v>673</v>
      </c>
      <c r="C349" s="3" t="s">
        <v>674</v>
      </c>
      <c r="D349" s="15" t="s">
        <v>1358</v>
      </c>
    </row>
    <row r="350" spans="1:4" s="2" customFormat="1" ht="30" customHeight="1" x14ac:dyDescent="0.35">
      <c r="A350" s="15">
        <v>382</v>
      </c>
      <c r="B350" s="3" t="s">
        <v>675</v>
      </c>
      <c r="C350" s="3" t="s">
        <v>676</v>
      </c>
      <c r="D350" s="15" t="s">
        <v>1358</v>
      </c>
    </row>
    <row r="351" spans="1:4" s="2" customFormat="1" ht="15" customHeight="1" x14ac:dyDescent="0.35">
      <c r="A351" s="15">
        <v>383</v>
      </c>
      <c r="B351" s="3" t="s">
        <v>677</v>
      </c>
      <c r="C351" s="3" t="s">
        <v>678</v>
      </c>
      <c r="D351" s="15" t="s">
        <v>178</v>
      </c>
    </row>
    <row r="352" spans="1:4" s="2" customFormat="1" ht="15" customHeight="1" x14ac:dyDescent="0.35">
      <c r="A352" s="15">
        <v>384</v>
      </c>
      <c r="B352" s="3" t="s">
        <v>679</v>
      </c>
      <c r="C352" s="3" t="s">
        <v>680</v>
      </c>
      <c r="D352" s="15" t="s">
        <v>178</v>
      </c>
    </row>
    <row r="353" spans="1:4" s="2" customFormat="1" ht="15" customHeight="1" x14ac:dyDescent="0.35">
      <c r="A353" s="15">
        <v>385</v>
      </c>
      <c r="B353" s="3" t="s">
        <v>681</v>
      </c>
      <c r="C353" s="3" t="s">
        <v>682</v>
      </c>
      <c r="D353" s="15" t="s">
        <v>178</v>
      </c>
    </row>
    <row r="354" spans="1:4" s="2" customFormat="1" ht="15" customHeight="1" x14ac:dyDescent="0.35">
      <c r="A354" s="15">
        <v>386</v>
      </c>
      <c r="B354" s="3" t="s">
        <v>683</v>
      </c>
      <c r="C354" s="3" t="s">
        <v>684</v>
      </c>
      <c r="D354" s="15" t="s">
        <v>178</v>
      </c>
    </row>
    <row r="355" spans="1:4" s="2" customFormat="1" ht="15" customHeight="1" x14ac:dyDescent="0.35">
      <c r="A355" s="15">
        <v>387</v>
      </c>
      <c r="B355" s="3" t="s">
        <v>685</v>
      </c>
      <c r="C355" s="3" t="s">
        <v>686</v>
      </c>
      <c r="D355" s="15" t="s">
        <v>178</v>
      </c>
    </row>
    <row r="356" spans="1:4" s="2" customFormat="1" ht="30" customHeight="1" x14ac:dyDescent="0.35">
      <c r="A356" s="15">
        <v>388</v>
      </c>
      <c r="B356" s="3" t="s">
        <v>687</v>
      </c>
      <c r="C356" s="3" t="s">
        <v>688</v>
      </c>
      <c r="D356" s="15" t="s">
        <v>1358</v>
      </c>
    </row>
    <row r="357" spans="1:4" s="2" customFormat="1" ht="30" customHeight="1" x14ac:dyDescent="0.35">
      <c r="A357" s="15">
        <v>389</v>
      </c>
      <c r="B357" s="3" t="s">
        <v>689</v>
      </c>
      <c r="C357" s="3" t="s">
        <v>690</v>
      </c>
      <c r="D357" s="15" t="s">
        <v>1358</v>
      </c>
    </row>
    <row r="358" spans="1:4" s="2" customFormat="1" ht="15" customHeight="1" x14ac:dyDescent="0.35">
      <c r="A358" s="15">
        <v>177</v>
      </c>
      <c r="B358" s="3" t="s">
        <v>691</v>
      </c>
      <c r="C358" s="3" t="s">
        <v>692</v>
      </c>
      <c r="D358" s="15" t="s">
        <v>178</v>
      </c>
    </row>
    <row r="359" spans="1:4" s="2" customFormat="1" ht="15" customHeight="1" x14ac:dyDescent="0.35">
      <c r="A359" s="15">
        <v>178</v>
      </c>
      <c r="B359" s="3" t="s">
        <v>693</v>
      </c>
      <c r="C359" s="3" t="s">
        <v>694</v>
      </c>
      <c r="D359" s="15" t="s">
        <v>178</v>
      </c>
    </row>
    <row r="360" spans="1:4" s="2" customFormat="1" ht="15" customHeight="1" x14ac:dyDescent="0.35">
      <c r="A360" s="15">
        <v>179</v>
      </c>
      <c r="B360" s="3" t="s">
        <v>695</v>
      </c>
      <c r="C360" s="3" t="s">
        <v>696</v>
      </c>
      <c r="D360" s="15" t="s">
        <v>178</v>
      </c>
    </row>
    <row r="361" spans="1:4" s="2" customFormat="1" ht="15" customHeight="1" x14ac:dyDescent="0.35">
      <c r="A361" s="15">
        <v>180</v>
      </c>
      <c r="B361" s="3" t="s">
        <v>697</v>
      </c>
      <c r="C361" s="3" t="s">
        <v>698</v>
      </c>
      <c r="D361" s="15" t="s">
        <v>1358</v>
      </c>
    </row>
    <row r="362" spans="1:4" s="2" customFormat="1" ht="15" customHeight="1" x14ac:dyDescent="0.35">
      <c r="A362" s="15">
        <v>390</v>
      </c>
      <c r="B362" s="3" t="s">
        <v>699</v>
      </c>
      <c r="C362" s="3" t="s">
        <v>700</v>
      </c>
      <c r="D362" s="15" t="s">
        <v>178</v>
      </c>
    </row>
    <row r="363" spans="1:4" s="2" customFormat="1" ht="15" customHeight="1" x14ac:dyDescent="0.35">
      <c r="A363" s="15">
        <v>391</v>
      </c>
      <c r="B363" s="3" t="s">
        <v>701</v>
      </c>
      <c r="C363" s="3" t="s">
        <v>702</v>
      </c>
      <c r="D363" s="15" t="s">
        <v>178</v>
      </c>
    </row>
    <row r="364" spans="1:4" s="2" customFormat="1" ht="15" customHeight="1" x14ac:dyDescent="0.35">
      <c r="A364" s="15">
        <v>181</v>
      </c>
      <c r="B364" s="3" t="s">
        <v>703</v>
      </c>
      <c r="C364" s="3" t="s">
        <v>704</v>
      </c>
      <c r="D364" s="15" t="s">
        <v>178</v>
      </c>
    </row>
    <row r="365" spans="1:4" s="2" customFormat="1" ht="15" customHeight="1" x14ac:dyDescent="0.35">
      <c r="A365" s="15">
        <v>182</v>
      </c>
      <c r="B365" s="3" t="s">
        <v>705</v>
      </c>
      <c r="C365" s="3" t="s">
        <v>706</v>
      </c>
      <c r="D365" s="15" t="s">
        <v>178</v>
      </c>
    </row>
    <row r="366" spans="1:4" s="2" customFormat="1" ht="15" customHeight="1" x14ac:dyDescent="0.35">
      <c r="A366" s="15">
        <v>392</v>
      </c>
      <c r="B366" s="3" t="s">
        <v>707</v>
      </c>
      <c r="C366" s="3" t="s">
        <v>708</v>
      </c>
      <c r="D366" s="15" t="s">
        <v>178</v>
      </c>
    </row>
    <row r="367" spans="1:4" s="2" customFormat="1" ht="15" customHeight="1" x14ac:dyDescent="0.35">
      <c r="A367" s="15">
        <v>393</v>
      </c>
      <c r="B367" s="3" t="s">
        <v>709</v>
      </c>
      <c r="C367" s="3" t="s">
        <v>710</v>
      </c>
      <c r="D367" s="15" t="s">
        <v>178</v>
      </c>
    </row>
    <row r="368" spans="1:4" s="2" customFormat="1" ht="15" customHeight="1" x14ac:dyDescent="0.35">
      <c r="A368" s="15">
        <v>394</v>
      </c>
      <c r="B368" s="3" t="s">
        <v>711</v>
      </c>
      <c r="C368" s="3" t="s">
        <v>712</v>
      </c>
      <c r="D368" s="15" t="s">
        <v>1358</v>
      </c>
    </row>
    <row r="369" spans="1:4" s="2" customFormat="1" ht="15" customHeight="1" x14ac:dyDescent="0.35">
      <c r="A369" s="15">
        <v>395</v>
      </c>
      <c r="B369" s="3" t="s">
        <v>713</v>
      </c>
      <c r="C369" s="3" t="s">
        <v>714</v>
      </c>
      <c r="D369" s="15" t="s">
        <v>1358</v>
      </c>
    </row>
    <row r="370" spans="1:4" s="2" customFormat="1" ht="15" customHeight="1" x14ac:dyDescent="0.35">
      <c r="A370" s="15">
        <v>396</v>
      </c>
      <c r="B370" s="3" t="s">
        <v>715</v>
      </c>
      <c r="C370" s="3" t="s">
        <v>716</v>
      </c>
      <c r="D370" s="15" t="s">
        <v>178</v>
      </c>
    </row>
    <row r="371" spans="1:4" s="2" customFormat="1" ht="15" customHeight="1" x14ac:dyDescent="0.35">
      <c r="A371" s="15">
        <v>397</v>
      </c>
      <c r="B371" s="3" t="s">
        <v>717</v>
      </c>
      <c r="C371" s="3" t="s">
        <v>718</v>
      </c>
      <c r="D371" s="15" t="s">
        <v>178</v>
      </c>
    </row>
    <row r="372" spans="1:4" s="2" customFormat="1" ht="15" customHeight="1" x14ac:dyDescent="0.35">
      <c r="A372" s="15">
        <v>398</v>
      </c>
      <c r="B372" s="3" t="s">
        <v>719</v>
      </c>
      <c r="C372" s="3" t="s">
        <v>720</v>
      </c>
      <c r="D372" s="15" t="s">
        <v>178</v>
      </c>
    </row>
    <row r="373" spans="1:4" s="2" customFormat="1" ht="15" customHeight="1" x14ac:dyDescent="0.35">
      <c r="A373" s="15">
        <v>399</v>
      </c>
      <c r="B373" s="3" t="s">
        <v>721</v>
      </c>
      <c r="C373" s="3" t="s">
        <v>1187</v>
      </c>
      <c r="D373" s="15" t="s">
        <v>178</v>
      </c>
    </row>
    <row r="374" spans="1:4" s="2" customFormat="1" ht="15" customHeight="1" x14ac:dyDescent="0.35">
      <c r="A374" s="15">
        <v>400</v>
      </c>
      <c r="B374" s="3" t="s">
        <v>722</v>
      </c>
      <c r="C374" s="3" t="s">
        <v>723</v>
      </c>
      <c r="D374" s="15" t="s">
        <v>178</v>
      </c>
    </row>
    <row r="375" spans="1:4" s="2" customFormat="1" ht="15" customHeight="1" x14ac:dyDescent="0.35">
      <c r="A375" s="15">
        <v>589</v>
      </c>
      <c r="B375" s="3" t="s">
        <v>724</v>
      </c>
      <c r="C375" s="3" t="s">
        <v>725</v>
      </c>
      <c r="D375" s="15" t="s">
        <v>178</v>
      </c>
    </row>
    <row r="376" spans="1:4" s="2" customFormat="1" ht="15" customHeight="1" x14ac:dyDescent="0.35">
      <c r="A376" s="15">
        <v>446</v>
      </c>
      <c r="B376" s="3" t="s">
        <v>726</v>
      </c>
      <c r="C376" s="3" t="s">
        <v>727</v>
      </c>
      <c r="D376" s="15" t="s">
        <v>1358</v>
      </c>
    </row>
    <row r="377" spans="1:4" s="2" customFormat="1" ht="15" customHeight="1" x14ac:dyDescent="0.35">
      <c r="A377" s="15">
        <v>124</v>
      </c>
      <c r="B377" s="3" t="s">
        <v>728</v>
      </c>
      <c r="C377" s="3" t="s">
        <v>729</v>
      </c>
      <c r="D377" s="15" t="s">
        <v>1358</v>
      </c>
    </row>
    <row r="378" spans="1:4" s="2" customFormat="1" ht="15" customHeight="1" x14ac:dyDescent="0.35">
      <c r="A378" s="15">
        <v>485</v>
      </c>
      <c r="B378" s="3" t="s">
        <v>730</v>
      </c>
      <c r="C378" s="3" t="s">
        <v>731</v>
      </c>
      <c r="D378" s="15" t="s">
        <v>178</v>
      </c>
    </row>
    <row r="379" spans="1:4" s="2" customFormat="1" ht="15" customHeight="1" x14ac:dyDescent="0.35">
      <c r="A379" s="15">
        <v>486</v>
      </c>
      <c r="B379" s="3" t="s">
        <v>732</v>
      </c>
      <c r="C379" s="3" t="s">
        <v>733</v>
      </c>
      <c r="D379" s="15" t="s">
        <v>1358</v>
      </c>
    </row>
    <row r="380" spans="1:4" s="2" customFormat="1" ht="15" customHeight="1" x14ac:dyDescent="0.35">
      <c r="A380" s="15">
        <v>487</v>
      </c>
      <c r="B380" s="3" t="s">
        <v>734</v>
      </c>
      <c r="C380" s="3" t="s">
        <v>735</v>
      </c>
      <c r="D380" s="15" t="s">
        <v>178</v>
      </c>
    </row>
    <row r="381" spans="1:4" s="2" customFormat="1" ht="15" customHeight="1" x14ac:dyDescent="0.35">
      <c r="A381" s="15">
        <v>489</v>
      </c>
      <c r="B381" s="3" t="s">
        <v>178</v>
      </c>
      <c r="C381" s="3" t="s">
        <v>1168</v>
      </c>
      <c r="D381" s="15" t="s">
        <v>178</v>
      </c>
    </row>
    <row r="382" spans="1:4" s="2" customFormat="1" ht="30" customHeight="1" x14ac:dyDescent="0.35">
      <c r="A382" s="15">
        <v>490</v>
      </c>
      <c r="B382" s="3" t="s">
        <v>736</v>
      </c>
      <c r="C382" s="3" t="s">
        <v>737</v>
      </c>
      <c r="D382" s="15" t="s">
        <v>178</v>
      </c>
    </row>
    <row r="383" spans="1:4" s="2" customFormat="1" ht="15" customHeight="1" x14ac:dyDescent="0.35">
      <c r="A383" s="15">
        <v>491</v>
      </c>
      <c r="B383" s="3" t="s">
        <v>738</v>
      </c>
      <c r="C383" s="3" t="s">
        <v>739</v>
      </c>
      <c r="D383" s="15" t="s">
        <v>178</v>
      </c>
    </row>
    <row r="384" spans="1:4" s="2" customFormat="1" x14ac:dyDescent="0.35">
      <c r="A384" s="15">
        <v>492</v>
      </c>
      <c r="B384" s="3" t="s">
        <v>740</v>
      </c>
      <c r="C384" s="3" t="s">
        <v>741</v>
      </c>
      <c r="D384" s="15" t="s">
        <v>178</v>
      </c>
    </row>
    <row r="385" spans="1:4" s="2" customFormat="1" ht="15" customHeight="1" x14ac:dyDescent="0.35">
      <c r="A385" s="15">
        <v>493</v>
      </c>
      <c r="B385" s="3" t="s">
        <v>742</v>
      </c>
      <c r="C385" s="3" t="s">
        <v>743</v>
      </c>
      <c r="D385" s="15" t="s">
        <v>178</v>
      </c>
    </row>
    <row r="386" spans="1:4" s="2" customFormat="1" ht="30" customHeight="1" x14ac:dyDescent="0.35">
      <c r="A386" s="15">
        <v>494</v>
      </c>
      <c r="B386" s="3" t="s">
        <v>744</v>
      </c>
      <c r="C386" s="3" t="s">
        <v>745</v>
      </c>
      <c r="D386" s="15" t="s">
        <v>178</v>
      </c>
    </row>
    <row r="387" spans="1:4" s="2" customFormat="1" ht="15" customHeight="1" x14ac:dyDescent="0.35">
      <c r="A387" s="15">
        <v>495</v>
      </c>
      <c r="B387" s="3" t="s">
        <v>746</v>
      </c>
      <c r="C387" s="3" t="s">
        <v>747</v>
      </c>
      <c r="D387" s="15" t="s">
        <v>178</v>
      </c>
    </row>
    <row r="388" spans="1:4" s="2" customFormat="1" ht="15" customHeight="1" x14ac:dyDescent="0.35">
      <c r="A388" s="15">
        <v>496</v>
      </c>
      <c r="B388" s="3" t="s">
        <v>748</v>
      </c>
      <c r="C388" s="3" t="s">
        <v>749</v>
      </c>
      <c r="D388" s="15" t="s">
        <v>178</v>
      </c>
    </row>
    <row r="389" spans="1:4" s="2" customFormat="1" ht="15" customHeight="1" x14ac:dyDescent="0.35">
      <c r="A389" s="15">
        <v>497</v>
      </c>
      <c r="B389" s="3" t="s">
        <v>750</v>
      </c>
      <c r="C389" s="3" t="s">
        <v>751</v>
      </c>
      <c r="D389" s="15" t="s">
        <v>1358</v>
      </c>
    </row>
    <row r="390" spans="1:4" s="2" customFormat="1" ht="15" customHeight="1" x14ac:dyDescent="0.35">
      <c r="A390" s="15">
        <v>498</v>
      </c>
      <c r="B390" s="3" t="s">
        <v>752</v>
      </c>
      <c r="C390" s="3" t="s">
        <v>753</v>
      </c>
      <c r="D390" s="15" t="s">
        <v>178</v>
      </c>
    </row>
    <row r="391" spans="1:4" s="2" customFormat="1" ht="15" customHeight="1" x14ac:dyDescent="0.35">
      <c r="A391" s="15">
        <v>499</v>
      </c>
      <c r="B391" s="3" t="s">
        <v>754</v>
      </c>
      <c r="C391" s="3" t="s">
        <v>755</v>
      </c>
      <c r="D391" s="15" t="s">
        <v>178</v>
      </c>
    </row>
    <row r="392" spans="1:4" s="2" customFormat="1" ht="15" customHeight="1" x14ac:dyDescent="0.35">
      <c r="A392" s="15">
        <v>500</v>
      </c>
      <c r="B392" s="3" t="s">
        <v>756</v>
      </c>
      <c r="C392" s="3" t="s">
        <v>757</v>
      </c>
      <c r="D392" s="15" t="s">
        <v>1358</v>
      </c>
    </row>
    <row r="393" spans="1:4" s="2" customFormat="1" ht="15" customHeight="1" x14ac:dyDescent="0.35">
      <c r="A393" s="15">
        <v>501</v>
      </c>
      <c r="B393" s="3" t="s">
        <v>758</v>
      </c>
      <c r="C393" s="3" t="s">
        <v>759</v>
      </c>
      <c r="D393" s="15" t="s">
        <v>178</v>
      </c>
    </row>
    <row r="394" spans="1:4" s="2" customFormat="1" ht="30" customHeight="1" x14ac:dyDescent="0.35">
      <c r="A394" s="15">
        <v>502</v>
      </c>
      <c r="B394" s="3" t="s">
        <v>760</v>
      </c>
      <c r="C394" s="3" t="s">
        <v>1188</v>
      </c>
      <c r="D394" s="15" t="s">
        <v>178</v>
      </c>
    </row>
    <row r="395" spans="1:4" s="2" customFormat="1" ht="15" customHeight="1" x14ac:dyDescent="0.35">
      <c r="A395" s="15">
        <v>503</v>
      </c>
      <c r="B395" s="3" t="s">
        <v>761</v>
      </c>
      <c r="C395" s="3" t="s">
        <v>762</v>
      </c>
      <c r="D395" s="15" t="s">
        <v>1358</v>
      </c>
    </row>
    <row r="396" spans="1:4" s="2" customFormat="1" ht="15" customHeight="1" x14ac:dyDescent="0.35">
      <c r="A396" s="15">
        <v>506</v>
      </c>
      <c r="B396" s="3" t="s">
        <v>763</v>
      </c>
      <c r="C396" s="3" t="s">
        <v>764</v>
      </c>
      <c r="D396" s="15" t="s">
        <v>1358</v>
      </c>
    </row>
    <row r="397" spans="1:4" s="2" customFormat="1" ht="15" customHeight="1" x14ac:dyDescent="0.35">
      <c r="A397" s="15">
        <v>507</v>
      </c>
      <c r="B397" s="3" t="s">
        <v>765</v>
      </c>
      <c r="C397" s="3" t="s">
        <v>766</v>
      </c>
      <c r="D397" s="15"/>
    </row>
    <row r="398" spans="1:4" s="2" customFormat="1" ht="15" customHeight="1" x14ac:dyDescent="0.35">
      <c r="A398" s="15">
        <v>504</v>
      </c>
      <c r="B398" s="105" t="s">
        <v>1282</v>
      </c>
      <c r="C398" s="3" t="s">
        <v>1169</v>
      </c>
      <c r="D398" s="15" t="s">
        <v>1358</v>
      </c>
    </row>
    <row r="399" spans="1:4" s="2" customFormat="1" ht="15" customHeight="1" x14ac:dyDescent="0.35">
      <c r="A399" s="15">
        <v>508</v>
      </c>
      <c r="B399" s="3" t="s">
        <v>767</v>
      </c>
      <c r="C399" s="3" t="s">
        <v>768</v>
      </c>
      <c r="D399" s="15" t="s">
        <v>1358</v>
      </c>
    </row>
    <row r="400" spans="1:4" s="2" customFormat="1" ht="15" customHeight="1" x14ac:dyDescent="0.35">
      <c r="A400" s="15">
        <v>509</v>
      </c>
      <c r="B400" s="3" t="s">
        <v>769</v>
      </c>
      <c r="C400" s="3" t="s">
        <v>770</v>
      </c>
      <c r="D400" s="15" t="s">
        <v>1358</v>
      </c>
    </row>
    <row r="401" spans="1:4" s="2" customFormat="1" x14ac:dyDescent="0.35">
      <c r="A401" s="15">
        <v>510</v>
      </c>
      <c r="B401" s="3" t="s">
        <v>771</v>
      </c>
      <c r="C401" s="3" t="s">
        <v>772</v>
      </c>
      <c r="D401" s="15" t="s">
        <v>1358</v>
      </c>
    </row>
    <row r="402" spans="1:4" s="2" customFormat="1" ht="15" customHeight="1" x14ac:dyDescent="0.35">
      <c r="A402" s="15">
        <v>511</v>
      </c>
      <c r="B402" s="3" t="s">
        <v>773</v>
      </c>
      <c r="C402" s="3" t="s">
        <v>774</v>
      </c>
      <c r="D402" s="15" t="s">
        <v>1358</v>
      </c>
    </row>
    <row r="403" spans="1:4" s="2" customFormat="1" ht="15" customHeight="1" x14ac:dyDescent="0.35">
      <c r="A403" s="15">
        <v>636</v>
      </c>
      <c r="B403" s="3" t="s">
        <v>775</v>
      </c>
      <c r="C403" s="3" t="s">
        <v>776</v>
      </c>
      <c r="D403" s="15" t="s">
        <v>1358</v>
      </c>
    </row>
    <row r="404" spans="1:4" s="2" customFormat="1" ht="15" customHeight="1" x14ac:dyDescent="0.35">
      <c r="A404" s="15">
        <v>518</v>
      </c>
      <c r="B404" s="3" t="s">
        <v>178</v>
      </c>
      <c r="C404" s="3" t="s">
        <v>1170</v>
      </c>
      <c r="D404" s="15" t="s">
        <v>1358</v>
      </c>
    </row>
    <row r="405" spans="1:4" s="2" customFormat="1" ht="15" customHeight="1" x14ac:dyDescent="0.35">
      <c r="A405" s="15">
        <v>525</v>
      </c>
      <c r="B405" s="3" t="s">
        <v>777</v>
      </c>
      <c r="C405" s="3" t="s">
        <v>778</v>
      </c>
      <c r="D405" s="15" t="s">
        <v>1358</v>
      </c>
    </row>
    <row r="406" spans="1:4" s="2" customFormat="1" ht="15" customHeight="1" x14ac:dyDescent="0.35">
      <c r="A406" s="15">
        <v>447</v>
      </c>
      <c r="B406" s="3" t="s">
        <v>178</v>
      </c>
      <c r="C406" s="3" t="s">
        <v>779</v>
      </c>
      <c r="D406" s="15" t="s">
        <v>178</v>
      </c>
    </row>
    <row r="407" spans="1:4" s="2" customFormat="1" x14ac:dyDescent="0.35">
      <c r="A407" s="15">
        <v>448</v>
      </c>
      <c r="B407" s="3" t="s">
        <v>780</v>
      </c>
      <c r="C407" s="3" t="s">
        <v>781</v>
      </c>
      <c r="D407" s="15" t="s">
        <v>178</v>
      </c>
    </row>
    <row r="408" spans="1:4" s="2" customFormat="1" ht="15" customHeight="1" x14ac:dyDescent="0.35">
      <c r="A408" s="15">
        <v>449</v>
      </c>
      <c r="B408" s="3" t="s">
        <v>782</v>
      </c>
      <c r="C408" s="3" t="s">
        <v>783</v>
      </c>
      <c r="D408" s="15" t="s">
        <v>178</v>
      </c>
    </row>
    <row r="409" spans="1:4" s="2" customFormat="1" x14ac:dyDescent="0.35">
      <c r="A409" s="15">
        <v>450</v>
      </c>
      <c r="B409" s="3" t="s">
        <v>784</v>
      </c>
      <c r="C409" s="3" t="s">
        <v>1189</v>
      </c>
      <c r="D409" s="15" t="s">
        <v>178</v>
      </c>
    </row>
    <row r="410" spans="1:4" s="2" customFormat="1" ht="30" customHeight="1" x14ac:dyDescent="0.35">
      <c r="A410" s="15">
        <v>451</v>
      </c>
      <c r="B410" s="3" t="s">
        <v>785</v>
      </c>
      <c r="C410" s="3" t="s">
        <v>1190</v>
      </c>
      <c r="D410" s="15" t="s">
        <v>178</v>
      </c>
    </row>
    <row r="411" spans="1:4" s="2" customFormat="1" ht="30" customHeight="1" x14ac:dyDescent="0.35">
      <c r="A411" s="15">
        <v>452</v>
      </c>
      <c r="B411" s="3" t="s">
        <v>786</v>
      </c>
      <c r="C411" s="3" t="s">
        <v>787</v>
      </c>
      <c r="D411" s="15" t="s">
        <v>178</v>
      </c>
    </row>
    <row r="412" spans="1:4" s="2" customFormat="1" ht="30" customHeight="1" x14ac:dyDescent="0.35">
      <c r="A412" s="15">
        <v>453</v>
      </c>
      <c r="B412" s="3" t="s">
        <v>788</v>
      </c>
      <c r="C412" s="3" t="s">
        <v>1191</v>
      </c>
      <c r="D412" s="15" t="s">
        <v>178</v>
      </c>
    </row>
    <row r="413" spans="1:4" s="2" customFormat="1" ht="30" customHeight="1" x14ac:dyDescent="0.35">
      <c r="A413" s="15">
        <v>454</v>
      </c>
      <c r="B413" s="3" t="s">
        <v>789</v>
      </c>
      <c r="C413" s="3" t="s">
        <v>1192</v>
      </c>
      <c r="D413" s="15" t="s">
        <v>178</v>
      </c>
    </row>
    <row r="414" spans="1:4" s="2" customFormat="1" ht="30" customHeight="1" x14ac:dyDescent="0.35">
      <c r="A414" s="15">
        <v>455</v>
      </c>
      <c r="B414" s="3" t="s">
        <v>790</v>
      </c>
      <c r="C414" s="3" t="s">
        <v>1193</v>
      </c>
      <c r="D414" s="15" t="s">
        <v>178</v>
      </c>
    </row>
    <row r="415" spans="1:4" s="2" customFormat="1" ht="30" customHeight="1" x14ac:dyDescent="0.35">
      <c r="A415" s="15">
        <v>456</v>
      </c>
      <c r="B415" s="3" t="s">
        <v>791</v>
      </c>
      <c r="C415" s="3" t="s">
        <v>792</v>
      </c>
      <c r="D415" s="15" t="s">
        <v>1358</v>
      </c>
    </row>
    <row r="416" spans="1:4" s="2" customFormat="1" ht="30" customHeight="1" x14ac:dyDescent="0.35">
      <c r="A416" s="15">
        <v>645</v>
      </c>
      <c r="B416" s="3" t="s">
        <v>178</v>
      </c>
      <c r="C416" s="3" t="s">
        <v>1171</v>
      </c>
      <c r="D416" s="15" t="s">
        <v>1358</v>
      </c>
    </row>
    <row r="417" spans="1:4" s="2" customFormat="1" ht="30" customHeight="1" x14ac:dyDescent="0.35">
      <c r="A417" s="15">
        <v>457</v>
      </c>
      <c r="B417" s="3" t="s">
        <v>793</v>
      </c>
      <c r="C417" s="3" t="s">
        <v>794</v>
      </c>
      <c r="D417" s="15" t="s">
        <v>1358</v>
      </c>
    </row>
    <row r="418" spans="1:4" s="2" customFormat="1" ht="15" customHeight="1" x14ac:dyDescent="0.35">
      <c r="A418" s="15">
        <v>458</v>
      </c>
      <c r="B418" s="3" t="s">
        <v>795</v>
      </c>
      <c r="C418" s="3" t="s">
        <v>796</v>
      </c>
      <c r="D418" s="15" t="s">
        <v>1358</v>
      </c>
    </row>
    <row r="419" spans="1:4" s="2" customFormat="1" x14ac:dyDescent="0.35">
      <c r="A419" s="15">
        <v>459</v>
      </c>
      <c r="B419" s="3" t="s">
        <v>797</v>
      </c>
      <c r="C419" s="3" t="s">
        <v>1194</v>
      </c>
      <c r="D419" s="15" t="s">
        <v>1358</v>
      </c>
    </row>
    <row r="420" spans="1:4" s="2" customFormat="1" ht="15" customHeight="1" x14ac:dyDescent="0.35">
      <c r="A420" s="15">
        <v>460</v>
      </c>
      <c r="B420" s="3" t="s">
        <v>798</v>
      </c>
      <c r="C420" s="3" t="s">
        <v>799</v>
      </c>
      <c r="D420" s="15" t="s">
        <v>1358</v>
      </c>
    </row>
    <row r="421" spans="1:4" s="2" customFormat="1" ht="15" customHeight="1" x14ac:dyDescent="0.35">
      <c r="A421" s="15">
        <v>461</v>
      </c>
      <c r="B421" s="3" t="s">
        <v>800</v>
      </c>
      <c r="C421" s="3" t="s">
        <v>1195</v>
      </c>
      <c r="D421" s="15" t="s">
        <v>1358</v>
      </c>
    </row>
    <row r="422" spans="1:4" s="2" customFormat="1" ht="15" customHeight="1" x14ac:dyDescent="0.35">
      <c r="A422" s="15">
        <v>462</v>
      </c>
      <c r="B422" s="3" t="s">
        <v>801</v>
      </c>
      <c r="C422" s="3" t="s">
        <v>802</v>
      </c>
      <c r="D422" s="15" t="s">
        <v>1358</v>
      </c>
    </row>
    <row r="423" spans="1:4" s="2" customFormat="1" ht="30" customHeight="1" x14ac:dyDescent="0.35">
      <c r="A423" s="15">
        <v>463</v>
      </c>
      <c r="B423" s="3" t="s">
        <v>803</v>
      </c>
      <c r="C423" s="3" t="s">
        <v>804</v>
      </c>
      <c r="D423" s="15" t="s">
        <v>1358</v>
      </c>
    </row>
    <row r="424" spans="1:4" s="2" customFormat="1" ht="30" customHeight="1" x14ac:dyDescent="0.35">
      <c r="A424" s="15">
        <v>464</v>
      </c>
      <c r="B424" s="3" t="s">
        <v>805</v>
      </c>
      <c r="C424" s="3" t="s">
        <v>806</v>
      </c>
      <c r="D424" s="15" t="s">
        <v>1358</v>
      </c>
    </row>
    <row r="425" spans="1:4" s="2" customFormat="1" ht="30" customHeight="1" x14ac:dyDescent="0.35">
      <c r="A425" s="15">
        <v>465</v>
      </c>
      <c r="B425" s="3" t="s">
        <v>807</v>
      </c>
      <c r="C425" s="3" t="s">
        <v>1196</v>
      </c>
      <c r="D425" s="15" t="s">
        <v>1358</v>
      </c>
    </row>
    <row r="426" spans="1:4" s="2" customFormat="1" ht="30" customHeight="1" x14ac:dyDescent="0.35">
      <c r="A426" s="15">
        <v>466</v>
      </c>
      <c r="B426" s="3" t="s">
        <v>808</v>
      </c>
      <c r="C426" s="3" t="s">
        <v>809</v>
      </c>
      <c r="D426" s="15" t="s">
        <v>1358</v>
      </c>
    </row>
    <row r="427" spans="1:4" s="2" customFormat="1" ht="30" customHeight="1" x14ac:dyDescent="0.35">
      <c r="A427" s="15">
        <v>467</v>
      </c>
      <c r="B427" s="3" t="s">
        <v>810</v>
      </c>
      <c r="C427" s="3" t="s">
        <v>811</v>
      </c>
      <c r="D427" s="15" t="s">
        <v>1358</v>
      </c>
    </row>
    <row r="428" spans="1:4" s="2" customFormat="1" ht="30" customHeight="1" x14ac:dyDescent="0.35">
      <c r="A428" s="15">
        <v>468</v>
      </c>
      <c r="B428" s="3" t="s">
        <v>812</v>
      </c>
      <c r="C428" s="3" t="s">
        <v>813</v>
      </c>
      <c r="D428" s="15" t="s">
        <v>1358</v>
      </c>
    </row>
    <row r="429" spans="1:4" s="2" customFormat="1" ht="30" customHeight="1" x14ac:dyDescent="0.35">
      <c r="A429" s="15">
        <v>469</v>
      </c>
      <c r="B429" s="3" t="s">
        <v>814</v>
      </c>
      <c r="C429" s="3" t="s">
        <v>815</v>
      </c>
      <c r="D429" s="15" t="s">
        <v>1358</v>
      </c>
    </row>
    <row r="430" spans="1:4" s="2" customFormat="1" ht="30" customHeight="1" x14ac:dyDescent="0.35">
      <c r="A430" s="15">
        <v>470</v>
      </c>
      <c r="B430" s="3" t="s">
        <v>816</v>
      </c>
      <c r="C430" s="3" t="s">
        <v>817</v>
      </c>
      <c r="D430" s="15" t="s">
        <v>1358</v>
      </c>
    </row>
    <row r="431" spans="1:4" s="2" customFormat="1" ht="30" customHeight="1" x14ac:dyDescent="0.35">
      <c r="A431" s="15">
        <v>471</v>
      </c>
      <c r="B431" s="3" t="s">
        <v>818</v>
      </c>
      <c r="C431" s="3" t="s">
        <v>819</v>
      </c>
      <c r="D431" s="15" t="s">
        <v>1358</v>
      </c>
    </row>
    <row r="432" spans="1:4" s="2" customFormat="1" ht="30" customHeight="1" x14ac:dyDescent="0.35">
      <c r="A432" s="15">
        <v>472</v>
      </c>
      <c r="B432" s="3" t="s">
        <v>820</v>
      </c>
      <c r="C432" s="3" t="s">
        <v>1197</v>
      </c>
      <c r="D432" s="15" t="s">
        <v>1358</v>
      </c>
    </row>
    <row r="433" spans="1:4" s="2" customFormat="1" ht="30" customHeight="1" x14ac:dyDescent="0.35">
      <c r="A433" s="15">
        <v>473</v>
      </c>
      <c r="B433" s="3" t="s">
        <v>821</v>
      </c>
      <c r="C433" s="3" t="s">
        <v>1198</v>
      </c>
      <c r="D433" s="15" t="s">
        <v>1358</v>
      </c>
    </row>
    <row r="434" spans="1:4" s="2" customFormat="1" ht="30" customHeight="1" x14ac:dyDescent="0.35">
      <c r="A434" s="15">
        <v>474</v>
      </c>
      <c r="B434" s="3" t="s">
        <v>822</v>
      </c>
      <c r="C434" s="3" t="s">
        <v>823</v>
      </c>
      <c r="D434" s="15" t="s">
        <v>1358</v>
      </c>
    </row>
    <row r="435" spans="1:4" s="2" customFormat="1" ht="30" customHeight="1" x14ac:dyDescent="0.35">
      <c r="A435" s="15">
        <v>475</v>
      </c>
      <c r="B435" s="3" t="s">
        <v>824</v>
      </c>
      <c r="C435" s="3" t="s">
        <v>825</v>
      </c>
      <c r="D435" s="15" t="s">
        <v>1358</v>
      </c>
    </row>
    <row r="436" spans="1:4" s="2" customFormat="1" ht="30" customHeight="1" x14ac:dyDescent="0.35">
      <c r="A436" s="15">
        <v>476</v>
      </c>
      <c r="B436" s="3" t="s">
        <v>826</v>
      </c>
      <c r="C436" s="3" t="s">
        <v>827</v>
      </c>
      <c r="D436" s="15" t="s">
        <v>1358</v>
      </c>
    </row>
    <row r="437" spans="1:4" s="2" customFormat="1" ht="30" customHeight="1" x14ac:dyDescent="0.35">
      <c r="A437" s="15">
        <v>477</v>
      </c>
      <c r="B437" s="3" t="s">
        <v>828</v>
      </c>
      <c r="C437" s="3" t="s">
        <v>829</v>
      </c>
      <c r="D437" s="15" t="s">
        <v>1358</v>
      </c>
    </row>
    <row r="438" spans="1:4" s="2" customFormat="1" ht="30" customHeight="1" x14ac:dyDescent="0.35">
      <c r="A438" s="15">
        <v>478</v>
      </c>
      <c r="B438" s="3" t="s">
        <v>830</v>
      </c>
      <c r="C438" s="3" t="s">
        <v>831</v>
      </c>
      <c r="D438" s="15" t="s">
        <v>1358</v>
      </c>
    </row>
    <row r="439" spans="1:4" s="2" customFormat="1" ht="30" customHeight="1" x14ac:dyDescent="0.35">
      <c r="A439" s="15">
        <v>479</v>
      </c>
      <c r="B439" s="3" t="s">
        <v>832</v>
      </c>
      <c r="C439" s="3" t="s">
        <v>1199</v>
      </c>
      <c r="D439" s="15" t="s">
        <v>1358</v>
      </c>
    </row>
    <row r="440" spans="1:4" s="2" customFormat="1" ht="30" customHeight="1" x14ac:dyDescent="0.35">
      <c r="A440" s="15">
        <v>480</v>
      </c>
      <c r="B440" s="3" t="s">
        <v>833</v>
      </c>
      <c r="C440" s="3" t="s">
        <v>834</v>
      </c>
      <c r="D440" s="15" t="s">
        <v>1358</v>
      </c>
    </row>
    <row r="441" spans="1:4" s="2" customFormat="1" ht="30" customHeight="1" x14ac:dyDescent="0.35">
      <c r="A441" s="15">
        <v>481</v>
      </c>
      <c r="B441" s="3" t="s">
        <v>835</v>
      </c>
      <c r="C441" s="3" t="s">
        <v>836</v>
      </c>
      <c r="D441" s="15" t="s">
        <v>1358</v>
      </c>
    </row>
    <row r="442" spans="1:4" s="2" customFormat="1" ht="30" customHeight="1" x14ac:dyDescent="0.35">
      <c r="A442" s="15">
        <v>482</v>
      </c>
      <c r="B442" s="3" t="s">
        <v>837</v>
      </c>
      <c r="C442" s="3" t="s">
        <v>838</v>
      </c>
      <c r="D442" s="15" t="s">
        <v>1358</v>
      </c>
    </row>
    <row r="443" spans="1:4" s="2" customFormat="1" ht="30" customHeight="1" x14ac:dyDescent="0.35">
      <c r="A443" s="15">
        <v>483</v>
      </c>
      <c r="B443" s="3" t="s">
        <v>839</v>
      </c>
      <c r="C443" s="3" t="s">
        <v>840</v>
      </c>
      <c r="D443" s="15" t="s">
        <v>1358</v>
      </c>
    </row>
    <row r="444" spans="1:4" s="2" customFormat="1" ht="30" customHeight="1" x14ac:dyDescent="0.35">
      <c r="A444" s="15">
        <v>484</v>
      </c>
      <c r="B444" s="3" t="s">
        <v>841</v>
      </c>
      <c r="C444" s="3" t="s">
        <v>842</v>
      </c>
      <c r="D444" s="15" t="s">
        <v>1358</v>
      </c>
    </row>
    <row r="445" spans="1:4" s="2" customFormat="1" ht="30" customHeight="1" x14ac:dyDescent="0.35">
      <c r="A445" s="15">
        <v>646</v>
      </c>
      <c r="B445" s="3" t="s">
        <v>178</v>
      </c>
      <c r="C445" s="3" t="s">
        <v>1172</v>
      </c>
      <c r="D445" s="187" t="s">
        <v>1358</v>
      </c>
    </row>
    <row r="446" spans="1:4" s="2" customFormat="1" ht="30" customHeight="1" x14ac:dyDescent="0.35">
      <c r="A446" s="15">
        <v>527</v>
      </c>
      <c r="B446" s="3" t="s">
        <v>843</v>
      </c>
      <c r="C446" s="3" t="s">
        <v>844</v>
      </c>
      <c r="D446" s="15" t="s">
        <v>1358</v>
      </c>
    </row>
    <row r="447" spans="1:4" s="2" customFormat="1" ht="30" customHeight="1" x14ac:dyDescent="0.35">
      <c r="A447" s="15">
        <v>528</v>
      </c>
      <c r="B447" s="3" t="s">
        <v>845</v>
      </c>
      <c r="C447" s="3" t="s">
        <v>846</v>
      </c>
      <c r="D447" s="15"/>
    </row>
    <row r="448" spans="1:4" s="2" customFormat="1" x14ac:dyDescent="0.35">
      <c r="A448" s="15">
        <v>529</v>
      </c>
      <c r="B448" s="3" t="s">
        <v>847</v>
      </c>
      <c r="C448" s="3" t="s">
        <v>848</v>
      </c>
      <c r="D448" s="15"/>
    </row>
    <row r="449" spans="1:4" s="2" customFormat="1" ht="30" customHeight="1" x14ac:dyDescent="0.35">
      <c r="A449" s="15">
        <v>530</v>
      </c>
      <c r="B449" s="3" t="s">
        <v>849</v>
      </c>
      <c r="C449" s="3" t="s">
        <v>850</v>
      </c>
      <c r="D449" s="15"/>
    </row>
    <row r="450" spans="1:4" s="2" customFormat="1" ht="30" customHeight="1" x14ac:dyDescent="0.35">
      <c r="A450" s="15">
        <v>531</v>
      </c>
      <c r="B450" s="3" t="s">
        <v>851</v>
      </c>
      <c r="C450" s="3" t="s">
        <v>852</v>
      </c>
      <c r="D450" s="15"/>
    </row>
    <row r="451" spans="1:4" s="2" customFormat="1" ht="30" customHeight="1" x14ac:dyDescent="0.35">
      <c r="A451" s="15">
        <v>532</v>
      </c>
      <c r="B451" s="3" t="s">
        <v>853</v>
      </c>
      <c r="C451" s="3" t="s">
        <v>854</v>
      </c>
      <c r="D451" s="15"/>
    </row>
    <row r="452" spans="1:4" s="2" customFormat="1" ht="30" customHeight="1" x14ac:dyDescent="0.35">
      <c r="A452" s="15">
        <v>533</v>
      </c>
      <c r="B452" s="3" t="s">
        <v>855</v>
      </c>
      <c r="C452" s="3" t="s">
        <v>856</v>
      </c>
      <c r="D452" s="15"/>
    </row>
    <row r="453" spans="1:4" s="2" customFormat="1" ht="30" customHeight="1" x14ac:dyDescent="0.35">
      <c r="A453" s="15">
        <v>539</v>
      </c>
      <c r="B453" s="3" t="s">
        <v>857</v>
      </c>
      <c r="C453" s="3" t="s">
        <v>858</v>
      </c>
      <c r="D453" s="15" t="s">
        <v>1358</v>
      </c>
    </row>
    <row r="454" spans="1:4" s="2" customFormat="1" ht="30" customHeight="1" x14ac:dyDescent="0.35">
      <c r="A454" s="15">
        <v>540</v>
      </c>
      <c r="B454" s="3" t="s">
        <v>859</v>
      </c>
      <c r="C454" s="3" t="s">
        <v>860</v>
      </c>
      <c r="D454" s="15" t="s">
        <v>1358</v>
      </c>
    </row>
    <row r="455" spans="1:4" s="2" customFormat="1" ht="30" customHeight="1" x14ac:dyDescent="0.35">
      <c r="A455" s="15">
        <v>541</v>
      </c>
      <c r="B455" s="3" t="s">
        <v>861</v>
      </c>
      <c r="C455" s="3" t="s">
        <v>862</v>
      </c>
      <c r="D455" s="15" t="s">
        <v>1358</v>
      </c>
    </row>
    <row r="456" spans="1:4" s="2" customFormat="1" ht="30" customHeight="1" x14ac:dyDescent="0.35">
      <c r="A456" s="15">
        <v>542</v>
      </c>
      <c r="B456" s="3" t="s">
        <v>863</v>
      </c>
      <c r="C456" s="3" t="s">
        <v>864</v>
      </c>
      <c r="D456" s="15" t="s">
        <v>1358</v>
      </c>
    </row>
    <row r="457" spans="1:4" s="2" customFormat="1" ht="45" customHeight="1" x14ac:dyDescent="0.35">
      <c r="A457" s="15">
        <v>543</v>
      </c>
      <c r="B457" s="3" t="s">
        <v>865</v>
      </c>
      <c r="C457" s="3" t="s">
        <v>866</v>
      </c>
      <c r="D457" s="15" t="s">
        <v>1358</v>
      </c>
    </row>
    <row r="458" spans="1:4" s="2" customFormat="1" ht="45" customHeight="1" x14ac:dyDescent="0.35">
      <c r="A458" s="15">
        <v>544</v>
      </c>
      <c r="B458" s="3" t="s">
        <v>867</v>
      </c>
      <c r="C458" s="3" t="s">
        <v>868</v>
      </c>
      <c r="D458" s="15" t="s">
        <v>1358</v>
      </c>
    </row>
    <row r="459" spans="1:4" s="2" customFormat="1" ht="30" customHeight="1" x14ac:dyDescent="0.35">
      <c r="A459" s="15">
        <v>545</v>
      </c>
      <c r="B459" s="3" t="s">
        <v>869</v>
      </c>
      <c r="C459" s="3" t="s">
        <v>1200</v>
      </c>
      <c r="D459" s="15" t="s">
        <v>1358</v>
      </c>
    </row>
    <row r="460" spans="1:4" s="2" customFormat="1" ht="30" customHeight="1" x14ac:dyDescent="0.35">
      <c r="A460" s="15">
        <v>546</v>
      </c>
      <c r="B460" s="3" t="s">
        <v>870</v>
      </c>
      <c r="C460" s="3" t="s">
        <v>871</v>
      </c>
      <c r="D460" s="15" t="s">
        <v>1358</v>
      </c>
    </row>
    <row r="461" spans="1:4" s="2" customFormat="1" ht="30" customHeight="1" x14ac:dyDescent="0.35">
      <c r="A461" s="15">
        <v>547</v>
      </c>
      <c r="B461" s="3" t="s">
        <v>872</v>
      </c>
      <c r="C461" s="3" t="s">
        <v>873</v>
      </c>
      <c r="D461" s="15" t="s">
        <v>1358</v>
      </c>
    </row>
    <row r="462" spans="1:4" s="2" customFormat="1" ht="30" customHeight="1" x14ac:dyDescent="0.35">
      <c r="A462" s="15">
        <v>548</v>
      </c>
      <c r="B462" s="3" t="s">
        <v>874</v>
      </c>
      <c r="C462" s="3" t="s">
        <v>875</v>
      </c>
      <c r="D462" s="15" t="s">
        <v>1358</v>
      </c>
    </row>
    <row r="463" spans="1:4" s="2" customFormat="1" ht="45" customHeight="1" x14ac:dyDescent="0.35">
      <c r="A463" s="15">
        <v>401</v>
      </c>
      <c r="B463" s="3" t="s">
        <v>178</v>
      </c>
      <c r="C463" s="3" t="s">
        <v>1173</v>
      </c>
      <c r="D463" s="15" t="s">
        <v>1358</v>
      </c>
    </row>
    <row r="464" spans="1:4" s="2" customFormat="1" ht="45" customHeight="1" x14ac:dyDescent="0.35">
      <c r="A464" s="15">
        <v>402</v>
      </c>
      <c r="B464" s="3" t="s">
        <v>876</v>
      </c>
      <c r="C464" s="3" t="s">
        <v>877</v>
      </c>
      <c r="D464" s="15" t="s">
        <v>1358</v>
      </c>
    </row>
    <row r="465" spans="1:4" s="2" customFormat="1" ht="15" customHeight="1" x14ac:dyDescent="0.35">
      <c r="A465" s="15">
        <v>403</v>
      </c>
      <c r="B465" s="3" t="s">
        <v>878</v>
      </c>
      <c r="C465" s="3" t="s">
        <v>879</v>
      </c>
      <c r="D465" s="15" t="s">
        <v>1358</v>
      </c>
    </row>
    <row r="466" spans="1:4" s="2" customFormat="1" x14ac:dyDescent="0.35">
      <c r="A466" s="15">
        <v>404</v>
      </c>
      <c r="B466" s="3" t="s">
        <v>880</v>
      </c>
      <c r="C466" s="3" t="s">
        <v>881</v>
      </c>
      <c r="D466" s="15" t="s">
        <v>1358</v>
      </c>
    </row>
    <row r="467" spans="1:4" s="2" customFormat="1" ht="15" customHeight="1" x14ac:dyDescent="0.35">
      <c r="A467" s="15">
        <v>635</v>
      </c>
      <c r="B467" s="3" t="s">
        <v>882</v>
      </c>
      <c r="C467" s="3" t="s">
        <v>883</v>
      </c>
      <c r="D467" s="15" t="s">
        <v>1358</v>
      </c>
    </row>
    <row r="468" spans="1:4" s="2" customFormat="1" ht="15" customHeight="1" x14ac:dyDescent="0.35">
      <c r="A468" s="15">
        <v>405</v>
      </c>
      <c r="B468" s="3" t="s">
        <v>884</v>
      </c>
      <c r="C468" s="3" t="s">
        <v>885</v>
      </c>
      <c r="D468" s="15" t="s">
        <v>1358</v>
      </c>
    </row>
    <row r="469" spans="1:4" s="2" customFormat="1" ht="15" customHeight="1" x14ac:dyDescent="0.35">
      <c r="A469" s="15">
        <v>406</v>
      </c>
      <c r="B469" s="3" t="s">
        <v>886</v>
      </c>
      <c r="C469" s="3" t="s">
        <v>887</v>
      </c>
      <c r="D469" s="15" t="s">
        <v>1358</v>
      </c>
    </row>
    <row r="470" spans="1:4" s="2" customFormat="1" ht="15" customHeight="1" x14ac:dyDescent="0.35">
      <c r="A470" s="15">
        <v>407</v>
      </c>
      <c r="B470" s="3" t="s">
        <v>888</v>
      </c>
      <c r="C470" s="3" t="s">
        <v>889</v>
      </c>
      <c r="D470" s="15" t="s">
        <v>1358</v>
      </c>
    </row>
    <row r="471" spans="1:4" s="2" customFormat="1" ht="15" customHeight="1" x14ac:dyDescent="0.35">
      <c r="A471" s="15">
        <v>408</v>
      </c>
      <c r="B471" s="3" t="s">
        <v>890</v>
      </c>
      <c r="C471" s="3" t="s">
        <v>891</v>
      </c>
      <c r="D471" s="15" t="s">
        <v>1358</v>
      </c>
    </row>
    <row r="472" spans="1:4" s="2" customFormat="1" ht="15" customHeight="1" x14ac:dyDescent="0.35">
      <c r="A472" s="15">
        <v>409</v>
      </c>
      <c r="B472" s="3" t="s">
        <v>892</v>
      </c>
      <c r="C472" s="3" t="s">
        <v>893</v>
      </c>
      <c r="D472" s="15" t="s">
        <v>1358</v>
      </c>
    </row>
    <row r="473" spans="1:4" s="2" customFormat="1" ht="15" customHeight="1" x14ac:dyDescent="0.35">
      <c r="A473" s="15">
        <v>410</v>
      </c>
      <c r="B473" s="3" t="s">
        <v>894</v>
      </c>
      <c r="C473" s="3" t="s">
        <v>895</v>
      </c>
      <c r="D473" s="15" t="s">
        <v>1358</v>
      </c>
    </row>
    <row r="474" spans="1:4" s="2" customFormat="1" ht="15" customHeight="1" x14ac:dyDescent="0.35">
      <c r="A474" s="15">
        <v>411</v>
      </c>
      <c r="B474" s="3" t="s">
        <v>896</v>
      </c>
      <c r="C474" s="3" t="s">
        <v>897</v>
      </c>
      <c r="D474" s="15" t="s">
        <v>1358</v>
      </c>
    </row>
    <row r="475" spans="1:4" s="2" customFormat="1" ht="15" customHeight="1" x14ac:dyDescent="0.35">
      <c r="A475" s="15">
        <v>412</v>
      </c>
      <c r="B475" s="3" t="s">
        <v>898</v>
      </c>
      <c r="C475" s="3" t="s">
        <v>899</v>
      </c>
      <c r="D475" s="15" t="s">
        <v>1358</v>
      </c>
    </row>
    <row r="476" spans="1:4" s="2" customFormat="1" ht="15" customHeight="1" x14ac:dyDescent="0.35">
      <c r="A476" s="15">
        <v>413</v>
      </c>
      <c r="B476" s="3" t="s">
        <v>900</v>
      </c>
      <c r="C476" s="3" t="s">
        <v>901</v>
      </c>
      <c r="D476" s="15" t="s">
        <v>1358</v>
      </c>
    </row>
    <row r="477" spans="1:4" s="2" customFormat="1" ht="15" customHeight="1" x14ac:dyDescent="0.35">
      <c r="A477" s="15">
        <v>414</v>
      </c>
      <c r="B477" s="3" t="s">
        <v>902</v>
      </c>
      <c r="C477" s="3" t="s">
        <v>903</v>
      </c>
      <c r="D477" s="15" t="s">
        <v>1358</v>
      </c>
    </row>
    <row r="478" spans="1:4" s="2" customFormat="1" ht="15" customHeight="1" x14ac:dyDescent="0.35">
      <c r="A478" s="15">
        <v>415</v>
      </c>
      <c r="B478" s="3" t="s">
        <v>904</v>
      </c>
      <c r="C478" s="3" t="s">
        <v>905</v>
      </c>
      <c r="D478" s="15" t="s">
        <v>1358</v>
      </c>
    </row>
    <row r="479" spans="1:4" s="2" customFormat="1" ht="15" customHeight="1" x14ac:dyDescent="0.35">
      <c r="A479" s="15">
        <v>416</v>
      </c>
      <c r="B479" s="3" t="s">
        <v>906</v>
      </c>
      <c r="C479" s="3" t="s">
        <v>907</v>
      </c>
      <c r="D479" s="15" t="s">
        <v>1358</v>
      </c>
    </row>
    <row r="480" spans="1:4" s="2" customFormat="1" ht="15" customHeight="1" x14ac:dyDescent="0.35">
      <c r="A480" s="15">
        <v>417</v>
      </c>
      <c r="B480" s="3" t="s">
        <v>908</v>
      </c>
      <c r="C480" s="3" t="s">
        <v>909</v>
      </c>
      <c r="D480" s="15" t="s">
        <v>1358</v>
      </c>
    </row>
    <row r="481" spans="1:4" s="2" customFormat="1" ht="15" customHeight="1" x14ac:dyDescent="0.35">
      <c r="A481" s="15">
        <v>418</v>
      </c>
      <c r="B481" s="3" t="s">
        <v>910</v>
      </c>
      <c r="C481" s="3" t="s">
        <v>911</v>
      </c>
      <c r="D481" s="15" t="s">
        <v>1358</v>
      </c>
    </row>
    <row r="482" spans="1:4" s="2" customFormat="1" ht="15" customHeight="1" x14ac:dyDescent="0.35">
      <c r="A482" s="15">
        <v>419</v>
      </c>
      <c r="B482" s="3" t="s">
        <v>912</v>
      </c>
      <c r="C482" s="3" t="s">
        <v>913</v>
      </c>
      <c r="D482" s="15" t="s">
        <v>1358</v>
      </c>
    </row>
    <row r="483" spans="1:4" s="2" customFormat="1" ht="15" customHeight="1" x14ac:dyDescent="0.35">
      <c r="A483" s="15">
        <v>187</v>
      </c>
      <c r="B483" s="3" t="s">
        <v>914</v>
      </c>
      <c r="C483" s="3" t="s">
        <v>915</v>
      </c>
      <c r="D483" s="15" t="s">
        <v>1358</v>
      </c>
    </row>
    <row r="484" spans="1:4" s="2" customFormat="1" ht="15" customHeight="1" x14ac:dyDescent="0.35">
      <c r="A484" s="15">
        <v>420</v>
      </c>
      <c r="B484" s="3" t="s">
        <v>916</v>
      </c>
      <c r="C484" s="3" t="s">
        <v>917</v>
      </c>
      <c r="D484" s="15" t="s">
        <v>1358</v>
      </c>
    </row>
    <row r="485" spans="1:4" s="2" customFormat="1" ht="15" customHeight="1" x14ac:dyDescent="0.35">
      <c r="A485" s="15">
        <v>421</v>
      </c>
      <c r="B485" s="3" t="s">
        <v>918</v>
      </c>
      <c r="C485" s="3" t="s">
        <v>919</v>
      </c>
      <c r="D485" s="15" t="s">
        <v>1358</v>
      </c>
    </row>
    <row r="486" spans="1:4" s="2" customFormat="1" ht="15" customHeight="1" x14ac:dyDescent="0.35">
      <c r="A486" s="15">
        <v>422</v>
      </c>
      <c r="B486" s="3" t="s">
        <v>920</v>
      </c>
      <c r="C486" s="3" t="s">
        <v>921</v>
      </c>
      <c r="D486" s="15" t="s">
        <v>1358</v>
      </c>
    </row>
    <row r="487" spans="1:4" s="2" customFormat="1" ht="15" customHeight="1" x14ac:dyDescent="0.35">
      <c r="A487" s="15">
        <v>423</v>
      </c>
      <c r="B487" s="3" t="s">
        <v>922</v>
      </c>
      <c r="C487" s="3" t="s">
        <v>923</v>
      </c>
      <c r="D487" s="15" t="s">
        <v>1358</v>
      </c>
    </row>
    <row r="488" spans="1:4" s="2" customFormat="1" ht="15" customHeight="1" x14ac:dyDescent="0.35">
      <c r="A488" s="15">
        <v>424</v>
      </c>
      <c r="B488" s="3" t="s">
        <v>924</v>
      </c>
      <c r="C488" s="3" t="s">
        <v>925</v>
      </c>
      <c r="D488" s="15" t="s">
        <v>1358</v>
      </c>
    </row>
    <row r="489" spans="1:4" s="2" customFormat="1" ht="15" customHeight="1" x14ac:dyDescent="0.35">
      <c r="A489" s="15">
        <v>425</v>
      </c>
      <c r="B489" s="3" t="s">
        <v>926</v>
      </c>
      <c r="C489" s="3" t="s">
        <v>927</v>
      </c>
      <c r="D489" s="15" t="s">
        <v>1358</v>
      </c>
    </row>
    <row r="490" spans="1:4" s="2" customFormat="1" ht="15" customHeight="1" x14ac:dyDescent="0.35">
      <c r="A490" s="15">
        <v>426</v>
      </c>
      <c r="B490" s="3" t="s">
        <v>928</v>
      </c>
      <c r="C490" s="3" t="s">
        <v>929</v>
      </c>
      <c r="D490" s="15" t="s">
        <v>1358</v>
      </c>
    </row>
    <row r="491" spans="1:4" s="2" customFormat="1" ht="15" customHeight="1" x14ac:dyDescent="0.35">
      <c r="A491" s="15">
        <v>427</v>
      </c>
      <c r="B491" s="3" t="s">
        <v>930</v>
      </c>
      <c r="C491" s="3" t="s">
        <v>931</v>
      </c>
      <c r="D491" s="15" t="s">
        <v>1358</v>
      </c>
    </row>
    <row r="492" spans="1:4" s="2" customFormat="1" ht="15" customHeight="1" x14ac:dyDescent="0.35">
      <c r="A492" s="15">
        <v>429</v>
      </c>
      <c r="B492" s="3" t="s">
        <v>932</v>
      </c>
      <c r="C492" s="3" t="s">
        <v>933</v>
      </c>
      <c r="D492" s="15" t="s">
        <v>1358</v>
      </c>
    </row>
    <row r="493" spans="1:4" s="2" customFormat="1" ht="15" customHeight="1" x14ac:dyDescent="0.35">
      <c r="A493" s="15">
        <v>430</v>
      </c>
      <c r="B493" s="3" t="s">
        <v>934</v>
      </c>
      <c r="C493" s="3" t="s">
        <v>935</v>
      </c>
      <c r="D493" s="15" t="s">
        <v>1358</v>
      </c>
    </row>
    <row r="494" spans="1:4" s="2" customFormat="1" ht="15" customHeight="1" x14ac:dyDescent="0.35">
      <c r="A494" s="15">
        <v>431</v>
      </c>
      <c r="B494" s="3" t="s">
        <v>936</v>
      </c>
      <c r="C494" s="3" t="s">
        <v>937</v>
      </c>
      <c r="D494" s="15" t="s">
        <v>1358</v>
      </c>
    </row>
    <row r="495" spans="1:4" s="2" customFormat="1" ht="15" customHeight="1" x14ac:dyDescent="0.35">
      <c r="A495" s="15">
        <v>432</v>
      </c>
      <c r="B495" s="3" t="s">
        <v>178</v>
      </c>
      <c r="C495" s="3" t="s">
        <v>1174</v>
      </c>
      <c r="D495" s="15" t="s">
        <v>1358</v>
      </c>
    </row>
    <row r="496" spans="1:4" s="2" customFormat="1" ht="15" customHeight="1" x14ac:dyDescent="0.35">
      <c r="A496" s="15">
        <v>433</v>
      </c>
      <c r="B496" s="3" t="s">
        <v>938</v>
      </c>
      <c r="C496" s="3" t="s">
        <v>939</v>
      </c>
      <c r="D496" s="15" t="s">
        <v>1358</v>
      </c>
    </row>
    <row r="497" spans="1:4" s="2" customFormat="1" ht="15" customHeight="1" x14ac:dyDescent="0.35">
      <c r="A497" s="15">
        <v>434</v>
      </c>
      <c r="B497" s="3" t="s">
        <v>940</v>
      </c>
      <c r="C497" s="3" t="s">
        <v>941</v>
      </c>
      <c r="D497" s="15" t="s">
        <v>1358</v>
      </c>
    </row>
    <row r="498" spans="1:4" s="2" customFormat="1" x14ac:dyDescent="0.35">
      <c r="A498" s="15">
        <v>435</v>
      </c>
      <c r="B498" s="3" t="s">
        <v>942</v>
      </c>
      <c r="C498" s="3" t="s">
        <v>943</v>
      </c>
      <c r="D498" s="15" t="s">
        <v>1358</v>
      </c>
    </row>
    <row r="499" spans="1:4" s="2" customFormat="1" ht="15" customHeight="1" x14ac:dyDescent="0.35">
      <c r="A499" s="15">
        <v>436</v>
      </c>
      <c r="B499" s="3" t="s">
        <v>944</v>
      </c>
      <c r="C499" s="3" t="s">
        <v>945</v>
      </c>
      <c r="D499" s="15" t="s">
        <v>1358</v>
      </c>
    </row>
    <row r="500" spans="1:4" s="2" customFormat="1" ht="15" customHeight="1" x14ac:dyDescent="0.35">
      <c r="A500" s="15">
        <v>437</v>
      </c>
      <c r="B500" s="3" t="s">
        <v>946</v>
      </c>
      <c r="C500" s="3" t="s">
        <v>947</v>
      </c>
      <c r="D500" s="15" t="s">
        <v>1358</v>
      </c>
    </row>
    <row r="501" spans="1:4" s="2" customFormat="1" ht="15" customHeight="1" x14ac:dyDescent="0.35">
      <c r="A501" s="15">
        <v>438</v>
      </c>
      <c r="B501" s="3" t="s">
        <v>948</v>
      </c>
      <c r="C501" s="3" t="s">
        <v>949</v>
      </c>
      <c r="D501" s="15" t="s">
        <v>1358</v>
      </c>
    </row>
    <row r="502" spans="1:4" s="2" customFormat="1" ht="15" customHeight="1" x14ac:dyDescent="0.35">
      <c r="A502" s="15">
        <v>439</v>
      </c>
      <c r="B502" s="3" t="s">
        <v>950</v>
      </c>
      <c r="C502" s="3" t="s">
        <v>951</v>
      </c>
      <c r="D502" s="15" t="s">
        <v>1358</v>
      </c>
    </row>
    <row r="503" spans="1:4" s="2" customFormat="1" ht="15" customHeight="1" x14ac:dyDescent="0.35">
      <c r="A503" s="15">
        <v>440</v>
      </c>
      <c r="B503" s="3" t="s">
        <v>952</v>
      </c>
      <c r="C503" s="3" t="s">
        <v>953</v>
      </c>
      <c r="D503" s="15" t="s">
        <v>1358</v>
      </c>
    </row>
    <row r="504" spans="1:4" s="2" customFormat="1" ht="15" customHeight="1" x14ac:dyDescent="0.35">
      <c r="A504" s="15">
        <v>441</v>
      </c>
      <c r="B504" s="3" t="s">
        <v>954</v>
      </c>
      <c r="C504" s="3" t="s">
        <v>955</v>
      </c>
      <c r="D504" s="15" t="s">
        <v>1358</v>
      </c>
    </row>
    <row r="505" spans="1:4" s="2" customFormat="1" ht="15" customHeight="1" x14ac:dyDescent="0.35">
      <c r="A505" s="15">
        <v>442</v>
      </c>
      <c r="B505" s="3" t="s">
        <v>956</v>
      </c>
      <c r="C505" s="3" t="s">
        <v>957</v>
      </c>
      <c r="D505" s="15" t="s">
        <v>1358</v>
      </c>
    </row>
    <row r="506" spans="1:4" s="2" customFormat="1" ht="15" customHeight="1" x14ac:dyDescent="0.35">
      <c r="A506" s="15">
        <v>443</v>
      </c>
      <c r="B506" s="3" t="s">
        <v>958</v>
      </c>
      <c r="C506" s="3" t="s">
        <v>959</v>
      </c>
      <c r="D506" s="15" t="s">
        <v>1358</v>
      </c>
    </row>
    <row r="507" spans="1:4" s="2" customFormat="1" ht="15" customHeight="1" x14ac:dyDescent="0.35">
      <c r="A507" s="15">
        <v>444</v>
      </c>
      <c r="B507" s="3" t="s">
        <v>960</v>
      </c>
      <c r="C507" s="3" t="s">
        <v>961</v>
      </c>
      <c r="D507" s="15" t="s">
        <v>1358</v>
      </c>
    </row>
    <row r="508" spans="1:4" s="2" customFormat="1" ht="15" customHeight="1" x14ac:dyDescent="0.35">
      <c r="A508" s="15">
        <v>445</v>
      </c>
      <c r="B508" s="3" t="s">
        <v>962</v>
      </c>
      <c r="C508" s="3" t="s">
        <v>963</v>
      </c>
      <c r="D508" s="15" t="s">
        <v>1358</v>
      </c>
    </row>
    <row r="509" spans="1:4" s="2" customFormat="1" ht="15" customHeight="1" x14ac:dyDescent="0.35">
      <c r="A509" s="15">
        <v>553</v>
      </c>
      <c r="B509" s="3" t="s">
        <v>964</v>
      </c>
      <c r="C509" s="3" t="s">
        <v>965</v>
      </c>
      <c r="D509" s="15" t="s">
        <v>178</v>
      </c>
    </row>
    <row r="510" spans="1:4" s="2" customFormat="1" ht="15" customHeight="1" x14ac:dyDescent="0.35">
      <c r="A510" s="15">
        <v>554</v>
      </c>
      <c r="B510" s="3" t="s">
        <v>966</v>
      </c>
      <c r="C510" s="3" t="s">
        <v>967</v>
      </c>
      <c r="D510" s="15" t="s">
        <v>178</v>
      </c>
    </row>
    <row r="511" spans="1:4" s="2" customFormat="1" ht="15" customHeight="1" x14ac:dyDescent="0.35">
      <c r="A511" s="15">
        <v>70</v>
      </c>
      <c r="B511" s="3" t="s">
        <v>968</v>
      </c>
      <c r="C511" s="3" t="s">
        <v>969</v>
      </c>
      <c r="D511" s="15" t="s">
        <v>178</v>
      </c>
    </row>
    <row r="512" spans="1:4" s="2" customFormat="1" ht="15" customHeight="1" x14ac:dyDescent="0.35">
      <c r="A512" s="15">
        <v>555</v>
      </c>
      <c r="B512" s="3" t="s">
        <v>970</v>
      </c>
      <c r="C512" s="3" t="s">
        <v>971</v>
      </c>
      <c r="D512" s="15" t="s">
        <v>178</v>
      </c>
    </row>
    <row r="513" spans="1:4" s="2" customFormat="1" ht="15" customHeight="1" x14ac:dyDescent="0.35">
      <c r="A513" s="15">
        <v>556</v>
      </c>
      <c r="B513" s="3" t="s">
        <v>972</v>
      </c>
      <c r="C513" s="3" t="s">
        <v>973</v>
      </c>
      <c r="D513" s="15" t="s">
        <v>178</v>
      </c>
    </row>
    <row r="514" spans="1:4" s="2" customFormat="1" ht="15" customHeight="1" x14ac:dyDescent="0.35">
      <c r="A514" s="15">
        <v>557</v>
      </c>
      <c r="B514" s="3" t="s">
        <v>974</v>
      </c>
      <c r="C514" s="3" t="s">
        <v>975</v>
      </c>
      <c r="D514" s="15" t="s">
        <v>1358</v>
      </c>
    </row>
    <row r="515" spans="1:4" s="2" customFormat="1" ht="15" customHeight="1" x14ac:dyDescent="0.35">
      <c r="A515" s="15">
        <v>558</v>
      </c>
      <c r="B515" s="3" t="s">
        <v>976</v>
      </c>
      <c r="C515" s="3" t="s">
        <v>977</v>
      </c>
      <c r="D515" s="15" t="s">
        <v>1358</v>
      </c>
    </row>
    <row r="516" spans="1:4" s="2" customFormat="1" ht="15" customHeight="1" x14ac:dyDescent="0.35">
      <c r="A516" s="15">
        <v>559</v>
      </c>
      <c r="B516" s="3" t="s">
        <v>978</v>
      </c>
      <c r="C516" s="3" t="s">
        <v>979</v>
      </c>
      <c r="D516" s="15" t="s">
        <v>1358</v>
      </c>
    </row>
    <row r="517" spans="1:4" s="2" customFormat="1" ht="15" customHeight="1" x14ac:dyDescent="0.35">
      <c r="A517" s="15">
        <v>560</v>
      </c>
      <c r="B517" s="3" t="s">
        <v>980</v>
      </c>
      <c r="C517" s="3" t="s">
        <v>981</v>
      </c>
      <c r="D517" s="15" t="s">
        <v>1358</v>
      </c>
    </row>
    <row r="518" spans="1:4" s="2" customFormat="1" ht="15" customHeight="1" x14ac:dyDescent="0.35">
      <c r="A518" s="15">
        <v>561</v>
      </c>
      <c r="B518" s="3" t="s">
        <v>982</v>
      </c>
      <c r="C518" s="3" t="s">
        <v>983</v>
      </c>
      <c r="D518" s="15" t="s">
        <v>178</v>
      </c>
    </row>
    <row r="519" spans="1:4" s="2" customFormat="1" ht="15" customHeight="1" x14ac:dyDescent="0.35">
      <c r="A519" s="15">
        <v>562</v>
      </c>
      <c r="B519" s="3" t="s">
        <v>984</v>
      </c>
      <c r="C519" s="3" t="s">
        <v>985</v>
      </c>
      <c r="D519" s="15" t="s">
        <v>178</v>
      </c>
    </row>
    <row r="520" spans="1:4" s="2" customFormat="1" ht="15" customHeight="1" x14ac:dyDescent="0.35">
      <c r="A520" s="15">
        <v>273</v>
      </c>
      <c r="B520" s="3" t="s">
        <v>986</v>
      </c>
      <c r="C520" s="3" t="s">
        <v>987</v>
      </c>
      <c r="D520" s="15" t="s">
        <v>178</v>
      </c>
    </row>
    <row r="521" spans="1:4" s="2" customFormat="1" ht="15" customHeight="1" x14ac:dyDescent="0.35">
      <c r="A521" s="15">
        <v>274</v>
      </c>
      <c r="B521" s="3" t="s">
        <v>988</v>
      </c>
      <c r="C521" s="3" t="s">
        <v>989</v>
      </c>
      <c r="D521" s="15" t="s">
        <v>178</v>
      </c>
    </row>
    <row r="522" spans="1:4" s="2" customFormat="1" ht="15" customHeight="1" x14ac:dyDescent="0.35">
      <c r="A522" s="15">
        <v>563</v>
      </c>
      <c r="B522" s="3" t="s">
        <v>990</v>
      </c>
      <c r="C522" s="3" t="s">
        <v>991</v>
      </c>
      <c r="D522" s="15" t="s">
        <v>1358</v>
      </c>
    </row>
    <row r="523" spans="1:4" s="2" customFormat="1" ht="30" customHeight="1" x14ac:dyDescent="0.35">
      <c r="A523" s="15">
        <v>564</v>
      </c>
      <c r="B523" s="3" t="s">
        <v>992</v>
      </c>
      <c r="C523" s="3" t="s">
        <v>993</v>
      </c>
      <c r="D523" s="15" t="s">
        <v>1358</v>
      </c>
    </row>
    <row r="524" spans="1:4" s="2" customFormat="1" ht="30" customHeight="1" x14ac:dyDescent="0.35">
      <c r="A524" s="15">
        <v>565</v>
      </c>
      <c r="B524" s="3" t="s">
        <v>994</v>
      </c>
      <c r="C524" s="3" t="s">
        <v>995</v>
      </c>
      <c r="D524" s="15" t="s">
        <v>178</v>
      </c>
    </row>
    <row r="525" spans="1:4" s="2" customFormat="1" ht="15" customHeight="1" x14ac:dyDescent="0.35">
      <c r="A525" s="15">
        <v>566</v>
      </c>
      <c r="B525" s="3" t="s">
        <v>996</v>
      </c>
      <c r="C525" s="3" t="s">
        <v>997</v>
      </c>
      <c r="D525" s="15" t="s">
        <v>178</v>
      </c>
    </row>
    <row r="526" spans="1:4" s="2" customFormat="1" ht="30" customHeight="1" x14ac:dyDescent="0.35">
      <c r="A526" s="15">
        <v>567</v>
      </c>
      <c r="B526" s="3" t="s">
        <v>998</v>
      </c>
      <c r="C526" s="3" t="s">
        <v>999</v>
      </c>
      <c r="D526" s="15" t="s">
        <v>1358</v>
      </c>
    </row>
    <row r="527" spans="1:4" s="2" customFormat="1" ht="15" customHeight="1" x14ac:dyDescent="0.35">
      <c r="A527" s="15">
        <v>568</v>
      </c>
      <c r="B527" s="3" t="s">
        <v>1000</v>
      </c>
      <c r="C527" s="3" t="s">
        <v>1001</v>
      </c>
      <c r="D527" s="15" t="s">
        <v>1358</v>
      </c>
    </row>
    <row r="528" spans="1:4" s="2" customFormat="1" ht="15" customHeight="1" x14ac:dyDescent="0.35">
      <c r="A528" s="15">
        <v>569</v>
      </c>
      <c r="B528" s="3"/>
      <c r="C528" s="3" t="s">
        <v>1303</v>
      </c>
      <c r="D528" s="15" t="s">
        <v>1358</v>
      </c>
    </row>
    <row r="529" spans="1:4" s="2" customFormat="1" ht="15" customHeight="1" x14ac:dyDescent="0.35">
      <c r="A529" s="15">
        <v>571</v>
      </c>
      <c r="B529" s="3" t="s">
        <v>178</v>
      </c>
      <c r="C529" s="3" t="s">
        <v>1002</v>
      </c>
      <c r="D529" s="15" t="s">
        <v>1358</v>
      </c>
    </row>
    <row r="530" spans="1:4" s="2" customFormat="1" ht="15" customHeight="1" x14ac:dyDescent="0.35">
      <c r="A530" s="15">
        <v>572</v>
      </c>
      <c r="B530" s="3" t="s">
        <v>178</v>
      </c>
      <c r="C530" s="3" t="s">
        <v>1003</v>
      </c>
      <c r="D530" s="15" t="s">
        <v>178</v>
      </c>
    </row>
    <row r="531" spans="1:4" s="2" customFormat="1" ht="15" customHeight="1" x14ac:dyDescent="0.35">
      <c r="A531" s="15">
        <v>573</v>
      </c>
      <c r="B531" s="3" t="s">
        <v>1004</v>
      </c>
      <c r="C531" s="3" t="s">
        <v>1201</v>
      </c>
      <c r="D531" s="15" t="s">
        <v>178</v>
      </c>
    </row>
    <row r="532" spans="1:4" s="2" customFormat="1" x14ac:dyDescent="0.35">
      <c r="A532" s="15">
        <v>353</v>
      </c>
      <c r="B532" s="3" t="s">
        <v>178</v>
      </c>
      <c r="C532" s="3" t="s">
        <v>1005</v>
      </c>
      <c r="D532" s="15" t="s">
        <v>178</v>
      </c>
    </row>
    <row r="533" spans="1:4" s="2" customFormat="1" x14ac:dyDescent="0.35">
      <c r="A533" s="15">
        <v>574</v>
      </c>
      <c r="B533" s="3" t="s">
        <v>1006</v>
      </c>
      <c r="C533" s="3" t="s">
        <v>1007</v>
      </c>
      <c r="D533" s="15" t="s">
        <v>178</v>
      </c>
    </row>
    <row r="534" spans="1:4" s="2" customFormat="1" ht="15" customHeight="1" x14ac:dyDescent="0.35">
      <c r="A534" s="15">
        <v>577</v>
      </c>
      <c r="B534" s="3" t="s">
        <v>1008</v>
      </c>
      <c r="C534" s="3" t="s">
        <v>1009</v>
      </c>
      <c r="D534" s="15" t="s">
        <v>1358</v>
      </c>
    </row>
    <row r="535" spans="1:4" s="2" customFormat="1" x14ac:dyDescent="0.35">
      <c r="A535" s="15">
        <v>575</v>
      </c>
      <c r="B535" s="3" t="s">
        <v>1010</v>
      </c>
      <c r="C535" s="3" t="s">
        <v>1011</v>
      </c>
      <c r="D535" s="15" t="s">
        <v>1358</v>
      </c>
    </row>
    <row r="536" spans="1:4" s="2" customFormat="1" ht="15" customHeight="1" x14ac:dyDescent="0.35">
      <c r="A536" s="15">
        <v>578</v>
      </c>
      <c r="B536" s="3" t="s">
        <v>1012</v>
      </c>
      <c r="C536" s="3" t="s">
        <v>1013</v>
      </c>
      <c r="D536" s="15" t="s">
        <v>1358</v>
      </c>
    </row>
    <row r="537" spans="1:4" s="2" customFormat="1" ht="15" customHeight="1" x14ac:dyDescent="0.35">
      <c r="A537" s="15">
        <v>579</v>
      </c>
      <c r="B537" s="3" t="s">
        <v>1014</v>
      </c>
      <c r="C537" s="3" t="s">
        <v>1015</v>
      </c>
      <c r="D537" s="15" t="s">
        <v>178</v>
      </c>
    </row>
    <row r="538" spans="1:4" s="2" customFormat="1" ht="15" customHeight="1" x14ac:dyDescent="0.35">
      <c r="A538" s="15">
        <v>580</v>
      </c>
      <c r="B538" s="3" t="s">
        <v>1016</v>
      </c>
      <c r="C538" s="3" t="s">
        <v>1017</v>
      </c>
      <c r="D538" s="15" t="s">
        <v>178</v>
      </c>
    </row>
    <row r="539" spans="1:4" s="2" customFormat="1" ht="15" customHeight="1" x14ac:dyDescent="0.35">
      <c r="A539" s="15">
        <v>354</v>
      </c>
      <c r="B539" s="3" t="s">
        <v>178</v>
      </c>
      <c r="C539" s="3" t="s">
        <v>1018</v>
      </c>
      <c r="D539" s="15" t="s">
        <v>178</v>
      </c>
    </row>
    <row r="540" spans="1:4" s="2" customFormat="1" ht="15" customHeight="1" x14ac:dyDescent="0.35">
      <c r="A540" s="15">
        <v>582</v>
      </c>
      <c r="B540" s="3" t="s">
        <v>1019</v>
      </c>
      <c r="C540" s="3" t="s">
        <v>1020</v>
      </c>
      <c r="D540" s="15" t="s">
        <v>178</v>
      </c>
    </row>
    <row r="541" spans="1:4" s="2" customFormat="1" ht="15" customHeight="1" x14ac:dyDescent="0.35">
      <c r="A541" s="15">
        <v>583</v>
      </c>
      <c r="B541" s="3" t="s">
        <v>1021</v>
      </c>
      <c r="C541" s="3" t="s">
        <v>1022</v>
      </c>
      <c r="D541" s="15" t="s">
        <v>178</v>
      </c>
    </row>
    <row r="542" spans="1:4" s="2" customFormat="1" x14ac:dyDescent="0.35">
      <c r="A542" s="15">
        <v>584</v>
      </c>
      <c r="B542" s="3" t="s">
        <v>1023</v>
      </c>
      <c r="C542" s="3" t="s">
        <v>1024</v>
      </c>
      <c r="D542" s="15" t="s">
        <v>178</v>
      </c>
    </row>
    <row r="543" spans="1:4" s="2" customFormat="1" ht="15" customHeight="1" x14ac:dyDescent="0.35">
      <c r="A543" s="15">
        <v>585</v>
      </c>
      <c r="B543" s="3" t="s">
        <v>1025</v>
      </c>
      <c r="C543" s="3" t="s">
        <v>1026</v>
      </c>
      <c r="D543" s="15" t="s">
        <v>1358</v>
      </c>
    </row>
    <row r="544" spans="1:4" s="2" customFormat="1" ht="15" customHeight="1" x14ac:dyDescent="0.35">
      <c r="A544" s="15">
        <v>586</v>
      </c>
      <c r="B544" s="3" t="s">
        <v>1027</v>
      </c>
      <c r="C544" s="3" t="s">
        <v>1028</v>
      </c>
      <c r="D544" s="15" t="s">
        <v>1358</v>
      </c>
    </row>
    <row r="545" spans="1:4" s="2" customFormat="1" ht="15" customHeight="1" x14ac:dyDescent="0.35">
      <c r="A545" s="15">
        <v>587</v>
      </c>
      <c r="B545" s="3" t="s">
        <v>1029</v>
      </c>
      <c r="C545" s="3" t="s">
        <v>1030</v>
      </c>
      <c r="D545" s="15" t="s">
        <v>178</v>
      </c>
    </row>
    <row r="546" spans="1:4" s="2" customFormat="1" ht="15" customHeight="1" x14ac:dyDescent="0.35">
      <c r="A546" s="15">
        <v>591</v>
      </c>
      <c r="B546" s="3" t="s">
        <v>1031</v>
      </c>
      <c r="C546" s="3" t="s">
        <v>1032</v>
      </c>
      <c r="D546" s="15" t="s">
        <v>178</v>
      </c>
    </row>
    <row r="547" spans="1:4" s="2" customFormat="1" ht="15" customHeight="1" x14ac:dyDescent="0.35">
      <c r="A547" s="15">
        <v>588</v>
      </c>
      <c r="B547" s="3" t="s">
        <v>1033</v>
      </c>
      <c r="C547" s="3" t="s">
        <v>1034</v>
      </c>
      <c r="D547" s="15" t="s">
        <v>178</v>
      </c>
    </row>
    <row r="548" spans="1:4" s="2" customFormat="1" ht="15" customHeight="1" x14ac:dyDescent="0.35">
      <c r="A548" s="15">
        <v>590</v>
      </c>
      <c r="B548" s="3" t="s">
        <v>1035</v>
      </c>
      <c r="C548" s="3" t="s">
        <v>1036</v>
      </c>
      <c r="D548" s="15" t="s">
        <v>178</v>
      </c>
    </row>
    <row r="549" spans="1:4" s="2" customFormat="1" ht="15" customHeight="1" x14ac:dyDescent="0.35">
      <c r="A549" s="15">
        <v>358</v>
      </c>
      <c r="B549" s="3" t="s">
        <v>178</v>
      </c>
      <c r="C549" s="3" t="s">
        <v>1037</v>
      </c>
      <c r="D549" s="15" t="s">
        <v>178</v>
      </c>
    </row>
    <row r="550" spans="1:4" s="2" customFormat="1" ht="15" customHeight="1" x14ac:dyDescent="0.35">
      <c r="A550" s="15">
        <v>592</v>
      </c>
      <c r="B550" s="3" t="s">
        <v>1038</v>
      </c>
      <c r="C550" s="3" t="s">
        <v>1039</v>
      </c>
      <c r="D550" s="187" t="s">
        <v>1358</v>
      </c>
    </row>
    <row r="551" spans="1:4" s="2" customFormat="1" ht="15" customHeight="1" x14ac:dyDescent="0.35">
      <c r="A551" s="15">
        <v>593</v>
      </c>
      <c r="B551" s="3" t="s">
        <v>1040</v>
      </c>
      <c r="C551" s="3" t="s">
        <v>1041</v>
      </c>
      <c r="D551" s="15" t="s">
        <v>178</v>
      </c>
    </row>
    <row r="552" spans="1:4" s="2" customFormat="1" x14ac:dyDescent="0.35">
      <c r="A552" s="15">
        <v>115</v>
      </c>
      <c r="B552" s="3" t="s">
        <v>1042</v>
      </c>
      <c r="C552" s="3" t="s">
        <v>1043</v>
      </c>
      <c r="D552" s="15" t="s">
        <v>178</v>
      </c>
    </row>
    <row r="553" spans="1:4" s="2" customFormat="1" ht="15" customHeight="1" x14ac:dyDescent="0.35">
      <c r="A553" s="15">
        <v>594</v>
      </c>
      <c r="B553" s="3" t="s">
        <v>1044</v>
      </c>
      <c r="C553" s="3" t="s">
        <v>1045</v>
      </c>
      <c r="D553" s="15" t="s">
        <v>1358</v>
      </c>
    </row>
    <row r="554" spans="1:4" s="2" customFormat="1" ht="15" customHeight="1" x14ac:dyDescent="0.35">
      <c r="A554" s="15">
        <v>488</v>
      </c>
      <c r="B554" s="3" t="s">
        <v>1046</v>
      </c>
      <c r="C554" s="3" t="s">
        <v>1047</v>
      </c>
      <c r="D554" s="15" t="s">
        <v>1358</v>
      </c>
    </row>
    <row r="555" spans="1:4" s="2" customFormat="1" ht="15" customHeight="1" x14ac:dyDescent="0.35">
      <c r="A555" s="15">
        <v>128</v>
      </c>
      <c r="B555" s="3" t="s">
        <v>1048</v>
      </c>
      <c r="C555" s="3" t="s">
        <v>1049</v>
      </c>
      <c r="D555" s="15" t="s">
        <v>178</v>
      </c>
    </row>
    <row r="556" spans="1:4" s="2" customFormat="1" ht="15" customHeight="1" x14ac:dyDescent="0.35">
      <c r="A556" s="15">
        <v>245</v>
      </c>
      <c r="B556" s="3" t="s">
        <v>1050</v>
      </c>
      <c r="C556" s="3" t="s">
        <v>1051</v>
      </c>
      <c r="D556" s="15" t="s">
        <v>178</v>
      </c>
    </row>
    <row r="557" spans="1:4" s="2" customFormat="1" ht="30" customHeight="1" x14ac:dyDescent="0.35">
      <c r="A557" s="15">
        <v>595</v>
      </c>
      <c r="B557" s="3" t="s">
        <v>1052</v>
      </c>
      <c r="C557" s="3" t="s">
        <v>1053</v>
      </c>
      <c r="D557" s="15" t="s">
        <v>178</v>
      </c>
    </row>
    <row r="558" spans="1:4" s="2" customFormat="1" ht="15" customHeight="1" x14ac:dyDescent="0.35">
      <c r="A558" s="15">
        <v>596</v>
      </c>
      <c r="B558" s="3" t="s">
        <v>1054</v>
      </c>
      <c r="C558" s="3" t="s">
        <v>1055</v>
      </c>
      <c r="D558" s="15" t="s">
        <v>178</v>
      </c>
    </row>
    <row r="559" spans="1:4" s="2" customFormat="1" ht="15" customHeight="1" x14ac:dyDescent="0.35">
      <c r="A559" s="15">
        <v>597</v>
      </c>
      <c r="B559" s="3" t="s">
        <v>1056</v>
      </c>
      <c r="C559" s="3" t="s">
        <v>1057</v>
      </c>
      <c r="D559" s="15" t="s">
        <v>178</v>
      </c>
    </row>
    <row r="560" spans="1:4" s="2" customFormat="1" ht="15" customHeight="1" x14ac:dyDescent="0.35">
      <c r="A560" s="15">
        <v>598</v>
      </c>
      <c r="B560" s="3" t="s">
        <v>1058</v>
      </c>
      <c r="C560" s="3" t="s">
        <v>1059</v>
      </c>
      <c r="D560" s="15" t="s">
        <v>178</v>
      </c>
    </row>
    <row r="561" spans="1:4" s="2" customFormat="1" ht="15" customHeight="1" x14ac:dyDescent="0.35">
      <c r="A561" s="15">
        <v>599</v>
      </c>
      <c r="B561" s="3" t="s">
        <v>1060</v>
      </c>
      <c r="C561" s="3" t="s">
        <v>1061</v>
      </c>
      <c r="D561" s="15" t="s">
        <v>1358</v>
      </c>
    </row>
    <row r="562" spans="1:4" s="2" customFormat="1" ht="15" customHeight="1" x14ac:dyDescent="0.35">
      <c r="A562" s="15">
        <v>600</v>
      </c>
      <c r="B562" s="3" t="s">
        <v>1062</v>
      </c>
      <c r="C562" s="3" t="s">
        <v>1063</v>
      </c>
      <c r="D562" s="15" t="s">
        <v>1358</v>
      </c>
    </row>
    <row r="563" spans="1:4" s="2" customFormat="1" ht="15" customHeight="1" x14ac:dyDescent="0.35">
      <c r="A563" s="15">
        <v>601</v>
      </c>
      <c r="B563" s="3" t="s">
        <v>1064</v>
      </c>
      <c r="C563" s="3" t="s">
        <v>1065</v>
      </c>
      <c r="D563" s="15" t="s">
        <v>178</v>
      </c>
    </row>
    <row r="564" spans="1:4" s="2" customFormat="1" ht="15" customHeight="1" x14ac:dyDescent="0.35">
      <c r="A564" s="15">
        <v>602</v>
      </c>
      <c r="B564" s="3" t="s">
        <v>1066</v>
      </c>
      <c r="C564" s="3" t="s">
        <v>1067</v>
      </c>
      <c r="D564" s="15" t="s">
        <v>1358</v>
      </c>
    </row>
    <row r="565" spans="1:4" s="2" customFormat="1" ht="15" customHeight="1" x14ac:dyDescent="0.35">
      <c r="A565" s="15">
        <v>603</v>
      </c>
      <c r="B565" s="3" t="s">
        <v>1068</v>
      </c>
      <c r="C565" s="3" t="s">
        <v>1069</v>
      </c>
      <c r="D565" s="15" t="s">
        <v>178</v>
      </c>
    </row>
    <row r="566" spans="1:4" s="2" customFormat="1" ht="30" customHeight="1" x14ac:dyDescent="0.35">
      <c r="A566" s="15">
        <v>604</v>
      </c>
      <c r="B566" s="3" t="s">
        <v>1070</v>
      </c>
      <c r="C566" s="3" t="s">
        <v>1071</v>
      </c>
      <c r="D566" s="15" t="s">
        <v>1358</v>
      </c>
    </row>
    <row r="567" spans="1:4" s="2" customFormat="1" ht="15" customHeight="1" x14ac:dyDescent="0.35">
      <c r="A567" s="15">
        <v>605</v>
      </c>
      <c r="B567" s="3" t="s">
        <v>1072</v>
      </c>
      <c r="C567" s="3" t="s">
        <v>1073</v>
      </c>
      <c r="D567" s="15" t="s">
        <v>1358</v>
      </c>
    </row>
    <row r="568" spans="1:4" s="2" customFormat="1" ht="15" customHeight="1" x14ac:dyDescent="0.35">
      <c r="A568" s="15">
        <v>534</v>
      </c>
      <c r="B568" s="3" t="s">
        <v>1074</v>
      </c>
      <c r="C568" s="3" t="s">
        <v>1202</v>
      </c>
      <c r="D568" s="15" t="s">
        <v>1358</v>
      </c>
    </row>
    <row r="569" spans="1:4" s="2" customFormat="1" ht="15" customHeight="1" x14ac:dyDescent="0.35">
      <c r="A569" s="15">
        <v>535</v>
      </c>
      <c r="B569" s="3" t="s">
        <v>1075</v>
      </c>
      <c r="C569" s="3" t="s">
        <v>1203</v>
      </c>
      <c r="D569" s="15" t="s">
        <v>1358</v>
      </c>
    </row>
    <row r="570" spans="1:4" s="2" customFormat="1" ht="15" customHeight="1" x14ac:dyDescent="0.35">
      <c r="A570" s="15">
        <v>536</v>
      </c>
      <c r="B570" s="3" t="s">
        <v>1076</v>
      </c>
      <c r="C570" s="3" t="s">
        <v>1204</v>
      </c>
      <c r="D570" s="15" t="s">
        <v>1358</v>
      </c>
    </row>
    <row r="571" spans="1:4" s="2" customFormat="1" ht="30" customHeight="1" x14ac:dyDescent="0.35">
      <c r="A571" s="15">
        <v>537</v>
      </c>
      <c r="B571" s="3" t="s">
        <v>1077</v>
      </c>
      <c r="C571" s="3" t="s">
        <v>1205</v>
      </c>
      <c r="D571" s="15" t="s">
        <v>1358</v>
      </c>
    </row>
    <row r="572" spans="1:4" s="2" customFormat="1" ht="30" customHeight="1" x14ac:dyDescent="0.35">
      <c r="A572" s="15">
        <v>549</v>
      </c>
      <c r="B572" s="3" t="s">
        <v>1078</v>
      </c>
      <c r="C572" s="3" t="s">
        <v>1206</v>
      </c>
      <c r="D572" s="15" t="s">
        <v>1358</v>
      </c>
    </row>
    <row r="573" spans="1:4" s="2" customFormat="1" ht="30" customHeight="1" x14ac:dyDescent="0.35">
      <c r="A573" s="15">
        <v>550</v>
      </c>
      <c r="B573" s="3" t="s">
        <v>1079</v>
      </c>
      <c r="C573" s="3" t="s">
        <v>1207</v>
      </c>
      <c r="D573" s="15" t="s">
        <v>1358</v>
      </c>
    </row>
    <row r="574" spans="1:4" s="2" customFormat="1" ht="30" customHeight="1" x14ac:dyDescent="0.35">
      <c r="A574" s="15">
        <v>551</v>
      </c>
      <c r="B574" s="3" t="s">
        <v>1080</v>
      </c>
      <c r="C574" s="3" t="s">
        <v>1208</v>
      </c>
      <c r="D574" s="15" t="s">
        <v>1358</v>
      </c>
    </row>
    <row r="575" spans="1:4" s="2" customFormat="1" ht="15" customHeight="1" x14ac:dyDescent="0.35">
      <c r="A575" s="15">
        <v>552</v>
      </c>
      <c r="B575" s="3" t="s">
        <v>1081</v>
      </c>
      <c r="C575" s="3" t="s">
        <v>1209</v>
      </c>
      <c r="D575" s="15" t="s">
        <v>1358</v>
      </c>
    </row>
    <row r="576" spans="1:4" s="2" customFormat="1" ht="15" customHeight="1" x14ac:dyDescent="0.35">
      <c r="A576" s="15">
        <v>606</v>
      </c>
      <c r="B576" s="3" t="s">
        <v>1082</v>
      </c>
      <c r="C576" s="3" t="s">
        <v>1083</v>
      </c>
      <c r="D576" s="15" t="s">
        <v>1358</v>
      </c>
    </row>
    <row r="577" spans="1:4" s="2" customFormat="1" ht="15" customHeight="1" x14ac:dyDescent="0.35">
      <c r="A577" s="15">
        <v>512</v>
      </c>
      <c r="B577" s="3" t="s">
        <v>1084</v>
      </c>
      <c r="C577" s="3" t="s">
        <v>1085</v>
      </c>
      <c r="D577" s="15" t="s">
        <v>178</v>
      </c>
    </row>
    <row r="578" spans="1:4" s="2" customFormat="1" ht="15" customHeight="1" x14ac:dyDescent="0.35">
      <c r="A578" s="15">
        <v>113</v>
      </c>
      <c r="B578" s="3" t="s">
        <v>1086</v>
      </c>
      <c r="C578" s="3" t="s">
        <v>1087</v>
      </c>
      <c r="D578" s="15" t="s">
        <v>1358</v>
      </c>
    </row>
    <row r="579" spans="1:4" s="2" customFormat="1" ht="30" customHeight="1" x14ac:dyDescent="0.35">
      <c r="A579" s="15">
        <v>326</v>
      </c>
      <c r="B579" s="3" t="s">
        <v>1088</v>
      </c>
      <c r="C579" s="3" t="s">
        <v>1089</v>
      </c>
      <c r="D579" s="15" t="s">
        <v>1358</v>
      </c>
    </row>
    <row r="580" spans="1:4" s="2" customFormat="1" ht="15" customHeight="1" x14ac:dyDescent="0.35">
      <c r="A580" s="15">
        <v>607</v>
      </c>
      <c r="B580" s="3" t="s">
        <v>1090</v>
      </c>
      <c r="C580" s="3" t="s">
        <v>1091</v>
      </c>
      <c r="D580" s="15" t="s">
        <v>1358</v>
      </c>
    </row>
    <row r="581" spans="1:4" s="2" customFormat="1" ht="15" customHeight="1" x14ac:dyDescent="0.35">
      <c r="A581" s="15">
        <v>608</v>
      </c>
      <c r="B581" s="3" t="s">
        <v>1092</v>
      </c>
      <c r="C581" s="3" t="s">
        <v>1093</v>
      </c>
      <c r="D581" s="15" t="s">
        <v>1358</v>
      </c>
    </row>
    <row r="582" spans="1:4" s="2" customFormat="1" ht="30" customHeight="1" x14ac:dyDescent="0.35">
      <c r="A582" s="15">
        <v>249</v>
      </c>
      <c r="B582" s="3" t="s">
        <v>1094</v>
      </c>
      <c r="C582" s="3" t="s">
        <v>1095</v>
      </c>
      <c r="D582" s="15" t="s">
        <v>178</v>
      </c>
    </row>
    <row r="583" spans="1:4" s="2" customFormat="1" ht="30" customHeight="1" x14ac:dyDescent="0.35">
      <c r="A583" s="15">
        <v>125</v>
      </c>
      <c r="B583" s="3" t="s">
        <v>1096</v>
      </c>
      <c r="C583" s="3" t="s">
        <v>1097</v>
      </c>
      <c r="D583" s="15" t="s">
        <v>1358</v>
      </c>
    </row>
    <row r="584" spans="1:4" s="2" customFormat="1" ht="30" customHeight="1" x14ac:dyDescent="0.35">
      <c r="A584" s="15">
        <v>126</v>
      </c>
      <c r="B584" s="3" t="s">
        <v>1098</v>
      </c>
      <c r="C584" s="3" t="s">
        <v>1099</v>
      </c>
      <c r="D584" s="15" t="s">
        <v>1358</v>
      </c>
    </row>
    <row r="585" spans="1:4" s="2" customFormat="1" ht="30" customHeight="1" x14ac:dyDescent="0.35">
      <c r="A585" s="15">
        <v>609</v>
      </c>
      <c r="B585" s="3" t="s">
        <v>1100</v>
      </c>
      <c r="C585" s="3" t="s">
        <v>1101</v>
      </c>
      <c r="D585" s="15" t="s">
        <v>178</v>
      </c>
    </row>
    <row r="586" spans="1:4" s="2" customFormat="1" ht="15" customHeight="1" x14ac:dyDescent="0.35">
      <c r="A586" s="15">
        <v>513</v>
      </c>
      <c r="B586" s="3" t="s">
        <v>1102</v>
      </c>
      <c r="C586" s="3" t="s">
        <v>1103</v>
      </c>
      <c r="D586" s="15" t="s">
        <v>178</v>
      </c>
    </row>
    <row r="587" spans="1:4" s="2" customFormat="1" ht="15" customHeight="1" x14ac:dyDescent="0.35">
      <c r="A587" s="15">
        <v>610</v>
      </c>
      <c r="B587" s="3" t="s">
        <v>1104</v>
      </c>
      <c r="C587" s="3" t="s">
        <v>1105</v>
      </c>
      <c r="D587" s="15" t="s">
        <v>1358</v>
      </c>
    </row>
    <row r="588" spans="1:4" s="2" customFormat="1" ht="15" customHeight="1" x14ac:dyDescent="0.35">
      <c r="A588" s="15">
        <v>275</v>
      </c>
      <c r="B588" s="3" t="s">
        <v>1106</v>
      </c>
      <c r="C588" s="3" t="s">
        <v>1107</v>
      </c>
      <c r="D588" s="15" t="s">
        <v>1358</v>
      </c>
    </row>
    <row r="589" spans="1:4" s="2" customFormat="1" ht="15" customHeight="1" x14ac:dyDescent="0.35">
      <c r="A589" s="15">
        <v>514</v>
      </c>
      <c r="B589" s="3" t="s">
        <v>1108</v>
      </c>
      <c r="C589" s="3" t="s">
        <v>1109</v>
      </c>
      <c r="D589" s="15" t="s">
        <v>178</v>
      </c>
    </row>
    <row r="590" spans="1:4" s="2" customFormat="1" ht="15" customHeight="1" x14ac:dyDescent="0.35">
      <c r="A590" s="15">
        <v>515</v>
      </c>
      <c r="B590" s="3" t="s">
        <v>1110</v>
      </c>
      <c r="C590" s="3" t="s">
        <v>1210</v>
      </c>
      <c r="D590" s="15" t="s">
        <v>178</v>
      </c>
    </row>
    <row r="591" spans="1:4" s="2" customFormat="1" ht="15" customHeight="1" x14ac:dyDescent="0.35">
      <c r="A591" s="15">
        <v>516</v>
      </c>
      <c r="B591" s="3" t="s">
        <v>1111</v>
      </c>
      <c r="C591" s="3" t="s">
        <v>1211</v>
      </c>
      <c r="D591" s="15" t="s">
        <v>178</v>
      </c>
    </row>
    <row r="592" spans="1:4" s="2" customFormat="1" ht="15" customHeight="1" x14ac:dyDescent="0.35">
      <c r="A592" s="15">
        <v>517</v>
      </c>
      <c r="B592" s="3" t="s">
        <v>1112</v>
      </c>
      <c r="C592" s="3" t="s">
        <v>1212</v>
      </c>
      <c r="D592" s="15" t="s">
        <v>178</v>
      </c>
    </row>
    <row r="593" spans="1:4" s="2" customFormat="1" ht="15" customHeight="1" x14ac:dyDescent="0.35">
      <c r="A593" s="15">
        <v>611</v>
      </c>
      <c r="B593" s="3" t="s">
        <v>1113</v>
      </c>
      <c r="C593" s="3" t="s">
        <v>1114</v>
      </c>
      <c r="D593" s="15" t="s">
        <v>1358</v>
      </c>
    </row>
    <row r="594" spans="1:4" s="2" customFormat="1" ht="15" customHeight="1" x14ac:dyDescent="0.35">
      <c r="A594" s="15">
        <v>613</v>
      </c>
      <c r="B594" s="3" t="s">
        <v>1115</v>
      </c>
      <c r="C594" s="3" t="s">
        <v>1116</v>
      </c>
      <c r="D594" s="15" t="s">
        <v>178</v>
      </c>
    </row>
    <row r="595" spans="1:4" s="2" customFormat="1" ht="15" customHeight="1" x14ac:dyDescent="0.35">
      <c r="A595" s="15">
        <v>614</v>
      </c>
      <c r="B595" s="3" t="s">
        <v>1117</v>
      </c>
      <c r="C595" s="3" t="s">
        <v>1118</v>
      </c>
      <c r="D595" s="15" t="s">
        <v>178</v>
      </c>
    </row>
    <row r="596" spans="1:4" s="2" customFormat="1" ht="15" customHeight="1" x14ac:dyDescent="0.35">
      <c r="A596" s="15">
        <v>615</v>
      </c>
      <c r="B596" s="3" t="s">
        <v>1119</v>
      </c>
      <c r="C596" s="3" t="s">
        <v>1120</v>
      </c>
      <c r="D596" s="15" t="s">
        <v>178</v>
      </c>
    </row>
    <row r="597" spans="1:4" s="2" customFormat="1" ht="15" customHeight="1" x14ac:dyDescent="0.35">
      <c r="A597" s="15">
        <v>616</v>
      </c>
      <c r="B597" s="3" t="s">
        <v>1121</v>
      </c>
      <c r="C597" s="3" t="s">
        <v>1122</v>
      </c>
      <c r="D597" s="15" t="s">
        <v>1358</v>
      </c>
    </row>
    <row r="598" spans="1:4" s="2" customFormat="1" ht="15" customHeight="1" x14ac:dyDescent="0.35">
      <c r="A598" s="15">
        <v>617</v>
      </c>
      <c r="B598" s="3" t="s">
        <v>1123</v>
      </c>
      <c r="C598" s="3" t="s">
        <v>1124</v>
      </c>
      <c r="D598" s="15" t="s">
        <v>178</v>
      </c>
    </row>
    <row r="599" spans="1:4" s="2" customFormat="1" ht="15" customHeight="1" x14ac:dyDescent="0.35">
      <c r="A599" s="15">
        <v>618</v>
      </c>
      <c r="B599" s="3" t="s">
        <v>1125</v>
      </c>
      <c r="C599" s="3" t="s">
        <v>1126</v>
      </c>
      <c r="D599" s="15" t="s">
        <v>178</v>
      </c>
    </row>
    <row r="600" spans="1:4" s="2" customFormat="1" ht="15" customHeight="1" x14ac:dyDescent="0.35">
      <c r="A600" s="15">
        <v>619</v>
      </c>
      <c r="B600" s="3" t="s">
        <v>1127</v>
      </c>
      <c r="C600" s="3" t="s">
        <v>1128</v>
      </c>
      <c r="D600" s="15" t="s">
        <v>1358</v>
      </c>
    </row>
    <row r="601" spans="1:4" s="2" customFormat="1" ht="15" customHeight="1" x14ac:dyDescent="0.35">
      <c r="A601" s="15">
        <v>620</v>
      </c>
      <c r="B601" s="3" t="s">
        <v>1129</v>
      </c>
      <c r="C601" s="3" t="s">
        <v>1130</v>
      </c>
      <c r="D601" s="15" t="s">
        <v>178</v>
      </c>
    </row>
    <row r="602" spans="1:4" s="2" customFormat="1" ht="15" customHeight="1" x14ac:dyDescent="0.35">
      <c r="A602" s="15">
        <v>621</v>
      </c>
      <c r="B602" s="3" t="s">
        <v>1131</v>
      </c>
      <c r="C602" s="3" t="s">
        <v>1132</v>
      </c>
      <c r="D602" s="15" t="s">
        <v>178</v>
      </c>
    </row>
    <row r="603" spans="1:4" s="2" customFormat="1" ht="15" customHeight="1" x14ac:dyDescent="0.35">
      <c r="A603" s="15">
        <v>622</v>
      </c>
      <c r="B603" s="3" t="s">
        <v>1133</v>
      </c>
      <c r="C603" s="3" t="s">
        <v>1134</v>
      </c>
      <c r="D603" s="15" t="s">
        <v>1358</v>
      </c>
    </row>
    <row r="604" spans="1:4" s="2" customFormat="1" ht="15" customHeight="1" x14ac:dyDescent="0.35">
      <c r="A604" s="15">
        <v>623</v>
      </c>
      <c r="B604" s="3" t="s">
        <v>1135</v>
      </c>
      <c r="C604" s="3" t="s">
        <v>1136</v>
      </c>
      <c r="D604" s="15" t="s">
        <v>1358</v>
      </c>
    </row>
    <row r="605" spans="1:4" s="2" customFormat="1" ht="15" customHeight="1" x14ac:dyDescent="0.35">
      <c r="A605" s="15">
        <v>624</v>
      </c>
      <c r="B605" s="3" t="s">
        <v>1137</v>
      </c>
      <c r="C605" s="3" t="s">
        <v>1138</v>
      </c>
      <c r="D605" s="15" t="s">
        <v>1358</v>
      </c>
    </row>
    <row r="606" spans="1:4" s="2" customFormat="1" ht="15" customHeight="1" x14ac:dyDescent="0.35">
      <c r="A606" s="15">
        <v>625</v>
      </c>
      <c r="B606" s="3" t="s">
        <v>1139</v>
      </c>
      <c r="C606" s="3" t="s">
        <v>1140</v>
      </c>
      <c r="D606" s="15" t="s">
        <v>178</v>
      </c>
    </row>
    <row r="607" spans="1:4" s="2" customFormat="1" ht="15" customHeight="1" x14ac:dyDescent="0.35">
      <c r="A607" s="15">
        <v>626</v>
      </c>
      <c r="B607" s="3" t="s">
        <v>1141</v>
      </c>
      <c r="C607" s="3" t="s">
        <v>1142</v>
      </c>
      <c r="D607" s="15" t="s">
        <v>178</v>
      </c>
    </row>
    <row r="608" spans="1:4" s="2" customFormat="1" ht="15" customHeight="1" x14ac:dyDescent="0.35">
      <c r="A608" s="15">
        <v>627</v>
      </c>
      <c r="B608" s="3" t="s">
        <v>1143</v>
      </c>
      <c r="C608" s="3" t="s">
        <v>1144</v>
      </c>
      <c r="D608" s="15" t="s">
        <v>1358</v>
      </c>
    </row>
    <row r="609" spans="1:4" s="2" customFormat="1" ht="15" customHeight="1" x14ac:dyDescent="0.35">
      <c r="A609" s="15">
        <v>628</v>
      </c>
      <c r="B609" s="3" t="s">
        <v>1145</v>
      </c>
      <c r="C609" s="3" t="s">
        <v>1146</v>
      </c>
      <c r="D609" s="15" t="s">
        <v>1358</v>
      </c>
    </row>
    <row r="610" spans="1:4" s="2" customFormat="1" ht="15" customHeight="1" x14ac:dyDescent="0.35">
      <c r="A610" s="15">
        <v>629</v>
      </c>
      <c r="B610" s="3" t="s">
        <v>1147</v>
      </c>
      <c r="C610" s="3" t="s">
        <v>1213</v>
      </c>
      <c r="D610" s="15" t="s">
        <v>1358</v>
      </c>
    </row>
    <row r="611" spans="1:4" s="2" customFormat="1" ht="15" customHeight="1" x14ac:dyDescent="0.35">
      <c r="A611" s="15">
        <v>630</v>
      </c>
      <c r="B611" s="3" t="s">
        <v>1148</v>
      </c>
      <c r="C611" s="3" t="s">
        <v>1214</v>
      </c>
      <c r="D611" s="15" t="s">
        <v>1358</v>
      </c>
    </row>
    <row r="612" spans="1:4" s="2" customFormat="1" ht="30" customHeight="1" x14ac:dyDescent="0.35">
      <c r="A612" s="15">
        <v>631</v>
      </c>
      <c r="B612" s="3" t="s">
        <v>1149</v>
      </c>
      <c r="C612" s="3" t="s">
        <v>1215</v>
      </c>
      <c r="D612" s="15" t="s">
        <v>1358</v>
      </c>
    </row>
    <row r="613" spans="1:4" s="2" customFormat="1" ht="15" customHeight="1" x14ac:dyDescent="0.35">
      <c r="A613" s="15">
        <v>632</v>
      </c>
      <c r="B613" s="3" t="s">
        <v>1150</v>
      </c>
      <c r="C613" s="3" t="s">
        <v>1151</v>
      </c>
      <c r="D613" s="15" t="s">
        <v>178</v>
      </c>
    </row>
    <row r="614" spans="1:4" s="2" customFormat="1" ht="15" customHeight="1" x14ac:dyDescent="0.35">
      <c r="A614" s="15">
        <v>633</v>
      </c>
      <c r="B614" s="3" t="s">
        <v>1152</v>
      </c>
      <c r="C614" s="3" t="s">
        <v>1153</v>
      </c>
      <c r="D614" s="15" t="s">
        <v>178</v>
      </c>
    </row>
    <row r="615" spans="1:4" s="2" customFormat="1" ht="15" customHeight="1" x14ac:dyDescent="0.35">
      <c r="A615" s="1"/>
      <c r="B615"/>
      <c r="C615" s="18"/>
      <c r="D615" s="15" t="s">
        <v>178</v>
      </c>
    </row>
    <row r="616" spans="1:4" s="2" customFormat="1" ht="15" customHeight="1" x14ac:dyDescent="0.35">
      <c r="A616" s="1"/>
      <c r="B616"/>
      <c r="C616" s="18"/>
      <c r="D616" s="15" t="s">
        <v>178</v>
      </c>
    </row>
    <row r="617" spans="1:4" s="2" customFormat="1" ht="15" customHeight="1" x14ac:dyDescent="0.35">
      <c r="A617" s="1"/>
      <c r="B617"/>
      <c r="C617" s="18"/>
      <c r="D617" s="15" t="s">
        <v>1360</v>
      </c>
    </row>
    <row r="618" spans="1:4" x14ac:dyDescent="0.35">
      <c r="D618" s="1" t="s">
        <v>1361</v>
      </c>
    </row>
    <row r="619" spans="1:4" x14ac:dyDescent="0.35">
      <c r="D619" s="1" t="s">
        <v>1362</v>
      </c>
    </row>
    <row r="620" spans="1:4" x14ac:dyDescent="0.35">
      <c r="D620" s="1" t="s">
        <v>1363</v>
      </c>
    </row>
    <row r="621" spans="1:4" x14ac:dyDescent="0.35">
      <c r="D621" s="1" t="s">
        <v>1364</v>
      </c>
    </row>
    <row r="622" spans="1:4" x14ac:dyDescent="0.35">
      <c r="D622" s="1" t="s">
        <v>1365</v>
      </c>
    </row>
    <row r="623" spans="1:4" x14ac:dyDescent="0.35">
      <c r="D623" s="1" t="s">
        <v>1368</v>
      </c>
    </row>
    <row r="624" spans="1:4" x14ac:dyDescent="0.35">
      <c r="D624" s="1" t="s">
        <v>1366</v>
      </c>
    </row>
    <row r="625" spans="4:4" x14ac:dyDescent="0.35">
      <c r="D625" s="1" t="s">
        <v>1367</v>
      </c>
    </row>
  </sheetData>
  <sheetProtection algorithmName="SHA-512" hashValue="fkYtP1VCCngxmEAmxD6UXayigueGY7mlhY87j1fASw5VpMhaRB3HD2je/uY09XEitVEwIdD8zguPxmwd+LgLbQ==" saltValue="R0RZNydQDpZlwbnczE2O9A==" spinCount="100000" sheet="1" objects="1" scenarios="1" autoFilter="0"/>
  <autoFilter ref="B6:D617" xr:uid="{00000000-0009-0000-0000-000006000000}"/>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C3:E12"/>
  <sheetViews>
    <sheetView workbookViewId="0"/>
  </sheetViews>
  <sheetFormatPr defaultColWidth="8.81640625" defaultRowHeight="14.5" x14ac:dyDescent="0.35"/>
  <cols>
    <col min="3" max="3" width="9.1796875" style="30"/>
    <col min="4" max="4" width="24" bestFit="1" customWidth="1"/>
    <col min="5" max="5" width="106.6328125" customWidth="1"/>
  </cols>
  <sheetData>
    <row r="3" spans="3:5" s="32" customFormat="1" x14ac:dyDescent="0.35">
      <c r="C3" s="31" t="s">
        <v>1230</v>
      </c>
      <c r="D3" s="32" t="s">
        <v>1231</v>
      </c>
      <c r="E3" s="32" t="s">
        <v>1232</v>
      </c>
    </row>
    <row r="4" spans="3:5" x14ac:dyDescent="0.35">
      <c r="C4" s="30">
        <v>0</v>
      </c>
      <c r="D4" t="s">
        <v>1233</v>
      </c>
      <c r="E4" t="s">
        <v>1234</v>
      </c>
    </row>
    <row r="5" spans="3:5" ht="43.5" x14ac:dyDescent="0.35">
      <c r="C5" s="30">
        <v>1</v>
      </c>
      <c r="D5" t="s">
        <v>1235</v>
      </c>
      <c r="E5" s="2" t="s">
        <v>1236</v>
      </c>
    </row>
    <row r="6" spans="3:5" ht="29" x14ac:dyDescent="0.35">
      <c r="C6" s="30">
        <v>1.2</v>
      </c>
      <c r="D6" t="s">
        <v>1235</v>
      </c>
      <c r="E6" s="2" t="s">
        <v>1238</v>
      </c>
    </row>
    <row r="7" spans="3:5" ht="72.5" x14ac:dyDescent="0.35">
      <c r="C7" s="30">
        <v>1.3</v>
      </c>
      <c r="D7" t="s">
        <v>1237</v>
      </c>
      <c r="E7" s="2" t="s">
        <v>1241</v>
      </c>
    </row>
    <row r="8" spans="3:5" x14ac:dyDescent="0.35">
      <c r="C8" s="30">
        <v>1.4</v>
      </c>
      <c r="D8" t="s">
        <v>1233</v>
      </c>
      <c r="E8" s="2" t="s">
        <v>1294</v>
      </c>
    </row>
    <row r="9" spans="3:5" ht="43.5" x14ac:dyDescent="0.35">
      <c r="C9" s="203">
        <v>1.5</v>
      </c>
      <c r="D9" t="s">
        <v>1355</v>
      </c>
      <c r="E9" s="2" t="s">
        <v>1356</v>
      </c>
    </row>
    <row r="10" spans="3:5" x14ac:dyDescent="0.35">
      <c r="C10" s="203">
        <v>1.51</v>
      </c>
      <c r="D10" t="s">
        <v>1233</v>
      </c>
      <c r="E10" s="2" t="s">
        <v>1359</v>
      </c>
    </row>
    <row r="11" spans="3:5" x14ac:dyDescent="0.35">
      <c r="C11" s="203">
        <v>1.52</v>
      </c>
      <c r="D11" t="s">
        <v>1233</v>
      </c>
      <c r="E11" s="2" t="s">
        <v>1369</v>
      </c>
    </row>
    <row r="12" spans="3:5" x14ac:dyDescent="0.35">
      <c r="C12" s="203">
        <v>1.53</v>
      </c>
      <c r="D12" t="s">
        <v>1233</v>
      </c>
      <c r="E12" s="2" t="s">
        <v>1370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0D4B9B62E87C4191FB63136FA21716" ma:contentTypeVersion="3" ma:contentTypeDescription="Create a new document." ma:contentTypeScope="" ma:versionID="52f34a55bcb4604769b5b26f83c610df">
  <xsd:schema xmlns:xsd="http://www.w3.org/2001/XMLSchema" xmlns:xs="http://www.w3.org/2001/XMLSchema" xmlns:p="http://schemas.microsoft.com/office/2006/metadata/properties" xmlns:ns1="http://schemas.microsoft.com/sharepoint/v3" xmlns:ns2="89cdaa30-7b22-4a6a-9ff8-e919efaf11cd" xmlns:ns3="4d0624c3-f678-473a-aaed-aa14d03be472" targetNamespace="http://schemas.microsoft.com/office/2006/metadata/properties" ma:root="true" ma:fieldsID="2d7cf663f22e1939383caf4bb963b843" ns1:_="" ns2:_="" ns3:_="">
    <xsd:import namespace="http://schemas.microsoft.com/sharepoint/v3"/>
    <xsd:import namespace="89cdaa30-7b22-4a6a-9ff8-e919efaf11cd"/>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Facil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cdaa30-7b22-4a6a-9ff8-e919efaf11cd" elementFormDefault="qualified">
    <xsd:import namespace="http://schemas.microsoft.com/office/2006/documentManagement/types"/>
    <xsd:import namespace="http://schemas.microsoft.com/office/infopath/2007/PartnerControls"/>
    <xsd:element name="Facility" ma:index="10" nillable="true" ma:displayName="Facility" ma:default="select..." ma:format="Dropdown" ma:internalName="Facility">
      <xsd:simpleType>
        <xsd:union memberTypes="dms:Text">
          <xsd:simpleType>
            <xsd:restriction base="dms:Choice">
              <xsd:enumeration value="select..."/>
              <xsd:enumeration value="General document"/>
              <xsd:enumeration value="Permit document"/>
              <xsd:enumeration value="AmeriTies West"/>
              <xsd:enumeration value="Cascade Steel"/>
              <xsd:enumeration value="ChemWaste"/>
              <xsd:enumeration value="Collins Pine"/>
              <xsd:enumeration value="Columbia Steel"/>
              <xsd:enumeration value="Covanta"/>
              <xsd:enumeration value="Eagle"/>
              <xsd:enumeration value="EcoLube"/>
              <xsd:enumeration value="Entek"/>
              <xsd:enumeration value="Genentech"/>
              <xsd:enumeration value="HollingsworthVose"/>
              <xsd:enumeration value="Hydro Extrusion"/>
              <xsd:enumeration value="NEXT"/>
              <xsd:enumeration value="NWMetals"/>
              <xsd:enumeration value="ORRCO"/>
              <xsd:enumeration value="Owens Brockway"/>
              <xsd:enumeration value="Packaging Corporation of America"/>
              <xsd:enumeration value="PCC Structurals"/>
              <xsd:enumeration value="QTS"/>
              <xsd:enumeration value="Roseburg FP Medford"/>
              <xsd:enumeration value="Stimson Lumber"/>
              <xsd:enumeration value="Wolf"/>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acility xmlns="89cdaa30-7b22-4a6a-9ff8-e919efaf11cd">Owens Brockway</Facility>
  </documentManagement>
</p:properties>
</file>

<file path=customXml/itemProps1.xml><?xml version="1.0" encoding="utf-8"?>
<ds:datastoreItem xmlns:ds="http://schemas.openxmlformats.org/officeDocument/2006/customXml" ds:itemID="{2AB5C536-3552-4EF4-932E-8EB7FA6BF4E5}"/>
</file>

<file path=customXml/itemProps2.xml><?xml version="1.0" encoding="utf-8"?>
<ds:datastoreItem xmlns:ds="http://schemas.openxmlformats.org/officeDocument/2006/customXml" ds:itemID="{055C7820-164C-4028-B7ED-26D533288E4E}">
  <ds:schemaRefs>
    <ds:schemaRef ds:uri="http://schemas.microsoft.com/sharepoint/v3/contenttype/forms"/>
  </ds:schemaRefs>
</ds:datastoreItem>
</file>

<file path=customXml/itemProps3.xml><?xml version="1.0" encoding="utf-8"?>
<ds:datastoreItem xmlns:ds="http://schemas.openxmlformats.org/officeDocument/2006/customXml" ds:itemID="{76FBED5D-34B5-45AB-A348-10AE231D2050}">
  <ds:schemaRefs>
    <ds:schemaRef ds:uri="http://schemas.microsoft.com/office/2006/metadata/properties"/>
    <ds:schemaRef ds:uri="167f716f-a123-4906-b88d-7e662427791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02be5d43-06ae-4eb0-a81d-6c905e67c388"/>
    <ds:schemaRef ds:uri="http://www.w3.org/XML/1998/namespace"/>
    <ds:schemaRef ds:uri="http://purl.org/dc/dcmitype/"/>
    <ds:schemaRef ds:uri="f5159bdb-866d-45ef-8222-b026924cc645"/>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Form Instructions</vt:lpstr>
      <vt:lpstr>1. Facility Information</vt:lpstr>
      <vt:lpstr>2. Emissions Units &amp; Activities</vt:lpstr>
      <vt:lpstr>3. Pollutant Emissions - EF</vt:lpstr>
      <vt:lpstr>4. Material Balance Activities</vt:lpstr>
      <vt:lpstr>5. Pollutant Emissions - MB</vt:lpstr>
      <vt:lpstr>DEQ Pollutant List</vt:lpstr>
      <vt:lpstr>RevHistory</vt:lpstr>
      <vt:lpstr>HAPs</vt:lpstr>
      <vt:lpstr>'Form Instructions'!OLE_LINK7</vt:lpstr>
      <vt:lpstr>'Form Instructions'!Print_Area</vt:lpstr>
    </vt:vector>
  </TitlesOfParts>
  <Company>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AQ405 Cleaner Air Oregon</dc:title>
  <dc:creator>GISKA Jonathan</dc:creator>
  <cp:lastModifiedBy>BILLINGS Kenzie</cp:lastModifiedBy>
  <cp:lastPrinted>2018-12-14T23:57:06Z</cp:lastPrinted>
  <dcterms:created xsi:type="dcterms:W3CDTF">2018-11-29T22:27:46Z</dcterms:created>
  <dcterms:modified xsi:type="dcterms:W3CDTF">2021-09-21T03:02:25Z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0x0101002D0D4B9B62E87C4191FB63136FA21716</vt:lpwstr>
  </property>
</Properties>
</file>