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oyars\Downloads\"/>
    </mc:Choice>
  </mc:AlternateContent>
  <xr:revisionPtr revIDLastSave="0" documentId="13_ncr:1_{CE6A2167-ED56-4955-828A-4C216E7036C8}" xr6:coauthVersionLast="47" xr6:coauthVersionMax="47" xr10:uidLastSave="{00000000-0000-0000-0000-000000000000}"/>
  <bookViews>
    <workbookView xWindow="750" yWindow="105" windowWidth="27690" windowHeight="17175" tabRatio="728" xr2:uid="{00000000-000D-0000-FFFF-FFFF00000000}"/>
  </bookViews>
  <sheets>
    <sheet name="Cover Page" sheetId="16" r:id="rId1"/>
    <sheet name="Ambient Data" sheetId="1" r:id="rId2"/>
    <sheet name="Effluent Data" sheetId="4" r:id="rId3"/>
    <sheet name="Mixed Values" sheetId="3" r:id="rId4"/>
    <sheet name="ZID Criteria" sheetId="5" r:id="rId5"/>
    <sheet name="RMZ Criteria" sheetId="8" r:id="rId6"/>
    <sheet name="100% Mix Criteria" sheetId="15" r:id="rId7"/>
    <sheet name="Copper Data" sheetId="9" r:id="rId8"/>
    <sheet name="RPA Sheet" sheetId="10" r:id="rId9"/>
    <sheet name="Cond. Conversion" sheetId="13" r:id="rId10"/>
    <sheet name="Revision" sheetId="11" r:id="rId11"/>
  </sheets>
  <definedNames>
    <definedName name="_xlnm.Print_Area" localSheetId="8">'RPA 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10" l="1"/>
  <c r="L41" i="10"/>
  <c r="L48" i="10"/>
  <c r="I42" i="10"/>
  <c r="F37" i="10"/>
  <c r="F44" i="10"/>
  <c r="B6" i="8"/>
  <c r="C6" i="8"/>
  <c r="D6" i="8"/>
  <c r="F6" i="8"/>
  <c r="G6" i="8"/>
  <c r="H6" i="8"/>
  <c r="I6" i="8"/>
  <c r="J6" i="8"/>
  <c r="K6" i="8"/>
  <c r="L6" i="8"/>
  <c r="M6" i="8"/>
  <c r="N6" i="8"/>
  <c r="O6" i="8"/>
  <c r="B7" i="8"/>
  <c r="C7" i="8"/>
  <c r="D7" i="8"/>
  <c r="F7" i="8"/>
  <c r="G7" i="8"/>
  <c r="H7" i="8"/>
  <c r="I7" i="8"/>
  <c r="J7" i="8"/>
  <c r="K7" i="8"/>
  <c r="L7" i="8"/>
  <c r="M7" i="8"/>
  <c r="N7" i="8"/>
  <c r="O7" i="8"/>
  <c r="B8" i="8"/>
  <c r="C8" i="8"/>
  <c r="D8" i="8"/>
  <c r="F8" i="8"/>
  <c r="G8" i="8"/>
  <c r="H8" i="8"/>
  <c r="I8" i="8"/>
  <c r="J8" i="8"/>
  <c r="K8" i="8"/>
  <c r="L8" i="8"/>
  <c r="M8" i="8"/>
  <c r="N8" i="8"/>
  <c r="O8" i="8"/>
  <c r="B9" i="8"/>
  <c r="C9" i="8"/>
  <c r="D9" i="8"/>
  <c r="F9" i="8"/>
  <c r="G9" i="8"/>
  <c r="H9" i="8"/>
  <c r="I9" i="8"/>
  <c r="J9" i="8"/>
  <c r="K9" i="8"/>
  <c r="L9" i="8"/>
  <c r="M9" i="8"/>
  <c r="N9" i="8"/>
  <c r="O9" i="8"/>
  <c r="B10" i="8"/>
  <c r="C10" i="8"/>
  <c r="D10" i="8"/>
  <c r="F10" i="8"/>
  <c r="G10" i="8"/>
  <c r="H10" i="8"/>
  <c r="I10" i="8"/>
  <c r="J10" i="8"/>
  <c r="K10" i="8"/>
  <c r="L10" i="8"/>
  <c r="M10" i="8"/>
  <c r="N10" i="8"/>
  <c r="O10" i="8"/>
  <c r="B11" i="8"/>
  <c r="C11" i="8"/>
  <c r="D11" i="8"/>
  <c r="F11" i="8"/>
  <c r="G11" i="8"/>
  <c r="H11" i="8"/>
  <c r="I11" i="8"/>
  <c r="J11" i="8"/>
  <c r="K11" i="8"/>
  <c r="L11" i="8"/>
  <c r="M11" i="8"/>
  <c r="N11" i="8"/>
  <c r="O11" i="8"/>
  <c r="B12" i="8"/>
  <c r="C12" i="8"/>
  <c r="D12" i="8"/>
  <c r="F12" i="8"/>
  <c r="G12" i="8"/>
  <c r="H12" i="8"/>
  <c r="I12" i="8"/>
  <c r="J12" i="8"/>
  <c r="K12" i="8"/>
  <c r="L12" i="8"/>
  <c r="M12" i="8"/>
  <c r="N12" i="8"/>
  <c r="O12" i="8"/>
  <c r="B13" i="8"/>
  <c r="C13" i="8"/>
  <c r="D13" i="8"/>
  <c r="F13" i="8"/>
  <c r="G13" i="8"/>
  <c r="H13" i="8"/>
  <c r="I13" i="8"/>
  <c r="J13" i="8"/>
  <c r="K13" i="8"/>
  <c r="L13" i="8"/>
  <c r="M13" i="8"/>
  <c r="N13" i="8"/>
  <c r="O13" i="8"/>
  <c r="B14" i="8"/>
  <c r="C14" i="8"/>
  <c r="D14" i="8"/>
  <c r="F14" i="8"/>
  <c r="G14" i="8"/>
  <c r="H14" i="8"/>
  <c r="I14" i="8"/>
  <c r="J14" i="8"/>
  <c r="K14" i="8"/>
  <c r="L14" i="8"/>
  <c r="M14" i="8"/>
  <c r="N14" i="8"/>
  <c r="O14" i="8"/>
  <c r="B15" i="8"/>
  <c r="C15" i="8"/>
  <c r="D15" i="8"/>
  <c r="F15" i="8"/>
  <c r="G15" i="8"/>
  <c r="H15" i="8"/>
  <c r="I15" i="8"/>
  <c r="J15" i="8"/>
  <c r="K15" i="8"/>
  <c r="L15" i="8"/>
  <c r="M15" i="8"/>
  <c r="N15" i="8"/>
  <c r="O15" i="8"/>
  <c r="B16" i="8"/>
  <c r="C16" i="8"/>
  <c r="D16" i="8"/>
  <c r="F16" i="8"/>
  <c r="G16" i="8"/>
  <c r="H16" i="8"/>
  <c r="I16" i="8"/>
  <c r="J16" i="8"/>
  <c r="K16" i="8"/>
  <c r="L16" i="8"/>
  <c r="M16" i="8"/>
  <c r="N16" i="8"/>
  <c r="O16" i="8"/>
  <c r="B17" i="8"/>
  <c r="C17" i="8"/>
  <c r="D17" i="8"/>
  <c r="F17" i="8"/>
  <c r="G17" i="8"/>
  <c r="H17" i="8"/>
  <c r="I17" i="8"/>
  <c r="J17" i="8"/>
  <c r="K17" i="8"/>
  <c r="L17" i="8"/>
  <c r="M17" i="8"/>
  <c r="N17" i="8"/>
  <c r="O17" i="8"/>
  <c r="B18" i="8"/>
  <c r="C18" i="8"/>
  <c r="D18" i="8"/>
  <c r="F18" i="8"/>
  <c r="G18" i="8"/>
  <c r="H18" i="8"/>
  <c r="I18" i="8"/>
  <c r="J18" i="8"/>
  <c r="K18" i="8"/>
  <c r="L18" i="8"/>
  <c r="M18" i="8"/>
  <c r="N18" i="8"/>
  <c r="O18" i="8"/>
  <c r="B19" i="8"/>
  <c r="C19" i="8"/>
  <c r="D19" i="8"/>
  <c r="F19" i="8"/>
  <c r="G19" i="8"/>
  <c r="H19" i="8"/>
  <c r="I19" i="8"/>
  <c r="J19" i="8"/>
  <c r="K19" i="8"/>
  <c r="L19" i="8"/>
  <c r="M19" i="8"/>
  <c r="N19" i="8"/>
  <c r="O19" i="8"/>
  <c r="B20" i="8"/>
  <c r="C20" i="8"/>
  <c r="D20" i="8"/>
  <c r="F20" i="8"/>
  <c r="G20" i="8"/>
  <c r="H20" i="8"/>
  <c r="I20" i="8"/>
  <c r="J20" i="8"/>
  <c r="K20" i="8"/>
  <c r="L20" i="8"/>
  <c r="M20" i="8"/>
  <c r="N20" i="8"/>
  <c r="O20" i="8"/>
  <c r="B21" i="8"/>
  <c r="C21" i="8"/>
  <c r="D21" i="8"/>
  <c r="F21" i="8"/>
  <c r="G21" i="8"/>
  <c r="H21" i="8"/>
  <c r="I21" i="8"/>
  <c r="J21" i="8"/>
  <c r="K21" i="8"/>
  <c r="L21" i="8"/>
  <c r="M21" i="8"/>
  <c r="N21" i="8"/>
  <c r="O21" i="8"/>
  <c r="B22" i="8"/>
  <c r="C22" i="8"/>
  <c r="D22" i="8"/>
  <c r="F22" i="8"/>
  <c r="G22" i="8"/>
  <c r="H22" i="8"/>
  <c r="I22" i="8"/>
  <c r="J22" i="8"/>
  <c r="K22" i="8"/>
  <c r="L22" i="8"/>
  <c r="M22" i="8"/>
  <c r="N22" i="8"/>
  <c r="O22" i="8"/>
  <c r="B23" i="8"/>
  <c r="C23" i="8"/>
  <c r="D23" i="8"/>
  <c r="F23" i="8"/>
  <c r="G23" i="8"/>
  <c r="H23" i="8"/>
  <c r="I23" i="8"/>
  <c r="J23" i="8"/>
  <c r="K23" i="8"/>
  <c r="L23" i="8"/>
  <c r="M23" i="8"/>
  <c r="N23" i="8"/>
  <c r="O23" i="8"/>
  <c r="B24" i="8"/>
  <c r="C24" i="8"/>
  <c r="D24" i="8"/>
  <c r="F24" i="8"/>
  <c r="G24" i="8"/>
  <c r="H24" i="8"/>
  <c r="I24" i="8"/>
  <c r="J24" i="8"/>
  <c r="K24" i="8"/>
  <c r="L24" i="8"/>
  <c r="M24" i="8"/>
  <c r="N24" i="8"/>
  <c r="O24" i="8"/>
  <c r="B25" i="8"/>
  <c r="C25" i="8"/>
  <c r="D25" i="8"/>
  <c r="F25" i="8"/>
  <c r="G25" i="8"/>
  <c r="H25" i="8"/>
  <c r="I25" i="8"/>
  <c r="J25" i="8"/>
  <c r="K25" i="8"/>
  <c r="L25" i="8"/>
  <c r="M25" i="8"/>
  <c r="N25" i="8"/>
  <c r="O25" i="8"/>
  <c r="B26" i="8"/>
  <c r="C26" i="8"/>
  <c r="D26" i="8"/>
  <c r="F26" i="8"/>
  <c r="G26" i="8"/>
  <c r="H26" i="8"/>
  <c r="I26" i="8"/>
  <c r="J26" i="8"/>
  <c r="K26" i="8"/>
  <c r="L26" i="8"/>
  <c r="M26" i="8"/>
  <c r="N26" i="8"/>
  <c r="O26" i="8"/>
  <c r="B27" i="8"/>
  <c r="C27" i="8"/>
  <c r="D27" i="8"/>
  <c r="F27" i="8"/>
  <c r="G27" i="8"/>
  <c r="H27" i="8"/>
  <c r="I27" i="8"/>
  <c r="J27" i="8"/>
  <c r="K27" i="8"/>
  <c r="L27" i="8"/>
  <c r="M27" i="8"/>
  <c r="N27" i="8"/>
  <c r="O27" i="8"/>
  <c r="B28" i="8"/>
  <c r="C28" i="8"/>
  <c r="D28" i="8"/>
  <c r="F28" i="8"/>
  <c r="G28" i="8"/>
  <c r="H28" i="8"/>
  <c r="I28" i="8"/>
  <c r="J28" i="8"/>
  <c r="K28" i="8"/>
  <c r="L28" i="8"/>
  <c r="M28" i="8"/>
  <c r="N28" i="8"/>
  <c r="O28" i="8"/>
  <c r="B29" i="8"/>
  <c r="C29" i="8"/>
  <c r="D29" i="8"/>
  <c r="F29" i="8"/>
  <c r="G29" i="8"/>
  <c r="H29" i="8"/>
  <c r="I29" i="8"/>
  <c r="J29" i="8"/>
  <c r="K29" i="8"/>
  <c r="L29" i="8"/>
  <c r="M29" i="8"/>
  <c r="N29" i="8"/>
  <c r="O29" i="8"/>
  <c r="B30" i="8"/>
  <c r="C30" i="8"/>
  <c r="D30" i="8"/>
  <c r="F30" i="8"/>
  <c r="G30" i="8"/>
  <c r="H30" i="8"/>
  <c r="I30" i="8"/>
  <c r="J30" i="8"/>
  <c r="K30" i="8"/>
  <c r="L30" i="8"/>
  <c r="M30" i="8"/>
  <c r="N30" i="8"/>
  <c r="O30" i="8"/>
  <c r="B31" i="8"/>
  <c r="C31" i="8"/>
  <c r="D31" i="8"/>
  <c r="F31" i="8"/>
  <c r="G31" i="8"/>
  <c r="H31" i="8"/>
  <c r="I31" i="8"/>
  <c r="J31" i="8"/>
  <c r="K31" i="8"/>
  <c r="L31" i="8"/>
  <c r="M31" i="8"/>
  <c r="N31" i="8"/>
  <c r="O31" i="8"/>
  <c r="B32" i="8"/>
  <c r="C32" i="8"/>
  <c r="D32" i="8"/>
  <c r="F32" i="8"/>
  <c r="G32" i="8"/>
  <c r="H32" i="8"/>
  <c r="I32" i="8"/>
  <c r="J32" i="8"/>
  <c r="K32" i="8"/>
  <c r="L32" i="8"/>
  <c r="M32" i="8"/>
  <c r="N32" i="8"/>
  <c r="O32" i="8"/>
  <c r="B33" i="8"/>
  <c r="C33" i="8"/>
  <c r="D33" i="8"/>
  <c r="F33" i="8"/>
  <c r="G33" i="8"/>
  <c r="H33" i="8"/>
  <c r="I33" i="8"/>
  <c r="J33" i="8"/>
  <c r="K33" i="8"/>
  <c r="L33" i="8"/>
  <c r="M33" i="8"/>
  <c r="N33" i="8"/>
  <c r="O33" i="8"/>
  <c r="B34" i="8"/>
  <c r="C34" i="8"/>
  <c r="D34" i="8"/>
  <c r="F34" i="8"/>
  <c r="G34" i="8"/>
  <c r="H34" i="8"/>
  <c r="I34" i="8"/>
  <c r="J34" i="8"/>
  <c r="K34" i="8"/>
  <c r="L34" i="8"/>
  <c r="M34" i="8"/>
  <c r="N34" i="8"/>
  <c r="O34" i="8"/>
  <c r="B35" i="8"/>
  <c r="C35" i="8"/>
  <c r="D35" i="8"/>
  <c r="F35" i="8"/>
  <c r="G35" i="8"/>
  <c r="H35" i="8"/>
  <c r="I35" i="8"/>
  <c r="J35" i="8"/>
  <c r="K35" i="8"/>
  <c r="L35" i="8"/>
  <c r="M35" i="8"/>
  <c r="N35" i="8"/>
  <c r="O35" i="8"/>
  <c r="B36" i="8"/>
  <c r="C36" i="8"/>
  <c r="D36" i="8"/>
  <c r="F36" i="8"/>
  <c r="G36" i="8"/>
  <c r="H36" i="8"/>
  <c r="I36" i="8"/>
  <c r="J36" i="8"/>
  <c r="K36" i="8"/>
  <c r="L36" i="8"/>
  <c r="M36" i="8"/>
  <c r="N36" i="8"/>
  <c r="O36" i="8"/>
  <c r="B37" i="8"/>
  <c r="C37" i="8"/>
  <c r="D37" i="8"/>
  <c r="F37" i="8"/>
  <c r="G37" i="8"/>
  <c r="H37" i="8"/>
  <c r="I37" i="8"/>
  <c r="J37" i="8"/>
  <c r="K37" i="8"/>
  <c r="L37" i="8"/>
  <c r="M37" i="8"/>
  <c r="N37" i="8"/>
  <c r="O37" i="8"/>
  <c r="B38" i="8"/>
  <c r="C38" i="8"/>
  <c r="D38" i="8"/>
  <c r="F38" i="8"/>
  <c r="G38" i="8"/>
  <c r="H38" i="8"/>
  <c r="I38" i="8"/>
  <c r="J38" i="8"/>
  <c r="K38" i="8"/>
  <c r="L38" i="8"/>
  <c r="M38" i="8"/>
  <c r="N38" i="8"/>
  <c r="O38" i="8"/>
  <c r="B39" i="8"/>
  <c r="C39" i="8"/>
  <c r="D39" i="8"/>
  <c r="F39" i="8"/>
  <c r="G39" i="8"/>
  <c r="H39" i="8"/>
  <c r="I39" i="8"/>
  <c r="J39" i="8"/>
  <c r="K39" i="8"/>
  <c r="L39" i="8"/>
  <c r="M39" i="8"/>
  <c r="N39" i="8"/>
  <c r="O39" i="8"/>
  <c r="B40" i="8"/>
  <c r="C40" i="8"/>
  <c r="D40" i="8"/>
  <c r="F40" i="8"/>
  <c r="G40" i="8"/>
  <c r="H40" i="8"/>
  <c r="I40" i="8"/>
  <c r="J40" i="8"/>
  <c r="K40" i="8"/>
  <c r="L40" i="8"/>
  <c r="M40" i="8"/>
  <c r="N40" i="8"/>
  <c r="O40" i="8"/>
  <c r="B41" i="8"/>
  <c r="C41" i="8"/>
  <c r="D41" i="8"/>
  <c r="F41" i="8"/>
  <c r="G41" i="8"/>
  <c r="H41" i="8"/>
  <c r="I41" i="8"/>
  <c r="J41" i="8"/>
  <c r="K41" i="8"/>
  <c r="L41" i="8"/>
  <c r="M41" i="8"/>
  <c r="N41" i="8"/>
  <c r="O41" i="8"/>
  <c r="B42" i="8"/>
  <c r="C42" i="8"/>
  <c r="D42" i="8"/>
  <c r="F42" i="8"/>
  <c r="G42" i="8"/>
  <c r="H42" i="8"/>
  <c r="I42" i="8"/>
  <c r="J42" i="8"/>
  <c r="K42" i="8"/>
  <c r="L42" i="8"/>
  <c r="M42" i="8"/>
  <c r="N42" i="8"/>
  <c r="O42" i="8"/>
  <c r="N5" i="8"/>
  <c r="M5" i="8"/>
  <c r="L5" i="8"/>
  <c r="K5" i="8"/>
  <c r="J5" i="8"/>
  <c r="I5" i="8"/>
  <c r="H5" i="8"/>
  <c r="F5" i="8"/>
  <c r="D5" i="8"/>
  <c r="C5" i="8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5" i="15"/>
  <c r="B5" i="8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5" i="5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22" i="3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L37" i="10" s="1"/>
  <c r="C37" i="10"/>
  <c r="B38" i="10"/>
  <c r="I38" i="10" s="1"/>
  <c r="C38" i="10"/>
  <c r="B39" i="10"/>
  <c r="I39" i="10" s="1"/>
  <c r="C39" i="10"/>
  <c r="B40" i="10"/>
  <c r="F40" i="10" s="1"/>
  <c r="C40" i="10"/>
  <c r="B41" i="10"/>
  <c r="F41" i="10" s="1"/>
  <c r="C41" i="10"/>
  <c r="B42" i="10"/>
  <c r="F42" i="10" s="1"/>
  <c r="C42" i="10"/>
  <c r="B43" i="10"/>
  <c r="F43" i="10" s="1"/>
  <c r="C43" i="10"/>
  <c r="B44" i="10"/>
  <c r="L44" i="10" s="1"/>
  <c r="C44" i="10"/>
  <c r="B45" i="10"/>
  <c r="L45" i="10" s="1"/>
  <c r="C45" i="10"/>
  <c r="B46" i="10"/>
  <c r="I46" i="10" s="1"/>
  <c r="C46" i="10"/>
  <c r="B47" i="10"/>
  <c r="I47" i="10" s="1"/>
  <c r="C47" i="10"/>
  <c r="B48" i="10"/>
  <c r="F48" i="10" s="1"/>
  <c r="C48" i="10"/>
  <c r="C11" i="10"/>
  <c r="B11" i="10"/>
  <c r="A48" i="10"/>
  <c r="D48" i="10"/>
  <c r="G48" i="10"/>
  <c r="H48" i="10"/>
  <c r="J48" i="10"/>
  <c r="A43" i="10"/>
  <c r="D43" i="10"/>
  <c r="G43" i="10"/>
  <c r="I43" i="10" s="1"/>
  <c r="J43" i="10"/>
  <c r="K43" i="10"/>
  <c r="A44" i="10"/>
  <c r="D44" i="10"/>
  <c r="G44" i="10"/>
  <c r="J44" i="10"/>
  <c r="A45" i="10"/>
  <c r="D45" i="10"/>
  <c r="F45" i="10" s="1"/>
  <c r="G45" i="10"/>
  <c r="J45" i="10"/>
  <c r="A46" i="10"/>
  <c r="D46" i="10"/>
  <c r="G46" i="10"/>
  <c r="J46" i="10"/>
  <c r="K46" i="10"/>
  <c r="A47" i="10"/>
  <c r="D47" i="10"/>
  <c r="G47" i="10"/>
  <c r="H47" i="10"/>
  <c r="J47" i="10"/>
  <c r="A37" i="10"/>
  <c r="D37" i="10"/>
  <c r="E37" i="10"/>
  <c r="G37" i="10"/>
  <c r="J37" i="10"/>
  <c r="A38" i="10"/>
  <c r="D38" i="10"/>
  <c r="G38" i="10"/>
  <c r="J38" i="10"/>
  <c r="A39" i="10"/>
  <c r="D39" i="10"/>
  <c r="G39" i="10"/>
  <c r="J39" i="10"/>
  <c r="A40" i="10"/>
  <c r="D40" i="10"/>
  <c r="G40" i="10"/>
  <c r="H40" i="10"/>
  <c r="J40" i="10"/>
  <c r="A41" i="10"/>
  <c r="D41" i="10"/>
  <c r="G41" i="10"/>
  <c r="J41" i="10"/>
  <c r="A42" i="10"/>
  <c r="D42" i="10"/>
  <c r="G42" i="10"/>
  <c r="J42" i="10"/>
  <c r="C6" i="15"/>
  <c r="D6" i="15"/>
  <c r="F6" i="15"/>
  <c r="G6" i="15"/>
  <c r="H6" i="15"/>
  <c r="I6" i="15"/>
  <c r="J6" i="15"/>
  <c r="K6" i="15"/>
  <c r="L6" i="15"/>
  <c r="M6" i="15"/>
  <c r="N6" i="15"/>
  <c r="O6" i="15"/>
  <c r="C7" i="15"/>
  <c r="D7" i="15"/>
  <c r="F7" i="15"/>
  <c r="G7" i="15"/>
  <c r="H7" i="15"/>
  <c r="I7" i="15"/>
  <c r="J7" i="15"/>
  <c r="K7" i="15"/>
  <c r="L7" i="15"/>
  <c r="M7" i="15"/>
  <c r="N7" i="15"/>
  <c r="O7" i="15"/>
  <c r="C8" i="15"/>
  <c r="D8" i="15"/>
  <c r="F8" i="15"/>
  <c r="G8" i="15"/>
  <c r="H8" i="15"/>
  <c r="I8" i="15"/>
  <c r="J8" i="15"/>
  <c r="K8" i="15"/>
  <c r="L8" i="15"/>
  <c r="M8" i="15"/>
  <c r="N8" i="15"/>
  <c r="O8" i="15"/>
  <c r="C9" i="15"/>
  <c r="D9" i="15"/>
  <c r="F9" i="15"/>
  <c r="G9" i="15"/>
  <c r="H9" i="15"/>
  <c r="I9" i="15"/>
  <c r="J9" i="15"/>
  <c r="K9" i="15"/>
  <c r="L9" i="15"/>
  <c r="M9" i="15"/>
  <c r="N9" i="15"/>
  <c r="O9" i="15"/>
  <c r="C10" i="15"/>
  <c r="D10" i="15"/>
  <c r="F10" i="15"/>
  <c r="G10" i="15"/>
  <c r="H10" i="15"/>
  <c r="I10" i="15"/>
  <c r="J10" i="15"/>
  <c r="K10" i="15"/>
  <c r="L10" i="15"/>
  <c r="M10" i="15"/>
  <c r="N10" i="15"/>
  <c r="O10" i="15"/>
  <c r="C11" i="15"/>
  <c r="D11" i="15"/>
  <c r="F11" i="15"/>
  <c r="G11" i="15"/>
  <c r="H11" i="15"/>
  <c r="I11" i="15"/>
  <c r="J11" i="15"/>
  <c r="K11" i="15"/>
  <c r="L11" i="15"/>
  <c r="M11" i="15"/>
  <c r="N11" i="15"/>
  <c r="O11" i="15"/>
  <c r="C12" i="15"/>
  <c r="D12" i="15"/>
  <c r="F12" i="15"/>
  <c r="G12" i="15"/>
  <c r="H12" i="15"/>
  <c r="I12" i="15"/>
  <c r="J12" i="15"/>
  <c r="K12" i="15"/>
  <c r="L12" i="15"/>
  <c r="M12" i="15"/>
  <c r="N12" i="15"/>
  <c r="O12" i="15"/>
  <c r="C13" i="15"/>
  <c r="D13" i="15"/>
  <c r="F13" i="15"/>
  <c r="G13" i="15"/>
  <c r="H13" i="15"/>
  <c r="I13" i="15"/>
  <c r="J13" i="15"/>
  <c r="K13" i="15"/>
  <c r="L13" i="15"/>
  <c r="M13" i="15"/>
  <c r="N13" i="15"/>
  <c r="O13" i="15"/>
  <c r="C14" i="15"/>
  <c r="D14" i="15"/>
  <c r="F14" i="15"/>
  <c r="G14" i="15"/>
  <c r="H14" i="15"/>
  <c r="I14" i="15"/>
  <c r="J14" i="15"/>
  <c r="K14" i="15"/>
  <c r="L14" i="15"/>
  <c r="M14" i="15"/>
  <c r="N14" i="15"/>
  <c r="O14" i="15"/>
  <c r="C15" i="15"/>
  <c r="D15" i="15"/>
  <c r="F15" i="15"/>
  <c r="G15" i="15"/>
  <c r="H15" i="15"/>
  <c r="I15" i="15"/>
  <c r="J15" i="15"/>
  <c r="K15" i="15"/>
  <c r="L15" i="15"/>
  <c r="M15" i="15"/>
  <c r="N15" i="15"/>
  <c r="O15" i="15"/>
  <c r="C16" i="15"/>
  <c r="D16" i="15"/>
  <c r="F16" i="15"/>
  <c r="G16" i="15"/>
  <c r="H16" i="15"/>
  <c r="I16" i="15"/>
  <c r="J16" i="15"/>
  <c r="K16" i="15"/>
  <c r="L16" i="15"/>
  <c r="M16" i="15"/>
  <c r="N16" i="15"/>
  <c r="O16" i="15"/>
  <c r="C17" i="15"/>
  <c r="D17" i="15"/>
  <c r="F17" i="15"/>
  <c r="G17" i="15"/>
  <c r="H17" i="15"/>
  <c r="I17" i="15"/>
  <c r="J17" i="15"/>
  <c r="K17" i="15"/>
  <c r="L17" i="15"/>
  <c r="M17" i="15"/>
  <c r="N17" i="15"/>
  <c r="O17" i="15"/>
  <c r="C18" i="15"/>
  <c r="D18" i="15"/>
  <c r="F18" i="15"/>
  <c r="G18" i="15"/>
  <c r="H18" i="15"/>
  <c r="I18" i="15"/>
  <c r="J18" i="15"/>
  <c r="K18" i="15"/>
  <c r="L18" i="15"/>
  <c r="M18" i="15"/>
  <c r="N18" i="15"/>
  <c r="O18" i="15"/>
  <c r="C19" i="15"/>
  <c r="D19" i="15"/>
  <c r="F19" i="15"/>
  <c r="G19" i="15"/>
  <c r="H19" i="15"/>
  <c r="I19" i="15"/>
  <c r="J19" i="15"/>
  <c r="K19" i="15"/>
  <c r="L19" i="15"/>
  <c r="M19" i="15"/>
  <c r="N19" i="15"/>
  <c r="O19" i="15"/>
  <c r="C20" i="15"/>
  <c r="D20" i="15"/>
  <c r="F20" i="15"/>
  <c r="G20" i="15"/>
  <c r="H20" i="15"/>
  <c r="I20" i="15"/>
  <c r="J20" i="15"/>
  <c r="K20" i="15"/>
  <c r="L20" i="15"/>
  <c r="M20" i="15"/>
  <c r="N20" i="15"/>
  <c r="O20" i="15"/>
  <c r="C21" i="15"/>
  <c r="D21" i="15"/>
  <c r="F21" i="15"/>
  <c r="G21" i="15"/>
  <c r="H21" i="15"/>
  <c r="I21" i="15"/>
  <c r="J21" i="15"/>
  <c r="K21" i="15"/>
  <c r="L21" i="15"/>
  <c r="M21" i="15"/>
  <c r="N21" i="15"/>
  <c r="O21" i="15"/>
  <c r="C22" i="15"/>
  <c r="D22" i="15"/>
  <c r="F22" i="15"/>
  <c r="G22" i="15"/>
  <c r="H22" i="15"/>
  <c r="I22" i="15"/>
  <c r="J22" i="15"/>
  <c r="K22" i="15"/>
  <c r="L22" i="15"/>
  <c r="M22" i="15"/>
  <c r="N22" i="15"/>
  <c r="O22" i="15"/>
  <c r="C23" i="15"/>
  <c r="D23" i="15"/>
  <c r="F23" i="15"/>
  <c r="G23" i="15"/>
  <c r="H23" i="15"/>
  <c r="I23" i="15"/>
  <c r="J23" i="15"/>
  <c r="K23" i="15"/>
  <c r="L23" i="15"/>
  <c r="M23" i="15"/>
  <c r="N23" i="15"/>
  <c r="O23" i="15"/>
  <c r="C24" i="15"/>
  <c r="D24" i="15"/>
  <c r="F24" i="15"/>
  <c r="G24" i="15"/>
  <c r="H24" i="15"/>
  <c r="I24" i="15"/>
  <c r="J24" i="15"/>
  <c r="K24" i="15"/>
  <c r="L24" i="15"/>
  <c r="M24" i="15"/>
  <c r="N24" i="15"/>
  <c r="O24" i="15"/>
  <c r="C25" i="15"/>
  <c r="D25" i="15"/>
  <c r="F25" i="15"/>
  <c r="G25" i="15"/>
  <c r="H25" i="15"/>
  <c r="I25" i="15"/>
  <c r="J25" i="15"/>
  <c r="K25" i="15"/>
  <c r="L25" i="15"/>
  <c r="M25" i="15"/>
  <c r="N25" i="15"/>
  <c r="O25" i="15"/>
  <c r="C26" i="15"/>
  <c r="D26" i="15"/>
  <c r="F26" i="15"/>
  <c r="G26" i="15"/>
  <c r="H26" i="15"/>
  <c r="I26" i="15"/>
  <c r="J26" i="15"/>
  <c r="K26" i="15"/>
  <c r="L26" i="15"/>
  <c r="M26" i="15"/>
  <c r="N26" i="15"/>
  <c r="O26" i="15"/>
  <c r="C27" i="15"/>
  <c r="D27" i="15"/>
  <c r="F27" i="15"/>
  <c r="G27" i="15"/>
  <c r="H27" i="15"/>
  <c r="I27" i="15"/>
  <c r="J27" i="15"/>
  <c r="K27" i="15"/>
  <c r="L27" i="15"/>
  <c r="M27" i="15"/>
  <c r="N27" i="15"/>
  <c r="O27" i="15"/>
  <c r="C28" i="15"/>
  <c r="D28" i="15"/>
  <c r="F28" i="15"/>
  <c r="G28" i="15"/>
  <c r="H28" i="15"/>
  <c r="I28" i="15"/>
  <c r="J28" i="15"/>
  <c r="K28" i="15"/>
  <c r="L28" i="15"/>
  <c r="M28" i="15"/>
  <c r="N28" i="15"/>
  <c r="O28" i="15"/>
  <c r="C29" i="15"/>
  <c r="D29" i="15"/>
  <c r="F29" i="15"/>
  <c r="G29" i="15"/>
  <c r="H29" i="15"/>
  <c r="I29" i="15"/>
  <c r="J29" i="15"/>
  <c r="K29" i="15"/>
  <c r="L29" i="15"/>
  <c r="M29" i="15"/>
  <c r="N29" i="15"/>
  <c r="O29" i="15"/>
  <c r="C30" i="15"/>
  <c r="D30" i="15"/>
  <c r="F30" i="15"/>
  <c r="G30" i="15"/>
  <c r="H30" i="15"/>
  <c r="I30" i="15"/>
  <c r="J30" i="15"/>
  <c r="K30" i="15"/>
  <c r="L30" i="15"/>
  <c r="M30" i="15"/>
  <c r="N30" i="15"/>
  <c r="O30" i="15"/>
  <c r="C31" i="15"/>
  <c r="D31" i="15"/>
  <c r="F31" i="15"/>
  <c r="G31" i="15"/>
  <c r="H31" i="15"/>
  <c r="I31" i="15"/>
  <c r="J31" i="15"/>
  <c r="K31" i="15"/>
  <c r="L31" i="15"/>
  <c r="M31" i="15"/>
  <c r="N31" i="15"/>
  <c r="O31" i="15"/>
  <c r="C32" i="15"/>
  <c r="D32" i="15"/>
  <c r="F32" i="15"/>
  <c r="G32" i="15"/>
  <c r="H32" i="15"/>
  <c r="I32" i="15"/>
  <c r="J32" i="15"/>
  <c r="K32" i="15"/>
  <c r="L32" i="15"/>
  <c r="M32" i="15"/>
  <c r="N32" i="15"/>
  <c r="O32" i="15"/>
  <c r="C33" i="15"/>
  <c r="D33" i="15"/>
  <c r="F33" i="15"/>
  <c r="G33" i="15"/>
  <c r="H33" i="15"/>
  <c r="I33" i="15"/>
  <c r="J33" i="15"/>
  <c r="K33" i="15"/>
  <c r="L33" i="15"/>
  <c r="M33" i="15"/>
  <c r="N33" i="15"/>
  <c r="O33" i="15"/>
  <c r="C34" i="15"/>
  <c r="D34" i="15"/>
  <c r="F34" i="15"/>
  <c r="G34" i="15"/>
  <c r="H34" i="15"/>
  <c r="I34" i="15"/>
  <c r="J34" i="15"/>
  <c r="K34" i="15"/>
  <c r="L34" i="15"/>
  <c r="M34" i="15"/>
  <c r="N34" i="15"/>
  <c r="O34" i="15"/>
  <c r="C35" i="15"/>
  <c r="D35" i="15"/>
  <c r="F35" i="15"/>
  <c r="G35" i="15"/>
  <c r="H35" i="15"/>
  <c r="I35" i="15"/>
  <c r="J35" i="15"/>
  <c r="K35" i="15"/>
  <c r="L35" i="15"/>
  <c r="M35" i="15"/>
  <c r="N35" i="15"/>
  <c r="O35" i="15"/>
  <c r="C36" i="15"/>
  <c r="D36" i="15"/>
  <c r="F36" i="15"/>
  <c r="G36" i="15"/>
  <c r="H36" i="15"/>
  <c r="I36" i="15"/>
  <c r="J36" i="15"/>
  <c r="K36" i="15"/>
  <c r="L36" i="15"/>
  <c r="M36" i="15"/>
  <c r="N36" i="15"/>
  <c r="O36" i="15"/>
  <c r="C37" i="15"/>
  <c r="D37" i="15"/>
  <c r="F37" i="15"/>
  <c r="G37" i="15"/>
  <c r="H37" i="15"/>
  <c r="I37" i="15"/>
  <c r="J37" i="15"/>
  <c r="K37" i="15"/>
  <c r="L37" i="15"/>
  <c r="M37" i="15"/>
  <c r="N37" i="15"/>
  <c r="O37" i="15"/>
  <c r="C38" i="15"/>
  <c r="D38" i="15"/>
  <c r="F38" i="15"/>
  <c r="G38" i="15"/>
  <c r="H38" i="15"/>
  <c r="I38" i="15"/>
  <c r="J38" i="15"/>
  <c r="K38" i="15"/>
  <c r="L38" i="15"/>
  <c r="M38" i="15"/>
  <c r="N38" i="15"/>
  <c r="O38" i="15"/>
  <c r="C39" i="15"/>
  <c r="D39" i="15"/>
  <c r="F39" i="15"/>
  <c r="G39" i="15"/>
  <c r="H39" i="15"/>
  <c r="I39" i="15"/>
  <c r="J39" i="15"/>
  <c r="K39" i="15"/>
  <c r="L39" i="15"/>
  <c r="M39" i="15"/>
  <c r="N39" i="15"/>
  <c r="O39" i="15"/>
  <c r="C40" i="15"/>
  <c r="D40" i="15"/>
  <c r="F40" i="15"/>
  <c r="G40" i="15"/>
  <c r="H40" i="15"/>
  <c r="I40" i="15"/>
  <c r="J40" i="15"/>
  <c r="K40" i="15"/>
  <c r="L40" i="15"/>
  <c r="M40" i="15"/>
  <c r="N40" i="15"/>
  <c r="O40" i="15"/>
  <c r="C41" i="15"/>
  <c r="D41" i="15"/>
  <c r="F41" i="15"/>
  <c r="G41" i="15"/>
  <c r="H41" i="15"/>
  <c r="I41" i="15"/>
  <c r="J41" i="15"/>
  <c r="K41" i="15"/>
  <c r="L41" i="15"/>
  <c r="M41" i="15"/>
  <c r="N41" i="15"/>
  <c r="O41" i="15"/>
  <c r="C42" i="15"/>
  <c r="D42" i="15"/>
  <c r="F42" i="15"/>
  <c r="G42" i="15"/>
  <c r="H42" i="15"/>
  <c r="I42" i="15"/>
  <c r="J42" i="15"/>
  <c r="K42" i="15"/>
  <c r="L42" i="15"/>
  <c r="M42" i="15"/>
  <c r="N42" i="15"/>
  <c r="O42" i="15"/>
  <c r="N5" i="15"/>
  <c r="M5" i="15"/>
  <c r="L5" i="15"/>
  <c r="K5" i="15"/>
  <c r="J5" i="15"/>
  <c r="I5" i="15"/>
  <c r="H5" i="15"/>
  <c r="F5" i="15"/>
  <c r="D5" i="15"/>
  <c r="C5" i="15"/>
  <c r="Y42" i="15"/>
  <c r="K48" i="10" s="1"/>
  <c r="Y42" i="5"/>
  <c r="E48" i="10" s="1"/>
  <c r="V19" i="4"/>
  <c r="U19" i="4"/>
  <c r="T19" i="4"/>
  <c r="S19" i="4"/>
  <c r="R19" i="4"/>
  <c r="Q19" i="4"/>
  <c r="V18" i="4"/>
  <c r="U18" i="4"/>
  <c r="T18" i="4"/>
  <c r="S18" i="4"/>
  <c r="R18" i="4"/>
  <c r="Q18" i="4"/>
  <c r="V17" i="4"/>
  <c r="U17" i="4"/>
  <c r="T17" i="4"/>
  <c r="S17" i="4"/>
  <c r="R17" i="4"/>
  <c r="Q17" i="4"/>
  <c r="V16" i="4"/>
  <c r="U16" i="4"/>
  <c r="T16" i="4"/>
  <c r="S16" i="4"/>
  <c r="R16" i="4"/>
  <c r="Q16" i="4"/>
  <c r="V13" i="4"/>
  <c r="U13" i="4"/>
  <c r="T13" i="4"/>
  <c r="S13" i="4"/>
  <c r="R13" i="4"/>
  <c r="Q13" i="4"/>
  <c r="V12" i="4"/>
  <c r="U12" i="4"/>
  <c r="T12" i="4"/>
  <c r="S12" i="4"/>
  <c r="R12" i="4"/>
  <c r="Q12" i="4"/>
  <c r="V11" i="4"/>
  <c r="U11" i="4"/>
  <c r="T11" i="4"/>
  <c r="S11" i="4"/>
  <c r="R11" i="4"/>
  <c r="Q11" i="4"/>
  <c r="V10" i="4"/>
  <c r="U10" i="4"/>
  <c r="T10" i="4"/>
  <c r="S10" i="4"/>
  <c r="R10" i="4"/>
  <c r="Q10" i="4"/>
  <c r="C6" i="5"/>
  <c r="D6" i="5"/>
  <c r="F6" i="5"/>
  <c r="G6" i="5"/>
  <c r="H6" i="5"/>
  <c r="I6" i="5"/>
  <c r="J6" i="5"/>
  <c r="K6" i="5"/>
  <c r="L6" i="5"/>
  <c r="M6" i="5"/>
  <c r="N6" i="5"/>
  <c r="O6" i="5"/>
  <c r="C7" i="5"/>
  <c r="D7" i="5"/>
  <c r="F7" i="5"/>
  <c r="G7" i="5"/>
  <c r="H7" i="5"/>
  <c r="I7" i="5"/>
  <c r="J7" i="5"/>
  <c r="K7" i="5"/>
  <c r="L7" i="5"/>
  <c r="M7" i="5"/>
  <c r="N7" i="5"/>
  <c r="O7" i="5"/>
  <c r="C8" i="5"/>
  <c r="D8" i="5"/>
  <c r="F8" i="5"/>
  <c r="G8" i="5"/>
  <c r="H8" i="5"/>
  <c r="I8" i="5"/>
  <c r="J8" i="5"/>
  <c r="K8" i="5"/>
  <c r="L8" i="5"/>
  <c r="M8" i="5"/>
  <c r="N8" i="5"/>
  <c r="O8" i="5"/>
  <c r="C9" i="5"/>
  <c r="D9" i="5"/>
  <c r="F9" i="5"/>
  <c r="G9" i="5"/>
  <c r="H9" i="5"/>
  <c r="I9" i="5"/>
  <c r="J9" i="5"/>
  <c r="K9" i="5"/>
  <c r="L9" i="5"/>
  <c r="M9" i="5"/>
  <c r="N9" i="5"/>
  <c r="O9" i="5"/>
  <c r="C10" i="5"/>
  <c r="D10" i="5"/>
  <c r="F10" i="5"/>
  <c r="G10" i="5"/>
  <c r="H10" i="5"/>
  <c r="I10" i="5"/>
  <c r="J10" i="5"/>
  <c r="K10" i="5"/>
  <c r="L10" i="5"/>
  <c r="M10" i="5"/>
  <c r="N10" i="5"/>
  <c r="O10" i="5"/>
  <c r="C11" i="5"/>
  <c r="D11" i="5"/>
  <c r="F11" i="5"/>
  <c r="G11" i="5"/>
  <c r="H11" i="5"/>
  <c r="I11" i="5"/>
  <c r="J11" i="5"/>
  <c r="K11" i="5"/>
  <c r="L11" i="5"/>
  <c r="M11" i="5"/>
  <c r="N11" i="5"/>
  <c r="O11" i="5"/>
  <c r="C12" i="5"/>
  <c r="D12" i="5"/>
  <c r="F12" i="5"/>
  <c r="G12" i="5"/>
  <c r="H12" i="5"/>
  <c r="I12" i="5"/>
  <c r="J12" i="5"/>
  <c r="K12" i="5"/>
  <c r="L12" i="5"/>
  <c r="M12" i="5"/>
  <c r="N12" i="5"/>
  <c r="O12" i="5"/>
  <c r="C13" i="5"/>
  <c r="D13" i="5"/>
  <c r="F13" i="5"/>
  <c r="G13" i="5"/>
  <c r="H13" i="5"/>
  <c r="I13" i="5"/>
  <c r="J13" i="5"/>
  <c r="K13" i="5"/>
  <c r="L13" i="5"/>
  <c r="M13" i="5"/>
  <c r="N13" i="5"/>
  <c r="O13" i="5"/>
  <c r="C14" i="5"/>
  <c r="D14" i="5"/>
  <c r="F14" i="5"/>
  <c r="G14" i="5"/>
  <c r="H14" i="5"/>
  <c r="I14" i="5"/>
  <c r="J14" i="5"/>
  <c r="K14" i="5"/>
  <c r="L14" i="5"/>
  <c r="M14" i="5"/>
  <c r="N14" i="5"/>
  <c r="O14" i="5"/>
  <c r="C15" i="5"/>
  <c r="D15" i="5"/>
  <c r="F15" i="5"/>
  <c r="G15" i="5"/>
  <c r="H15" i="5"/>
  <c r="I15" i="5"/>
  <c r="J15" i="5"/>
  <c r="K15" i="5"/>
  <c r="L15" i="5"/>
  <c r="M15" i="5"/>
  <c r="N15" i="5"/>
  <c r="O15" i="5"/>
  <c r="C16" i="5"/>
  <c r="D16" i="5"/>
  <c r="F16" i="5"/>
  <c r="G16" i="5"/>
  <c r="H16" i="5"/>
  <c r="I16" i="5"/>
  <c r="J16" i="5"/>
  <c r="K16" i="5"/>
  <c r="L16" i="5"/>
  <c r="M16" i="5"/>
  <c r="N16" i="5"/>
  <c r="O16" i="5"/>
  <c r="C17" i="5"/>
  <c r="D17" i="5"/>
  <c r="F17" i="5"/>
  <c r="G17" i="5"/>
  <c r="H17" i="5"/>
  <c r="I17" i="5"/>
  <c r="J17" i="5"/>
  <c r="K17" i="5"/>
  <c r="L17" i="5"/>
  <c r="M17" i="5"/>
  <c r="N17" i="5"/>
  <c r="O17" i="5"/>
  <c r="C18" i="5"/>
  <c r="D18" i="5"/>
  <c r="F18" i="5"/>
  <c r="G18" i="5"/>
  <c r="H18" i="5"/>
  <c r="I18" i="5"/>
  <c r="J18" i="5"/>
  <c r="K18" i="5"/>
  <c r="L18" i="5"/>
  <c r="M18" i="5"/>
  <c r="N18" i="5"/>
  <c r="O18" i="5"/>
  <c r="C19" i="5"/>
  <c r="D19" i="5"/>
  <c r="F19" i="5"/>
  <c r="G19" i="5"/>
  <c r="H19" i="5"/>
  <c r="I19" i="5"/>
  <c r="J19" i="5"/>
  <c r="K19" i="5"/>
  <c r="L19" i="5"/>
  <c r="M19" i="5"/>
  <c r="N19" i="5"/>
  <c r="O19" i="5"/>
  <c r="C20" i="5"/>
  <c r="D20" i="5"/>
  <c r="F20" i="5"/>
  <c r="G20" i="5"/>
  <c r="H20" i="5"/>
  <c r="I20" i="5"/>
  <c r="J20" i="5"/>
  <c r="K20" i="5"/>
  <c r="L20" i="5"/>
  <c r="M20" i="5"/>
  <c r="N20" i="5"/>
  <c r="O20" i="5"/>
  <c r="C21" i="5"/>
  <c r="D21" i="5"/>
  <c r="F21" i="5"/>
  <c r="G21" i="5"/>
  <c r="H21" i="5"/>
  <c r="I21" i="5"/>
  <c r="J21" i="5"/>
  <c r="K21" i="5"/>
  <c r="L21" i="5"/>
  <c r="M21" i="5"/>
  <c r="N21" i="5"/>
  <c r="O21" i="5"/>
  <c r="C22" i="5"/>
  <c r="D22" i="5"/>
  <c r="F22" i="5"/>
  <c r="G22" i="5"/>
  <c r="H22" i="5"/>
  <c r="I22" i="5"/>
  <c r="J22" i="5"/>
  <c r="K22" i="5"/>
  <c r="L22" i="5"/>
  <c r="M22" i="5"/>
  <c r="N22" i="5"/>
  <c r="O22" i="5"/>
  <c r="C23" i="5"/>
  <c r="D23" i="5"/>
  <c r="F23" i="5"/>
  <c r="G23" i="5"/>
  <c r="H23" i="5"/>
  <c r="I23" i="5"/>
  <c r="J23" i="5"/>
  <c r="K23" i="5"/>
  <c r="L23" i="5"/>
  <c r="M23" i="5"/>
  <c r="N23" i="5"/>
  <c r="O23" i="5"/>
  <c r="C24" i="5"/>
  <c r="D24" i="5"/>
  <c r="F24" i="5"/>
  <c r="G24" i="5"/>
  <c r="H24" i="5"/>
  <c r="I24" i="5"/>
  <c r="J24" i="5"/>
  <c r="K24" i="5"/>
  <c r="L24" i="5"/>
  <c r="M24" i="5"/>
  <c r="N24" i="5"/>
  <c r="O24" i="5"/>
  <c r="C25" i="5"/>
  <c r="D25" i="5"/>
  <c r="F25" i="5"/>
  <c r="G25" i="5"/>
  <c r="H25" i="5"/>
  <c r="I25" i="5"/>
  <c r="J25" i="5"/>
  <c r="K25" i="5"/>
  <c r="L25" i="5"/>
  <c r="M25" i="5"/>
  <c r="N25" i="5"/>
  <c r="O25" i="5"/>
  <c r="C26" i="5"/>
  <c r="D26" i="5"/>
  <c r="F26" i="5"/>
  <c r="G26" i="5"/>
  <c r="H26" i="5"/>
  <c r="I26" i="5"/>
  <c r="J26" i="5"/>
  <c r="K26" i="5"/>
  <c r="L26" i="5"/>
  <c r="M26" i="5"/>
  <c r="N26" i="5"/>
  <c r="O26" i="5"/>
  <c r="C27" i="5"/>
  <c r="D27" i="5"/>
  <c r="F27" i="5"/>
  <c r="G27" i="5"/>
  <c r="H27" i="5"/>
  <c r="I27" i="5"/>
  <c r="J27" i="5"/>
  <c r="K27" i="5"/>
  <c r="L27" i="5"/>
  <c r="M27" i="5"/>
  <c r="N27" i="5"/>
  <c r="O27" i="5"/>
  <c r="C28" i="5"/>
  <c r="D28" i="5"/>
  <c r="F28" i="5"/>
  <c r="G28" i="5"/>
  <c r="H28" i="5"/>
  <c r="I28" i="5"/>
  <c r="J28" i="5"/>
  <c r="K28" i="5"/>
  <c r="L28" i="5"/>
  <c r="M28" i="5"/>
  <c r="N28" i="5"/>
  <c r="O28" i="5"/>
  <c r="C29" i="5"/>
  <c r="D29" i="5"/>
  <c r="F29" i="5"/>
  <c r="G29" i="5"/>
  <c r="H29" i="5"/>
  <c r="I29" i="5"/>
  <c r="J29" i="5"/>
  <c r="K29" i="5"/>
  <c r="L29" i="5"/>
  <c r="M29" i="5"/>
  <c r="N29" i="5"/>
  <c r="O29" i="5"/>
  <c r="C30" i="5"/>
  <c r="D30" i="5"/>
  <c r="F30" i="5"/>
  <c r="G30" i="5"/>
  <c r="H30" i="5"/>
  <c r="I30" i="5"/>
  <c r="J30" i="5"/>
  <c r="K30" i="5"/>
  <c r="L30" i="5"/>
  <c r="M30" i="5"/>
  <c r="N30" i="5"/>
  <c r="O30" i="5"/>
  <c r="C31" i="5"/>
  <c r="D31" i="5"/>
  <c r="F31" i="5"/>
  <c r="G31" i="5"/>
  <c r="H31" i="5"/>
  <c r="I31" i="5"/>
  <c r="J31" i="5"/>
  <c r="K31" i="5"/>
  <c r="L31" i="5"/>
  <c r="M31" i="5"/>
  <c r="N31" i="5"/>
  <c r="O31" i="5"/>
  <c r="C32" i="5"/>
  <c r="D32" i="5"/>
  <c r="F32" i="5"/>
  <c r="G32" i="5"/>
  <c r="H32" i="5"/>
  <c r="I32" i="5"/>
  <c r="J32" i="5"/>
  <c r="K32" i="5"/>
  <c r="L32" i="5"/>
  <c r="M32" i="5"/>
  <c r="N32" i="5"/>
  <c r="O32" i="5"/>
  <c r="C33" i="5"/>
  <c r="D33" i="5"/>
  <c r="F33" i="5"/>
  <c r="G33" i="5"/>
  <c r="H33" i="5"/>
  <c r="I33" i="5"/>
  <c r="J33" i="5"/>
  <c r="K33" i="5"/>
  <c r="L33" i="5"/>
  <c r="M33" i="5"/>
  <c r="N33" i="5"/>
  <c r="O33" i="5"/>
  <c r="C34" i="5"/>
  <c r="D34" i="5"/>
  <c r="F34" i="5"/>
  <c r="G34" i="5"/>
  <c r="H34" i="5"/>
  <c r="I34" i="5"/>
  <c r="J34" i="5"/>
  <c r="K34" i="5"/>
  <c r="L34" i="5"/>
  <c r="M34" i="5"/>
  <c r="N34" i="5"/>
  <c r="O34" i="5"/>
  <c r="C35" i="5"/>
  <c r="D35" i="5"/>
  <c r="F35" i="5"/>
  <c r="G35" i="5"/>
  <c r="H35" i="5"/>
  <c r="I35" i="5"/>
  <c r="J35" i="5"/>
  <c r="K35" i="5"/>
  <c r="L35" i="5"/>
  <c r="M35" i="5"/>
  <c r="N35" i="5"/>
  <c r="O35" i="5"/>
  <c r="C36" i="5"/>
  <c r="D36" i="5"/>
  <c r="F36" i="5"/>
  <c r="G36" i="5"/>
  <c r="H36" i="5"/>
  <c r="I36" i="5"/>
  <c r="J36" i="5"/>
  <c r="K36" i="5"/>
  <c r="L36" i="5"/>
  <c r="M36" i="5"/>
  <c r="N36" i="5"/>
  <c r="O36" i="5"/>
  <c r="C37" i="5"/>
  <c r="D37" i="5"/>
  <c r="F37" i="5"/>
  <c r="G37" i="5"/>
  <c r="H37" i="5"/>
  <c r="I37" i="5"/>
  <c r="J37" i="5"/>
  <c r="K37" i="5"/>
  <c r="L37" i="5"/>
  <c r="M37" i="5"/>
  <c r="N37" i="5"/>
  <c r="O37" i="5"/>
  <c r="C38" i="5"/>
  <c r="D38" i="5"/>
  <c r="F38" i="5"/>
  <c r="G38" i="5"/>
  <c r="H38" i="5"/>
  <c r="I38" i="5"/>
  <c r="J38" i="5"/>
  <c r="K38" i="5"/>
  <c r="L38" i="5"/>
  <c r="M38" i="5"/>
  <c r="N38" i="5"/>
  <c r="O38" i="5"/>
  <c r="C39" i="5"/>
  <c r="D39" i="5"/>
  <c r="F39" i="5"/>
  <c r="G39" i="5"/>
  <c r="H39" i="5"/>
  <c r="I39" i="5"/>
  <c r="J39" i="5"/>
  <c r="K39" i="5"/>
  <c r="L39" i="5"/>
  <c r="M39" i="5"/>
  <c r="N39" i="5"/>
  <c r="O39" i="5"/>
  <c r="C40" i="5"/>
  <c r="D40" i="5"/>
  <c r="F40" i="5"/>
  <c r="G40" i="5"/>
  <c r="H40" i="5"/>
  <c r="I40" i="5"/>
  <c r="J40" i="5"/>
  <c r="K40" i="5"/>
  <c r="L40" i="5"/>
  <c r="M40" i="5"/>
  <c r="N40" i="5"/>
  <c r="O40" i="5"/>
  <c r="C41" i="5"/>
  <c r="D41" i="5"/>
  <c r="F41" i="5"/>
  <c r="G41" i="5"/>
  <c r="H41" i="5"/>
  <c r="I41" i="5"/>
  <c r="J41" i="5"/>
  <c r="K41" i="5"/>
  <c r="L41" i="5"/>
  <c r="M41" i="5"/>
  <c r="N41" i="5"/>
  <c r="O41" i="5"/>
  <c r="C42" i="5"/>
  <c r="D42" i="5"/>
  <c r="F42" i="5"/>
  <c r="G42" i="5"/>
  <c r="H42" i="5"/>
  <c r="I42" i="5"/>
  <c r="J42" i="5"/>
  <c r="K42" i="5"/>
  <c r="L42" i="5"/>
  <c r="M42" i="5"/>
  <c r="N42" i="5"/>
  <c r="O42" i="5"/>
  <c r="N5" i="5"/>
  <c r="M5" i="5"/>
  <c r="L5" i="5"/>
  <c r="K5" i="5"/>
  <c r="J5" i="5"/>
  <c r="I5" i="5"/>
  <c r="H5" i="5"/>
  <c r="F5" i="5"/>
  <c r="D5" i="5"/>
  <c r="C5" i="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Y42" i="8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E38" i="10" s="1"/>
  <c r="Y33" i="5"/>
  <c r="E39" i="10" s="1"/>
  <c r="Y34" i="5"/>
  <c r="E40" i="10" s="1"/>
  <c r="Y35" i="5"/>
  <c r="E41" i="10" s="1"/>
  <c r="Y36" i="5"/>
  <c r="E42" i="10" s="1"/>
  <c r="Y37" i="5"/>
  <c r="E43" i="10" s="1"/>
  <c r="Y38" i="5"/>
  <c r="E44" i="10" s="1"/>
  <c r="Y39" i="5"/>
  <c r="E45" i="10" s="1"/>
  <c r="Y40" i="5"/>
  <c r="E46" i="10" s="1"/>
  <c r="Y41" i="5"/>
  <c r="E47" i="10" s="1"/>
  <c r="Y5" i="5"/>
  <c r="AC22" i="5" s="1"/>
  <c r="K23" i="3"/>
  <c r="L23" i="3"/>
  <c r="M23" i="3"/>
  <c r="N23" i="3"/>
  <c r="O23" i="3"/>
  <c r="P23" i="3"/>
  <c r="Q23" i="3"/>
  <c r="R23" i="3"/>
  <c r="S23" i="3"/>
  <c r="T23" i="3"/>
  <c r="K24" i="3"/>
  <c r="L24" i="3"/>
  <c r="M24" i="3"/>
  <c r="N24" i="3"/>
  <c r="O24" i="3"/>
  <c r="P24" i="3"/>
  <c r="Q24" i="3"/>
  <c r="R24" i="3"/>
  <c r="S24" i="3"/>
  <c r="T24" i="3"/>
  <c r="K25" i="3"/>
  <c r="L25" i="3"/>
  <c r="M25" i="3"/>
  <c r="N25" i="3"/>
  <c r="O25" i="3"/>
  <c r="P25" i="3"/>
  <c r="Q25" i="3"/>
  <c r="R25" i="3"/>
  <c r="S25" i="3"/>
  <c r="T25" i="3"/>
  <c r="K26" i="3"/>
  <c r="L26" i="3"/>
  <c r="M26" i="3"/>
  <c r="N26" i="3"/>
  <c r="O26" i="3"/>
  <c r="P26" i="3"/>
  <c r="Q26" i="3"/>
  <c r="R26" i="3"/>
  <c r="S26" i="3"/>
  <c r="T26" i="3"/>
  <c r="K27" i="3"/>
  <c r="L27" i="3"/>
  <c r="M27" i="3"/>
  <c r="N27" i="3"/>
  <c r="O27" i="3"/>
  <c r="P27" i="3"/>
  <c r="Q27" i="3"/>
  <c r="R27" i="3"/>
  <c r="S27" i="3"/>
  <c r="T27" i="3"/>
  <c r="K28" i="3"/>
  <c r="L28" i="3"/>
  <c r="M28" i="3"/>
  <c r="N28" i="3"/>
  <c r="O28" i="3"/>
  <c r="P28" i="3"/>
  <c r="Q28" i="3"/>
  <c r="R28" i="3"/>
  <c r="S28" i="3"/>
  <c r="T28" i="3"/>
  <c r="K29" i="3"/>
  <c r="L29" i="3"/>
  <c r="M29" i="3"/>
  <c r="N29" i="3"/>
  <c r="O29" i="3"/>
  <c r="P29" i="3"/>
  <c r="Q29" i="3"/>
  <c r="R29" i="3"/>
  <c r="S29" i="3"/>
  <c r="T29" i="3"/>
  <c r="K30" i="3"/>
  <c r="L30" i="3"/>
  <c r="M30" i="3"/>
  <c r="N30" i="3"/>
  <c r="O30" i="3"/>
  <c r="P30" i="3"/>
  <c r="Q30" i="3"/>
  <c r="R30" i="3"/>
  <c r="S30" i="3"/>
  <c r="T30" i="3"/>
  <c r="K31" i="3"/>
  <c r="L31" i="3"/>
  <c r="M31" i="3"/>
  <c r="N31" i="3"/>
  <c r="O31" i="3"/>
  <c r="P31" i="3"/>
  <c r="Q31" i="3"/>
  <c r="R31" i="3"/>
  <c r="S31" i="3"/>
  <c r="T31" i="3"/>
  <c r="K32" i="3"/>
  <c r="L32" i="3"/>
  <c r="M32" i="3"/>
  <c r="N32" i="3"/>
  <c r="O32" i="3"/>
  <c r="P32" i="3"/>
  <c r="Q32" i="3"/>
  <c r="R32" i="3"/>
  <c r="S32" i="3"/>
  <c r="T32" i="3"/>
  <c r="K33" i="3"/>
  <c r="L33" i="3"/>
  <c r="M33" i="3"/>
  <c r="N33" i="3"/>
  <c r="O33" i="3"/>
  <c r="P33" i="3"/>
  <c r="Q33" i="3"/>
  <c r="R33" i="3"/>
  <c r="S33" i="3"/>
  <c r="T33" i="3"/>
  <c r="K34" i="3"/>
  <c r="L34" i="3"/>
  <c r="M34" i="3"/>
  <c r="N34" i="3"/>
  <c r="O34" i="3"/>
  <c r="P34" i="3"/>
  <c r="Q34" i="3"/>
  <c r="R34" i="3"/>
  <c r="S34" i="3"/>
  <c r="T34" i="3"/>
  <c r="K35" i="3"/>
  <c r="L35" i="3"/>
  <c r="M35" i="3"/>
  <c r="N35" i="3"/>
  <c r="O35" i="3"/>
  <c r="P35" i="3"/>
  <c r="Q35" i="3"/>
  <c r="R35" i="3"/>
  <c r="S35" i="3"/>
  <c r="T35" i="3"/>
  <c r="K36" i="3"/>
  <c r="L36" i="3"/>
  <c r="M36" i="3"/>
  <c r="N36" i="3"/>
  <c r="O36" i="3"/>
  <c r="P36" i="3"/>
  <c r="Q36" i="3"/>
  <c r="R36" i="3"/>
  <c r="S36" i="3"/>
  <c r="T36" i="3"/>
  <c r="K37" i="3"/>
  <c r="L37" i="3"/>
  <c r="M37" i="3"/>
  <c r="N37" i="3"/>
  <c r="O37" i="3"/>
  <c r="P37" i="3"/>
  <c r="Q37" i="3"/>
  <c r="R37" i="3"/>
  <c r="S37" i="3"/>
  <c r="T37" i="3"/>
  <c r="K38" i="3"/>
  <c r="L38" i="3"/>
  <c r="M38" i="3"/>
  <c r="N38" i="3"/>
  <c r="O38" i="3"/>
  <c r="P38" i="3"/>
  <c r="Q38" i="3"/>
  <c r="R38" i="3"/>
  <c r="S38" i="3"/>
  <c r="T38" i="3"/>
  <c r="K39" i="3"/>
  <c r="L39" i="3"/>
  <c r="M39" i="3"/>
  <c r="N39" i="3"/>
  <c r="O39" i="3"/>
  <c r="P39" i="3"/>
  <c r="Q39" i="3"/>
  <c r="R39" i="3"/>
  <c r="S39" i="3"/>
  <c r="T39" i="3"/>
  <c r="K40" i="3"/>
  <c r="L40" i="3"/>
  <c r="M40" i="3"/>
  <c r="N40" i="3"/>
  <c r="O40" i="3"/>
  <c r="P40" i="3"/>
  <c r="Q40" i="3"/>
  <c r="R40" i="3"/>
  <c r="S40" i="3"/>
  <c r="T40" i="3"/>
  <c r="K41" i="3"/>
  <c r="L41" i="3"/>
  <c r="M41" i="3"/>
  <c r="N41" i="3"/>
  <c r="O41" i="3"/>
  <c r="P41" i="3"/>
  <c r="Q41" i="3"/>
  <c r="R41" i="3"/>
  <c r="S41" i="3"/>
  <c r="T41" i="3"/>
  <c r="K42" i="3"/>
  <c r="L42" i="3"/>
  <c r="M42" i="3"/>
  <c r="N42" i="3"/>
  <c r="O42" i="3"/>
  <c r="P42" i="3"/>
  <c r="Q42" i="3"/>
  <c r="R42" i="3"/>
  <c r="S42" i="3"/>
  <c r="T42" i="3"/>
  <c r="K43" i="3"/>
  <c r="L43" i="3"/>
  <c r="M43" i="3"/>
  <c r="N43" i="3"/>
  <c r="O43" i="3"/>
  <c r="P43" i="3"/>
  <c r="Q43" i="3"/>
  <c r="R43" i="3"/>
  <c r="S43" i="3"/>
  <c r="T43" i="3"/>
  <c r="K44" i="3"/>
  <c r="L44" i="3"/>
  <c r="M44" i="3"/>
  <c r="N44" i="3"/>
  <c r="O44" i="3"/>
  <c r="P44" i="3"/>
  <c r="Q44" i="3"/>
  <c r="R44" i="3"/>
  <c r="S44" i="3"/>
  <c r="T44" i="3"/>
  <c r="K45" i="3"/>
  <c r="L45" i="3"/>
  <c r="M45" i="3"/>
  <c r="N45" i="3"/>
  <c r="O45" i="3"/>
  <c r="P45" i="3"/>
  <c r="Q45" i="3"/>
  <c r="R45" i="3"/>
  <c r="S45" i="3"/>
  <c r="T45" i="3"/>
  <c r="K46" i="3"/>
  <c r="L46" i="3"/>
  <c r="M46" i="3"/>
  <c r="N46" i="3"/>
  <c r="O46" i="3"/>
  <c r="P46" i="3"/>
  <c r="Q46" i="3"/>
  <c r="R46" i="3"/>
  <c r="S46" i="3"/>
  <c r="T46" i="3"/>
  <c r="K47" i="3"/>
  <c r="L47" i="3"/>
  <c r="M47" i="3"/>
  <c r="N47" i="3"/>
  <c r="O47" i="3"/>
  <c r="P47" i="3"/>
  <c r="Q47" i="3"/>
  <c r="R47" i="3"/>
  <c r="S47" i="3"/>
  <c r="T47" i="3"/>
  <c r="K48" i="3"/>
  <c r="L48" i="3"/>
  <c r="M48" i="3"/>
  <c r="N48" i="3"/>
  <c r="O48" i="3"/>
  <c r="P48" i="3"/>
  <c r="Q48" i="3"/>
  <c r="R48" i="3"/>
  <c r="S48" i="3"/>
  <c r="T48" i="3"/>
  <c r="K49" i="3"/>
  <c r="L49" i="3"/>
  <c r="M49" i="3"/>
  <c r="N49" i="3"/>
  <c r="O49" i="3"/>
  <c r="P49" i="3"/>
  <c r="Q49" i="3"/>
  <c r="R49" i="3"/>
  <c r="S49" i="3"/>
  <c r="T49" i="3"/>
  <c r="K50" i="3"/>
  <c r="L50" i="3"/>
  <c r="M50" i="3"/>
  <c r="N50" i="3"/>
  <c r="O50" i="3"/>
  <c r="P50" i="3"/>
  <c r="Q50" i="3"/>
  <c r="R50" i="3"/>
  <c r="S50" i="3"/>
  <c r="T50" i="3"/>
  <c r="K51" i="3"/>
  <c r="L51" i="3"/>
  <c r="M51" i="3"/>
  <c r="N51" i="3"/>
  <c r="O51" i="3"/>
  <c r="P51" i="3"/>
  <c r="Q51" i="3"/>
  <c r="R51" i="3"/>
  <c r="S51" i="3"/>
  <c r="T51" i="3"/>
  <c r="K52" i="3"/>
  <c r="L52" i="3"/>
  <c r="M52" i="3"/>
  <c r="N52" i="3"/>
  <c r="O52" i="3"/>
  <c r="P52" i="3"/>
  <c r="Q52" i="3"/>
  <c r="R52" i="3"/>
  <c r="S52" i="3"/>
  <c r="T52" i="3"/>
  <c r="K53" i="3"/>
  <c r="L53" i="3"/>
  <c r="M53" i="3"/>
  <c r="N53" i="3"/>
  <c r="O53" i="3"/>
  <c r="P53" i="3"/>
  <c r="Q53" i="3"/>
  <c r="R53" i="3"/>
  <c r="S53" i="3"/>
  <c r="T53" i="3"/>
  <c r="K54" i="3"/>
  <c r="L54" i="3"/>
  <c r="M54" i="3"/>
  <c r="N54" i="3"/>
  <c r="O54" i="3"/>
  <c r="P54" i="3"/>
  <c r="Q54" i="3"/>
  <c r="R54" i="3"/>
  <c r="S54" i="3"/>
  <c r="T54" i="3"/>
  <c r="K55" i="3"/>
  <c r="L55" i="3"/>
  <c r="M55" i="3"/>
  <c r="N55" i="3"/>
  <c r="O55" i="3"/>
  <c r="P55" i="3"/>
  <c r="Q55" i="3"/>
  <c r="R55" i="3"/>
  <c r="S55" i="3"/>
  <c r="T55" i="3"/>
  <c r="K56" i="3"/>
  <c r="L56" i="3"/>
  <c r="M56" i="3"/>
  <c r="N56" i="3"/>
  <c r="O56" i="3"/>
  <c r="P56" i="3"/>
  <c r="Q56" i="3"/>
  <c r="R56" i="3"/>
  <c r="S56" i="3"/>
  <c r="T56" i="3"/>
  <c r="K57" i="3"/>
  <c r="L57" i="3"/>
  <c r="M57" i="3"/>
  <c r="N57" i="3"/>
  <c r="O57" i="3"/>
  <c r="P57" i="3"/>
  <c r="Q57" i="3"/>
  <c r="R57" i="3"/>
  <c r="S57" i="3"/>
  <c r="T57" i="3"/>
  <c r="K58" i="3"/>
  <c r="L58" i="3"/>
  <c r="M58" i="3"/>
  <c r="N58" i="3"/>
  <c r="O58" i="3"/>
  <c r="P58" i="3"/>
  <c r="Q58" i="3"/>
  <c r="R58" i="3"/>
  <c r="S58" i="3"/>
  <c r="T58" i="3"/>
  <c r="K59" i="3"/>
  <c r="L59" i="3"/>
  <c r="M59" i="3"/>
  <c r="N59" i="3"/>
  <c r="O59" i="3"/>
  <c r="P59" i="3"/>
  <c r="Q59" i="3"/>
  <c r="R59" i="3"/>
  <c r="S59" i="3"/>
  <c r="T59" i="3"/>
  <c r="T22" i="3"/>
  <c r="S22" i="3"/>
  <c r="R22" i="3"/>
  <c r="Q22" i="3"/>
  <c r="P22" i="3"/>
  <c r="O22" i="3"/>
  <c r="N22" i="3"/>
  <c r="M22" i="3"/>
  <c r="L22" i="3"/>
  <c r="K22" i="3"/>
  <c r="Y37" i="15"/>
  <c r="Y38" i="15"/>
  <c r="K44" i="10" s="1"/>
  <c r="Y39" i="15"/>
  <c r="K45" i="10" s="1"/>
  <c r="Y40" i="15"/>
  <c r="Y41" i="15"/>
  <c r="K47" i="10" s="1"/>
  <c r="A42" i="8"/>
  <c r="Y41" i="8"/>
  <c r="A38" i="8"/>
  <c r="Y37" i="8"/>
  <c r="H43" i="10" s="1"/>
  <c r="A39" i="8"/>
  <c r="Y38" i="8"/>
  <c r="H44" i="10" s="1"/>
  <c r="A40" i="8"/>
  <c r="Y39" i="8"/>
  <c r="H45" i="10" s="1"/>
  <c r="A41" i="8"/>
  <c r="Y40" i="8"/>
  <c r="H46" i="10" s="1"/>
  <c r="A38" i="5"/>
  <c r="A39" i="5"/>
  <c r="A40" i="5"/>
  <c r="A41" i="5"/>
  <c r="A42" i="5"/>
  <c r="A57" i="3"/>
  <c r="B57" i="3"/>
  <c r="C57" i="3"/>
  <c r="E57" i="3"/>
  <c r="F57" i="3"/>
  <c r="G57" i="3"/>
  <c r="H57" i="3"/>
  <c r="I57" i="3"/>
  <c r="J57" i="3"/>
  <c r="AO57" i="3"/>
  <c r="AP57" i="3"/>
  <c r="AQ57" i="3"/>
  <c r="AR57" i="3"/>
  <c r="AS57" i="3"/>
  <c r="AT57" i="3"/>
  <c r="AU57" i="3"/>
  <c r="AV57" i="3"/>
  <c r="AW57" i="3"/>
  <c r="AX57" i="3"/>
  <c r="A58" i="3"/>
  <c r="B58" i="3"/>
  <c r="C58" i="3"/>
  <c r="E58" i="3"/>
  <c r="F58" i="3"/>
  <c r="G58" i="3"/>
  <c r="H58" i="3"/>
  <c r="I58" i="3"/>
  <c r="J58" i="3"/>
  <c r="AO58" i="3"/>
  <c r="AP58" i="3"/>
  <c r="AQ58" i="3"/>
  <c r="AR58" i="3"/>
  <c r="AS58" i="3"/>
  <c r="AT58" i="3"/>
  <c r="AU58" i="3"/>
  <c r="AV58" i="3"/>
  <c r="AW58" i="3"/>
  <c r="AX58" i="3"/>
  <c r="A59" i="3"/>
  <c r="B59" i="3"/>
  <c r="C59" i="3"/>
  <c r="E59" i="3"/>
  <c r="F59" i="3"/>
  <c r="G59" i="3"/>
  <c r="H59" i="3"/>
  <c r="I59" i="3"/>
  <c r="J59" i="3"/>
  <c r="AO59" i="3"/>
  <c r="AP59" i="3"/>
  <c r="AQ59" i="3"/>
  <c r="AR59" i="3"/>
  <c r="AS59" i="3"/>
  <c r="AT59" i="3"/>
  <c r="AU59" i="3"/>
  <c r="AV59" i="3"/>
  <c r="AW59" i="3"/>
  <c r="AX59" i="3"/>
  <c r="V19" i="1"/>
  <c r="U19" i="1"/>
  <c r="T19" i="1"/>
  <c r="S19" i="1"/>
  <c r="R19" i="1"/>
  <c r="Q19" i="1"/>
  <c r="V18" i="1"/>
  <c r="U18" i="1"/>
  <c r="T18" i="1"/>
  <c r="S18" i="1"/>
  <c r="R18" i="1"/>
  <c r="Q18" i="1"/>
  <c r="V17" i="1"/>
  <c r="U17" i="1"/>
  <c r="T17" i="1"/>
  <c r="S17" i="1"/>
  <c r="R17" i="1"/>
  <c r="Q17" i="1"/>
  <c r="V16" i="1"/>
  <c r="U16" i="1"/>
  <c r="T16" i="1"/>
  <c r="S16" i="1"/>
  <c r="R16" i="1"/>
  <c r="Q16" i="1"/>
  <c r="V13" i="1"/>
  <c r="U13" i="1"/>
  <c r="T13" i="1"/>
  <c r="S13" i="1"/>
  <c r="R13" i="1"/>
  <c r="Q13" i="1"/>
  <c r="V12" i="1"/>
  <c r="U12" i="1"/>
  <c r="T12" i="1"/>
  <c r="S12" i="1"/>
  <c r="R12" i="1"/>
  <c r="Q12" i="1"/>
  <c r="V11" i="1"/>
  <c r="U11" i="1"/>
  <c r="T11" i="1"/>
  <c r="S11" i="1"/>
  <c r="R11" i="1"/>
  <c r="Q11" i="1"/>
  <c r="V10" i="1"/>
  <c r="U10" i="1"/>
  <c r="T10" i="1"/>
  <c r="S10" i="1"/>
  <c r="R10" i="1"/>
  <c r="Q10" i="1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K37" i="10" s="1"/>
  <c r="Y32" i="15"/>
  <c r="K38" i="10" s="1"/>
  <c r="Y33" i="15"/>
  <c r="K39" i="10" s="1"/>
  <c r="Y34" i="15"/>
  <c r="K40" i="10" s="1"/>
  <c r="Y35" i="15"/>
  <c r="K41" i="10" s="1"/>
  <c r="Y36" i="15"/>
  <c r="K42" i="10" s="1"/>
  <c r="Y27" i="8"/>
  <c r="Y28" i="8"/>
  <c r="Y29" i="8"/>
  <c r="Y30" i="8"/>
  <c r="Y31" i="8"/>
  <c r="H37" i="10" s="1"/>
  <c r="Y32" i="8"/>
  <c r="H38" i="10" s="1"/>
  <c r="Y33" i="8"/>
  <c r="H39" i="10" s="1"/>
  <c r="Y34" i="8"/>
  <c r="Y35" i="8"/>
  <c r="H41" i="10" s="1"/>
  <c r="Y36" i="8"/>
  <c r="H42" i="10" s="1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23" i="3"/>
  <c r="B23" i="3"/>
  <c r="C23" i="3"/>
  <c r="E23" i="3"/>
  <c r="F23" i="3"/>
  <c r="G23" i="3"/>
  <c r="H23" i="3"/>
  <c r="I23" i="3"/>
  <c r="J23" i="3"/>
  <c r="A24" i="3"/>
  <c r="B24" i="3"/>
  <c r="C24" i="3"/>
  <c r="E24" i="3"/>
  <c r="F24" i="3"/>
  <c r="G24" i="3"/>
  <c r="H24" i="3"/>
  <c r="I24" i="3"/>
  <c r="J24" i="3"/>
  <c r="A25" i="3"/>
  <c r="B25" i="3"/>
  <c r="C25" i="3"/>
  <c r="E25" i="3"/>
  <c r="F25" i="3"/>
  <c r="G25" i="3"/>
  <c r="H25" i="3"/>
  <c r="I25" i="3"/>
  <c r="J25" i="3"/>
  <c r="A26" i="3"/>
  <c r="B26" i="3"/>
  <c r="C26" i="3"/>
  <c r="E26" i="3"/>
  <c r="F26" i="3"/>
  <c r="G26" i="3"/>
  <c r="H26" i="3"/>
  <c r="I26" i="3"/>
  <c r="J26" i="3"/>
  <c r="A27" i="3"/>
  <c r="B27" i="3"/>
  <c r="C27" i="3"/>
  <c r="E27" i="3"/>
  <c r="F27" i="3"/>
  <c r="G27" i="3"/>
  <c r="H27" i="3"/>
  <c r="I27" i="3"/>
  <c r="J27" i="3"/>
  <c r="A28" i="3"/>
  <c r="B28" i="3"/>
  <c r="C28" i="3"/>
  <c r="E28" i="3"/>
  <c r="F28" i="3"/>
  <c r="G28" i="3"/>
  <c r="H28" i="3"/>
  <c r="I28" i="3"/>
  <c r="J28" i="3"/>
  <c r="A29" i="3"/>
  <c r="B29" i="3"/>
  <c r="C29" i="3"/>
  <c r="E29" i="3"/>
  <c r="F29" i="3"/>
  <c r="G29" i="3"/>
  <c r="H29" i="3"/>
  <c r="I29" i="3"/>
  <c r="J29" i="3"/>
  <c r="A30" i="3"/>
  <c r="B30" i="3"/>
  <c r="C30" i="3"/>
  <c r="E30" i="3"/>
  <c r="F30" i="3"/>
  <c r="G30" i="3"/>
  <c r="H30" i="3"/>
  <c r="I30" i="3"/>
  <c r="J30" i="3"/>
  <c r="A31" i="3"/>
  <c r="B31" i="3"/>
  <c r="C31" i="3"/>
  <c r="E31" i="3"/>
  <c r="F31" i="3"/>
  <c r="G31" i="3"/>
  <c r="H31" i="3"/>
  <c r="I31" i="3"/>
  <c r="J31" i="3"/>
  <c r="A32" i="3"/>
  <c r="B32" i="3"/>
  <c r="C32" i="3"/>
  <c r="E32" i="3"/>
  <c r="F32" i="3"/>
  <c r="G32" i="3"/>
  <c r="H32" i="3"/>
  <c r="I32" i="3"/>
  <c r="J32" i="3"/>
  <c r="A33" i="3"/>
  <c r="B33" i="3"/>
  <c r="C33" i="3"/>
  <c r="E33" i="3"/>
  <c r="F33" i="3"/>
  <c r="G33" i="3"/>
  <c r="H33" i="3"/>
  <c r="I33" i="3"/>
  <c r="J33" i="3"/>
  <c r="A34" i="3"/>
  <c r="B34" i="3"/>
  <c r="C34" i="3"/>
  <c r="E34" i="3"/>
  <c r="F34" i="3"/>
  <c r="G34" i="3"/>
  <c r="H34" i="3"/>
  <c r="I34" i="3"/>
  <c r="J34" i="3"/>
  <c r="A35" i="3"/>
  <c r="B35" i="3"/>
  <c r="C35" i="3"/>
  <c r="E35" i="3"/>
  <c r="F35" i="3"/>
  <c r="G35" i="3"/>
  <c r="H35" i="3"/>
  <c r="I35" i="3"/>
  <c r="J35" i="3"/>
  <c r="A36" i="3"/>
  <c r="B36" i="3"/>
  <c r="C36" i="3"/>
  <c r="E36" i="3"/>
  <c r="F36" i="3"/>
  <c r="G36" i="3"/>
  <c r="H36" i="3"/>
  <c r="I36" i="3"/>
  <c r="J36" i="3"/>
  <c r="A37" i="3"/>
  <c r="B37" i="3"/>
  <c r="C37" i="3"/>
  <c r="E37" i="3"/>
  <c r="F37" i="3"/>
  <c r="G37" i="3"/>
  <c r="H37" i="3"/>
  <c r="I37" i="3"/>
  <c r="J37" i="3"/>
  <c r="A38" i="3"/>
  <c r="B38" i="3"/>
  <c r="C38" i="3"/>
  <c r="E38" i="3"/>
  <c r="F38" i="3"/>
  <c r="G38" i="3"/>
  <c r="H38" i="3"/>
  <c r="I38" i="3"/>
  <c r="J38" i="3"/>
  <c r="A39" i="3"/>
  <c r="B39" i="3"/>
  <c r="C39" i="3"/>
  <c r="E39" i="3"/>
  <c r="F39" i="3"/>
  <c r="G39" i="3"/>
  <c r="H39" i="3"/>
  <c r="I39" i="3"/>
  <c r="J39" i="3"/>
  <c r="A40" i="3"/>
  <c r="B40" i="3"/>
  <c r="C40" i="3"/>
  <c r="E40" i="3"/>
  <c r="F40" i="3"/>
  <c r="G40" i="3"/>
  <c r="H40" i="3"/>
  <c r="I40" i="3"/>
  <c r="J40" i="3"/>
  <c r="A41" i="3"/>
  <c r="B41" i="3"/>
  <c r="C41" i="3"/>
  <c r="E41" i="3"/>
  <c r="F41" i="3"/>
  <c r="G41" i="3"/>
  <c r="H41" i="3"/>
  <c r="I41" i="3"/>
  <c r="J41" i="3"/>
  <c r="A42" i="3"/>
  <c r="B42" i="3"/>
  <c r="C42" i="3"/>
  <c r="E42" i="3"/>
  <c r="F42" i="3"/>
  <c r="G42" i="3"/>
  <c r="H42" i="3"/>
  <c r="I42" i="3"/>
  <c r="J42" i="3"/>
  <c r="A43" i="3"/>
  <c r="B43" i="3"/>
  <c r="C43" i="3"/>
  <c r="E43" i="3"/>
  <c r="F43" i="3"/>
  <c r="G43" i="3"/>
  <c r="H43" i="3"/>
  <c r="I43" i="3"/>
  <c r="J43" i="3"/>
  <c r="A44" i="3"/>
  <c r="B44" i="3"/>
  <c r="C44" i="3"/>
  <c r="E44" i="3"/>
  <c r="F44" i="3"/>
  <c r="G44" i="3"/>
  <c r="H44" i="3"/>
  <c r="I44" i="3"/>
  <c r="J44" i="3"/>
  <c r="A45" i="3"/>
  <c r="B45" i="3"/>
  <c r="C45" i="3"/>
  <c r="E45" i="3"/>
  <c r="F45" i="3"/>
  <c r="G45" i="3"/>
  <c r="H45" i="3"/>
  <c r="I45" i="3"/>
  <c r="J45" i="3"/>
  <c r="A46" i="3"/>
  <c r="B46" i="3"/>
  <c r="C46" i="3"/>
  <c r="E46" i="3"/>
  <c r="F46" i="3"/>
  <c r="G46" i="3"/>
  <c r="H46" i="3"/>
  <c r="I46" i="3"/>
  <c r="J46" i="3"/>
  <c r="A47" i="3"/>
  <c r="B47" i="3"/>
  <c r="C47" i="3"/>
  <c r="E47" i="3"/>
  <c r="F47" i="3"/>
  <c r="G47" i="3"/>
  <c r="H47" i="3"/>
  <c r="I47" i="3"/>
  <c r="J47" i="3"/>
  <c r="A48" i="3"/>
  <c r="B48" i="3"/>
  <c r="C48" i="3"/>
  <c r="E48" i="3"/>
  <c r="F48" i="3"/>
  <c r="G48" i="3"/>
  <c r="H48" i="3"/>
  <c r="I48" i="3"/>
  <c r="J48" i="3"/>
  <c r="A49" i="3"/>
  <c r="B49" i="3"/>
  <c r="C49" i="3"/>
  <c r="E49" i="3"/>
  <c r="F49" i="3"/>
  <c r="G49" i="3"/>
  <c r="H49" i="3"/>
  <c r="I49" i="3"/>
  <c r="J49" i="3"/>
  <c r="A50" i="3"/>
  <c r="B50" i="3"/>
  <c r="C50" i="3"/>
  <c r="E50" i="3"/>
  <c r="F50" i="3"/>
  <c r="G50" i="3"/>
  <c r="H50" i="3"/>
  <c r="I50" i="3"/>
  <c r="J50" i="3"/>
  <c r="A51" i="3"/>
  <c r="B51" i="3"/>
  <c r="C51" i="3"/>
  <c r="E51" i="3"/>
  <c r="F51" i="3"/>
  <c r="G51" i="3"/>
  <c r="H51" i="3"/>
  <c r="I51" i="3"/>
  <c r="J51" i="3"/>
  <c r="A52" i="3"/>
  <c r="B52" i="3"/>
  <c r="C52" i="3"/>
  <c r="E52" i="3"/>
  <c r="F52" i="3"/>
  <c r="G52" i="3"/>
  <c r="H52" i="3"/>
  <c r="I52" i="3"/>
  <c r="J52" i="3"/>
  <c r="A53" i="3"/>
  <c r="B53" i="3"/>
  <c r="C53" i="3"/>
  <c r="E53" i="3"/>
  <c r="F53" i="3"/>
  <c r="G53" i="3"/>
  <c r="H53" i="3"/>
  <c r="I53" i="3"/>
  <c r="J53" i="3"/>
  <c r="A54" i="3"/>
  <c r="B54" i="3"/>
  <c r="C54" i="3"/>
  <c r="E54" i="3"/>
  <c r="F54" i="3"/>
  <c r="G54" i="3"/>
  <c r="H54" i="3"/>
  <c r="I54" i="3"/>
  <c r="J54" i="3"/>
  <c r="A55" i="3"/>
  <c r="B55" i="3"/>
  <c r="C55" i="3"/>
  <c r="E55" i="3"/>
  <c r="F55" i="3"/>
  <c r="G55" i="3"/>
  <c r="H55" i="3"/>
  <c r="I55" i="3"/>
  <c r="J55" i="3"/>
  <c r="A56" i="3"/>
  <c r="B56" i="3"/>
  <c r="C56" i="3"/>
  <c r="E56" i="3"/>
  <c r="F56" i="3"/>
  <c r="G56" i="3"/>
  <c r="H56" i="3"/>
  <c r="I56" i="3"/>
  <c r="J56" i="3"/>
  <c r="F22" i="3"/>
  <c r="G22" i="3"/>
  <c r="H22" i="3"/>
  <c r="I22" i="3"/>
  <c r="J22" i="3"/>
  <c r="E22" i="3"/>
  <c r="C22" i="3"/>
  <c r="B22" i="3"/>
  <c r="A22" i="3"/>
  <c r="F47" i="10" l="1"/>
  <c r="F39" i="10"/>
  <c r="I45" i="10"/>
  <c r="I37" i="10"/>
  <c r="L43" i="10"/>
  <c r="F46" i="10"/>
  <c r="F38" i="10"/>
  <c r="I44" i="10"/>
  <c r="L42" i="10"/>
  <c r="I41" i="10"/>
  <c r="L47" i="10"/>
  <c r="L39" i="10"/>
  <c r="I48" i="10"/>
  <c r="I40" i="10"/>
  <c r="L46" i="10"/>
  <c r="L38" i="10"/>
  <c r="AC19" i="5"/>
  <c r="AC20" i="5"/>
  <c r="AC21" i="5"/>
  <c r="BC54" i="3"/>
  <c r="BD54" i="3" s="1"/>
  <c r="BE54" i="3" s="1"/>
  <c r="AZ54" i="3"/>
  <c r="BA54" i="3" s="1"/>
  <c r="BC53" i="3"/>
  <c r="BD53" i="3" s="1"/>
  <c r="AZ53" i="3"/>
  <c r="BA53" i="3" s="1"/>
  <c r="BC52" i="3"/>
  <c r="BD52" i="3" s="1"/>
  <c r="BE52" i="3" s="1"/>
  <c r="AZ52" i="3"/>
  <c r="BA52" i="3" s="1"/>
  <c r="BC51" i="3"/>
  <c r="BD51" i="3" s="1"/>
  <c r="AZ51" i="3"/>
  <c r="BA51" i="3" s="1"/>
  <c r="BC50" i="3"/>
  <c r="BD50" i="3" s="1"/>
  <c r="BE50" i="3" s="1"/>
  <c r="AZ50" i="3"/>
  <c r="BA50" i="3" s="1"/>
  <c r="BC49" i="3"/>
  <c r="BD49" i="3" s="1"/>
  <c r="AZ49" i="3"/>
  <c r="BA49" i="3" s="1"/>
  <c r="BC48" i="3"/>
  <c r="BD48" i="3" s="1"/>
  <c r="BE48" i="3" s="1"/>
  <c r="AZ48" i="3"/>
  <c r="BA48" i="3" s="1"/>
  <c r="BC47" i="3"/>
  <c r="BD47" i="3" s="1"/>
  <c r="AZ47" i="3"/>
  <c r="BA47" i="3" s="1"/>
  <c r="BC46" i="3"/>
  <c r="BD46" i="3" s="1"/>
  <c r="BE46" i="3" s="1"/>
  <c r="AZ46" i="3"/>
  <c r="BA46" i="3" s="1"/>
  <c r="BC45" i="3"/>
  <c r="BD45" i="3" s="1"/>
  <c r="AZ45" i="3"/>
  <c r="BA45" i="3" s="1"/>
  <c r="BC44" i="3"/>
  <c r="BD44" i="3" s="1"/>
  <c r="BE44" i="3" s="1"/>
  <c r="AZ44" i="3"/>
  <c r="BA44" i="3" s="1"/>
  <c r="BC43" i="3"/>
  <c r="BD43" i="3" s="1"/>
  <c r="AZ43" i="3"/>
  <c r="BA43" i="3" s="1"/>
  <c r="BC42" i="3"/>
  <c r="BD42" i="3" s="1"/>
  <c r="BE42" i="3" s="1"/>
  <c r="AZ42" i="3"/>
  <c r="BA42" i="3" s="1"/>
  <c r="BC41" i="3"/>
  <c r="BD41" i="3" s="1"/>
  <c r="AZ41" i="3"/>
  <c r="BA41" i="3" s="1"/>
  <c r="BC40" i="3"/>
  <c r="BD40" i="3" s="1"/>
  <c r="BE40" i="3" s="1"/>
  <c r="AZ40" i="3"/>
  <c r="BA40" i="3" s="1"/>
  <c r="BC39" i="3"/>
  <c r="BD39" i="3" s="1"/>
  <c r="AZ39" i="3"/>
  <c r="BA39" i="3" s="1"/>
  <c r="BC38" i="3"/>
  <c r="BD38" i="3" s="1"/>
  <c r="BE38" i="3" s="1"/>
  <c r="AZ38" i="3"/>
  <c r="BA38" i="3" s="1"/>
  <c r="BC37" i="3"/>
  <c r="BD37" i="3" s="1"/>
  <c r="AZ37" i="3"/>
  <c r="BA37" i="3" s="1"/>
  <c r="BC36" i="3"/>
  <c r="BD36" i="3" s="1"/>
  <c r="BE36" i="3" s="1"/>
  <c r="AZ36" i="3"/>
  <c r="BA36" i="3" s="1"/>
  <c r="BC35" i="3"/>
  <c r="BD35" i="3" s="1"/>
  <c r="AZ35" i="3"/>
  <c r="BA35" i="3" s="1"/>
  <c r="BC34" i="3"/>
  <c r="BD34" i="3" s="1"/>
  <c r="BE34" i="3" s="1"/>
  <c r="AZ34" i="3"/>
  <c r="BA34" i="3" s="1"/>
  <c r="BC33" i="3"/>
  <c r="BD33" i="3" s="1"/>
  <c r="AZ33" i="3"/>
  <c r="BA33" i="3" s="1"/>
  <c r="BC32" i="3"/>
  <c r="BD32" i="3" s="1"/>
  <c r="BE32" i="3" s="1"/>
  <c r="AZ32" i="3"/>
  <c r="BA32" i="3" s="1"/>
  <c r="BC31" i="3"/>
  <c r="BD31" i="3" s="1"/>
  <c r="AZ31" i="3"/>
  <c r="BA31" i="3" s="1"/>
  <c r="BC30" i="3"/>
  <c r="BD30" i="3" s="1"/>
  <c r="BE30" i="3" s="1"/>
  <c r="AZ30" i="3"/>
  <c r="BA30" i="3" s="1"/>
  <c r="BC29" i="3"/>
  <c r="BD29" i="3" s="1"/>
  <c r="AZ29" i="3"/>
  <c r="BA29" i="3" s="1"/>
  <c r="BC28" i="3"/>
  <c r="BD28" i="3" s="1"/>
  <c r="BE28" i="3" s="1"/>
  <c r="AZ28" i="3"/>
  <c r="BA28" i="3" s="1"/>
  <c r="BC27" i="3"/>
  <c r="BD27" i="3" s="1"/>
  <c r="AZ27" i="3"/>
  <c r="BA27" i="3" s="1"/>
  <c r="BC26" i="3"/>
  <c r="BD26" i="3" s="1"/>
  <c r="BE26" i="3" s="1"/>
  <c r="AZ26" i="3"/>
  <c r="BA26" i="3" s="1"/>
  <c r="BC25" i="3"/>
  <c r="BD25" i="3" s="1"/>
  <c r="AZ25" i="3"/>
  <c r="BA25" i="3" s="1"/>
  <c r="BC24" i="3"/>
  <c r="BD24" i="3" s="1"/>
  <c r="BE24" i="3" s="1"/>
  <c r="AZ24" i="3"/>
  <c r="BA24" i="3" s="1"/>
  <c r="BC23" i="3"/>
  <c r="BD23" i="3" s="1"/>
  <c r="AZ23" i="3"/>
  <c r="BA23" i="3" s="1"/>
  <c r="BC22" i="3"/>
  <c r="BD22" i="3" s="1"/>
  <c r="BE22" i="3" s="1"/>
  <c r="AZ22" i="3"/>
  <c r="BA22" i="3" s="1"/>
  <c r="BF26" i="3" l="1"/>
  <c r="BB26" i="3"/>
  <c r="BF28" i="3"/>
  <c r="BB28" i="3"/>
  <c r="BF34" i="3"/>
  <c r="BB34" i="3"/>
  <c r="BF36" i="3"/>
  <c r="BB36" i="3"/>
  <c r="BB40" i="3"/>
  <c r="BF40" i="3"/>
  <c r="BF27" i="3"/>
  <c r="BB27" i="3"/>
  <c r="BB37" i="3"/>
  <c r="BF37" i="3"/>
  <c r="BF43" i="3"/>
  <c r="BB43" i="3"/>
  <c r="BB45" i="3"/>
  <c r="BF45" i="3"/>
  <c r="BB47" i="3"/>
  <c r="BF47" i="3"/>
  <c r="BF49" i="3"/>
  <c r="BB49" i="3"/>
  <c r="BF51" i="3"/>
  <c r="BB51" i="3"/>
  <c r="BB53" i="3"/>
  <c r="BF53" i="3"/>
  <c r="BB39" i="3"/>
  <c r="BF39" i="3"/>
  <c r="BF41" i="3"/>
  <c r="BB41" i="3"/>
  <c r="BB29" i="3"/>
  <c r="BF29" i="3"/>
  <c r="BB31" i="3"/>
  <c r="BF31" i="3"/>
  <c r="BF33" i="3"/>
  <c r="BB33" i="3"/>
  <c r="BF35" i="3"/>
  <c r="BB35" i="3"/>
  <c r="BE25" i="3"/>
  <c r="BE27" i="3"/>
  <c r="BE31" i="3"/>
  <c r="BE33" i="3"/>
  <c r="BE35" i="3"/>
  <c r="BE37" i="3"/>
  <c r="BE39" i="3"/>
  <c r="BE41" i="3"/>
  <c r="BE43" i="3"/>
  <c r="BE45" i="3"/>
  <c r="BE47" i="3"/>
  <c r="BE49" i="3"/>
  <c r="BE51" i="3"/>
  <c r="BE53" i="3"/>
  <c r="BB23" i="3"/>
  <c r="BF23" i="3"/>
  <c r="BF25" i="3"/>
  <c r="BB25" i="3"/>
  <c r="BE23" i="3"/>
  <c r="BE29" i="3"/>
  <c r="BI22" i="3"/>
  <c r="BF22" i="3"/>
  <c r="BB22" i="3"/>
  <c r="BB24" i="3"/>
  <c r="BF24" i="3"/>
  <c r="BB30" i="3"/>
  <c r="BF30" i="3"/>
  <c r="BB32" i="3"/>
  <c r="BF32" i="3"/>
  <c r="BB38" i="3"/>
  <c r="BF38" i="3"/>
  <c r="BF42" i="3"/>
  <c r="BB42" i="3"/>
  <c r="BF44" i="3"/>
  <c r="BB44" i="3"/>
  <c r="BB46" i="3"/>
  <c r="BF46" i="3"/>
  <c r="BB48" i="3"/>
  <c r="BF48" i="3"/>
  <c r="BF50" i="3"/>
  <c r="BB50" i="3"/>
  <c r="BF52" i="3"/>
  <c r="BB52" i="3"/>
  <c r="BB54" i="3"/>
  <c r="BF54" i="3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V5" i="9"/>
  <c r="U5" i="9"/>
  <c r="BJ54" i="3" l="1"/>
  <c r="BJ48" i="3"/>
  <c r="BJ30" i="3"/>
  <c r="BJ25" i="3"/>
  <c r="BJ40" i="3"/>
  <c r="BJ52" i="3"/>
  <c r="BJ42" i="3"/>
  <c r="BJ29" i="3"/>
  <c r="BJ36" i="3"/>
  <c r="BJ24" i="3"/>
  <c r="BJ46" i="3"/>
  <c r="BJ41" i="3"/>
  <c r="BJ47" i="3"/>
  <c r="BJ34" i="3"/>
  <c r="BJ50" i="3"/>
  <c r="BJ38" i="3"/>
  <c r="BJ33" i="3"/>
  <c r="BJ27" i="3"/>
  <c r="BJ53" i="3"/>
  <c r="BJ23" i="3"/>
  <c r="BJ51" i="3"/>
  <c r="BJ37" i="3"/>
  <c r="BJ44" i="3"/>
  <c r="BJ28" i="3"/>
  <c r="BJ49" i="3"/>
  <c r="BJ35" i="3"/>
  <c r="BJ32" i="3"/>
  <c r="BJ39" i="3"/>
  <c r="BJ45" i="3"/>
  <c r="BJ31" i="3"/>
  <c r="BJ26" i="3"/>
  <c r="BJ43" i="3"/>
  <c r="BG24" i="3"/>
  <c r="BG35" i="3"/>
  <c r="BG49" i="3"/>
  <c r="BG52" i="3"/>
  <c r="BG44" i="3"/>
  <c r="BG23" i="3"/>
  <c r="BG37" i="3"/>
  <c r="BG29" i="3"/>
  <c r="BG54" i="3"/>
  <c r="BG38" i="3"/>
  <c r="BG33" i="3"/>
  <c r="BG41" i="3"/>
  <c r="BG27" i="3"/>
  <c r="BG34" i="3"/>
  <c r="BG36" i="3"/>
  <c r="BG48" i="3"/>
  <c r="BG53" i="3"/>
  <c r="BG45" i="3"/>
  <c r="BG28" i="3"/>
  <c r="BG50" i="3"/>
  <c r="BG31" i="3"/>
  <c r="BG51" i="3"/>
  <c r="BG46" i="3"/>
  <c r="BG47" i="3"/>
  <c r="BG32" i="3"/>
  <c r="BG42" i="3"/>
  <c r="BG30" i="3"/>
  <c r="BG25" i="3"/>
  <c r="BG39" i="3"/>
  <c r="BG43" i="3"/>
  <c r="BG40" i="3"/>
  <c r="BG26" i="3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G14" i="10" l="1"/>
  <c r="D14" i="10"/>
  <c r="D13" i="10"/>
  <c r="G13" i="10"/>
  <c r="D12" i="10"/>
  <c r="G12" i="10"/>
  <c r="G11" i="10"/>
  <c r="D11" i="10"/>
  <c r="A12" i="10" l="1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Y5" i="15"/>
  <c r="K11" i="10" l="1"/>
  <c r="AC24" i="15"/>
  <c r="AC23" i="15"/>
  <c r="AC22" i="15"/>
  <c r="AC21" i="15"/>
  <c r="Y6" i="8"/>
  <c r="H12" i="10" s="1"/>
  <c r="I12" i="10" s="1"/>
  <c r="Y7" i="8"/>
  <c r="H13" i="10" s="1"/>
  <c r="I13" i="10" s="1"/>
  <c r="Y8" i="8"/>
  <c r="H14" i="10" s="1"/>
  <c r="I14" i="10" s="1"/>
  <c r="Y9" i="8"/>
  <c r="H15" i="10" s="1"/>
  <c r="I15" i="10" s="1"/>
  <c r="Y10" i="8"/>
  <c r="H16" i="10" s="1"/>
  <c r="I16" i="10" s="1"/>
  <c r="Y11" i="8"/>
  <c r="H17" i="10" s="1"/>
  <c r="I17" i="10" s="1"/>
  <c r="Y12" i="8"/>
  <c r="H18" i="10" s="1"/>
  <c r="I18" i="10" s="1"/>
  <c r="Y13" i="8"/>
  <c r="H19" i="10" s="1"/>
  <c r="I19" i="10" s="1"/>
  <c r="Y14" i="8"/>
  <c r="H20" i="10" s="1"/>
  <c r="I20" i="10" s="1"/>
  <c r="Y15" i="8"/>
  <c r="H21" i="10" s="1"/>
  <c r="I21" i="10" s="1"/>
  <c r="Y16" i="8"/>
  <c r="H22" i="10" s="1"/>
  <c r="I22" i="10" s="1"/>
  <c r="Y17" i="8"/>
  <c r="H23" i="10" s="1"/>
  <c r="I23" i="10" s="1"/>
  <c r="Y18" i="8"/>
  <c r="H24" i="10" s="1"/>
  <c r="I24" i="10" s="1"/>
  <c r="Y19" i="8"/>
  <c r="H25" i="10" s="1"/>
  <c r="I25" i="10" s="1"/>
  <c r="Y20" i="8"/>
  <c r="H26" i="10" s="1"/>
  <c r="I26" i="10" s="1"/>
  <c r="Y21" i="8"/>
  <c r="H27" i="10" s="1"/>
  <c r="I27" i="10" s="1"/>
  <c r="Y22" i="8"/>
  <c r="H28" i="10" s="1"/>
  <c r="I28" i="10" s="1"/>
  <c r="Y23" i="8"/>
  <c r="H29" i="10" s="1"/>
  <c r="I29" i="10" s="1"/>
  <c r="Y24" i="8"/>
  <c r="H30" i="10" s="1"/>
  <c r="I30" i="10" s="1"/>
  <c r="Y25" i="8"/>
  <c r="H31" i="10" s="1"/>
  <c r="I31" i="10" s="1"/>
  <c r="Y26" i="8"/>
  <c r="H32" i="10" s="1"/>
  <c r="I32" i="10" s="1"/>
  <c r="H33" i="10"/>
  <c r="I33" i="10" s="1"/>
  <c r="H34" i="10"/>
  <c r="I34" i="10" s="1"/>
  <c r="H35" i="10"/>
  <c r="I35" i="10" s="1"/>
  <c r="H36" i="10"/>
  <c r="I36" i="10" s="1"/>
  <c r="Y5" i="8"/>
  <c r="E12" i="10"/>
  <c r="F12" i="10" s="1"/>
  <c r="E13" i="10"/>
  <c r="F13" i="10" s="1"/>
  <c r="E14" i="10"/>
  <c r="F14" i="10" s="1"/>
  <c r="E15" i="10"/>
  <c r="F15" i="10" s="1"/>
  <c r="E16" i="10"/>
  <c r="F16" i="10" s="1"/>
  <c r="E17" i="10"/>
  <c r="F17" i="10" s="1"/>
  <c r="E18" i="10"/>
  <c r="F18" i="10" s="1"/>
  <c r="E19" i="10"/>
  <c r="F19" i="10" s="1"/>
  <c r="E20" i="10"/>
  <c r="F20" i="10" s="1"/>
  <c r="E21" i="10"/>
  <c r="F21" i="10" s="1"/>
  <c r="E22" i="10"/>
  <c r="F22" i="10" s="1"/>
  <c r="E23" i="10"/>
  <c r="F23" i="10" s="1"/>
  <c r="E24" i="10"/>
  <c r="F24" i="10" s="1"/>
  <c r="E25" i="10"/>
  <c r="F25" i="10" s="1"/>
  <c r="E26" i="10"/>
  <c r="F26" i="10" s="1"/>
  <c r="E27" i="10"/>
  <c r="F27" i="10" s="1"/>
  <c r="E28" i="10"/>
  <c r="F28" i="10" s="1"/>
  <c r="E29" i="10"/>
  <c r="F29" i="10" s="1"/>
  <c r="E30" i="10"/>
  <c r="F30" i="10" s="1"/>
  <c r="E31" i="10"/>
  <c r="F31" i="10" s="1"/>
  <c r="E32" i="10"/>
  <c r="F32" i="10" s="1"/>
  <c r="E33" i="10"/>
  <c r="F33" i="10" s="1"/>
  <c r="E34" i="10"/>
  <c r="F34" i="10" s="1"/>
  <c r="E35" i="10"/>
  <c r="F35" i="10" s="1"/>
  <c r="E36" i="10"/>
  <c r="F36" i="10" s="1"/>
  <c r="E11" i="10"/>
  <c r="F11" i="10" s="1"/>
  <c r="H11" i="10" l="1"/>
  <c r="I11" i="10" s="1"/>
  <c r="AC21" i="8"/>
  <c r="AC23" i="8"/>
  <c r="AC22" i="8"/>
  <c r="AC20" i="8"/>
  <c r="G5" i="15"/>
  <c r="G5" i="8"/>
  <c r="O5" i="5"/>
  <c r="G5" i="5"/>
  <c r="BC55" i="3" l="1"/>
  <c r="BC56" i="3"/>
  <c r="D15" i="3" l="1"/>
  <c r="D13" i="3"/>
  <c r="V57" i="3" l="1"/>
  <c r="V58" i="3"/>
  <c r="X59" i="3"/>
  <c r="AC59" i="3"/>
  <c r="AB57" i="3"/>
  <c r="Z58" i="3"/>
  <c r="AA59" i="3"/>
  <c r="AC58" i="3"/>
  <c r="U59" i="3"/>
  <c r="U57" i="3"/>
  <c r="W58" i="3"/>
  <c r="W59" i="3"/>
  <c r="AD59" i="3"/>
  <c r="Y57" i="3"/>
  <c r="X58" i="3"/>
  <c r="Y58" i="3"/>
  <c r="AD57" i="3"/>
  <c r="AB58" i="3"/>
  <c r="V59" i="3"/>
  <c r="AA57" i="3"/>
  <c r="Y59" i="3"/>
  <c r="U58" i="3"/>
  <c r="AB59" i="3"/>
  <c r="W57" i="3"/>
  <c r="AD58" i="3"/>
  <c r="Z57" i="3"/>
  <c r="X57" i="3"/>
  <c r="AA58" i="3"/>
  <c r="Z59" i="3"/>
  <c r="AC57" i="3"/>
  <c r="AO30" i="3"/>
  <c r="BN30" i="3" s="1"/>
  <c r="AO38" i="3"/>
  <c r="BN38" i="3" s="1"/>
  <c r="AO46" i="3"/>
  <c r="BN46" i="3" s="1"/>
  <c r="AO54" i="3"/>
  <c r="BN54" i="3" s="1"/>
  <c r="AP28" i="3"/>
  <c r="AP36" i="3"/>
  <c r="AP44" i="3"/>
  <c r="AP52" i="3"/>
  <c r="BL56" i="3"/>
  <c r="AO52" i="3"/>
  <c r="BN52" i="3" s="1"/>
  <c r="AP50" i="3"/>
  <c r="AO37" i="3"/>
  <c r="BN37" i="3" s="1"/>
  <c r="AP35" i="3"/>
  <c r="AO23" i="3"/>
  <c r="BN23" i="3" s="1"/>
  <c r="AO31" i="3"/>
  <c r="BN31" i="3" s="1"/>
  <c r="AO39" i="3"/>
  <c r="BN39" i="3" s="1"/>
  <c r="AO47" i="3"/>
  <c r="BN47" i="3" s="1"/>
  <c r="AO55" i="3"/>
  <c r="BN55" i="3" s="1"/>
  <c r="AP29" i="3"/>
  <c r="AP37" i="3"/>
  <c r="AP45" i="3"/>
  <c r="AP53" i="3"/>
  <c r="BL40" i="3"/>
  <c r="AO36" i="3"/>
  <c r="BN36" i="3" s="1"/>
  <c r="AP42" i="3"/>
  <c r="AO29" i="3"/>
  <c r="BN29" i="3" s="1"/>
  <c r="AO53" i="3"/>
  <c r="BN53" i="3" s="1"/>
  <c r="AO24" i="3"/>
  <c r="BN24" i="3" s="1"/>
  <c r="AO32" i="3"/>
  <c r="BN32" i="3" s="1"/>
  <c r="AO40" i="3"/>
  <c r="BN40" i="3" s="1"/>
  <c r="AO48" i="3"/>
  <c r="BN48" i="3" s="1"/>
  <c r="AO56" i="3"/>
  <c r="BN56" i="3" s="1"/>
  <c r="AP30" i="3"/>
  <c r="AP38" i="3"/>
  <c r="AP46" i="3"/>
  <c r="AP54" i="3"/>
  <c r="BL24" i="3"/>
  <c r="BL43" i="3"/>
  <c r="AP26" i="3"/>
  <c r="BL52" i="3"/>
  <c r="AO45" i="3"/>
  <c r="BN45" i="3" s="1"/>
  <c r="AP51" i="3"/>
  <c r="AO25" i="3"/>
  <c r="BN25" i="3" s="1"/>
  <c r="AO33" i="3"/>
  <c r="BN33" i="3" s="1"/>
  <c r="AO41" i="3"/>
  <c r="BN41" i="3" s="1"/>
  <c r="AO49" i="3"/>
  <c r="BN49" i="3" s="1"/>
  <c r="AP23" i="3"/>
  <c r="AP31" i="3"/>
  <c r="AP39" i="3"/>
  <c r="AP47" i="3"/>
  <c r="AP55" i="3"/>
  <c r="BL27" i="3"/>
  <c r="BL44" i="3"/>
  <c r="BL36" i="3"/>
  <c r="AO26" i="3"/>
  <c r="BN26" i="3" s="1"/>
  <c r="AO34" i="3"/>
  <c r="BN34" i="3" s="1"/>
  <c r="AO42" i="3"/>
  <c r="BN42" i="3" s="1"/>
  <c r="AO50" i="3"/>
  <c r="BN50" i="3" s="1"/>
  <c r="AP24" i="3"/>
  <c r="AP32" i="3"/>
  <c r="AP40" i="3"/>
  <c r="AP48" i="3"/>
  <c r="AP56" i="3"/>
  <c r="BL28" i="3"/>
  <c r="AO28" i="3"/>
  <c r="BN28" i="3" s="1"/>
  <c r="AP34" i="3"/>
  <c r="AP27" i="3"/>
  <c r="BL54" i="3"/>
  <c r="AO27" i="3"/>
  <c r="BN27" i="3" s="1"/>
  <c r="AO35" i="3"/>
  <c r="BN35" i="3" s="1"/>
  <c r="AO43" i="3"/>
  <c r="BN43" i="3" s="1"/>
  <c r="AO51" i="3"/>
  <c r="BN51" i="3" s="1"/>
  <c r="AP25" i="3"/>
  <c r="AP33" i="3"/>
  <c r="AP41" i="3"/>
  <c r="AP49" i="3"/>
  <c r="AP22" i="3"/>
  <c r="BL48" i="3"/>
  <c r="AO44" i="3"/>
  <c r="BN44" i="3" s="1"/>
  <c r="AP43" i="3"/>
  <c r="BL32" i="3"/>
  <c r="BL38" i="3"/>
  <c r="BL50" i="3"/>
  <c r="BL23" i="3"/>
  <c r="BL53" i="3"/>
  <c r="BL49" i="3"/>
  <c r="BL37" i="3"/>
  <c r="BL30" i="3"/>
  <c r="BL42" i="3"/>
  <c r="BL34" i="3"/>
  <c r="BL55" i="3"/>
  <c r="BL51" i="3"/>
  <c r="BL47" i="3"/>
  <c r="BL46" i="3"/>
  <c r="BL41" i="3"/>
  <c r="BL33" i="3"/>
  <c r="BL39" i="3"/>
  <c r="BL29" i="3"/>
  <c r="BL26" i="3"/>
  <c r="BL45" i="3"/>
  <c r="BL25" i="3"/>
  <c r="BL35" i="3"/>
  <c r="BL22" i="3"/>
  <c r="BL31" i="3"/>
  <c r="BM54" i="3"/>
  <c r="BM51" i="3"/>
  <c r="BM45" i="3"/>
  <c r="BM41" i="3"/>
  <c r="BM40" i="3"/>
  <c r="BM36" i="3"/>
  <c r="BM47" i="3"/>
  <c r="BM33" i="3"/>
  <c r="BM49" i="3"/>
  <c r="BM28" i="3"/>
  <c r="BM27" i="3"/>
  <c r="BM35" i="3"/>
  <c r="BM38" i="3"/>
  <c r="BM48" i="3"/>
  <c r="BM52" i="3"/>
  <c r="BM24" i="3"/>
  <c r="BM34" i="3"/>
  <c r="BM37" i="3"/>
  <c r="BM31" i="3"/>
  <c r="BM39" i="3"/>
  <c r="BM30" i="3"/>
  <c r="BM46" i="3"/>
  <c r="BM25" i="3"/>
  <c r="BM42" i="3"/>
  <c r="BM50" i="3"/>
  <c r="BM53" i="3"/>
  <c r="BM44" i="3"/>
  <c r="BM32" i="3"/>
  <c r="BM26" i="3"/>
  <c r="BM29" i="3"/>
  <c r="BM43" i="3"/>
  <c r="BM23" i="3"/>
  <c r="V28" i="3"/>
  <c r="V36" i="3"/>
  <c r="V44" i="3"/>
  <c r="V52" i="3"/>
  <c r="V42" i="3"/>
  <c r="V51" i="3"/>
  <c r="V29" i="3"/>
  <c r="V37" i="3"/>
  <c r="V45" i="3"/>
  <c r="V53" i="3"/>
  <c r="V34" i="3"/>
  <c r="V27" i="3"/>
  <c r="V30" i="3"/>
  <c r="V38" i="3"/>
  <c r="V46" i="3"/>
  <c r="V54" i="3"/>
  <c r="V50" i="3"/>
  <c r="V23" i="3"/>
  <c r="V31" i="3"/>
  <c r="V39" i="3"/>
  <c r="V47" i="3"/>
  <c r="V55" i="3"/>
  <c r="V24" i="3"/>
  <c r="V32" i="3"/>
  <c r="V40" i="3"/>
  <c r="V48" i="3"/>
  <c r="V56" i="3"/>
  <c r="V43" i="3"/>
  <c r="V25" i="3"/>
  <c r="V33" i="3"/>
  <c r="V41" i="3"/>
  <c r="V49" i="3"/>
  <c r="V22" i="3"/>
  <c r="V26" i="3"/>
  <c r="V35" i="3"/>
  <c r="W37" i="3"/>
  <c r="AC22" i="3"/>
  <c r="AA35" i="3"/>
  <c r="Y36" i="3"/>
  <c r="X36" i="3"/>
  <c r="AB30" i="3"/>
  <c r="X32" i="3"/>
  <c r="Z31" i="3"/>
  <c r="Z23" i="3"/>
  <c r="Z35" i="3"/>
  <c r="U30" i="3"/>
  <c r="BH30" i="3" s="1"/>
  <c r="AB31" i="3"/>
  <c r="U35" i="3"/>
  <c r="BH35" i="3" s="1"/>
  <c r="AC33" i="3"/>
  <c r="AD41" i="3"/>
  <c r="AD26" i="3"/>
  <c r="W31" i="3"/>
  <c r="X35" i="3"/>
  <c r="AA43" i="3"/>
  <c r="Z22" i="3"/>
  <c r="X26" i="3"/>
  <c r="AC54" i="3"/>
  <c r="Y26" i="3"/>
  <c r="AC50" i="3"/>
  <c r="Z26" i="3"/>
  <c r="AC29" i="3"/>
  <c r="AB43" i="3"/>
  <c r="AB47" i="3"/>
  <c r="AB51" i="3"/>
  <c r="W34" i="3"/>
  <c r="U39" i="3"/>
  <c r="BH39" i="3" s="1"/>
  <c r="AA52" i="3"/>
  <c r="X42" i="3"/>
  <c r="AB52" i="3"/>
  <c r="AA49" i="3"/>
  <c r="AB41" i="3"/>
  <c r="AD44" i="3"/>
  <c r="Z47" i="3"/>
  <c r="Z54" i="3"/>
  <c r="Y51" i="3"/>
  <c r="AA54" i="3"/>
  <c r="W50" i="3"/>
  <c r="W49" i="3"/>
  <c r="W23" i="3"/>
  <c r="Y31" i="3"/>
  <c r="X48" i="3"/>
  <c r="AD53" i="3"/>
  <c r="AC26" i="3"/>
  <c r="AB42" i="3"/>
  <c r="AC39" i="3"/>
  <c r="U43" i="3"/>
  <c r="BH43" i="3" s="1"/>
  <c r="Z27" i="3"/>
  <c r="Y24" i="3"/>
  <c r="AC30" i="3"/>
  <c r="AC35" i="3"/>
  <c r="AA39" i="3"/>
  <c r="Y25" i="3"/>
  <c r="Z30" i="3"/>
  <c r="X29" i="3"/>
  <c r="AD33" i="3"/>
  <c r="AB25" i="3"/>
  <c r="U40" i="3"/>
  <c r="BH40" i="3" s="1"/>
  <c r="X30" i="3"/>
  <c r="Y49" i="3"/>
  <c r="AA27" i="3"/>
  <c r="Y32" i="3"/>
  <c r="AC34" i="3"/>
  <c r="AA26" i="3"/>
  <c r="AD22" i="3"/>
  <c r="AD35" i="3"/>
  <c r="AD24" i="3"/>
  <c r="Y27" i="3"/>
  <c r="Z36" i="3"/>
  <c r="W45" i="3"/>
  <c r="X31" i="3"/>
  <c r="U37" i="3"/>
  <c r="BH37" i="3" s="1"/>
  <c r="U23" i="3"/>
  <c r="BH23" i="3" s="1"/>
  <c r="U32" i="3"/>
  <c r="BH32" i="3" s="1"/>
  <c r="AB38" i="3"/>
  <c r="AB27" i="3"/>
  <c r="AD32" i="3"/>
  <c r="Z40" i="3"/>
  <c r="Z44" i="3"/>
  <c r="Z48" i="3"/>
  <c r="Z52" i="3"/>
  <c r="AC43" i="3"/>
  <c r="W47" i="3"/>
  <c r="Y53" i="3"/>
  <c r="AB44" i="3"/>
  <c r="X54" i="3"/>
  <c r="Y50" i="3"/>
  <c r="AA53" i="3"/>
  <c r="Z42" i="3"/>
  <c r="AB45" i="3"/>
  <c r="AD48" i="3"/>
  <c r="Z51" i="3"/>
  <c r="AC41" i="3"/>
  <c r="W52" i="3"/>
  <c r="W35" i="3"/>
  <c r="AC49" i="3"/>
  <c r="AD23" i="3"/>
  <c r="AD46" i="3"/>
  <c r="AB48" i="3"/>
  <c r="AD40" i="3"/>
  <c r="AB53" i="3"/>
  <c r="X24" i="3"/>
  <c r="AB22" i="3"/>
  <c r="Y28" i="3"/>
  <c r="AB33" i="3"/>
  <c r="Y37" i="3"/>
  <c r="Y40" i="3"/>
  <c r="W27" i="3"/>
  <c r="U31" i="3"/>
  <c r="BH31" i="3" s="1"/>
  <c r="AA51" i="3"/>
  <c r="Z25" i="3"/>
  <c r="U34" i="3"/>
  <c r="BH34" i="3" s="1"/>
  <c r="U28" i="3"/>
  <c r="BH28" i="3" s="1"/>
  <c r="AA32" i="3"/>
  <c r="W26" i="3"/>
  <c r="AB32" i="3"/>
  <c r="AC37" i="3"/>
  <c r="AC23" i="3"/>
  <c r="AC32" i="3"/>
  <c r="Z38" i="3"/>
  <c r="AB50" i="3"/>
  <c r="Z33" i="3"/>
  <c r="AB46" i="3"/>
  <c r="U27" i="3"/>
  <c r="BH27" i="3" s="1"/>
  <c r="AB35" i="3"/>
  <c r="Y44" i="3"/>
  <c r="AD36" i="3"/>
  <c r="U47" i="3"/>
  <c r="BH47" i="3" s="1"/>
  <c r="Z45" i="3"/>
  <c r="AC40" i="3"/>
  <c r="U44" i="3"/>
  <c r="BH44" i="3" s="1"/>
  <c r="AA38" i="3"/>
  <c r="U45" i="3"/>
  <c r="BH45" i="3" s="1"/>
  <c r="W48" i="3"/>
  <c r="AA50" i="3"/>
  <c r="AB24" i="3"/>
  <c r="AD34" i="3"/>
  <c r="Z39" i="3"/>
  <c r="AD54" i="3"/>
  <c r="Z50" i="3"/>
  <c r="AD25" i="3"/>
  <c r="W25" i="3"/>
  <c r="U22" i="3"/>
  <c r="BH22" i="3" s="1"/>
  <c r="Z28" i="3"/>
  <c r="Y23" i="3"/>
  <c r="AC31" i="3"/>
  <c r="AA30" i="3"/>
  <c r="AC28" i="3"/>
  <c r="AB37" i="3"/>
  <c r="Y22" i="3"/>
  <c r="W28" i="3"/>
  <c r="AA22" i="3"/>
  <c r="Y34" i="3"/>
  <c r="AC27" i="3"/>
  <c r="X41" i="3"/>
  <c r="X45" i="3"/>
  <c r="X49" i="3"/>
  <c r="X53" i="3"/>
  <c r="Z37" i="3"/>
  <c r="AA40" i="3"/>
  <c r="AC47" i="3"/>
  <c r="U51" i="3"/>
  <c r="BH51" i="3" s="1"/>
  <c r="W54" i="3"/>
  <c r="AA37" i="3"/>
  <c r="X46" i="3"/>
  <c r="AC44" i="3"/>
  <c r="U48" i="3"/>
  <c r="BH48" i="3" s="1"/>
  <c r="W51" i="3"/>
  <c r="Y54" i="3"/>
  <c r="Z46" i="3"/>
  <c r="AB49" i="3"/>
  <c r="AD52" i="3"/>
  <c r="AC45" i="3"/>
  <c r="U53" i="3"/>
  <c r="BH53" i="3" s="1"/>
  <c r="W41" i="3"/>
  <c r="AD27" i="3"/>
  <c r="Y29" i="3"/>
  <c r="AD42" i="3"/>
  <c r="Y41" i="3"/>
  <c r="AB40" i="3"/>
  <c r="Z43" i="3"/>
  <c r="AA31" i="3"/>
  <c r="AD29" i="3"/>
  <c r="AB26" i="3"/>
  <c r="X23" i="3"/>
  <c r="U38" i="3"/>
  <c r="BH38" i="3" s="1"/>
  <c r="U42" i="3"/>
  <c r="BH42" i="3" s="1"/>
  <c r="AA23" i="3"/>
  <c r="W53" i="3"/>
  <c r="AD31" i="3"/>
  <c r="W24" i="3"/>
  <c r="X33" i="3"/>
  <c r="Y38" i="3"/>
  <c r="X52" i="3"/>
  <c r="AA29" i="3"/>
  <c r="Y33" i="3"/>
  <c r="X39" i="3"/>
  <c r="Y52" i="3"/>
  <c r="AB29" i="3"/>
  <c r="Y48" i="3"/>
  <c r="AA24" i="3"/>
  <c r="W32" i="3"/>
  <c r="X37" i="3"/>
  <c r="U46" i="3"/>
  <c r="BH46" i="3" s="1"/>
  <c r="AA41" i="3"/>
  <c r="AA44" i="3"/>
  <c r="AC51" i="3"/>
  <c r="X34" i="3"/>
  <c r="X38" i="3"/>
  <c r="AD47" i="3"/>
  <c r="AC48" i="3"/>
  <c r="X43" i="3"/>
  <c r="Y39" i="3"/>
  <c r="AA42" i="3"/>
  <c r="AC53" i="3"/>
  <c r="AA36" i="3"/>
  <c r="AD38" i="3"/>
  <c r="AD39" i="3"/>
  <c r="AA25" i="3"/>
  <c r="Z24" i="3"/>
  <c r="AC46" i="3"/>
  <c r="W38" i="3"/>
  <c r="X28" i="3"/>
  <c r="W29" i="3"/>
  <c r="U26" i="3"/>
  <c r="BH26" i="3" s="1"/>
  <c r="Y30" i="3"/>
  <c r="AA34" i="3"/>
  <c r="AC38" i="3"/>
  <c r="AC42" i="3"/>
  <c r="U24" i="3"/>
  <c r="BH24" i="3" s="1"/>
  <c r="AA28" i="3"/>
  <c r="X27" i="3"/>
  <c r="AB23" i="3"/>
  <c r="AD28" i="3"/>
  <c r="U25" i="3"/>
  <c r="BH25" i="3" s="1"/>
  <c r="U36" i="3"/>
  <c r="BH36" i="3" s="1"/>
  <c r="AD37" i="3"/>
  <c r="AD50" i="3"/>
  <c r="U52" i="3"/>
  <c r="BH52" i="3" s="1"/>
  <c r="AB34" i="3"/>
  <c r="W33" i="3"/>
  <c r="X25" i="3"/>
  <c r="AD45" i="3"/>
  <c r="AC24" i="3"/>
  <c r="U33" i="3"/>
  <c r="BH33" i="3" s="1"/>
  <c r="W22" i="3"/>
  <c r="AB28" i="3"/>
  <c r="Z32" i="3"/>
  <c r="AA47" i="3"/>
  <c r="Z29" i="3"/>
  <c r="Y35" i="3"/>
  <c r="W39" i="3"/>
  <c r="AB54" i="3"/>
  <c r="AC25" i="3"/>
  <c r="AD30" i="3"/>
  <c r="AB36" i="3"/>
  <c r="U54" i="3"/>
  <c r="BH54" i="3" s="1"/>
  <c r="W30" i="3"/>
  <c r="AC36" i="3"/>
  <c r="U50" i="3"/>
  <c r="BH50" i="3" s="1"/>
  <c r="U29" i="3"/>
  <c r="BH29" i="3" s="1"/>
  <c r="AA33" i="3"/>
  <c r="X40" i="3"/>
  <c r="AD49" i="3"/>
  <c r="Y45" i="3"/>
  <c r="AA48" i="3"/>
  <c r="Z41" i="3"/>
  <c r="AD51" i="3"/>
  <c r="Y42" i="3"/>
  <c r="AA45" i="3"/>
  <c r="AC52" i="3"/>
  <c r="X47" i="3"/>
  <c r="W40" i="3"/>
  <c r="Y43" i="3"/>
  <c r="AA46" i="3"/>
  <c r="W42" i="3"/>
  <c r="X50" i="3"/>
  <c r="X44" i="3"/>
  <c r="Z34" i="3"/>
  <c r="W46" i="3"/>
  <c r="W36" i="3"/>
  <c r="W43" i="3"/>
  <c r="Y47" i="3"/>
  <c r="Y46" i="3"/>
  <c r="U41" i="3"/>
  <c r="BH41" i="3" s="1"/>
  <c r="W44" i="3"/>
  <c r="X22" i="3"/>
  <c r="X51" i="3"/>
  <c r="Z49" i="3"/>
  <c r="U49" i="3"/>
  <c r="BH49" i="3" s="1"/>
  <c r="AB39" i="3"/>
  <c r="AD43" i="3"/>
  <c r="Z53" i="3"/>
  <c r="AX54" i="3"/>
  <c r="AR53" i="3"/>
  <c r="AT52" i="3"/>
  <c r="AV51" i="3"/>
  <c r="AX50" i="3"/>
  <c r="AR49" i="3"/>
  <c r="AT48" i="3"/>
  <c r="AV47" i="3"/>
  <c r="AX46" i="3"/>
  <c r="AR45" i="3"/>
  <c r="AT44" i="3"/>
  <c r="AV43" i="3"/>
  <c r="AX42" i="3"/>
  <c r="AR41" i="3"/>
  <c r="AT40" i="3"/>
  <c r="AV39" i="3"/>
  <c r="AX38" i="3"/>
  <c r="AR37" i="3"/>
  <c r="AU36" i="3"/>
  <c r="AQ35" i="3"/>
  <c r="AU34" i="3"/>
  <c r="AR33" i="3"/>
  <c r="AW54" i="3"/>
  <c r="AQ53" i="3"/>
  <c r="AS52" i="3"/>
  <c r="AU51" i="3"/>
  <c r="AW50" i="3"/>
  <c r="AQ49" i="3"/>
  <c r="AS48" i="3"/>
  <c r="AU47" i="3"/>
  <c r="AW46" i="3"/>
  <c r="AQ45" i="3"/>
  <c r="AS44" i="3"/>
  <c r="AU43" i="3"/>
  <c r="AW42" i="3"/>
  <c r="AQ41" i="3"/>
  <c r="AS40" i="3"/>
  <c r="AU39" i="3"/>
  <c r="AW38" i="3"/>
  <c r="AQ37" i="3"/>
  <c r="AV54" i="3"/>
  <c r="AX53" i="3"/>
  <c r="AR52" i="3"/>
  <c r="AT51" i="3"/>
  <c r="AV50" i="3"/>
  <c r="AX49" i="3"/>
  <c r="AR48" i="3"/>
  <c r="AT47" i="3"/>
  <c r="AV46" i="3"/>
  <c r="AX45" i="3"/>
  <c r="AR44" i="3"/>
  <c r="AT43" i="3"/>
  <c r="AV42" i="3"/>
  <c r="AX41" i="3"/>
  <c r="AR40" i="3"/>
  <c r="AU54" i="3"/>
  <c r="AW53" i="3"/>
  <c r="AQ52" i="3"/>
  <c r="AS51" i="3"/>
  <c r="AU50" i="3"/>
  <c r="AW49" i="3"/>
  <c r="AQ48" i="3"/>
  <c r="AS47" i="3"/>
  <c r="AU46" i="3"/>
  <c r="AW45" i="3"/>
  <c r="AQ44" i="3"/>
  <c r="AS43" i="3"/>
  <c r="AU42" i="3"/>
  <c r="AW41" i="3"/>
  <c r="AQ40" i="3"/>
  <c r="AT54" i="3"/>
  <c r="AV53" i="3"/>
  <c r="AX52" i="3"/>
  <c r="AR51" i="3"/>
  <c r="AT50" i="3"/>
  <c r="AV49" i="3"/>
  <c r="AX48" i="3"/>
  <c r="AR47" i="3"/>
  <c r="AT46" i="3"/>
  <c r="AV45" i="3"/>
  <c r="AX44" i="3"/>
  <c r="AR43" i="3"/>
  <c r="AT42" i="3"/>
  <c r="AV41" i="3"/>
  <c r="AX40" i="3"/>
  <c r="AR39" i="3"/>
  <c r="AT38" i="3"/>
  <c r="AV37" i="3"/>
  <c r="AQ36" i="3"/>
  <c r="AU35" i="3"/>
  <c r="AQ34" i="3"/>
  <c r="AV33" i="3"/>
  <c r="AS54" i="3"/>
  <c r="AU53" i="3"/>
  <c r="AW52" i="3"/>
  <c r="AQ51" i="3"/>
  <c r="AS50" i="3"/>
  <c r="AU49" i="3"/>
  <c r="AW48" i="3"/>
  <c r="AQ47" i="3"/>
  <c r="AS46" i="3"/>
  <c r="AU45" i="3"/>
  <c r="AW44" i="3"/>
  <c r="AQ43" i="3"/>
  <c r="AS42" i="3"/>
  <c r="AU41" i="3"/>
  <c r="AW40" i="3"/>
  <c r="AQ39" i="3"/>
  <c r="AS38" i="3"/>
  <c r="AU37" i="3"/>
  <c r="AX36" i="3"/>
  <c r="AT35" i="3"/>
  <c r="AX34" i="3"/>
  <c r="AR54" i="3"/>
  <c r="AT53" i="3"/>
  <c r="AV52" i="3"/>
  <c r="AX51" i="3"/>
  <c r="AR50" i="3"/>
  <c r="AT49" i="3"/>
  <c r="AV48" i="3"/>
  <c r="AX47" i="3"/>
  <c r="AR46" i="3"/>
  <c r="AT45" i="3"/>
  <c r="AV44" i="3"/>
  <c r="AX43" i="3"/>
  <c r="AR42" i="3"/>
  <c r="AT41" i="3"/>
  <c r="AV40" i="3"/>
  <c r="AX39" i="3"/>
  <c r="AQ54" i="3"/>
  <c r="AW47" i="3"/>
  <c r="AU40" i="3"/>
  <c r="AS39" i="3"/>
  <c r="AV38" i="3"/>
  <c r="AT36" i="3"/>
  <c r="AR35" i="3"/>
  <c r="AX33" i="3"/>
  <c r="AQ32" i="3"/>
  <c r="AU31" i="3"/>
  <c r="AQ30" i="3"/>
  <c r="AV29" i="3"/>
  <c r="AS28" i="3"/>
  <c r="AW27" i="3"/>
  <c r="AS26" i="3"/>
  <c r="AX25" i="3"/>
  <c r="AU24" i="3"/>
  <c r="AQ23" i="3"/>
  <c r="AU22" i="3"/>
  <c r="AW51" i="3"/>
  <c r="AU44" i="3"/>
  <c r="AU38" i="3"/>
  <c r="AS36" i="3"/>
  <c r="AW33" i="3"/>
  <c r="AX32" i="3"/>
  <c r="AT31" i="3"/>
  <c r="AX30" i="3"/>
  <c r="AU29" i="3"/>
  <c r="AR28" i="3"/>
  <c r="AV27" i="3"/>
  <c r="AR26" i="3"/>
  <c r="AW25" i="3"/>
  <c r="AT24" i="3"/>
  <c r="AX23" i="3"/>
  <c r="AT22" i="3"/>
  <c r="AU48" i="3"/>
  <c r="AS41" i="3"/>
  <c r="AR38" i="3"/>
  <c r="AX37" i="3"/>
  <c r="AR36" i="3"/>
  <c r="AW34" i="3"/>
  <c r="AU33" i="3"/>
  <c r="AW32" i="3"/>
  <c r="AS31" i="3"/>
  <c r="AW30" i="3"/>
  <c r="AT29" i="3"/>
  <c r="AQ28" i="3"/>
  <c r="AU27" i="3"/>
  <c r="AQ26" i="3"/>
  <c r="AV25" i="3"/>
  <c r="AS24" i="3"/>
  <c r="AW23" i="3"/>
  <c r="AS22" i="3"/>
  <c r="AU52" i="3"/>
  <c r="AS45" i="3"/>
  <c r="AQ38" i="3"/>
  <c r="AW37" i="3"/>
  <c r="AV34" i="3"/>
  <c r="AT33" i="3"/>
  <c r="AV32" i="3"/>
  <c r="AR31" i="3"/>
  <c r="AV30" i="3"/>
  <c r="AS29" i="3"/>
  <c r="AX28" i="3"/>
  <c r="AT27" i="3"/>
  <c r="AX26" i="3"/>
  <c r="AU25" i="3"/>
  <c r="AR24" i="3"/>
  <c r="AV23" i="3"/>
  <c r="AR22" i="3"/>
  <c r="AS49" i="3"/>
  <c r="AT37" i="3"/>
  <c r="AX35" i="3"/>
  <c r="AT34" i="3"/>
  <c r="AS33" i="3"/>
  <c r="AU32" i="3"/>
  <c r="AQ31" i="3"/>
  <c r="AU30" i="3"/>
  <c r="AR29" i="3"/>
  <c r="AW28" i="3"/>
  <c r="AS27" i="3"/>
  <c r="AW26" i="3"/>
  <c r="AT25" i="3"/>
  <c r="AQ24" i="3"/>
  <c r="AU23" i="3"/>
  <c r="AQ22" i="3"/>
  <c r="AS53" i="3"/>
  <c r="AQ42" i="3"/>
  <c r="AS37" i="3"/>
  <c r="AW35" i="3"/>
  <c r="AS34" i="3"/>
  <c r="AQ33" i="3"/>
  <c r="AT32" i="3"/>
  <c r="AX31" i="3"/>
  <c r="AT30" i="3"/>
  <c r="AQ29" i="3"/>
  <c r="AV28" i="3"/>
  <c r="AR27" i="3"/>
  <c r="AV26" i="3"/>
  <c r="AS25" i="3"/>
  <c r="AX24" i="3"/>
  <c r="AT23" i="3"/>
  <c r="AX22" i="3"/>
  <c r="AQ46" i="3"/>
  <c r="AW39" i="3"/>
  <c r="AW36" i="3"/>
  <c r="AV35" i="3"/>
  <c r="AR34" i="3"/>
  <c r="AS32" i="3"/>
  <c r="AW31" i="3"/>
  <c r="AS30" i="3"/>
  <c r="AX29" i="3"/>
  <c r="AU28" i="3"/>
  <c r="AQ27" i="3"/>
  <c r="AU26" i="3"/>
  <c r="AR25" i="3"/>
  <c r="AW24" i="3"/>
  <c r="AS23" i="3"/>
  <c r="AW22" i="3"/>
  <c r="AO22" i="3"/>
  <c r="BN22" i="3" s="1"/>
  <c r="AQ50" i="3"/>
  <c r="AW43" i="3"/>
  <c r="AT39" i="3"/>
  <c r="AV36" i="3"/>
  <c r="AS35" i="3"/>
  <c r="AR32" i="3"/>
  <c r="AV31" i="3"/>
  <c r="AR30" i="3"/>
  <c r="AW29" i="3"/>
  <c r="AT28" i="3"/>
  <c r="AX27" i="3"/>
  <c r="AT26" i="3"/>
  <c r="AQ25" i="3"/>
  <c r="AV24" i="3"/>
  <c r="AR23" i="3"/>
  <c r="AV22" i="3"/>
  <c r="J15" i="10"/>
  <c r="L15" i="10" s="1"/>
  <c r="J23" i="10"/>
  <c r="L23" i="10" s="1"/>
  <c r="J31" i="10"/>
  <c r="L31" i="10" s="1"/>
  <c r="J16" i="10"/>
  <c r="L16" i="10" s="1"/>
  <c r="J24" i="10"/>
  <c r="L24" i="10" s="1"/>
  <c r="J32" i="10"/>
  <c r="L32" i="10" s="1"/>
  <c r="J17" i="10"/>
  <c r="L17" i="10" s="1"/>
  <c r="J25" i="10"/>
  <c r="L25" i="10" s="1"/>
  <c r="J33" i="10"/>
  <c r="L33" i="10" s="1"/>
  <c r="J18" i="10"/>
  <c r="L18" i="10" s="1"/>
  <c r="J26" i="10"/>
  <c r="L26" i="10" s="1"/>
  <c r="J34" i="10"/>
  <c r="L34" i="10" s="1"/>
  <c r="J19" i="10"/>
  <c r="L19" i="10" s="1"/>
  <c r="J27" i="10"/>
  <c r="L27" i="10" s="1"/>
  <c r="J35" i="10"/>
  <c r="L35" i="10" s="1"/>
  <c r="J20" i="10"/>
  <c r="L20" i="10" s="1"/>
  <c r="J28" i="10"/>
  <c r="L28" i="10" s="1"/>
  <c r="J36" i="10"/>
  <c r="L36" i="10" s="1"/>
  <c r="J21" i="10"/>
  <c r="L21" i="10" s="1"/>
  <c r="J29" i="10"/>
  <c r="L29" i="10" s="1"/>
  <c r="J22" i="10"/>
  <c r="L22" i="10" s="1"/>
  <c r="J30" i="10"/>
  <c r="L30" i="10" s="1"/>
  <c r="J14" i="10"/>
  <c r="L14" i="10" s="1"/>
  <c r="J13" i="10"/>
  <c r="L13" i="10" s="1"/>
  <c r="J12" i="10"/>
  <c r="L12" i="10" s="1"/>
  <c r="J11" i="10"/>
  <c r="L11" i="10" s="1"/>
  <c r="Y55" i="3"/>
  <c r="AC55" i="3"/>
  <c r="Z56" i="3"/>
  <c r="AD56" i="3"/>
  <c r="Z55" i="3"/>
  <c r="AD55" i="3"/>
  <c r="AA56" i="3"/>
  <c r="AA55" i="3"/>
  <c r="Y56" i="3"/>
  <c r="AB56" i="3"/>
  <c r="AC56" i="3"/>
  <c r="AB55" i="3"/>
  <c r="AR55" i="3"/>
  <c r="AV55" i="3"/>
  <c r="AS56" i="3"/>
  <c r="AW56" i="3"/>
  <c r="AS55" i="3"/>
  <c r="AW55" i="3"/>
  <c r="AT56" i="3"/>
  <c r="AX56" i="3"/>
  <c r="AT55" i="3"/>
  <c r="AX55" i="3"/>
  <c r="AU56" i="3"/>
  <c r="AU55" i="3"/>
  <c r="AR56" i="3"/>
  <c r="AV56" i="3"/>
  <c r="AQ56" i="3"/>
  <c r="AQ55" i="3"/>
  <c r="O5" i="15"/>
  <c r="A5" i="15"/>
  <c r="D14" i="3"/>
  <c r="AM57" i="3" l="1"/>
  <c r="AE57" i="3"/>
  <c r="AF57" i="3"/>
  <c r="AK58" i="3"/>
  <c r="AJ59" i="3"/>
  <c r="AG57" i="3"/>
  <c r="AF58" i="3"/>
  <c r="AF59" i="3"/>
  <c r="AL57" i="3"/>
  <c r="AJ58" i="3"/>
  <c r="AH59" i="3"/>
  <c r="AN57" i="3"/>
  <c r="AL58" i="3"/>
  <c r="AI59" i="3"/>
  <c r="AE59" i="3"/>
  <c r="AK59" i="3"/>
  <c r="AK57" i="3"/>
  <c r="AM58" i="3"/>
  <c r="AH58" i="3"/>
  <c r="AH57" i="3"/>
  <c r="AI58" i="3"/>
  <c r="AE58" i="3"/>
  <c r="AG58" i="3"/>
  <c r="AG59" i="3"/>
  <c r="AM59" i="3"/>
  <c r="AI57" i="3"/>
  <c r="AN59" i="3"/>
  <c r="AJ57" i="3"/>
  <c r="AL59" i="3"/>
  <c r="AN58" i="3"/>
  <c r="AF25" i="3"/>
  <c r="AF33" i="3"/>
  <c r="AF41" i="3"/>
  <c r="AF49" i="3"/>
  <c r="AF22" i="3"/>
  <c r="AF47" i="3"/>
  <c r="AF26" i="3"/>
  <c r="AF34" i="3"/>
  <c r="AF42" i="3"/>
  <c r="AF50" i="3"/>
  <c r="AF39" i="3"/>
  <c r="AF32" i="3"/>
  <c r="AF27" i="3"/>
  <c r="AF35" i="3"/>
  <c r="AF43" i="3"/>
  <c r="AF51" i="3"/>
  <c r="AF55" i="3"/>
  <c r="AF40" i="3"/>
  <c r="AF28" i="3"/>
  <c r="AF36" i="3"/>
  <c r="AF44" i="3"/>
  <c r="AF52" i="3"/>
  <c r="AF24" i="3"/>
  <c r="AF29" i="3"/>
  <c r="AF37" i="3"/>
  <c r="AF45" i="3"/>
  <c r="AF53" i="3"/>
  <c r="AF23" i="3"/>
  <c r="AF48" i="3"/>
  <c r="AF30" i="3"/>
  <c r="AF38" i="3"/>
  <c r="AF46" i="3"/>
  <c r="AF54" i="3"/>
  <c r="AF31" i="3"/>
  <c r="AF56" i="3"/>
  <c r="AN52" i="3"/>
  <c r="AJ38" i="3"/>
  <c r="AN36" i="3"/>
  <c r="AI31" i="3"/>
  <c r="AL33" i="3"/>
  <c r="AL25" i="3"/>
  <c r="AE26" i="3"/>
  <c r="BK26" i="3" s="1"/>
  <c r="AM39" i="3"/>
  <c r="AJ54" i="3"/>
  <c r="AK25" i="3"/>
  <c r="AL30" i="3"/>
  <c r="AL23" i="3"/>
  <c r="AJ29" i="3"/>
  <c r="AH33" i="3"/>
  <c r="AI49" i="3"/>
  <c r="AN25" i="3"/>
  <c r="AG30" i="3"/>
  <c r="AI35" i="3"/>
  <c r="AG40" i="3"/>
  <c r="AK31" i="3"/>
  <c r="AH37" i="3"/>
  <c r="AH47" i="3"/>
  <c r="AL31" i="3"/>
  <c r="AH43" i="3"/>
  <c r="AL34" i="3"/>
  <c r="AL41" i="3"/>
  <c r="AL39" i="3"/>
  <c r="AG43" i="3"/>
  <c r="AI46" i="3"/>
  <c r="AK49" i="3"/>
  <c r="AI36" i="3"/>
  <c r="AI43" i="3"/>
  <c r="AK46" i="3"/>
  <c r="AE53" i="3"/>
  <c r="BK53" i="3" s="1"/>
  <c r="AJ51" i="3"/>
  <c r="AG41" i="3"/>
  <c r="AI44" i="3"/>
  <c r="AK47" i="3"/>
  <c r="AH41" i="3"/>
  <c r="AH49" i="3"/>
  <c r="AG47" i="3"/>
  <c r="AJ31" i="3"/>
  <c r="AN27" i="3"/>
  <c r="AL48" i="3"/>
  <c r="AE25" i="3"/>
  <c r="BK25" i="3" s="1"/>
  <c r="AM25" i="3"/>
  <c r="AK26" i="3"/>
  <c r="AL29" i="3"/>
  <c r="AM26" i="3"/>
  <c r="AJ32" i="3"/>
  <c r="AH22" i="3"/>
  <c r="AH35" i="3"/>
  <c r="AE51" i="3"/>
  <c r="BK51" i="3" s="1"/>
  <c r="AH24" i="3"/>
  <c r="AE32" i="3"/>
  <c r="BK32" i="3" s="1"/>
  <c r="AL36" i="3"/>
  <c r="AI45" i="3"/>
  <c r="AG37" i="3"/>
  <c r="AE27" i="3"/>
  <c r="BK27" i="3" s="1"/>
  <c r="AL38" i="3"/>
  <c r="AH32" i="3"/>
  <c r="AL44" i="3"/>
  <c r="AL35" i="3"/>
  <c r="AJ22" i="3"/>
  <c r="AK30" i="3"/>
  <c r="AK34" i="3"/>
  <c r="AK22" i="3"/>
  <c r="AN33" i="3"/>
  <c r="AK37" i="3"/>
  <c r="AK40" i="3"/>
  <c r="AN26" i="3"/>
  <c r="AG31" i="3"/>
  <c r="AM51" i="3"/>
  <c r="AE30" i="3"/>
  <c r="BK30" i="3" s="1"/>
  <c r="AG34" i="3"/>
  <c r="AE23" i="3"/>
  <c r="BK23" i="3" s="1"/>
  <c r="AM32" i="3"/>
  <c r="AI26" i="3"/>
  <c r="AI41" i="3"/>
  <c r="AM27" i="3"/>
  <c r="AL49" i="3"/>
  <c r="AE22" i="3"/>
  <c r="BK22" i="3" s="1"/>
  <c r="AL45" i="3"/>
  <c r="AN22" i="3"/>
  <c r="AG27" i="3"/>
  <c r="AE31" i="3"/>
  <c r="BK31" i="3" s="1"/>
  <c r="AN35" i="3"/>
  <c r="AK44" i="3"/>
  <c r="AH36" i="3"/>
  <c r="AE40" i="3"/>
  <c r="BK40" i="3" s="1"/>
  <c r="AI50" i="3"/>
  <c r="AE37" i="3"/>
  <c r="BK37" i="3" s="1"/>
  <c r="AG44" i="3"/>
  <c r="AI47" i="3"/>
  <c r="AM38" i="3"/>
  <c r="AG45" i="3"/>
  <c r="AI48" i="3"/>
  <c r="AL43" i="3"/>
  <c r="AL51" i="3"/>
  <c r="AE43" i="3"/>
  <c r="BK43" i="3" s="1"/>
  <c r="AG54" i="3"/>
  <c r="AG29" i="3"/>
  <c r="AK45" i="3"/>
  <c r="AM50" i="3"/>
  <c r="AE29" i="3"/>
  <c r="BK29" i="3" s="1"/>
  <c r="AH23" i="3"/>
  <c r="AI23" i="3"/>
  <c r="AG22" i="3"/>
  <c r="AL28" i="3"/>
  <c r="AK23" i="3"/>
  <c r="AJ36" i="3"/>
  <c r="AM30" i="3"/>
  <c r="AM23" i="3"/>
  <c r="AN37" i="3"/>
  <c r="AN48" i="3"/>
  <c r="AN44" i="3"/>
  <c r="AI28" i="3"/>
  <c r="AM22" i="3"/>
  <c r="AJ28" i="3"/>
  <c r="AE24" i="3"/>
  <c r="BK24" i="3" s="1"/>
  <c r="AM31" i="3"/>
  <c r="AJ41" i="3"/>
  <c r="AJ45" i="3"/>
  <c r="AJ49" i="3"/>
  <c r="AJ53" i="3"/>
  <c r="AM40" i="3"/>
  <c r="AE44" i="3"/>
  <c r="BK44" i="3" s="1"/>
  <c r="AG51" i="3"/>
  <c r="AI54" i="3"/>
  <c r="AM37" i="3"/>
  <c r="AG48" i="3"/>
  <c r="AI51" i="3"/>
  <c r="AK54" i="3"/>
  <c r="AJ42" i="3"/>
  <c r="AL46" i="3"/>
  <c r="AN49" i="3"/>
  <c r="AH52" i="3"/>
  <c r="AE42" i="3"/>
  <c r="BK42" i="3" s="1"/>
  <c r="AG53" i="3"/>
  <c r="AE36" i="3"/>
  <c r="BK36" i="3" s="1"/>
  <c r="AJ44" i="3"/>
  <c r="AJ52" i="3"/>
  <c r="AI30" i="3"/>
  <c r="AM33" i="3"/>
  <c r="AE52" i="3"/>
  <c r="BK52" i="3" s="1"/>
  <c r="AE49" i="3"/>
  <c r="BK49" i="3" s="1"/>
  <c r="AM46" i="3"/>
  <c r="AM29" i="3"/>
  <c r="AH27" i="3"/>
  <c r="AN24" i="3"/>
  <c r="AJ23" i="3"/>
  <c r="AE34" i="3"/>
  <c r="BK34" i="3" s="1"/>
  <c r="AG38" i="3"/>
  <c r="AG42" i="3"/>
  <c r="AE28" i="3"/>
  <c r="BK28" i="3" s="1"/>
  <c r="AL37" i="3"/>
  <c r="AI53" i="3"/>
  <c r="AG26" i="3"/>
  <c r="AK36" i="3"/>
  <c r="AI24" i="3"/>
  <c r="AI33" i="3"/>
  <c r="AL27" i="3"/>
  <c r="AJ33" i="3"/>
  <c r="AK38" i="3"/>
  <c r="AH51" i="3"/>
  <c r="AK24" i="3"/>
  <c r="AK33" i="3"/>
  <c r="AJ39" i="3"/>
  <c r="AK52" i="3"/>
  <c r="AN29" i="3"/>
  <c r="AK48" i="3"/>
  <c r="AM24" i="3"/>
  <c r="AI32" i="3"/>
  <c r="AJ37" i="3"/>
  <c r="AG46" i="3"/>
  <c r="AM44" i="3"/>
  <c r="AE41" i="3"/>
  <c r="BK41" i="3" s="1"/>
  <c r="AJ43" i="3"/>
  <c r="AK39" i="3"/>
  <c r="AM42" i="3"/>
  <c r="AG49" i="3"/>
  <c r="AM36" i="3"/>
  <c r="AH45" i="3"/>
  <c r="AH53" i="3"/>
  <c r="AG50" i="3"/>
  <c r="AM45" i="3"/>
  <c r="AK43" i="3"/>
  <c r="AJ26" i="3"/>
  <c r="AI27" i="3"/>
  <c r="AG24" i="3"/>
  <c r="AH29" i="3"/>
  <c r="AM34" i="3"/>
  <c r="AM28" i="3"/>
  <c r="AK32" i="3"/>
  <c r="AH38" i="3"/>
  <c r="AJ27" i="3"/>
  <c r="AE47" i="3"/>
  <c r="BK47" i="3" s="1"/>
  <c r="AK29" i="3"/>
  <c r="AH34" i="3"/>
  <c r="AH39" i="3"/>
  <c r="AN23" i="3"/>
  <c r="AH28" i="3"/>
  <c r="AG25" i="3"/>
  <c r="AL24" i="3"/>
  <c r="AG36" i="3"/>
  <c r="AK28" i="3"/>
  <c r="AH42" i="3"/>
  <c r="AH46" i="3"/>
  <c r="AH50" i="3"/>
  <c r="AH54" i="3"/>
  <c r="AI38" i="3"/>
  <c r="AE48" i="3"/>
  <c r="BK48" i="3" s="1"/>
  <c r="AM41" i="3"/>
  <c r="AE45" i="3"/>
  <c r="BK45" i="3" s="1"/>
  <c r="AG52" i="3"/>
  <c r="AH40" i="3"/>
  <c r="AJ46" i="3"/>
  <c r="AL50" i="3"/>
  <c r="AN53" i="3"/>
  <c r="AE46" i="3"/>
  <c r="BK46" i="3" s="1"/>
  <c r="AE50" i="3"/>
  <c r="BK50" i="3" s="1"/>
  <c r="AN46" i="3"/>
  <c r="AN54" i="3"/>
  <c r="AL53" i="3"/>
  <c r="AH30" i="3"/>
  <c r="AI25" i="3"/>
  <c r="AM48" i="3"/>
  <c r="AK42" i="3"/>
  <c r="AJ47" i="3"/>
  <c r="AG32" i="3"/>
  <c r="AH31" i="3"/>
  <c r="AN28" i="3"/>
  <c r="AJ25" i="3"/>
  <c r="AG33" i="3"/>
  <c r="AN38" i="3"/>
  <c r="AI22" i="3"/>
  <c r="AL32" i="3"/>
  <c r="AM47" i="3"/>
  <c r="AK35" i="3"/>
  <c r="AI39" i="3"/>
  <c r="AJ34" i="3"/>
  <c r="AE35" i="3"/>
  <c r="BK35" i="3" s="1"/>
  <c r="AI40" i="3"/>
  <c r="AE33" i="3"/>
  <c r="BK33" i="3" s="1"/>
  <c r="AJ30" i="3"/>
  <c r="AN32" i="3"/>
  <c r="AG28" i="3"/>
  <c r="AN31" i="3"/>
  <c r="AG35" i="3"/>
  <c r="AE39" i="3"/>
  <c r="BK39" i="3" s="1"/>
  <c r="AI29" i="3"/>
  <c r="AN39" i="3"/>
  <c r="AH26" i="3"/>
  <c r="AN30" i="3"/>
  <c r="AJ35" i="3"/>
  <c r="AM43" i="3"/>
  <c r="AJ24" i="3"/>
  <c r="AN40" i="3"/>
  <c r="AH25" i="3"/>
  <c r="AL26" i="3"/>
  <c r="AN43" i="3"/>
  <c r="AN47" i="3"/>
  <c r="AN51" i="3"/>
  <c r="AI34" i="3"/>
  <c r="AG39" i="3"/>
  <c r="AI42" i="3"/>
  <c r="AM52" i="3"/>
  <c r="AM35" i="3"/>
  <c r="AM49" i="3"/>
  <c r="AN41" i="3"/>
  <c r="AH44" i="3"/>
  <c r="AJ50" i="3"/>
  <c r="AL54" i="3"/>
  <c r="AK51" i="3"/>
  <c r="AM54" i="3"/>
  <c r="AJ40" i="3"/>
  <c r="AJ48" i="3"/>
  <c r="AK41" i="3"/>
  <c r="AK27" i="3"/>
  <c r="AL22" i="3"/>
  <c r="AL40" i="3"/>
  <c r="AL52" i="3"/>
  <c r="AE38" i="3"/>
  <c r="BK38" i="3" s="1"/>
  <c r="AN42" i="3"/>
  <c r="AN50" i="3"/>
  <c r="AH48" i="3"/>
  <c r="AI37" i="3"/>
  <c r="AL47" i="3"/>
  <c r="AK50" i="3"/>
  <c r="AM53" i="3"/>
  <c r="AG23" i="3"/>
  <c r="AL42" i="3"/>
  <c r="AI52" i="3"/>
  <c r="AK53" i="3"/>
  <c r="AN45" i="3"/>
  <c r="AE54" i="3"/>
  <c r="BK54" i="3" s="1"/>
  <c r="AN34" i="3"/>
  <c r="AL55" i="3"/>
  <c r="AI56" i="3"/>
  <c r="AM56" i="3"/>
  <c r="AI55" i="3"/>
  <c r="AM55" i="3"/>
  <c r="AJ56" i="3"/>
  <c r="AN56" i="3"/>
  <c r="AJ55" i="3"/>
  <c r="AK56" i="3"/>
  <c r="AK55" i="3"/>
  <c r="AL56" i="3"/>
  <c r="AN55" i="3"/>
  <c r="AB27" i="15"/>
  <c r="A5" i="8" l="1"/>
  <c r="A5" i="5"/>
  <c r="A102" i="13"/>
  <c r="B102" i="13"/>
  <c r="C102" i="13"/>
  <c r="D102" i="13"/>
  <c r="E102" i="13"/>
  <c r="F102" i="13"/>
  <c r="G102" i="13"/>
  <c r="A103" i="13"/>
  <c r="B103" i="13"/>
  <c r="C103" i="13"/>
  <c r="D103" i="13"/>
  <c r="E103" i="13"/>
  <c r="F103" i="13"/>
  <c r="G103" i="13"/>
  <c r="A104" i="13"/>
  <c r="B104" i="13"/>
  <c r="C104" i="13"/>
  <c r="D104" i="13"/>
  <c r="E104" i="13"/>
  <c r="F104" i="13"/>
  <c r="G104" i="13"/>
  <c r="A105" i="13"/>
  <c r="B105" i="13"/>
  <c r="C105" i="13"/>
  <c r="D105" i="13"/>
  <c r="E105" i="13"/>
  <c r="F105" i="13"/>
  <c r="G105" i="13"/>
  <c r="A106" i="13"/>
  <c r="B106" i="13"/>
  <c r="C106" i="13"/>
  <c r="D106" i="13"/>
  <c r="E106" i="13"/>
  <c r="F106" i="13"/>
  <c r="G106" i="13"/>
  <c r="A107" i="13"/>
  <c r="B107" i="13"/>
  <c r="C107" i="13"/>
  <c r="D107" i="13"/>
  <c r="E107" i="13"/>
  <c r="F107" i="13"/>
  <c r="G107" i="13"/>
  <c r="A108" i="13"/>
  <c r="B108" i="13"/>
  <c r="C108" i="13"/>
  <c r="D108" i="13"/>
  <c r="E108" i="13"/>
  <c r="F108" i="13"/>
  <c r="G108" i="13"/>
  <c r="A109" i="13"/>
  <c r="B109" i="13"/>
  <c r="C109" i="13"/>
  <c r="D109" i="13"/>
  <c r="E109" i="13"/>
  <c r="F109" i="13"/>
  <c r="G109" i="13"/>
  <c r="A110" i="13"/>
  <c r="B110" i="13"/>
  <c r="C110" i="13"/>
  <c r="D110" i="13"/>
  <c r="E110" i="13"/>
  <c r="F110" i="13"/>
  <c r="G110" i="13"/>
  <c r="A111" i="13"/>
  <c r="B111" i="13"/>
  <c r="C111" i="13"/>
  <c r="D111" i="13"/>
  <c r="E111" i="13"/>
  <c r="F111" i="13"/>
  <c r="G111" i="13"/>
  <c r="A112" i="13"/>
  <c r="B112" i="13"/>
  <c r="C112" i="13"/>
  <c r="D112" i="13"/>
  <c r="E112" i="13"/>
  <c r="F112" i="13"/>
  <c r="G112" i="13"/>
  <c r="A113" i="13"/>
  <c r="B113" i="13"/>
  <c r="C113" i="13"/>
  <c r="D113" i="13"/>
  <c r="E113" i="13"/>
  <c r="F113" i="13"/>
  <c r="G113" i="13"/>
  <c r="A114" i="13"/>
  <c r="B114" i="13"/>
  <c r="C114" i="13"/>
  <c r="D114" i="13"/>
  <c r="E114" i="13"/>
  <c r="F114" i="13"/>
  <c r="G114" i="13"/>
  <c r="A115" i="13"/>
  <c r="B115" i="13"/>
  <c r="C115" i="13"/>
  <c r="D115" i="13"/>
  <c r="E115" i="13"/>
  <c r="F115" i="13"/>
  <c r="G115" i="13"/>
  <c r="A116" i="13"/>
  <c r="B116" i="13"/>
  <c r="C116" i="13"/>
  <c r="D116" i="13"/>
  <c r="E116" i="13"/>
  <c r="F116" i="13"/>
  <c r="G116" i="13"/>
  <c r="A117" i="13"/>
  <c r="B117" i="13"/>
  <c r="C117" i="13"/>
  <c r="D117" i="13"/>
  <c r="E117" i="13"/>
  <c r="F117" i="13"/>
  <c r="G117" i="13"/>
  <c r="A118" i="13"/>
  <c r="B118" i="13"/>
  <c r="C118" i="13"/>
  <c r="D118" i="13"/>
  <c r="E118" i="13"/>
  <c r="F118" i="13"/>
  <c r="G118" i="13"/>
  <c r="A119" i="13"/>
  <c r="B119" i="13"/>
  <c r="C119" i="13"/>
  <c r="D119" i="13"/>
  <c r="E119" i="13"/>
  <c r="F119" i="13"/>
  <c r="G119" i="13"/>
  <c r="A120" i="13"/>
  <c r="B120" i="13"/>
  <c r="C120" i="13"/>
  <c r="D120" i="13"/>
  <c r="E120" i="13"/>
  <c r="F120" i="13"/>
  <c r="G120" i="13"/>
  <c r="A121" i="13"/>
  <c r="B121" i="13"/>
  <c r="C121" i="13"/>
  <c r="D121" i="13"/>
  <c r="E121" i="13"/>
  <c r="F121" i="13"/>
  <c r="G121" i="13"/>
  <c r="A122" i="13"/>
  <c r="B122" i="13"/>
  <c r="C122" i="13"/>
  <c r="D122" i="13"/>
  <c r="E122" i="13"/>
  <c r="F122" i="13"/>
  <c r="G122" i="13"/>
  <c r="A123" i="13"/>
  <c r="B123" i="13"/>
  <c r="C123" i="13"/>
  <c r="D123" i="13"/>
  <c r="E123" i="13"/>
  <c r="F123" i="13"/>
  <c r="G123" i="13"/>
  <c r="A124" i="13"/>
  <c r="B124" i="13"/>
  <c r="C124" i="13"/>
  <c r="D124" i="13"/>
  <c r="E124" i="13"/>
  <c r="F124" i="13"/>
  <c r="G124" i="13"/>
  <c r="A125" i="13"/>
  <c r="B125" i="13"/>
  <c r="C125" i="13"/>
  <c r="D125" i="13"/>
  <c r="E125" i="13"/>
  <c r="F125" i="13"/>
  <c r="G125" i="13"/>
  <c r="A126" i="13"/>
  <c r="B126" i="13"/>
  <c r="C126" i="13"/>
  <c r="D126" i="13"/>
  <c r="E126" i="13"/>
  <c r="F126" i="13"/>
  <c r="G126" i="13"/>
  <c r="A127" i="13"/>
  <c r="B127" i="13"/>
  <c r="C127" i="13"/>
  <c r="D127" i="13"/>
  <c r="E127" i="13"/>
  <c r="F127" i="13"/>
  <c r="G127" i="13"/>
  <c r="A128" i="13"/>
  <c r="B128" i="13"/>
  <c r="C128" i="13"/>
  <c r="D128" i="13"/>
  <c r="E128" i="13"/>
  <c r="F128" i="13"/>
  <c r="G128" i="13"/>
  <c r="A129" i="13"/>
  <c r="B129" i="13"/>
  <c r="C129" i="13"/>
  <c r="D129" i="13"/>
  <c r="E129" i="13"/>
  <c r="F129" i="13"/>
  <c r="G129" i="13"/>
  <c r="A130" i="13"/>
  <c r="B130" i="13"/>
  <c r="C130" i="13"/>
  <c r="D130" i="13"/>
  <c r="E130" i="13"/>
  <c r="F130" i="13"/>
  <c r="G130" i="13"/>
  <c r="A131" i="13"/>
  <c r="B131" i="13"/>
  <c r="C131" i="13"/>
  <c r="D131" i="13"/>
  <c r="E131" i="13"/>
  <c r="F131" i="13"/>
  <c r="G131" i="13"/>
  <c r="A132" i="13"/>
  <c r="B132" i="13"/>
  <c r="C132" i="13"/>
  <c r="D132" i="13"/>
  <c r="E132" i="13"/>
  <c r="F132" i="13"/>
  <c r="G132" i="13"/>
  <c r="A133" i="13"/>
  <c r="B133" i="13"/>
  <c r="C133" i="13"/>
  <c r="D133" i="13"/>
  <c r="E133" i="13"/>
  <c r="F133" i="13"/>
  <c r="G133" i="13"/>
  <c r="A134" i="13"/>
  <c r="B134" i="13"/>
  <c r="C134" i="13"/>
  <c r="D134" i="13"/>
  <c r="E134" i="13"/>
  <c r="F134" i="13"/>
  <c r="G134" i="13"/>
  <c r="A135" i="13"/>
  <c r="B135" i="13"/>
  <c r="C135" i="13"/>
  <c r="D135" i="13"/>
  <c r="E135" i="13"/>
  <c r="F135" i="13"/>
  <c r="G135" i="13"/>
  <c r="A136" i="13"/>
  <c r="B136" i="13"/>
  <c r="C136" i="13"/>
  <c r="D136" i="13"/>
  <c r="E136" i="13"/>
  <c r="F136" i="13"/>
  <c r="G136" i="13"/>
  <c r="A137" i="13"/>
  <c r="B137" i="13"/>
  <c r="C137" i="13"/>
  <c r="D137" i="13"/>
  <c r="E137" i="13"/>
  <c r="F137" i="13"/>
  <c r="G137" i="13"/>
  <c r="A138" i="13"/>
  <c r="B138" i="13"/>
  <c r="C138" i="13"/>
  <c r="D138" i="13"/>
  <c r="E138" i="13"/>
  <c r="F138" i="13"/>
  <c r="G138" i="13"/>
  <c r="A139" i="13"/>
  <c r="B139" i="13"/>
  <c r="C139" i="13"/>
  <c r="D139" i="13"/>
  <c r="E139" i="13"/>
  <c r="F139" i="13"/>
  <c r="G139" i="13"/>
  <c r="A140" i="13"/>
  <c r="B140" i="13"/>
  <c r="C140" i="13"/>
  <c r="D140" i="13"/>
  <c r="E140" i="13"/>
  <c r="F140" i="13"/>
  <c r="G140" i="13"/>
  <c r="A141" i="13"/>
  <c r="B141" i="13"/>
  <c r="C141" i="13"/>
  <c r="D141" i="13"/>
  <c r="E141" i="13"/>
  <c r="F141" i="13"/>
  <c r="G141" i="13"/>
  <c r="A142" i="13"/>
  <c r="B142" i="13"/>
  <c r="C142" i="13"/>
  <c r="D142" i="13"/>
  <c r="E142" i="13"/>
  <c r="F142" i="13"/>
  <c r="G142" i="13"/>
  <c r="A143" i="13"/>
  <c r="B143" i="13"/>
  <c r="C143" i="13"/>
  <c r="D143" i="13"/>
  <c r="E143" i="13"/>
  <c r="F143" i="13"/>
  <c r="G143" i="13"/>
  <c r="A144" i="13"/>
  <c r="B144" i="13"/>
  <c r="C144" i="13"/>
  <c r="D144" i="13"/>
  <c r="E144" i="13"/>
  <c r="F144" i="13"/>
  <c r="G144" i="13"/>
  <c r="A145" i="13"/>
  <c r="B145" i="13"/>
  <c r="C145" i="13"/>
  <c r="D145" i="13"/>
  <c r="E145" i="13"/>
  <c r="F145" i="13"/>
  <c r="G145" i="13"/>
  <c r="A146" i="13"/>
  <c r="B146" i="13"/>
  <c r="C146" i="13"/>
  <c r="D146" i="13"/>
  <c r="E146" i="13"/>
  <c r="F146" i="13"/>
  <c r="G146" i="13"/>
  <c r="A147" i="13"/>
  <c r="B147" i="13"/>
  <c r="C147" i="13"/>
  <c r="D147" i="13"/>
  <c r="E147" i="13"/>
  <c r="F147" i="13"/>
  <c r="G147" i="13"/>
  <c r="A148" i="13"/>
  <c r="B148" i="13"/>
  <c r="C148" i="13"/>
  <c r="D148" i="13"/>
  <c r="E148" i="13"/>
  <c r="F148" i="13"/>
  <c r="G148" i="13"/>
  <c r="A149" i="13"/>
  <c r="B149" i="13"/>
  <c r="C149" i="13"/>
  <c r="D149" i="13"/>
  <c r="E149" i="13"/>
  <c r="F149" i="13"/>
  <c r="G149" i="13"/>
  <c r="A150" i="13"/>
  <c r="B150" i="13"/>
  <c r="C150" i="13"/>
  <c r="D150" i="13"/>
  <c r="E150" i="13"/>
  <c r="F150" i="13"/>
  <c r="G150" i="13"/>
  <c r="A151" i="13"/>
  <c r="B151" i="13"/>
  <c r="C151" i="13"/>
  <c r="D151" i="13"/>
  <c r="E151" i="13"/>
  <c r="F151" i="13"/>
  <c r="G151" i="13"/>
  <c r="A152" i="13"/>
  <c r="B152" i="13"/>
  <c r="C152" i="13"/>
  <c r="D152" i="13"/>
  <c r="E152" i="13"/>
  <c r="F152" i="13"/>
  <c r="G152" i="13"/>
  <c r="A153" i="13"/>
  <c r="B153" i="13"/>
  <c r="C153" i="13"/>
  <c r="D153" i="13"/>
  <c r="E153" i="13"/>
  <c r="F153" i="13"/>
  <c r="G153" i="13"/>
  <c r="A154" i="13"/>
  <c r="B154" i="13"/>
  <c r="C154" i="13"/>
  <c r="D154" i="13"/>
  <c r="E154" i="13"/>
  <c r="F154" i="13"/>
  <c r="G154" i="13"/>
  <c r="A155" i="13"/>
  <c r="B155" i="13"/>
  <c r="C155" i="13"/>
  <c r="D155" i="13"/>
  <c r="E155" i="13"/>
  <c r="F155" i="13"/>
  <c r="G155" i="13"/>
  <c r="A156" i="13"/>
  <c r="B156" i="13"/>
  <c r="C156" i="13"/>
  <c r="D156" i="13"/>
  <c r="E156" i="13"/>
  <c r="F156" i="13"/>
  <c r="G156" i="13"/>
  <c r="A157" i="13"/>
  <c r="B157" i="13"/>
  <c r="C157" i="13"/>
  <c r="D157" i="13"/>
  <c r="E157" i="13"/>
  <c r="F157" i="13"/>
  <c r="G157" i="13"/>
  <c r="A158" i="13"/>
  <c r="B158" i="13"/>
  <c r="C158" i="13"/>
  <c r="D158" i="13"/>
  <c r="E158" i="13"/>
  <c r="F158" i="13"/>
  <c r="G158" i="13"/>
  <c r="A159" i="13"/>
  <c r="B159" i="13"/>
  <c r="C159" i="13"/>
  <c r="D159" i="13"/>
  <c r="E159" i="13"/>
  <c r="F159" i="13"/>
  <c r="G159" i="13"/>
  <c r="A160" i="13"/>
  <c r="B160" i="13"/>
  <c r="C160" i="13"/>
  <c r="D160" i="13"/>
  <c r="E160" i="13"/>
  <c r="F160" i="13"/>
  <c r="G160" i="13"/>
  <c r="A161" i="13"/>
  <c r="B161" i="13"/>
  <c r="C161" i="13"/>
  <c r="D161" i="13"/>
  <c r="E161" i="13"/>
  <c r="F161" i="13"/>
  <c r="G161" i="13"/>
  <c r="A162" i="13"/>
  <c r="B162" i="13"/>
  <c r="C162" i="13"/>
  <c r="D162" i="13"/>
  <c r="E162" i="13"/>
  <c r="F162" i="13"/>
  <c r="G162" i="13"/>
  <c r="A163" i="13"/>
  <c r="B163" i="13"/>
  <c r="C163" i="13"/>
  <c r="D163" i="13"/>
  <c r="E163" i="13"/>
  <c r="F163" i="13"/>
  <c r="G163" i="13"/>
  <c r="A164" i="13"/>
  <c r="B164" i="13"/>
  <c r="C164" i="13"/>
  <c r="D164" i="13"/>
  <c r="E164" i="13"/>
  <c r="F164" i="13"/>
  <c r="G164" i="13"/>
  <c r="A165" i="13"/>
  <c r="B165" i="13"/>
  <c r="C165" i="13"/>
  <c r="D165" i="13"/>
  <c r="E165" i="13"/>
  <c r="F165" i="13"/>
  <c r="G165" i="13"/>
  <c r="A166" i="13"/>
  <c r="B166" i="13"/>
  <c r="C166" i="13"/>
  <c r="D166" i="13"/>
  <c r="E166" i="13"/>
  <c r="F166" i="13"/>
  <c r="G166" i="13"/>
  <c r="A167" i="13"/>
  <c r="B167" i="13"/>
  <c r="C167" i="13"/>
  <c r="D167" i="13"/>
  <c r="E167" i="13"/>
  <c r="F167" i="13"/>
  <c r="G167" i="13"/>
  <c r="A168" i="13"/>
  <c r="B168" i="13"/>
  <c r="C168" i="13"/>
  <c r="D168" i="13"/>
  <c r="E168" i="13"/>
  <c r="F168" i="13"/>
  <c r="G168" i="13"/>
  <c r="A169" i="13"/>
  <c r="B169" i="13"/>
  <c r="C169" i="13"/>
  <c r="D169" i="13"/>
  <c r="E169" i="13"/>
  <c r="F169" i="13"/>
  <c r="G169" i="13"/>
  <c r="A170" i="13"/>
  <c r="B170" i="13"/>
  <c r="C170" i="13"/>
  <c r="D170" i="13"/>
  <c r="E170" i="13"/>
  <c r="F170" i="13"/>
  <c r="G170" i="13"/>
  <c r="A171" i="13"/>
  <c r="B171" i="13"/>
  <c r="C171" i="13"/>
  <c r="D171" i="13"/>
  <c r="E171" i="13"/>
  <c r="F171" i="13"/>
  <c r="G171" i="13"/>
  <c r="A172" i="13"/>
  <c r="B172" i="13"/>
  <c r="C172" i="13"/>
  <c r="D172" i="13"/>
  <c r="E172" i="13"/>
  <c r="F172" i="13"/>
  <c r="G172" i="13"/>
  <c r="A173" i="13"/>
  <c r="B173" i="13"/>
  <c r="C173" i="13"/>
  <c r="D173" i="13"/>
  <c r="E173" i="13"/>
  <c r="F173" i="13"/>
  <c r="G173" i="13"/>
  <c r="A174" i="13"/>
  <c r="B174" i="13"/>
  <c r="C174" i="13"/>
  <c r="D174" i="13"/>
  <c r="E174" i="13"/>
  <c r="F174" i="13"/>
  <c r="G174" i="13"/>
  <c r="A175" i="13"/>
  <c r="B175" i="13"/>
  <c r="C175" i="13"/>
  <c r="D175" i="13"/>
  <c r="E175" i="13"/>
  <c r="F175" i="13"/>
  <c r="G175" i="13"/>
  <c r="A176" i="13"/>
  <c r="B176" i="13"/>
  <c r="C176" i="13"/>
  <c r="D176" i="13"/>
  <c r="E176" i="13"/>
  <c r="F176" i="13"/>
  <c r="G176" i="13"/>
  <c r="A177" i="13"/>
  <c r="B177" i="13"/>
  <c r="C177" i="13"/>
  <c r="D177" i="13"/>
  <c r="E177" i="13"/>
  <c r="F177" i="13"/>
  <c r="G177" i="13"/>
  <c r="A178" i="13"/>
  <c r="B178" i="13"/>
  <c r="C178" i="13"/>
  <c r="D178" i="13"/>
  <c r="E178" i="13"/>
  <c r="F178" i="13"/>
  <c r="G178" i="13"/>
  <c r="A179" i="13"/>
  <c r="B179" i="13"/>
  <c r="C179" i="13"/>
  <c r="D179" i="13"/>
  <c r="E179" i="13"/>
  <c r="F179" i="13"/>
  <c r="G179" i="13"/>
  <c r="A180" i="13"/>
  <c r="B180" i="13"/>
  <c r="C180" i="13"/>
  <c r="D180" i="13"/>
  <c r="E180" i="13"/>
  <c r="F180" i="13"/>
  <c r="G180" i="13"/>
  <c r="A181" i="13"/>
  <c r="B181" i="13"/>
  <c r="C181" i="13"/>
  <c r="D181" i="13"/>
  <c r="E181" i="13"/>
  <c r="F181" i="13"/>
  <c r="G181" i="13"/>
  <c r="A182" i="13"/>
  <c r="B182" i="13"/>
  <c r="C182" i="13"/>
  <c r="D182" i="13"/>
  <c r="E182" i="13"/>
  <c r="F182" i="13"/>
  <c r="G182" i="13"/>
  <c r="A183" i="13"/>
  <c r="B183" i="13"/>
  <c r="C183" i="13"/>
  <c r="D183" i="13"/>
  <c r="E183" i="13"/>
  <c r="F183" i="13"/>
  <c r="G183" i="13"/>
  <c r="A184" i="13"/>
  <c r="B184" i="13"/>
  <c r="C184" i="13"/>
  <c r="D184" i="13"/>
  <c r="E184" i="13"/>
  <c r="F184" i="13"/>
  <c r="G184" i="13"/>
  <c r="A185" i="13"/>
  <c r="B185" i="13"/>
  <c r="C185" i="13"/>
  <c r="D185" i="13"/>
  <c r="E185" i="13"/>
  <c r="F185" i="13"/>
  <c r="G185" i="13"/>
  <c r="A186" i="13"/>
  <c r="B186" i="13"/>
  <c r="C186" i="13"/>
  <c r="D186" i="13"/>
  <c r="E186" i="13"/>
  <c r="F186" i="13"/>
  <c r="G186" i="13"/>
  <c r="A187" i="13"/>
  <c r="B187" i="13"/>
  <c r="C187" i="13"/>
  <c r="D187" i="13"/>
  <c r="E187" i="13"/>
  <c r="F187" i="13"/>
  <c r="G187" i="13"/>
  <c r="A188" i="13"/>
  <c r="B188" i="13"/>
  <c r="C188" i="13"/>
  <c r="D188" i="13"/>
  <c r="E188" i="13"/>
  <c r="F188" i="13"/>
  <c r="G188" i="13"/>
  <c r="A189" i="13"/>
  <c r="B189" i="13"/>
  <c r="C189" i="13"/>
  <c r="D189" i="13"/>
  <c r="E189" i="13"/>
  <c r="F189" i="13"/>
  <c r="G189" i="13"/>
  <c r="A190" i="13"/>
  <c r="B190" i="13"/>
  <c r="C190" i="13"/>
  <c r="D190" i="13"/>
  <c r="E190" i="13"/>
  <c r="F190" i="13"/>
  <c r="G190" i="13"/>
  <c r="A191" i="13"/>
  <c r="B191" i="13"/>
  <c r="C191" i="13"/>
  <c r="D191" i="13"/>
  <c r="E191" i="13"/>
  <c r="F191" i="13"/>
  <c r="G191" i="13"/>
  <c r="A192" i="13"/>
  <c r="B192" i="13"/>
  <c r="C192" i="13"/>
  <c r="D192" i="13"/>
  <c r="E192" i="13"/>
  <c r="F192" i="13"/>
  <c r="G192" i="13"/>
  <c r="A193" i="13"/>
  <c r="B193" i="13"/>
  <c r="C193" i="13"/>
  <c r="D193" i="13"/>
  <c r="E193" i="13"/>
  <c r="F193" i="13"/>
  <c r="G193" i="13"/>
  <c r="A194" i="13"/>
  <c r="B194" i="13"/>
  <c r="C194" i="13"/>
  <c r="D194" i="13"/>
  <c r="E194" i="13"/>
  <c r="F194" i="13"/>
  <c r="G194" i="13"/>
  <c r="A195" i="13"/>
  <c r="B195" i="13"/>
  <c r="C195" i="13"/>
  <c r="D195" i="13"/>
  <c r="E195" i="13"/>
  <c r="F195" i="13"/>
  <c r="G195" i="13"/>
  <c r="A196" i="13"/>
  <c r="B196" i="13"/>
  <c r="C196" i="13"/>
  <c r="D196" i="13"/>
  <c r="E196" i="13"/>
  <c r="F196" i="13"/>
  <c r="G196" i="13"/>
  <c r="A197" i="13"/>
  <c r="B197" i="13"/>
  <c r="C197" i="13"/>
  <c r="D197" i="13"/>
  <c r="E197" i="13"/>
  <c r="F197" i="13"/>
  <c r="G197" i="13"/>
  <c r="A198" i="13"/>
  <c r="B198" i="13"/>
  <c r="C198" i="13"/>
  <c r="D198" i="13"/>
  <c r="E198" i="13"/>
  <c r="F198" i="13"/>
  <c r="G198" i="13"/>
  <c r="A199" i="13"/>
  <c r="B199" i="13"/>
  <c r="C199" i="13"/>
  <c r="D199" i="13"/>
  <c r="E199" i="13"/>
  <c r="F199" i="13"/>
  <c r="G199" i="13"/>
  <c r="A200" i="13"/>
  <c r="B200" i="13"/>
  <c r="C200" i="13"/>
  <c r="D200" i="13"/>
  <c r="E200" i="13"/>
  <c r="F200" i="13"/>
  <c r="G200" i="13"/>
  <c r="A201" i="13"/>
  <c r="B201" i="13"/>
  <c r="C201" i="13"/>
  <c r="D201" i="13"/>
  <c r="E201" i="13"/>
  <c r="F201" i="13"/>
  <c r="G201" i="13"/>
  <c r="AB26" i="8"/>
  <c r="A101" i="13"/>
  <c r="B101" i="13"/>
  <c r="C101" i="13"/>
  <c r="D101" i="13"/>
  <c r="E101" i="13"/>
  <c r="F101" i="13"/>
  <c r="G101" i="13"/>
  <c r="A3" i="13"/>
  <c r="B3" i="13"/>
  <c r="C3" i="13"/>
  <c r="D3" i="13"/>
  <c r="E3" i="13"/>
  <c r="F3" i="13"/>
  <c r="G3" i="13"/>
  <c r="A4" i="13"/>
  <c r="B4" i="13"/>
  <c r="C4" i="13"/>
  <c r="D4" i="13"/>
  <c r="E4" i="13"/>
  <c r="F4" i="13"/>
  <c r="G4" i="13"/>
  <c r="A5" i="13"/>
  <c r="B5" i="13"/>
  <c r="C5" i="13"/>
  <c r="D5" i="13"/>
  <c r="E5" i="13"/>
  <c r="F5" i="13"/>
  <c r="G5" i="13"/>
  <c r="A6" i="13"/>
  <c r="B6" i="13"/>
  <c r="C6" i="13"/>
  <c r="D6" i="13"/>
  <c r="E6" i="13"/>
  <c r="F6" i="13"/>
  <c r="G6" i="13"/>
  <c r="A7" i="13"/>
  <c r="B7" i="13"/>
  <c r="C7" i="13"/>
  <c r="D7" i="13"/>
  <c r="E7" i="13"/>
  <c r="F7" i="13"/>
  <c r="G7" i="13"/>
  <c r="A8" i="13"/>
  <c r="B8" i="13"/>
  <c r="C8" i="13"/>
  <c r="D8" i="13"/>
  <c r="E8" i="13"/>
  <c r="F8" i="13"/>
  <c r="G8" i="13"/>
  <c r="A9" i="13"/>
  <c r="B9" i="13"/>
  <c r="C9" i="13"/>
  <c r="D9" i="13"/>
  <c r="E9" i="13"/>
  <c r="F9" i="13"/>
  <c r="G9" i="13"/>
  <c r="A10" i="13"/>
  <c r="B10" i="13"/>
  <c r="C10" i="13"/>
  <c r="D10" i="13"/>
  <c r="E10" i="13"/>
  <c r="F10" i="13"/>
  <c r="G10" i="13"/>
  <c r="A11" i="13"/>
  <c r="B11" i="13"/>
  <c r="C11" i="13"/>
  <c r="D11" i="13"/>
  <c r="E11" i="13"/>
  <c r="F11" i="13"/>
  <c r="G11" i="13"/>
  <c r="A12" i="13"/>
  <c r="B12" i="13"/>
  <c r="C12" i="13"/>
  <c r="D12" i="13"/>
  <c r="E12" i="13"/>
  <c r="F12" i="13"/>
  <c r="G12" i="13"/>
  <c r="A13" i="13"/>
  <c r="B13" i="13"/>
  <c r="C13" i="13"/>
  <c r="D13" i="13"/>
  <c r="E13" i="13"/>
  <c r="F13" i="13"/>
  <c r="G13" i="13"/>
  <c r="A14" i="13"/>
  <c r="B14" i="13"/>
  <c r="C14" i="13"/>
  <c r="D14" i="13"/>
  <c r="E14" i="13"/>
  <c r="F14" i="13"/>
  <c r="G14" i="13"/>
  <c r="A15" i="13"/>
  <c r="B15" i="13"/>
  <c r="C15" i="13"/>
  <c r="D15" i="13"/>
  <c r="E15" i="13"/>
  <c r="F15" i="13"/>
  <c r="G15" i="13"/>
  <c r="A16" i="13"/>
  <c r="B16" i="13"/>
  <c r="C16" i="13"/>
  <c r="D16" i="13"/>
  <c r="E16" i="13"/>
  <c r="F16" i="13"/>
  <c r="G16" i="13"/>
  <c r="A17" i="13"/>
  <c r="B17" i="13"/>
  <c r="C17" i="13"/>
  <c r="D17" i="13"/>
  <c r="E17" i="13"/>
  <c r="F17" i="13"/>
  <c r="G17" i="13"/>
  <c r="A18" i="13"/>
  <c r="B18" i="13"/>
  <c r="C18" i="13"/>
  <c r="D18" i="13"/>
  <c r="E18" i="13"/>
  <c r="F18" i="13"/>
  <c r="G18" i="13"/>
  <c r="A19" i="13"/>
  <c r="B19" i="13"/>
  <c r="C19" i="13"/>
  <c r="D19" i="13"/>
  <c r="E19" i="13"/>
  <c r="F19" i="13"/>
  <c r="G19" i="13"/>
  <c r="A20" i="13"/>
  <c r="B20" i="13"/>
  <c r="C20" i="13"/>
  <c r="D20" i="13"/>
  <c r="E20" i="13"/>
  <c r="F20" i="13"/>
  <c r="G20" i="13"/>
  <c r="A21" i="13"/>
  <c r="B21" i="13"/>
  <c r="C21" i="13"/>
  <c r="D21" i="13"/>
  <c r="E21" i="13"/>
  <c r="F21" i="13"/>
  <c r="G21" i="13"/>
  <c r="A22" i="13"/>
  <c r="B22" i="13"/>
  <c r="C22" i="13"/>
  <c r="D22" i="13"/>
  <c r="E22" i="13"/>
  <c r="F22" i="13"/>
  <c r="G22" i="13"/>
  <c r="A23" i="13"/>
  <c r="B23" i="13"/>
  <c r="C23" i="13"/>
  <c r="D23" i="13"/>
  <c r="E23" i="13"/>
  <c r="F23" i="13"/>
  <c r="G23" i="13"/>
  <c r="A24" i="13"/>
  <c r="B24" i="13"/>
  <c r="C24" i="13"/>
  <c r="D24" i="13"/>
  <c r="E24" i="13"/>
  <c r="F24" i="13"/>
  <c r="G24" i="13"/>
  <c r="A25" i="13"/>
  <c r="B25" i="13"/>
  <c r="C25" i="13"/>
  <c r="D25" i="13"/>
  <c r="E25" i="13"/>
  <c r="F25" i="13"/>
  <c r="G25" i="13"/>
  <c r="A26" i="13"/>
  <c r="B26" i="13"/>
  <c r="C26" i="13"/>
  <c r="D26" i="13"/>
  <c r="E26" i="13"/>
  <c r="F26" i="13"/>
  <c r="G26" i="13"/>
  <c r="A27" i="13"/>
  <c r="B27" i="13"/>
  <c r="C27" i="13"/>
  <c r="D27" i="13"/>
  <c r="E27" i="13"/>
  <c r="F27" i="13"/>
  <c r="G27" i="13"/>
  <c r="A28" i="13"/>
  <c r="B28" i="13"/>
  <c r="C28" i="13"/>
  <c r="D28" i="13"/>
  <c r="E28" i="13"/>
  <c r="F28" i="13"/>
  <c r="G28" i="13"/>
  <c r="A29" i="13"/>
  <c r="B29" i="13"/>
  <c r="C29" i="13"/>
  <c r="D29" i="13"/>
  <c r="E29" i="13"/>
  <c r="F29" i="13"/>
  <c r="G29" i="13"/>
  <c r="A30" i="13"/>
  <c r="B30" i="13"/>
  <c r="C30" i="13"/>
  <c r="D30" i="13"/>
  <c r="E30" i="13"/>
  <c r="F30" i="13"/>
  <c r="G30" i="13"/>
  <c r="A31" i="13"/>
  <c r="B31" i="13"/>
  <c r="C31" i="13"/>
  <c r="D31" i="13"/>
  <c r="E31" i="13"/>
  <c r="F31" i="13"/>
  <c r="G31" i="13"/>
  <c r="A32" i="13"/>
  <c r="B32" i="13"/>
  <c r="C32" i="13"/>
  <c r="D32" i="13"/>
  <c r="E32" i="13"/>
  <c r="F32" i="13"/>
  <c r="G32" i="13"/>
  <c r="A33" i="13"/>
  <c r="B33" i="13"/>
  <c r="C33" i="13"/>
  <c r="D33" i="13"/>
  <c r="E33" i="13"/>
  <c r="F33" i="13"/>
  <c r="G33" i="13"/>
  <c r="A34" i="13"/>
  <c r="B34" i="13"/>
  <c r="C34" i="13"/>
  <c r="D34" i="13"/>
  <c r="E34" i="13"/>
  <c r="F34" i="13"/>
  <c r="G34" i="13"/>
  <c r="A35" i="13"/>
  <c r="B35" i="13"/>
  <c r="C35" i="13"/>
  <c r="D35" i="13"/>
  <c r="E35" i="13"/>
  <c r="F35" i="13"/>
  <c r="G35" i="13"/>
  <c r="A36" i="13"/>
  <c r="B36" i="13"/>
  <c r="C36" i="13"/>
  <c r="D36" i="13"/>
  <c r="E36" i="13"/>
  <c r="F36" i="13"/>
  <c r="G36" i="13"/>
  <c r="A37" i="13"/>
  <c r="B37" i="13"/>
  <c r="C37" i="13"/>
  <c r="D37" i="13"/>
  <c r="E37" i="13"/>
  <c r="F37" i="13"/>
  <c r="G37" i="13"/>
  <c r="A38" i="13"/>
  <c r="B38" i="13"/>
  <c r="C38" i="13"/>
  <c r="D38" i="13"/>
  <c r="E38" i="13"/>
  <c r="F38" i="13"/>
  <c r="G38" i="13"/>
  <c r="A39" i="13"/>
  <c r="B39" i="13"/>
  <c r="C39" i="13"/>
  <c r="D39" i="13"/>
  <c r="E39" i="13"/>
  <c r="F39" i="13"/>
  <c r="G39" i="13"/>
  <c r="A40" i="13"/>
  <c r="B40" i="13"/>
  <c r="C40" i="13"/>
  <c r="D40" i="13"/>
  <c r="E40" i="13"/>
  <c r="F40" i="13"/>
  <c r="G40" i="13"/>
  <c r="A41" i="13"/>
  <c r="B41" i="13"/>
  <c r="C41" i="13"/>
  <c r="D41" i="13"/>
  <c r="E41" i="13"/>
  <c r="F41" i="13"/>
  <c r="G41" i="13"/>
  <c r="A42" i="13"/>
  <c r="B42" i="13"/>
  <c r="C42" i="13"/>
  <c r="D42" i="13"/>
  <c r="E42" i="13"/>
  <c r="F42" i="13"/>
  <c r="G42" i="13"/>
  <c r="A43" i="13"/>
  <c r="B43" i="13"/>
  <c r="C43" i="13"/>
  <c r="D43" i="13"/>
  <c r="E43" i="13"/>
  <c r="F43" i="13"/>
  <c r="G43" i="13"/>
  <c r="A44" i="13"/>
  <c r="B44" i="13"/>
  <c r="C44" i="13"/>
  <c r="D44" i="13"/>
  <c r="E44" i="13"/>
  <c r="F44" i="13"/>
  <c r="G44" i="13"/>
  <c r="A45" i="13"/>
  <c r="B45" i="13"/>
  <c r="C45" i="13"/>
  <c r="D45" i="13"/>
  <c r="E45" i="13"/>
  <c r="F45" i="13"/>
  <c r="G45" i="13"/>
  <c r="A46" i="13"/>
  <c r="B46" i="13"/>
  <c r="C46" i="13"/>
  <c r="D46" i="13"/>
  <c r="E46" i="13"/>
  <c r="F46" i="13"/>
  <c r="G46" i="13"/>
  <c r="A47" i="13"/>
  <c r="B47" i="13"/>
  <c r="C47" i="13"/>
  <c r="D47" i="13"/>
  <c r="E47" i="13"/>
  <c r="F47" i="13"/>
  <c r="G47" i="13"/>
  <c r="A48" i="13"/>
  <c r="B48" i="13"/>
  <c r="C48" i="13"/>
  <c r="D48" i="13"/>
  <c r="E48" i="13"/>
  <c r="F48" i="13"/>
  <c r="G48" i="13"/>
  <c r="A49" i="13"/>
  <c r="B49" i="13"/>
  <c r="C49" i="13"/>
  <c r="D49" i="13"/>
  <c r="E49" i="13"/>
  <c r="F49" i="13"/>
  <c r="G49" i="13"/>
  <c r="A50" i="13"/>
  <c r="B50" i="13"/>
  <c r="C50" i="13"/>
  <c r="D50" i="13"/>
  <c r="E50" i="13"/>
  <c r="F50" i="13"/>
  <c r="G50" i="13"/>
  <c r="A51" i="13"/>
  <c r="B51" i="13"/>
  <c r="C51" i="13"/>
  <c r="D51" i="13"/>
  <c r="E51" i="13"/>
  <c r="F51" i="13"/>
  <c r="G51" i="13"/>
  <c r="A52" i="13"/>
  <c r="B52" i="13"/>
  <c r="C52" i="13"/>
  <c r="D52" i="13"/>
  <c r="E52" i="13"/>
  <c r="F52" i="13"/>
  <c r="G52" i="13"/>
  <c r="A53" i="13"/>
  <c r="B53" i="13"/>
  <c r="C53" i="13"/>
  <c r="D53" i="13"/>
  <c r="E53" i="13"/>
  <c r="F53" i="13"/>
  <c r="G53" i="13"/>
  <c r="A54" i="13"/>
  <c r="B54" i="13"/>
  <c r="C54" i="13"/>
  <c r="D54" i="13"/>
  <c r="E54" i="13"/>
  <c r="F54" i="13"/>
  <c r="G54" i="13"/>
  <c r="A55" i="13"/>
  <c r="B55" i="13"/>
  <c r="C55" i="13"/>
  <c r="D55" i="13"/>
  <c r="E55" i="13"/>
  <c r="F55" i="13"/>
  <c r="G55" i="13"/>
  <c r="A56" i="13"/>
  <c r="B56" i="13"/>
  <c r="C56" i="13"/>
  <c r="D56" i="13"/>
  <c r="E56" i="13"/>
  <c r="F56" i="13"/>
  <c r="G56" i="13"/>
  <c r="A57" i="13"/>
  <c r="B57" i="13"/>
  <c r="C57" i="13"/>
  <c r="D57" i="13"/>
  <c r="E57" i="13"/>
  <c r="F57" i="13"/>
  <c r="G57" i="13"/>
  <c r="A58" i="13"/>
  <c r="B58" i="13"/>
  <c r="C58" i="13"/>
  <c r="D58" i="13"/>
  <c r="E58" i="13"/>
  <c r="F58" i="13"/>
  <c r="G58" i="13"/>
  <c r="A59" i="13"/>
  <c r="B59" i="13"/>
  <c r="C59" i="13"/>
  <c r="D59" i="13"/>
  <c r="E59" i="13"/>
  <c r="F59" i="13"/>
  <c r="G59" i="13"/>
  <c r="A60" i="13"/>
  <c r="B60" i="13"/>
  <c r="C60" i="13"/>
  <c r="D60" i="13"/>
  <c r="E60" i="13"/>
  <c r="F60" i="13"/>
  <c r="G60" i="13"/>
  <c r="A61" i="13"/>
  <c r="B61" i="13"/>
  <c r="C61" i="13"/>
  <c r="D61" i="13"/>
  <c r="E61" i="13"/>
  <c r="F61" i="13"/>
  <c r="G61" i="13"/>
  <c r="A62" i="13"/>
  <c r="B62" i="13"/>
  <c r="C62" i="13"/>
  <c r="D62" i="13"/>
  <c r="E62" i="13"/>
  <c r="F62" i="13"/>
  <c r="G62" i="13"/>
  <c r="A63" i="13"/>
  <c r="B63" i="13"/>
  <c r="C63" i="13"/>
  <c r="D63" i="13"/>
  <c r="E63" i="13"/>
  <c r="F63" i="13"/>
  <c r="G63" i="13"/>
  <c r="A64" i="13"/>
  <c r="B64" i="13"/>
  <c r="C64" i="13"/>
  <c r="D64" i="13"/>
  <c r="E64" i="13"/>
  <c r="F64" i="13"/>
  <c r="G64" i="13"/>
  <c r="A65" i="13"/>
  <c r="B65" i="13"/>
  <c r="C65" i="13"/>
  <c r="D65" i="13"/>
  <c r="E65" i="13"/>
  <c r="F65" i="13"/>
  <c r="G65" i="13"/>
  <c r="A66" i="13"/>
  <c r="B66" i="13"/>
  <c r="C66" i="13"/>
  <c r="D66" i="13"/>
  <c r="E66" i="13"/>
  <c r="F66" i="13"/>
  <c r="G66" i="13"/>
  <c r="A67" i="13"/>
  <c r="B67" i="13"/>
  <c r="C67" i="13"/>
  <c r="D67" i="13"/>
  <c r="E67" i="13"/>
  <c r="F67" i="13"/>
  <c r="G67" i="13"/>
  <c r="A68" i="13"/>
  <c r="B68" i="13"/>
  <c r="C68" i="13"/>
  <c r="D68" i="13"/>
  <c r="E68" i="13"/>
  <c r="F68" i="13"/>
  <c r="G68" i="13"/>
  <c r="A69" i="13"/>
  <c r="B69" i="13"/>
  <c r="C69" i="13"/>
  <c r="D69" i="13"/>
  <c r="E69" i="13"/>
  <c r="F69" i="13"/>
  <c r="G69" i="13"/>
  <c r="A70" i="13"/>
  <c r="B70" i="13"/>
  <c r="C70" i="13"/>
  <c r="D70" i="13"/>
  <c r="E70" i="13"/>
  <c r="F70" i="13"/>
  <c r="G70" i="13"/>
  <c r="A71" i="13"/>
  <c r="B71" i="13"/>
  <c r="C71" i="13"/>
  <c r="D71" i="13"/>
  <c r="E71" i="13"/>
  <c r="F71" i="13"/>
  <c r="G71" i="13"/>
  <c r="A72" i="13"/>
  <c r="B72" i="13"/>
  <c r="C72" i="13"/>
  <c r="D72" i="13"/>
  <c r="E72" i="13"/>
  <c r="F72" i="13"/>
  <c r="G72" i="13"/>
  <c r="A73" i="13"/>
  <c r="B73" i="13"/>
  <c r="C73" i="13"/>
  <c r="D73" i="13"/>
  <c r="E73" i="13"/>
  <c r="F73" i="13"/>
  <c r="G73" i="13"/>
  <c r="A74" i="13"/>
  <c r="B74" i="13"/>
  <c r="C74" i="13"/>
  <c r="D74" i="13"/>
  <c r="E74" i="13"/>
  <c r="F74" i="13"/>
  <c r="G74" i="13"/>
  <c r="A75" i="13"/>
  <c r="B75" i="13"/>
  <c r="C75" i="13"/>
  <c r="D75" i="13"/>
  <c r="E75" i="13"/>
  <c r="F75" i="13"/>
  <c r="G75" i="13"/>
  <c r="A76" i="13"/>
  <c r="B76" i="13"/>
  <c r="C76" i="13"/>
  <c r="D76" i="13"/>
  <c r="E76" i="13"/>
  <c r="F76" i="13"/>
  <c r="G76" i="13"/>
  <c r="A77" i="13"/>
  <c r="B77" i="13"/>
  <c r="C77" i="13"/>
  <c r="D77" i="13"/>
  <c r="E77" i="13"/>
  <c r="F77" i="13"/>
  <c r="G77" i="13"/>
  <c r="A78" i="13"/>
  <c r="B78" i="13"/>
  <c r="C78" i="13"/>
  <c r="D78" i="13"/>
  <c r="E78" i="13"/>
  <c r="F78" i="13"/>
  <c r="G78" i="13"/>
  <c r="A79" i="13"/>
  <c r="B79" i="13"/>
  <c r="C79" i="13"/>
  <c r="D79" i="13"/>
  <c r="E79" i="13"/>
  <c r="F79" i="13"/>
  <c r="G79" i="13"/>
  <c r="A80" i="13"/>
  <c r="B80" i="13"/>
  <c r="C80" i="13"/>
  <c r="D80" i="13"/>
  <c r="E80" i="13"/>
  <c r="F80" i="13"/>
  <c r="G80" i="13"/>
  <c r="A81" i="13"/>
  <c r="B81" i="13"/>
  <c r="C81" i="13"/>
  <c r="D81" i="13"/>
  <c r="E81" i="13"/>
  <c r="F81" i="13"/>
  <c r="G81" i="13"/>
  <c r="A82" i="13"/>
  <c r="B82" i="13"/>
  <c r="C82" i="13"/>
  <c r="D82" i="13"/>
  <c r="E82" i="13"/>
  <c r="F82" i="13"/>
  <c r="G82" i="13"/>
  <c r="A83" i="13"/>
  <c r="B83" i="13"/>
  <c r="C83" i="13"/>
  <c r="D83" i="13"/>
  <c r="E83" i="13"/>
  <c r="F83" i="13"/>
  <c r="G83" i="13"/>
  <c r="A84" i="13"/>
  <c r="B84" i="13"/>
  <c r="C84" i="13"/>
  <c r="D84" i="13"/>
  <c r="E84" i="13"/>
  <c r="F84" i="13"/>
  <c r="G84" i="13"/>
  <c r="A85" i="13"/>
  <c r="B85" i="13"/>
  <c r="C85" i="13"/>
  <c r="D85" i="13"/>
  <c r="E85" i="13"/>
  <c r="F85" i="13"/>
  <c r="G85" i="13"/>
  <c r="A86" i="13"/>
  <c r="B86" i="13"/>
  <c r="C86" i="13"/>
  <c r="D86" i="13"/>
  <c r="E86" i="13"/>
  <c r="F86" i="13"/>
  <c r="G86" i="13"/>
  <c r="A87" i="13"/>
  <c r="B87" i="13"/>
  <c r="C87" i="13"/>
  <c r="D87" i="13"/>
  <c r="E87" i="13"/>
  <c r="F87" i="13"/>
  <c r="G87" i="13"/>
  <c r="A88" i="13"/>
  <c r="B88" i="13"/>
  <c r="C88" i="13"/>
  <c r="D88" i="13"/>
  <c r="E88" i="13"/>
  <c r="F88" i="13"/>
  <c r="G88" i="13"/>
  <c r="A89" i="13"/>
  <c r="B89" i="13"/>
  <c r="C89" i="13"/>
  <c r="D89" i="13"/>
  <c r="E89" i="13"/>
  <c r="F89" i="13"/>
  <c r="G89" i="13"/>
  <c r="A90" i="13"/>
  <c r="B90" i="13"/>
  <c r="C90" i="13"/>
  <c r="D90" i="13"/>
  <c r="E90" i="13"/>
  <c r="F90" i="13"/>
  <c r="G90" i="13"/>
  <c r="A91" i="13"/>
  <c r="B91" i="13"/>
  <c r="C91" i="13"/>
  <c r="D91" i="13"/>
  <c r="E91" i="13"/>
  <c r="F91" i="13"/>
  <c r="G91" i="13"/>
  <c r="A92" i="13"/>
  <c r="B92" i="13"/>
  <c r="C92" i="13"/>
  <c r="D92" i="13"/>
  <c r="E92" i="13"/>
  <c r="F92" i="13"/>
  <c r="G92" i="13"/>
  <c r="A93" i="13"/>
  <c r="B93" i="13"/>
  <c r="C93" i="13"/>
  <c r="D93" i="13"/>
  <c r="E93" i="13"/>
  <c r="F93" i="13"/>
  <c r="G93" i="13"/>
  <c r="A94" i="13"/>
  <c r="B94" i="13"/>
  <c r="C94" i="13"/>
  <c r="D94" i="13"/>
  <c r="E94" i="13"/>
  <c r="F94" i="13"/>
  <c r="G94" i="13"/>
  <c r="A95" i="13"/>
  <c r="B95" i="13"/>
  <c r="C95" i="13"/>
  <c r="D95" i="13"/>
  <c r="E95" i="13"/>
  <c r="F95" i="13"/>
  <c r="G95" i="13"/>
  <c r="A96" i="13"/>
  <c r="B96" i="13"/>
  <c r="C96" i="13"/>
  <c r="D96" i="13"/>
  <c r="E96" i="13"/>
  <c r="F96" i="13"/>
  <c r="G96" i="13"/>
  <c r="A97" i="13"/>
  <c r="B97" i="13"/>
  <c r="C97" i="13"/>
  <c r="D97" i="13"/>
  <c r="E97" i="13"/>
  <c r="F97" i="13"/>
  <c r="G97" i="13"/>
  <c r="A98" i="13"/>
  <c r="B98" i="13"/>
  <c r="C98" i="13"/>
  <c r="D98" i="13"/>
  <c r="E98" i="13"/>
  <c r="F98" i="13"/>
  <c r="G98" i="13"/>
  <c r="A99" i="13"/>
  <c r="B99" i="13"/>
  <c r="C99" i="13"/>
  <c r="D99" i="13"/>
  <c r="E99" i="13"/>
  <c r="F99" i="13"/>
  <c r="G99" i="13"/>
  <c r="A100" i="13"/>
  <c r="B100" i="13"/>
  <c r="C100" i="13"/>
  <c r="D100" i="13"/>
  <c r="E100" i="13"/>
  <c r="F100" i="13"/>
  <c r="G100" i="13"/>
  <c r="G2" i="13"/>
  <c r="F2" i="13"/>
  <c r="E2" i="13"/>
  <c r="D2" i="13"/>
  <c r="C2" i="13"/>
  <c r="B2" i="13"/>
  <c r="A2" i="13"/>
  <c r="AB25" i="5" l="1"/>
  <c r="O5" i="8" l="1"/>
  <c r="AZ55" i="3"/>
  <c r="BD55" i="3"/>
  <c r="AZ56" i="3"/>
  <c r="BA56" i="3" s="1"/>
  <c r="BD56" i="3"/>
  <c r="BE56" i="3" s="1"/>
  <c r="BA55" i="3" l="1"/>
  <c r="BB55" i="3" s="1"/>
  <c r="BB56" i="3"/>
  <c r="BF56" i="3"/>
  <c r="BE55" i="3"/>
  <c r="BF55" i="3"/>
  <c r="AG56" i="3"/>
  <c r="AH55" i="3"/>
  <c r="W55" i="3"/>
  <c r="X56" i="3"/>
  <c r="U56" i="3"/>
  <c r="BH56" i="3" s="1"/>
  <c r="AE56" i="3"/>
  <c r="BK56" i="3" s="1"/>
  <c r="W56" i="3"/>
  <c r="AG55" i="3"/>
  <c r="U55" i="3"/>
  <c r="BH55" i="3" s="1"/>
  <c r="AE55" i="3"/>
  <c r="BK55" i="3" s="1"/>
  <c r="AH56" i="3"/>
  <c r="X55" i="3"/>
  <c r="AC15" i="9"/>
  <c r="AC14" i="9"/>
  <c r="AC17" i="9"/>
  <c r="AC13" i="9"/>
  <c r="AC16" i="9"/>
  <c r="Z15" i="9"/>
  <c r="Z18" i="9"/>
  <c r="Z13" i="9"/>
  <c r="Z17" i="9"/>
  <c r="Z16" i="9"/>
  <c r="Z19" i="9"/>
  <c r="Z14" i="9"/>
  <c r="Y5" i="9" s="1"/>
  <c r="BJ56" i="3" l="1"/>
  <c r="BM56" i="3"/>
  <c r="BM55" i="3"/>
  <c r="BJ55" i="3"/>
  <c r="BG55" i="3"/>
  <c r="BG56" i="3"/>
  <c r="Y8" i="9"/>
  <c r="BG22" i="3"/>
  <c r="BM22" i="3"/>
  <c r="BJ22" i="3"/>
</calcChain>
</file>

<file path=xl/sharedStrings.xml><?xml version="1.0" encoding="utf-8"?>
<sst xmlns="http://schemas.openxmlformats.org/spreadsheetml/2006/main" count="2990" uniqueCount="189">
  <si>
    <t>sitelabel</t>
  </si>
  <si>
    <t>date</t>
  </si>
  <si>
    <t>temperature</t>
  </si>
  <si>
    <t>pH</t>
  </si>
  <si>
    <t>Cu</t>
  </si>
  <si>
    <t>DOC</t>
  </si>
  <si>
    <t>HA</t>
  </si>
  <si>
    <t>Ca</t>
  </si>
  <si>
    <t>Mg</t>
  </si>
  <si>
    <t>sodium</t>
  </si>
  <si>
    <t>K</t>
  </si>
  <si>
    <t>SO4</t>
  </si>
  <si>
    <t>Cl</t>
  </si>
  <si>
    <t>alkalinity</t>
  </si>
  <si>
    <t>Outfall</t>
  </si>
  <si>
    <t>Summary Statistics</t>
  </si>
  <si>
    <t>Temp</t>
  </si>
  <si>
    <t>Min</t>
  </si>
  <si>
    <t>Max</t>
  </si>
  <si>
    <t>Na</t>
  </si>
  <si>
    <t>*</t>
  </si>
  <si>
    <t>ug/l</t>
  </si>
  <si>
    <t>C</t>
  </si>
  <si>
    <t>S</t>
  </si>
  <si>
    <t>Alkalinity</t>
  </si>
  <si>
    <t>Ambient</t>
  </si>
  <si>
    <t>Effluent</t>
  </si>
  <si>
    <t>ZID</t>
  </si>
  <si>
    <t>ZID Dilution</t>
  </si>
  <si>
    <t>MZ</t>
  </si>
  <si>
    <t>pKa</t>
  </si>
  <si>
    <t>Ion Frac</t>
  </si>
  <si>
    <t>TIC</t>
  </si>
  <si>
    <t>RMZ Dilution</t>
  </si>
  <si>
    <t>Ambient Values</t>
  </si>
  <si>
    <t>Effluent Values</t>
  </si>
  <si>
    <t>Edge of ZID Values</t>
  </si>
  <si>
    <t>Edge of RMZ Values</t>
  </si>
  <si>
    <t>Input Data for RMZ mixing</t>
  </si>
  <si>
    <t>CU ug/l</t>
  </si>
  <si>
    <t>mg C/L</t>
  </si>
  <si>
    <t>%</t>
  </si>
  <si>
    <t>mg/L</t>
  </si>
  <si>
    <t>Notes</t>
  </si>
  <si>
    <t>Enter notes on data sources, statistical evaluation, issues, etc.</t>
  </si>
  <si>
    <t>Instructions</t>
  </si>
  <si>
    <t>Enter notes on model selection, run notes, criteria used, etc.</t>
  </si>
  <si>
    <t>Run Notes</t>
  </si>
  <si>
    <t>10%ile</t>
  </si>
  <si>
    <t>Count</t>
  </si>
  <si>
    <t>mg/l CaCO3</t>
  </si>
  <si>
    <t>Station_ID</t>
  </si>
  <si>
    <t>Analyte</t>
  </si>
  <si>
    <t>Result</t>
  </si>
  <si>
    <t>CLPFlags</t>
  </si>
  <si>
    <t>MDL</t>
  </si>
  <si>
    <t>MRL</t>
  </si>
  <si>
    <t>Units</t>
  </si>
  <si>
    <t>Date</t>
  </si>
  <si>
    <t>Effluent value for RPA</t>
  </si>
  <si>
    <t>Effluent:  Describe statistical process used to determine conc. used</t>
  </si>
  <si>
    <t>Typical procedure:  &lt;4 data points = Max. Effluent, &gt;4 data points = 90%ile</t>
  </si>
  <si>
    <t>Summary Results</t>
  </si>
  <si>
    <t>Facility Information</t>
  </si>
  <si>
    <t>Name:</t>
  </si>
  <si>
    <t>Run date:</t>
  </si>
  <si>
    <t>Dilution</t>
  </si>
  <si>
    <t>RMZ</t>
  </si>
  <si>
    <t>Eff Result</t>
  </si>
  <si>
    <t>Amb result</t>
  </si>
  <si>
    <t>Ambient:  Describe statistical process used to determine conc. used</t>
  </si>
  <si>
    <t>Std Dev</t>
  </si>
  <si>
    <t>Average</t>
  </si>
  <si>
    <t>Input Data for ZID mixing</t>
  </si>
  <si>
    <t>Run Notes:</t>
  </si>
  <si>
    <t>Version of model used:</t>
  </si>
  <si>
    <t>CMC</t>
  </si>
  <si>
    <t>CCC</t>
  </si>
  <si>
    <t>Author</t>
  </si>
  <si>
    <t>Revision</t>
  </si>
  <si>
    <t>1.0</t>
  </si>
  <si>
    <t>Spencer bohaboy</t>
  </si>
  <si>
    <t>Initial version of the RPA for Copper BLM</t>
  </si>
  <si>
    <t>1.1</t>
  </si>
  <si>
    <t>Spencer Bohaboy</t>
  </si>
  <si>
    <t>Correction to RPA Sheet</t>
  </si>
  <si>
    <t>Ambient (Background) Value for RPA</t>
  </si>
  <si>
    <t>Typical procedure:  Max Effluent</t>
  </si>
  <si>
    <t>Reasonable Potential Analysis</t>
  </si>
  <si>
    <t>Conductivity</t>
  </si>
  <si>
    <t>Alk</t>
  </si>
  <si>
    <t>1.2</t>
  </si>
  <si>
    <t>Enter condcutivity data into blank column and metals values will be estimated</t>
  </si>
  <si>
    <t>Once Calculated, Cut and paste values into the appropriate cells</t>
  </si>
  <si>
    <t>Added Convesion funtions for conductivity, additional data rows</t>
  </si>
  <si>
    <t xml:space="preserve">Stream Flow: 7Q10 </t>
  </si>
  <si>
    <t>CFS</t>
  </si>
  <si>
    <t xml:space="preserve">% dilution at ZID </t>
  </si>
  <si>
    <t xml:space="preserve">% dilution at MZ </t>
  </si>
  <si>
    <t>% Mix</t>
  </si>
  <si>
    <t>Stream Flow: 1Q10</t>
  </si>
  <si>
    <t>Facility Design Flow</t>
  </si>
  <si>
    <t>MGD</t>
  </si>
  <si>
    <t>Complete Mix</t>
  </si>
  <si>
    <t>Complete Mix Values</t>
  </si>
  <si>
    <t>Complete Mix. Dilution</t>
  </si>
  <si>
    <t>1.3</t>
  </si>
  <si>
    <t>Addition of a Complete Mix funtion.  Misc corrections</t>
  </si>
  <si>
    <t>Regional Default Input Values</t>
  </si>
  <si>
    <t>Cascades</t>
  </si>
  <si>
    <t>Coastal</t>
  </si>
  <si>
    <t>Columbia R.</t>
  </si>
  <si>
    <t>Eastern</t>
  </si>
  <si>
    <t>Willamette Valley</t>
  </si>
  <si>
    <t>Humic Acid (HA)</t>
  </si>
  <si>
    <t>Sulfide (S)</t>
  </si>
  <si>
    <t>mg/l</t>
  </si>
  <si>
    <t>Ambient Copper Data (Dissolved)</t>
  </si>
  <si>
    <t>Effluent Copper Data (Total/Dissolved)</t>
  </si>
  <si>
    <t>1.4</t>
  </si>
  <si>
    <t>SpencerBohaboy</t>
  </si>
  <si>
    <t>Misc. repairs and additional guidance</t>
  </si>
  <si>
    <t>Rev Date:  2017</t>
  </si>
  <si>
    <t>1.5</t>
  </si>
  <si>
    <t>Rob Burkhart</t>
  </si>
  <si>
    <t>Expanded copper columns in input data sheets to correspond with model input file format</t>
  </si>
  <si>
    <t>Site Label</t>
  </si>
  <si>
    <t>Sample Label</t>
  </si>
  <si>
    <t>Final Acute Value</t>
  </si>
  <si>
    <t>Acute Toxic Units</t>
  </si>
  <si>
    <t>Toxic Units</t>
  </si>
  <si>
    <t>Cu ug/L</t>
  </si>
  <si>
    <t>ug/L</t>
  </si>
  <si>
    <t>Reasonable Potential Analysis - Toxic Units Paired Analysis</t>
  </si>
  <si>
    <t>100% mix</t>
  </si>
  <si>
    <t>BLM CMC</t>
  </si>
  <si>
    <t>BLM CCC</t>
  </si>
  <si>
    <t>Aliana Britson</t>
  </si>
  <si>
    <t>Ambient Paired Data</t>
  </si>
  <si>
    <t>Effluent Paired Data</t>
  </si>
  <si>
    <t>Enter Dilution values from Mixing Zone Memo into the white boxes below</t>
  </si>
  <si>
    <t>If no MZ Memo, use default of 1</t>
  </si>
  <si>
    <t>Use Average Dry Weather Design Flow</t>
  </si>
  <si>
    <t>Complete Mix @ 7Q10</t>
  </si>
  <si>
    <t>Note: if no dilution entered above, formulas will use calculated values for ZID and MZ dilution</t>
  </si>
  <si>
    <t>Cu values are placeholders</t>
  </si>
  <si>
    <t>Step 1: Copy and Paste Data Below into CuBLM model (https://www.epa.gov/sites/production/files/2016-07/copper-draft-blm-2016.zip)</t>
  </si>
  <si>
    <t>Step 2: Copy BLM Results into Table Below</t>
  </si>
  <si>
    <t>Step 3: The workbook copies over the relevant Criteria into the RPA Sheet</t>
  </si>
  <si>
    <t>Copper Data</t>
  </si>
  <si>
    <t>Step 1: Enter dissolved copper data for effluent and ambient into the white boxes below. If no dissolved data, use total recoverable copper as a conservative surrogate. For non-detect data enter "&lt;" and the MDL.</t>
  </si>
  <si>
    <t>Step 2: The Copper Results are automatically transferred to the RPA sheet</t>
  </si>
  <si>
    <t>Analyst:</t>
  </si>
  <si>
    <t xml:space="preserve">Effluent </t>
  </si>
  <si>
    <t>White boxes require data inputs. Yellow boxes are calculated for you</t>
  </si>
  <si>
    <t>Calculation of Mixed Values</t>
  </si>
  <si>
    <t>Enter notes on mixing zone models or dilution calculations</t>
  </si>
  <si>
    <t>State of Oregon Department of Environmental Quality</t>
  </si>
  <si>
    <t>Copper BLM Workbook</t>
  </si>
  <si>
    <t>Revision 2.0 (9/6/2023)</t>
  </si>
  <si>
    <t>Technical analysis spreadsheet to determine the reasonable potential of discharged copper to exceed water quality criteria calculated using the EPA Copper BLM tool.
Contact Aliana Britson (aliana.britson@deq.oregon.gov, (503) 229-6044) with questions and comments</t>
  </si>
  <si>
    <t>Refer to the Procedure for Determining Reasonable Potential for Copper Using the Biotic Ligand Model if paired data is unavailable or parameters are missing (https://www.oregon.gov/deq/wq/Documents/wqpDetRPAcopper.pdf)</t>
  </si>
  <si>
    <t>Cut and paste effluent paired data into the white boxes below. Defaults for HA and S have already been entered</t>
  </si>
  <si>
    <t>Cut and paste ambient paired data into the blank spaces. Data can be accessed using AWQMS. Defaults for HA and S have already been entered</t>
  </si>
  <si>
    <t>Default statistics are listed in the "Notes" section if needed. If conductivity data is available, metals can be calcualted used the "Cond. Conversion" sheet</t>
  </si>
  <si>
    <t>2.0</t>
  </si>
  <si>
    <t>Cells that show up in red are outside of the range of parameter values to which the BLM was developed and calibrated</t>
  </si>
  <si>
    <t>If no paired ambient temperature or pH: Temperature = monthly mean temperature, pH = 10th percentile pH.
If any data is non-detect, enter the detection level. The BLM model does not accept 0s.</t>
  </si>
  <si>
    <t>Standard data percentiles if missing Temp, pH, DOC, or Alkalinity:   Temp=10% of max month, pH=10% of DMR data, DOC=10% of DMR data, Alkalinity=90% of DMR Data.
If any data is non-detect, enter the detection level. The BLM model does not accept 0s.</t>
  </si>
  <si>
    <t>PARAMETER</t>
  </si>
  <si>
    <t>LOWER BOUND</t>
  </si>
  <si>
    <t>UPPER BOUND</t>
  </si>
  <si>
    <r>
      <t>Temperature (</t>
    </r>
    <r>
      <rPr>
        <vertAlign val="superscript"/>
        <sz val="7.5"/>
        <color rgb="FF000000"/>
        <rFont val="Wingdings"/>
        <charset val="2"/>
      </rPr>
      <t>¡</t>
    </r>
    <r>
      <rPr>
        <sz val="10"/>
        <color rgb="FF000000"/>
        <rFont val="Arial"/>
        <family val="2"/>
      </rPr>
      <t>C)</t>
    </r>
  </si>
  <si>
    <t>DOC (mg/L)</t>
  </si>
  <si>
    <t>Humic Acid Content (%)</t>
  </si>
  <si>
    <t>Calcium (mg/L)</t>
  </si>
  <si>
    <t>Magnesium (mg/L)</t>
  </si>
  <si>
    <t>Sodium (mg/L)</t>
  </si>
  <si>
    <t>Potassium (mg/L)</t>
  </si>
  <si>
    <t>Sulfate (mg/L)</t>
  </si>
  <si>
    <t>Chloride (mg/L)</t>
  </si>
  <si>
    <t>Alkalinity (mg/L)</t>
  </si>
  <si>
    <t>DIC (mmol/L)</t>
  </si>
  <si>
    <t>Sulfide (mg/L)</t>
  </si>
  <si>
    <t>CuBLM Calibration Parameters (CuBLM V 2.2.3)</t>
  </si>
  <si>
    <t>Flag</t>
  </si>
  <si>
    <t>Columns A through L will autopopulate based on previous worksheets. TUs will not calculate if the original effluent Copper values are non detect or below the copper criteria</t>
  </si>
  <si>
    <t>For the "Flag" column the user should check the ZID, RMZ, and 100% mix criteria sheets to determine whether input parameters were within calibration range (those cells will be red) and note any instances where input parameters were not within calibration ranges.</t>
  </si>
  <si>
    <t>Update Instructions. Remove 10% RPA examination. Tidy up Workbook. Addition of calibration range warnings.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</si>
</sst>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_)"/>
    <numFmt numFmtId="166" formatCode="0.000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0"/>
      <name val="Courier"/>
      <family val="3"/>
    </font>
    <font>
      <sz val="10"/>
      <name val="Courier"/>
      <family val="3"/>
    </font>
    <font>
      <u/>
      <sz val="10"/>
      <color indexed="12"/>
      <name val="Courier"/>
      <family val="3"/>
    </font>
    <font>
      <sz val="11"/>
      <color rgb="FF0000FF"/>
      <name val="Calibri"/>
      <family val="2"/>
      <scheme val="minor"/>
    </font>
    <font>
      <u/>
      <sz val="10"/>
      <color indexed="12"/>
      <name val="Courier"/>
      <family val="3"/>
    </font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1"/>
      <name val="Calibri"/>
      <family val="2"/>
      <scheme val="minor"/>
    </font>
    <font>
      <sz val="12"/>
      <color indexed="12"/>
      <name val="Tahoma"/>
      <family val="2"/>
    </font>
    <font>
      <sz val="10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7.5"/>
      <color rgb="FF000000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19">
    <xf numFmtId="0" fontId="0" fillId="0" borderId="0" xfId="0"/>
    <xf numFmtId="0" fontId="1" fillId="2" borderId="15" xfId="0" applyFont="1" applyFill="1" applyBorder="1" applyAlignment="1">
      <alignment horizontal="center" vertical="center"/>
    </xf>
    <xf numFmtId="0" fontId="0" fillId="2" borderId="0" xfId="0" applyFill="1"/>
    <xf numFmtId="0" fontId="0" fillId="2" borderId="15" xfId="0" applyFill="1" applyBorder="1"/>
    <xf numFmtId="0" fontId="1" fillId="2" borderId="15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9" fontId="1" fillId="2" borderId="0" xfId="0" applyNumberFormat="1" applyFont="1" applyFill="1" applyAlignment="1">
      <alignment horizontal="right" vertical="center"/>
    </xf>
    <xf numFmtId="0" fontId="4" fillId="2" borderId="15" xfId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2" borderId="0" xfId="0" applyFill="1" applyAlignment="1">
      <alignment horizontal="left" vertical="top" wrapText="1"/>
    </xf>
    <xf numFmtId="0" fontId="12" fillId="2" borderId="0" xfId="0" applyFont="1" applyFill="1" applyAlignment="1">
      <alignment horizontal="right"/>
    </xf>
    <xf numFmtId="0" fontId="8" fillId="0" borderId="15" xfId="0" applyFont="1" applyBorder="1" applyAlignment="1">
      <alignment horizontal="center"/>
    </xf>
    <xf numFmtId="0" fontId="0" fillId="2" borderId="15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2" fillId="2" borderId="15" xfId="1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2" borderId="0" xfId="0" applyFont="1" applyFill="1"/>
    <xf numFmtId="0" fontId="1" fillId="5" borderId="0" xfId="0" applyFont="1" applyFill="1"/>
    <xf numFmtId="0" fontId="4" fillId="2" borderId="6" xfId="1" applyFont="1" applyFill="1" applyBorder="1"/>
    <xf numFmtId="0" fontId="4" fillId="2" borderId="5" xfId="1" applyFont="1" applyFill="1" applyBorder="1"/>
    <xf numFmtId="0" fontId="4" fillId="2" borderId="2" xfId="1" applyFont="1" applyFill="1" applyBorder="1"/>
    <xf numFmtId="165" fontId="4" fillId="2" borderId="1" xfId="1" applyNumberFormat="1" applyFont="1" applyFill="1" applyBorder="1"/>
    <xf numFmtId="0" fontId="0" fillId="6" borderId="0" xfId="0" applyFill="1"/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164" fontId="0" fillId="2" borderId="1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14" xfId="0" applyFill="1" applyBorder="1" applyAlignment="1">
      <alignment horizontal="center" vertical="center"/>
    </xf>
    <xf numFmtId="14" fontId="0" fillId="0" borderId="0" xfId="0" applyNumberFormat="1"/>
    <xf numFmtId="164" fontId="0" fillId="3" borderId="1" xfId="0" applyNumberFormat="1" applyFill="1" applyBorder="1" applyAlignment="1">
      <alignment horizontal="center" vertical="center"/>
    </xf>
    <xf numFmtId="49" fontId="2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2" borderId="0" xfId="0" applyNumberFormat="1" applyFill="1"/>
    <xf numFmtId="0" fontId="0" fillId="0" borderId="1" xfId="0" applyBorder="1"/>
    <xf numFmtId="0" fontId="4" fillId="2" borderId="27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2" fontId="0" fillId="2" borderId="0" xfId="0" applyNumberFormat="1" applyFill="1"/>
    <xf numFmtId="2" fontId="0" fillId="0" borderId="0" xfId="0" applyNumberFormat="1"/>
    <xf numFmtId="14" fontId="8" fillId="0" borderId="1" xfId="0" applyNumberFormat="1" applyFont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14" fontId="0" fillId="2" borderId="4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4" fontId="0" fillId="2" borderId="4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0" fillId="3" borderId="27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26" xfId="0" applyBorder="1"/>
    <xf numFmtId="0" fontId="1" fillId="2" borderId="1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7" borderId="15" xfId="0" applyFill="1" applyBorder="1"/>
    <xf numFmtId="0" fontId="0" fillId="7" borderId="0" xfId="0" applyFill="1"/>
    <xf numFmtId="0" fontId="1" fillId="7" borderId="0" xfId="0" applyFont="1" applyFill="1"/>
    <xf numFmtId="0" fontId="4" fillId="7" borderId="0" xfId="7" applyFont="1" applyFill="1" applyAlignment="1">
      <alignment vertical="center" wrapText="1"/>
    </xf>
    <xf numFmtId="9" fontId="13" fillId="7" borderId="1" xfId="4" applyFont="1" applyFill="1" applyBorder="1" applyAlignment="1" applyProtection="1">
      <alignment horizontal="center"/>
      <protection locked="0"/>
    </xf>
    <xf numFmtId="1" fontId="4" fillId="3" borderId="1" xfId="7" applyNumberFormat="1" applyFont="1" applyFill="1" applyBorder="1" applyAlignment="1">
      <alignment horizontal="center"/>
    </xf>
    <xf numFmtId="0" fontId="11" fillId="8" borderId="26" xfId="7" applyFont="1" applyFill="1" applyBorder="1" applyAlignment="1" applyProtection="1">
      <alignment horizontal="center"/>
      <protection locked="0"/>
    </xf>
    <xf numFmtId="0" fontId="11" fillId="8" borderId="1" xfId="7" applyFont="1" applyFill="1" applyBorder="1" applyAlignment="1" applyProtection="1">
      <alignment horizontal="center"/>
      <protection locked="0"/>
    </xf>
    <xf numFmtId="0" fontId="13" fillId="8" borderId="26" xfId="7" applyFont="1" applyFill="1" applyBorder="1" applyAlignment="1" applyProtection="1">
      <alignment horizontal="center"/>
      <protection locked="0"/>
    </xf>
    <xf numFmtId="0" fontId="13" fillId="8" borderId="1" xfId="7" applyFont="1" applyFill="1" applyBorder="1" applyAlignment="1" applyProtection="1">
      <alignment horizontal="center" vertical="center"/>
      <protection locked="0"/>
    </xf>
    <xf numFmtId="0" fontId="4" fillId="7" borderId="0" xfId="7" applyFont="1" applyFill="1" applyAlignment="1">
      <alignment vertical="center"/>
    </xf>
    <xf numFmtId="0" fontId="1" fillId="7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0" fontId="12" fillId="7" borderId="0" xfId="1" applyFont="1" applyFill="1" applyAlignment="1">
      <alignment horizontal="right" vertical="center"/>
    </xf>
    <xf numFmtId="0" fontId="12" fillId="7" borderId="0" xfId="7" applyFont="1" applyFill="1" applyAlignment="1">
      <alignment horizontal="right"/>
    </xf>
    <xf numFmtId="0" fontId="12" fillId="7" borderId="0" xfId="7" applyFont="1" applyFill="1" applyAlignment="1">
      <alignment horizontal="right" vertical="center" wrapText="1"/>
    </xf>
    <xf numFmtId="0" fontId="1" fillId="2" borderId="13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0" fillId="7" borderId="0" xfId="0" applyFill="1" applyAlignment="1">
      <alignment wrapText="1"/>
    </xf>
    <xf numFmtId="2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left" vertical="center"/>
    </xf>
    <xf numFmtId="49" fontId="21" fillId="2" borderId="0" xfId="0" applyNumberFormat="1" applyFont="1" applyFill="1" applyAlignment="1">
      <alignment horizontal="left" vertical="top"/>
    </xf>
    <xf numFmtId="49" fontId="16" fillId="2" borderId="0" xfId="0" applyNumberFormat="1" applyFont="1" applyFill="1" applyAlignment="1">
      <alignment horizontal="left" vertical="top"/>
    </xf>
    <xf numFmtId="0" fontId="2" fillId="2" borderId="15" xfId="0" applyFont="1" applyFill="1" applyBorder="1"/>
    <xf numFmtId="0" fontId="0" fillId="2" borderId="10" xfId="0" applyFill="1" applyBorder="1" applyAlignment="1">
      <alignment horizontal="center" wrapText="1"/>
    </xf>
    <xf numFmtId="0" fontId="21" fillId="2" borderId="0" xfId="0" applyFont="1" applyFill="1"/>
    <xf numFmtId="0" fontId="19" fillId="2" borderId="0" xfId="0" applyFont="1" applyFill="1" applyAlignment="1">
      <alignment vertical="top" wrapText="1"/>
    </xf>
    <xf numFmtId="0" fontId="10" fillId="0" borderId="0" xfId="14"/>
    <xf numFmtId="0" fontId="24" fillId="0" borderId="0" xfId="14" applyFont="1" applyAlignment="1">
      <alignment vertical="center" wrapText="1"/>
    </xf>
    <xf numFmtId="0" fontId="25" fillId="0" borderId="0" xfId="14" applyFont="1" applyAlignment="1">
      <alignment vertical="center" wrapText="1"/>
    </xf>
    <xf numFmtId="0" fontId="26" fillId="0" borderId="0" xfId="14" applyFont="1"/>
    <xf numFmtId="0" fontId="27" fillId="0" borderId="0" xfId="14" applyFont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right"/>
    </xf>
    <xf numFmtId="0" fontId="16" fillId="2" borderId="0" xfId="0" applyFont="1" applyFill="1" applyAlignment="1">
      <alignment vertical="top"/>
    </xf>
    <xf numFmtId="0" fontId="29" fillId="2" borderId="0" xfId="0" applyFont="1" applyFill="1" applyAlignment="1">
      <alignment vertical="top"/>
    </xf>
    <xf numFmtId="0" fontId="17" fillId="2" borderId="0" xfId="0" applyFont="1" applyFill="1"/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166" fontId="0" fillId="8" borderId="1" xfId="0" applyNumberFormat="1" applyFill="1" applyBorder="1" applyAlignment="1">
      <alignment horizontal="right"/>
    </xf>
    <xf numFmtId="0" fontId="0" fillId="2" borderId="0" xfId="0" applyFill="1" applyAlignment="1">
      <alignment wrapText="1"/>
    </xf>
    <xf numFmtId="166" fontId="0" fillId="3" borderId="1" xfId="0" applyNumberFormat="1" applyFill="1" applyBorder="1" applyAlignment="1">
      <alignment horizontal="center"/>
    </xf>
    <xf numFmtId="0" fontId="30" fillId="2" borderId="0" xfId="0" applyFont="1" applyFill="1"/>
    <xf numFmtId="0" fontId="30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right"/>
    </xf>
    <xf numFmtId="0" fontId="30" fillId="2" borderId="0" xfId="0" applyFont="1" applyFill="1" applyAlignment="1">
      <alignment wrapText="1"/>
    </xf>
    <xf numFmtId="0" fontId="29" fillId="2" borderId="0" xfId="0" applyFont="1" applyFill="1"/>
    <xf numFmtId="0" fontId="0" fillId="2" borderId="1" xfId="0" applyFill="1" applyBorder="1"/>
    <xf numFmtId="2" fontId="0" fillId="2" borderId="34" xfId="0" applyNumberForma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1" fillId="0" borderId="0" xfId="0" applyFont="1"/>
    <xf numFmtId="0" fontId="28" fillId="0" borderId="0" xfId="14" applyFont="1" applyAlignment="1">
      <alignment wrapText="1"/>
    </xf>
    <xf numFmtId="0" fontId="18" fillId="2" borderId="0" xfId="13" applyFont="1" applyFill="1" applyBorder="1" applyAlignment="1" applyProtection="1">
      <alignment horizontal="left" vertical="top" wrapText="1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2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9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center" vertical="top" wrapText="1"/>
    </xf>
    <xf numFmtId="0" fontId="1" fillId="7" borderId="0" xfId="0" applyFont="1" applyFill="1" applyAlignment="1">
      <alignment horizontal="left" vertical="top"/>
    </xf>
    <xf numFmtId="0" fontId="1" fillId="7" borderId="15" xfId="0" applyFont="1" applyFill="1" applyBorder="1" applyAlignment="1">
      <alignment horizontal="left" vertical="top"/>
    </xf>
    <xf numFmtId="0" fontId="4" fillId="2" borderId="9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7" borderId="24" xfId="0" applyFill="1" applyBorder="1" applyAlignment="1">
      <alignment horizontal="left" wrapText="1"/>
    </xf>
    <xf numFmtId="0" fontId="0" fillId="7" borderId="0" xfId="0" applyFill="1" applyAlignment="1">
      <alignment horizontal="left" wrapText="1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0" fillId="0" borderId="23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9" fontId="20" fillId="2" borderId="0" xfId="0" applyNumberFormat="1" applyFont="1" applyFill="1" applyAlignment="1">
      <alignment horizontal="left" vertical="top"/>
    </xf>
    <xf numFmtId="0" fontId="0" fillId="2" borderId="1" xfId="0" applyFill="1" applyBorder="1" applyAlignment="1">
      <alignment horizontal="center" wrapText="1"/>
    </xf>
    <xf numFmtId="0" fontId="21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29" fillId="2" borderId="0" xfId="0" applyFont="1" applyFill="1" applyAlignment="1">
      <alignment horizontal="left" wrapText="1"/>
    </xf>
    <xf numFmtId="0" fontId="0" fillId="2" borderId="29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8" fillId="8" borderId="19" xfId="0" applyFont="1" applyFill="1" applyBorder="1" applyAlignment="1">
      <alignment horizontal="center"/>
    </xf>
  </cellXfs>
  <cellStyles count="15">
    <cellStyle name="Hyperlink" xfId="13" builtinId="8"/>
    <cellStyle name="Hyperlink 2" xfId="3" xr:uid="{00000000-0005-0000-0000-000001000000}"/>
    <cellStyle name="Hyperlink 2 2" xfId="6" xr:uid="{00000000-0005-0000-0000-000002000000}"/>
    <cellStyle name="Hyperlink 2 2 2" xfId="8" xr:uid="{00000000-0005-0000-0000-000003000000}"/>
    <cellStyle name="Normal" xfId="0" builtinId="0"/>
    <cellStyle name="Normal 2" xfId="1" xr:uid="{00000000-0005-0000-0000-000005000000}"/>
    <cellStyle name="Normal 2 2" xfId="2" xr:uid="{00000000-0005-0000-0000-000006000000}"/>
    <cellStyle name="Normal 2 2 2" xfId="5" xr:uid="{00000000-0005-0000-0000-000007000000}"/>
    <cellStyle name="Normal 2 2 2 2" xfId="9" xr:uid="{00000000-0005-0000-0000-000008000000}"/>
    <cellStyle name="Normal 2 3" xfId="12" xr:uid="{00000000-0005-0000-0000-000009000000}"/>
    <cellStyle name="Normal 3" xfId="10" xr:uid="{00000000-0005-0000-0000-00000A000000}"/>
    <cellStyle name="Normal 3 2" xfId="11" xr:uid="{00000000-0005-0000-0000-00000B000000}"/>
    <cellStyle name="Normal 8" xfId="14" xr:uid="{A425CBEE-5D75-4EA7-93B3-04907CE27C27}"/>
    <cellStyle name="Normal_RPA" xfId="7" xr:uid="{00000000-0005-0000-0000-00000C000000}"/>
    <cellStyle name="Percent 2" xfId="4" xr:uid="{00000000-0005-0000-0000-00000D0000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34924</xdr:rowOff>
    </xdr:from>
    <xdr:to>
      <xdr:col>0</xdr:col>
      <xdr:colOff>910167</xdr:colOff>
      <xdr:row>8</xdr:row>
      <xdr:rowOff>154267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3F4282F-DE75-481E-9AA0-72DFA520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8" y="34924"/>
          <a:ext cx="853019" cy="214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8"/>
  <sheetViews>
    <sheetView tabSelected="1" zoomScale="90" zoomScaleNormal="90" workbookViewId="0">
      <selection activeCell="B5" sqref="B5:B14"/>
    </sheetView>
  </sheetViews>
  <sheetFormatPr defaultColWidth="9.140625" defaultRowHeight="15" x14ac:dyDescent="0.25"/>
  <cols>
    <col min="1" max="1" width="28.5703125" customWidth="1"/>
    <col min="2" max="2" width="77.7109375" customWidth="1"/>
  </cols>
  <sheetData>
    <row r="1" spans="1:2" ht="18" x14ac:dyDescent="0.25">
      <c r="A1" s="140"/>
      <c r="B1" s="144" t="s">
        <v>157</v>
      </c>
    </row>
    <row r="2" spans="1:2" ht="50.25" customHeight="1" x14ac:dyDescent="0.25">
      <c r="A2" s="140"/>
      <c r="B2" s="141" t="s">
        <v>88</v>
      </c>
    </row>
    <row r="3" spans="1:2" ht="15.75" x14ac:dyDescent="0.25">
      <c r="A3" s="140"/>
      <c r="B3" s="142" t="s">
        <v>158</v>
      </c>
    </row>
    <row r="4" spans="1:2" x14ac:dyDescent="0.25">
      <c r="A4" s="140"/>
      <c r="B4" s="143" t="s">
        <v>159</v>
      </c>
    </row>
    <row r="5" spans="1:2" x14ac:dyDescent="0.25">
      <c r="A5" s="140"/>
      <c r="B5" s="168" t="s">
        <v>160</v>
      </c>
    </row>
    <row r="6" spans="1:2" ht="15" customHeight="1" x14ac:dyDescent="0.25">
      <c r="A6" s="140"/>
      <c r="B6" s="168"/>
    </row>
    <row r="7" spans="1:2" x14ac:dyDescent="0.25">
      <c r="A7" s="140"/>
      <c r="B7" s="168"/>
    </row>
    <row r="8" spans="1:2" x14ac:dyDescent="0.25">
      <c r="A8" s="140"/>
      <c r="B8" s="168"/>
    </row>
    <row r="9" spans="1:2" x14ac:dyDescent="0.25">
      <c r="A9" s="140"/>
      <c r="B9" s="168"/>
    </row>
    <row r="10" spans="1:2" x14ac:dyDescent="0.25">
      <c r="A10" s="140"/>
      <c r="B10" s="168"/>
    </row>
    <row r="11" spans="1:2" x14ac:dyDescent="0.25">
      <c r="A11" s="140"/>
      <c r="B11" s="168"/>
    </row>
    <row r="12" spans="1:2" x14ac:dyDescent="0.25">
      <c r="A12" s="140"/>
      <c r="B12" s="168"/>
    </row>
    <row r="13" spans="1:2" x14ac:dyDescent="0.25">
      <c r="A13" s="140"/>
      <c r="B13" s="168"/>
    </row>
    <row r="14" spans="1:2" x14ac:dyDescent="0.25">
      <c r="A14" s="140"/>
      <c r="B14" s="168"/>
    </row>
    <row r="29" ht="15.75" customHeight="1" x14ac:dyDescent="0.25"/>
    <row r="51" ht="15.75" customHeight="1" x14ac:dyDescent="0.25"/>
    <row r="60" ht="15.75" customHeight="1" x14ac:dyDescent="0.25"/>
    <row r="88" ht="15.75" customHeight="1" x14ac:dyDescent="0.25"/>
  </sheetData>
  <mergeCells count="1">
    <mergeCell ref="B5:B1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01"/>
  <sheetViews>
    <sheetView workbookViewId="0">
      <selection activeCell="A3" sqref="A3"/>
    </sheetView>
  </sheetViews>
  <sheetFormatPr defaultColWidth="9.140625" defaultRowHeight="15" x14ac:dyDescent="0.25"/>
  <cols>
    <col min="1" max="7" width="9.140625" style="29"/>
    <col min="8" max="8" width="12.140625" bestFit="1" customWidth="1"/>
    <col min="9" max="9" width="12.140625" style="2" customWidth="1"/>
    <col min="10" max="19" width="9.140625" style="2"/>
  </cols>
  <sheetData>
    <row r="1" spans="1:16" x14ac:dyDescent="0.25">
      <c r="A1" s="62" t="s">
        <v>7</v>
      </c>
      <c r="B1" s="62" t="s">
        <v>8</v>
      </c>
      <c r="C1" s="62" t="s">
        <v>19</v>
      </c>
      <c r="D1" s="62" t="s">
        <v>10</v>
      </c>
      <c r="E1" s="62" t="s">
        <v>11</v>
      </c>
      <c r="F1" s="62" t="s">
        <v>12</v>
      </c>
      <c r="G1" s="62" t="s">
        <v>90</v>
      </c>
      <c r="H1" s="63" t="s">
        <v>89</v>
      </c>
      <c r="I1" s="54"/>
    </row>
    <row r="2" spans="1:16" ht="15.75" thickBot="1" x14ac:dyDescent="0.3">
      <c r="A2" s="64" t="str">
        <f>IF(ISNUMBER(H2),EXP(0.96*(LN($H2))-2.29),"*")</f>
        <v>*</v>
      </c>
      <c r="B2" s="64" t="str">
        <f>IF(ISNUMBER(H2),EXP(0.91*(LN($H2))-3.09),"*")</f>
        <v>*</v>
      </c>
      <c r="C2" s="64" t="str">
        <f>IF(ISNUMBER(H2),EXP(0.86*(LN($H2))-2.22),"*")</f>
        <v>*</v>
      </c>
      <c r="D2" s="64" t="str">
        <f>IF(ISNUMBER(H2),EXP(0.84*(LN($H2))-3.74),"*")</f>
        <v>*</v>
      </c>
      <c r="E2" s="64" t="str">
        <f>IF(ISNUMBER(H2),EXP(1.45*(LN($H2))-5.59),"*")</f>
        <v>*</v>
      </c>
      <c r="F2" s="64" t="str">
        <f>IF(ISNUMBER(H2),EXP(1.15*(LN($H2))-3.82),"*")</f>
        <v>*</v>
      </c>
      <c r="G2" s="64" t="str">
        <f>IF(ISNUMBER(H2),EXP(0.88*(LN($H2))-0.41),"*")</f>
        <v>*</v>
      </c>
      <c r="H2" s="42" t="s">
        <v>20</v>
      </c>
      <c r="J2" s="4" t="s">
        <v>45</v>
      </c>
      <c r="K2" s="3"/>
      <c r="L2" s="3"/>
      <c r="M2" s="3"/>
      <c r="N2" s="3"/>
      <c r="O2" s="3"/>
      <c r="P2" s="3"/>
    </row>
    <row r="3" spans="1:16" x14ac:dyDescent="0.25">
      <c r="A3" s="64" t="str">
        <f t="shared" ref="A3:A66" si="0">IF(ISNUMBER(H3),EXP(0.96*(LN($H3))-2.29),"*")</f>
        <v>*</v>
      </c>
      <c r="B3" s="64" t="str">
        <f t="shared" ref="B3:B66" si="1">IF(ISNUMBER(H3),EXP(0.91*(LN($H3))-3.09),"*")</f>
        <v>*</v>
      </c>
      <c r="C3" s="64" t="str">
        <f t="shared" ref="C3:C66" si="2">IF(ISNUMBER(H3),EXP(0.86*(LN($H3))-2.22),"*")</f>
        <v>*</v>
      </c>
      <c r="D3" s="64" t="str">
        <f t="shared" ref="D3:D66" si="3">IF(ISNUMBER(H3),EXP(0.84*(LN($H3))-3.74),"*")</f>
        <v>*</v>
      </c>
      <c r="E3" s="64" t="str">
        <f t="shared" ref="E3:E66" si="4">IF(ISNUMBER(H3),EXP(1.45*(LN($H3))-5.59),"*")</f>
        <v>*</v>
      </c>
      <c r="F3" s="64" t="str">
        <f t="shared" ref="F3:F66" si="5">IF(ISNUMBER(H3),EXP(1.15*(LN($H3))-3.82),"*")</f>
        <v>*</v>
      </c>
      <c r="G3" s="64" t="str">
        <f t="shared" ref="G3:G66" si="6">IF(ISNUMBER(H3),EXP(0.88*(LN($H3))-0.41),"*")</f>
        <v>*</v>
      </c>
      <c r="H3" s="42" t="s">
        <v>20</v>
      </c>
      <c r="J3" s="17" t="s">
        <v>20</v>
      </c>
      <c r="K3" s="182" t="s">
        <v>92</v>
      </c>
      <c r="L3" s="182"/>
      <c r="M3" s="182"/>
      <c r="N3" s="182"/>
      <c r="O3" s="182"/>
      <c r="P3" s="182"/>
    </row>
    <row r="4" spans="1:16" x14ac:dyDescent="0.25">
      <c r="A4" s="64" t="str">
        <f t="shared" si="0"/>
        <v>*</v>
      </c>
      <c r="B4" s="64" t="str">
        <f t="shared" si="1"/>
        <v>*</v>
      </c>
      <c r="C4" s="64" t="str">
        <f t="shared" si="2"/>
        <v>*</v>
      </c>
      <c r="D4" s="64" t="str">
        <f t="shared" si="3"/>
        <v>*</v>
      </c>
      <c r="E4" s="64" t="str">
        <f t="shared" si="4"/>
        <v>*</v>
      </c>
      <c r="F4" s="64" t="str">
        <f t="shared" si="5"/>
        <v>*</v>
      </c>
      <c r="G4" s="64" t="str">
        <f t="shared" si="6"/>
        <v>*</v>
      </c>
      <c r="H4" s="42" t="s">
        <v>20</v>
      </c>
      <c r="K4" s="182"/>
      <c r="L4" s="182"/>
      <c r="M4" s="182"/>
      <c r="N4" s="182"/>
      <c r="O4" s="182"/>
      <c r="P4" s="182"/>
    </row>
    <row r="5" spans="1:16" x14ac:dyDescent="0.25">
      <c r="A5" s="64" t="str">
        <f t="shared" si="0"/>
        <v>*</v>
      </c>
      <c r="B5" s="64" t="str">
        <f t="shared" si="1"/>
        <v>*</v>
      </c>
      <c r="C5" s="64" t="str">
        <f t="shared" si="2"/>
        <v>*</v>
      </c>
      <c r="D5" s="64" t="str">
        <f t="shared" si="3"/>
        <v>*</v>
      </c>
      <c r="E5" s="64" t="str">
        <f t="shared" si="4"/>
        <v>*</v>
      </c>
      <c r="F5" s="64" t="str">
        <f t="shared" si="5"/>
        <v>*</v>
      </c>
      <c r="G5" s="64" t="str">
        <f t="shared" si="6"/>
        <v>*</v>
      </c>
      <c r="H5" s="42" t="s">
        <v>20</v>
      </c>
      <c r="J5" s="17" t="s">
        <v>20</v>
      </c>
      <c r="K5" s="182" t="s">
        <v>93</v>
      </c>
      <c r="L5" s="182"/>
      <c r="M5" s="182"/>
      <c r="N5" s="182"/>
      <c r="O5" s="182"/>
      <c r="P5" s="182"/>
    </row>
    <row r="6" spans="1:16" x14ac:dyDescent="0.25">
      <c r="A6" s="64" t="str">
        <f t="shared" si="0"/>
        <v>*</v>
      </c>
      <c r="B6" s="64" t="str">
        <f t="shared" si="1"/>
        <v>*</v>
      </c>
      <c r="C6" s="64" t="str">
        <f t="shared" si="2"/>
        <v>*</v>
      </c>
      <c r="D6" s="64" t="str">
        <f t="shared" si="3"/>
        <v>*</v>
      </c>
      <c r="E6" s="64" t="str">
        <f t="shared" si="4"/>
        <v>*</v>
      </c>
      <c r="F6" s="64" t="str">
        <f t="shared" si="5"/>
        <v>*</v>
      </c>
      <c r="G6" s="64" t="str">
        <f t="shared" si="6"/>
        <v>*</v>
      </c>
      <c r="H6" s="42" t="s">
        <v>20</v>
      </c>
      <c r="K6" s="182"/>
      <c r="L6" s="182"/>
      <c r="M6" s="182"/>
      <c r="N6" s="182"/>
      <c r="O6" s="182"/>
      <c r="P6" s="182"/>
    </row>
    <row r="7" spans="1:16" x14ac:dyDescent="0.25">
      <c r="A7" s="64" t="str">
        <f t="shared" si="0"/>
        <v>*</v>
      </c>
      <c r="B7" s="64" t="str">
        <f t="shared" si="1"/>
        <v>*</v>
      </c>
      <c r="C7" s="64" t="str">
        <f t="shared" si="2"/>
        <v>*</v>
      </c>
      <c r="D7" s="64" t="str">
        <f t="shared" si="3"/>
        <v>*</v>
      </c>
      <c r="E7" s="64" t="str">
        <f t="shared" si="4"/>
        <v>*</v>
      </c>
      <c r="F7" s="64" t="str">
        <f t="shared" si="5"/>
        <v>*</v>
      </c>
      <c r="G7" s="64" t="str">
        <f t="shared" si="6"/>
        <v>*</v>
      </c>
      <c r="H7" s="42" t="s">
        <v>20</v>
      </c>
    </row>
    <row r="8" spans="1:16" x14ac:dyDescent="0.25">
      <c r="A8" s="64" t="str">
        <f t="shared" si="0"/>
        <v>*</v>
      </c>
      <c r="B8" s="64" t="str">
        <f t="shared" si="1"/>
        <v>*</v>
      </c>
      <c r="C8" s="64" t="str">
        <f t="shared" si="2"/>
        <v>*</v>
      </c>
      <c r="D8" s="64" t="str">
        <f t="shared" si="3"/>
        <v>*</v>
      </c>
      <c r="E8" s="64" t="str">
        <f t="shared" si="4"/>
        <v>*</v>
      </c>
      <c r="F8" s="64" t="str">
        <f t="shared" si="5"/>
        <v>*</v>
      </c>
      <c r="G8" s="64" t="str">
        <f t="shared" si="6"/>
        <v>*</v>
      </c>
      <c r="H8" s="42" t="s">
        <v>20</v>
      </c>
    </row>
    <row r="9" spans="1:16" x14ac:dyDescent="0.25">
      <c r="A9" s="64" t="str">
        <f t="shared" si="0"/>
        <v>*</v>
      </c>
      <c r="B9" s="64" t="str">
        <f t="shared" si="1"/>
        <v>*</v>
      </c>
      <c r="C9" s="64" t="str">
        <f t="shared" si="2"/>
        <v>*</v>
      </c>
      <c r="D9" s="64" t="str">
        <f t="shared" si="3"/>
        <v>*</v>
      </c>
      <c r="E9" s="64" t="str">
        <f t="shared" si="4"/>
        <v>*</v>
      </c>
      <c r="F9" s="64" t="str">
        <f t="shared" si="5"/>
        <v>*</v>
      </c>
      <c r="G9" s="64" t="str">
        <f t="shared" si="6"/>
        <v>*</v>
      </c>
      <c r="H9" s="42" t="s">
        <v>20</v>
      </c>
    </row>
    <row r="10" spans="1:16" x14ac:dyDescent="0.25">
      <c r="A10" s="64" t="str">
        <f t="shared" si="0"/>
        <v>*</v>
      </c>
      <c r="B10" s="64" t="str">
        <f t="shared" si="1"/>
        <v>*</v>
      </c>
      <c r="C10" s="64" t="str">
        <f t="shared" si="2"/>
        <v>*</v>
      </c>
      <c r="D10" s="64" t="str">
        <f t="shared" si="3"/>
        <v>*</v>
      </c>
      <c r="E10" s="64" t="str">
        <f t="shared" si="4"/>
        <v>*</v>
      </c>
      <c r="F10" s="64" t="str">
        <f t="shared" si="5"/>
        <v>*</v>
      </c>
      <c r="G10" s="64" t="str">
        <f t="shared" si="6"/>
        <v>*</v>
      </c>
      <c r="H10" s="42" t="s">
        <v>20</v>
      </c>
    </row>
    <row r="11" spans="1:16" x14ac:dyDescent="0.25">
      <c r="A11" s="64" t="str">
        <f t="shared" si="0"/>
        <v>*</v>
      </c>
      <c r="B11" s="64" t="str">
        <f t="shared" si="1"/>
        <v>*</v>
      </c>
      <c r="C11" s="64" t="str">
        <f t="shared" si="2"/>
        <v>*</v>
      </c>
      <c r="D11" s="64" t="str">
        <f t="shared" si="3"/>
        <v>*</v>
      </c>
      <c r="E11" s="64" t="str">
        <f t="shared" si="4"/>
        <v>*</v>
      </c>
      <c r="F11" s="64" t="str">
        <f t="shared" si="5"/>
        <v>*</v>
      </c>
      <c r="G11" s="64" t="str">
        <f t="shared" si="6"/>
        <v>*</v>
      </c>
      <c r="H11" s="42" t="s">
        <v>20</v>
      </c>
    </row>
    <row r="12" spans="1:16" x14ac:dyDescent="0.25">
      <c r="A12" s="64" t="str">
        <f t="shared" si="0"/>
        <v>*</v>
      </c>
      <c r="B12" s="64" t="str">
        <f t="shared" si="1"/>
        <v>*</v>
      </c>
      <c r="C12" s="64" t="str">
        <f t="shared" si="2"/>
        <v>*</v>
      </c>
      <c r="D12" s="64" t="str">
        <f t="shared" si="3"/>
        <v>*</v>
      </c>
      <c r="E12" s="64" t="str">
        <f t="shared" si="4"/>
        <v>*</v>
      </c>
      <c r="F12" s="64" t="str">
        <f t="shared" si="5"/>
        <v>*</v>
      </c>
      <c r="G12" s="64" t="str">
        <f t="shared" si="6"/>
        <v>*</v>
      </c>
      <c r="H12" s="42" t="s">
        <v>20</v>
      </c>
    </row>
    <row r="13" spans="1:16" x14ac:dyDescent="0.25">
      <c r="A13" s="64" t="str">
        <f t="shared" si="0"/>
        <v>*</v>
      </c>
      <c r="B13" s="64" t="str">
        <f t="shared" si="1"/>
        <v>*</v>
      </c>
      <c r="C13" s="64" t="str">
        <f t="shared" si="2"/>
        <v>*</v>
      </c>
      <c r="D13" s="64" t="str">
        <f t="shared" si="3"/>
        <v>*</v>
      </c>
      <c r="E13" s="64" t="str">
        <f t="shared" si="4"/>
        <v>*</v>
      </c>
      <c r="F13" s="64" t="str">
        <f t="shared" si="5"/>
        <v>*</v>
      </c>
      <c r="G13" s="64" t="str">
        <f t="shared" si="6"/>
        <v>*</v>
      </c>
      <c r="H13" s="42" t="s">
        <v>20</v>
      </c>
    </row>
    <row r="14" spans="1:16" x14ac:dyDescent="0.25">
      <c r="A14" s="64" t="str">
        <f t="shared" si="0"/>
        <v>*</v>
      </c>
      <c r="B14" s="64" t="str">
        <f t="shared" si="1"/>
        <v>*</v>
      </c>
      <c r="C14" s="64" t="str">
        <f t="shared" si="2"/>
        <v>*</v>
      </c>
      <c r="D14" s="64" t="str">
        <f t="shared" si="3"/>
        <v>*</v>
      </c>
      <c r="E14" s="64" t="str">
        <f t="shared" si="4"/>
        <v>*</v>
      </c>
      <c r="F14" s="64" t="str">
        <f t="shared" si="5"/>
        <v>*</v>
      </c>
      <c r="G14" s="64" t="str">
        <f t="shared" si="6"/>
        <v>*</v>
      </c>
      <c r="H14" s="42" t="s">
        <v>20</v>
      </c>
    </row>
    <row r="15" spans="1:16" x14ac:dyDescent="0.25">
      <c r="A15" s="64" t="str">
        <f t="shared" si="0"/>
        <v>*</v>
      </c>
      <c r="B15" s="64" t="str">
        <f t="shared" si="1"/>
        <v>*</v>
      </c>
      <c r="C15" s="64" t="str">
        <f t="shared" si="2"/>
        <v>*</v>
      </c>
      <c r="D15" s="64" t="str">
        <f t="shared" si="3"/>
        <v>*</v>
      </c>
      <c r="E15" s="64" t="str">
        <f t="shared" si="4"/>
        <v>*</v>
      </c>
      <c r="F15" s="64" t="str">
        <f t="shared" si="5"/>
        <v>*</v>
      </c>
      <c r="G15" s="64" t="str">
        <f t="shared" si="6"/>
        <v>*</v>
      </c>
      <c r="H15" s="42" t="s">
        <v>20</v>
      </c>
    </row>
    <row r="16" spans="1:16" x14ac:dyDescent="0.25">
      <c r="A16" s="64" t="str">
        <f t="shared" si="0"/>
        <v>*</v>
      </c>
      <c r="B16" s="64" t="str">
        <f t="shared" si="1"/>
        <v>*</v>
      </c>
      <c r="C16" s="64" t="str">
        <f t="shared" si="2"/>
        <v>*</v>
      </c>
      <c r="D16" s="64" t="str">
        <f t="shared" si="3"/>
        <v>*</v>
      </c>
      <c r="E16" s="64" t="str">
        <f t="shared" si="4"/>
        <v>*</v>
      </c>
      <c r="F16" s="64" t="str">
        <f t="shared" si="5"/>
        <v>*</v>
      </c>
      <c r="G16" s="64" t="str">
        <f t="shared" si="6"/>
        <v>*</v>
      </c>
      <c r="H16" s="42" t="s">
        <v>20</v>
      </c>
    </row>
    <row r="17" spans="1:8" x14ac:dyDescent="0.25">
      <c r="A17" s="64" t="str">
        <f t="shared" si="0"/>
        <v>*</v>
      </c>
      <c r="B17" s="64" t="str">
        <f t="shared" si="1"/>
        <v>*</v>
      </c>
      <c r="C17" s="64" t="str">
        <f t="shared" si="2"/>
        <v>*</v>
      </c>
      <c r="D17" s="64" t="str">
        <f t="shared" si="3"/>
        <v>*</v>
      </c>
      <c r="E17" s="64" t="str">
        <f t="shared" si="4"/>
        <v>*</v>
      </c>
      <c r="F17" s="64" t="str">
        <f t="shared" si="5"/>
        <v>*</v>
      </c>
      <c r="G17" s="64" t="str">
        <f t="shared" si="6"/>
        <v>*</v>
      </c>
      <c r="H17" s="42" t="s">
        <v>20</v>
      </c>
    </row>
    <row r="18" spans="1:8" x14ac:dyDescent="0.25">
      <c r="A18" s="64" t="str">
        <f t="shared" si="0"/>
        <v>*</v>
      </c>
      <c r="B18" s="64" t="str">
        <f t="shared" si="1"/>
        <v>*</v>
      </c>
      <c r="C18" s="64" t="str">
        <f t="shared" si="2"/>
        <v>*</v>
      </c>
      <c r="D18" s="64" t="str">
        <f t="shared" si="3"/>
        <v>*</v>
      </c>
      <c r="E18" s="64" t="str">
        <f t="shared" si="4"/>
        <v>*</v>
      </c>
      <c r="F18" s="64" t="str">
        <f t="shared" si="5"/>
        <v>*</v>
      </c>
      <c r="G18" s="64" t="str">
        <f t="shared" si="6"/>
        <v>*</v>
      </c>
      <c r="H18" s="42" t="s">
        <v>20</v>
      </c>
    </row>
    <row r="19" spans="1:8" x14ac:dyDescent="0.25">
      <c r="A19" s="64" t="str">
        <f t="shared" si="0"/>
        <v>*</v>
      </c>
      <c r="B19" s="64" t="str">
        <f t="shared" si="1"/>
        <v>*</v>
      </c>
      <c r="C19" s="64" t="str">
        <f t="shared" si="2"/>
        <v>*</v>
      </c>
      <c r="D19" s="64" t="str">
        <f t="shared" si="3"/>
        <v>*</v>
      </c>
      <c r="E19" s="64" t="str">
        <f t="shared" si="4"/>
        <v>*</v>
      </c>
      <c r="F19" s="64" t="str">
        <f t="shared" si="5"/>
        <v>*</v>
      </c>
      <c r="G19" s="64" t="str">
        <f t="shared" si="6"/>
        <v>*</v>
      </c>
      <c r="H19" s="42" t="s">
        <v>20</v>
      </c>
    </row>
    <row r="20" spans="1:8" x14ac:dyDescent="0.25">
      <c r="A20" s="64" t="str">
        <f t="shared" si="0"/>
        <v>*</v>
      </c>
      <c r="B20" s="64" t="str">
        <f t="shared" si="1"/>
        <v>*</v>
      </c>
      <c r="C20" s="64" t="str">
        <f t="shared" si="2"/>
        <v>*</v>
      </c>
      <c r="D20" s="64" t="str">
        <f t="shared" si="3"/>
        <v>*</v>
      </c>
      <c r="E20" s="64" t="str">
        <f t="shared" si="4"/>
        <v>*</v>
      </c>
      <c r="F20" s="64" t="str">
        <f t="shared" si="5"/>
        <v>*</v>
      </c>
      <c r="G20" s="64" t="str">
        <f t="shared" si="6"/>
        <v>*</v>
      </c>
      <c r="H20" s="42" t="s">
        <v>20</v>
      </c>
    </row>
    <row r="21" spans="1:8" x14ac:dyDescent="0.25">
      <c r="A21" s="64" t="str">
        <f t="shared" si="0"/>
        <v>*</v>
      </c>
      <c r="B21" s="64" t="str">
        <f t="shared" si="1"/>
        <v>*</v>
      </c>
      <c r="C21" s="64" t="str">
        <f t="shared" si="2"/>
        <v>*</v>
      </c>
      <c r="D21" s="64" t="str">
        <f t="shared" si="3"/>
        <v>*</v>
      </c>
      <c r="E21" s="64" t="str">
        <f t="shared" si="4"/>
        <v>*</v>
      </c>
      <c r="F21" s="64" t="str">
        <f t="shared" si="5"/>
        <v>*</v>
      </c>
      <c r="G21" s="64" t="str">
        <f t="shared" si="6"/>
        <v>*</v>
      </c>
      <c r="H21" s="42" t="s">
        <v>20</v>
      </c>
    </row>
    <row r="22" spans="1:8" x14ac:dyDescent="0.25">
      <c r="A22" s="64" t="str">
        <f t="shared" si="0"/>
        <v>*</v>
      </c>
      <c r="B22" s="64" t="str">
        <f t="shared" si="1"/>
        <v>*</v>
      </c>
      <c r="C22" s="64" t="str">
        <f t="shared" si="2"/>
        <v>*</v>
      </c>
      <c r="D22" s="64" t="str">
        <f t="shared" si="3"/>
        <v>*</v>
      </c>
      <c r="E22" s="64" t="str">
        <f t="shared" si="4"/>
        <v>*</v>
      </c>
      <c r="F22" s="64" t="str">
        <f t="shared" si="5"/>
        <v>*</v>
      </c>
      <c r="G22" s="64" t="str">
        <f t="shared" si="6"/>
        <v>*</v>
      </c>
      <c r="H22" s="42" t="s">
        <v>20</v>
      </c>
    </row>
    <row r="23" spans="1:8" x14ac:dyDescent="0.25">
      <c r="A23" s="64" t="str">
        <f t="shared" si="0"/>
        <v>*</v>
      </c>
      <c r="B23" s="64" t="str">
        <f t="shared" si="1"/>
        <v>*</v>
      </c>
      <c r="C23" s="64" t="str">
        <f t="shared" si="2"/>
        <v>*</v>
      </c>
      <c r="D23" s="64" t="str">
        <f t="shared" si="3"/>
        <v>*</v>
      </c>
      <c r="E23" s="64" t="str">
        <f t="shared" si="4"/>
        <v>*</v>
      </c>
      <c r="F23" s="64" t="str">
        <f t="shared" si="5"/>
        <v>*</v>
      </c>
      <c r="G23" s="64" t="str">
        <f t="shared" si="6"/>
        <v>*</v>
      </c>
      <c r="H23" s="42" t="s">
        <v>20</v>
      </c>
    </row>
    <row r="24" spans="1:8" x14ac:dyDescent="0.25">
      <c r="A24" s="64" t="str">
        <f t="shared" si="0"/>
        <v>*</v>
      </c>
      <c r="B24" s="64" t="str">
        <f t="shared" si="1"/>
        <v>*</v>
      </c>
      <c r="C24" s="64" t="str">
        <f t="shared" si="2"/>
        <v>*</v>
      </c>
      <c r="D24" s="64" t="str">
        <f t="shared" si="3"/>
        <v>*</v>
      </c>
      <c r="E24" s="64" t="str">
        <f t="shared" si="4"/>
        <v>*</v>
      </c>
      <c r="F24" s="64" t="str">
        <f t="shared" si="5"/>
        <v>*</v>
      </c>
      <c r="G24" s="64" t="str">
        <f t="shared" si="6"/>
        <v>*</v>
      </c>
      <c r="H24" s="42" t="s">
        <v>20</v>
      </c>
    </row>
    <row r="25" spans="1:8" x14ac:dyDescent="0.25">
      <c r="A25" s="64" t="str">
        <f t="shared" si="0"/>
        <v>*</v>
      </c>
      <c r="B25" s="64" t="str">
        <f t="shared" si="1"/>
        <v>*</v>
      </c>
      <c r="C25" s="64" t="str">
        <f t="shared" si="2"/>
        <v>*</v>
      </c>
      <c r="D25" s="64" t="str">
        <f t="shared" si="3"/>
        <v>*</v>
      </c>
      <c r="E25" s="64" t="str">
        <f t="shared" si="4"/>
        <v>*</v>
      </c>
      <c r="F25" s="64" t="str">
        <f t="shared" si="5"/>
        <v>*</v>
      </c>
      <c r="G25" s="64" t="str">
        <f t="shared" si="6"/>
        <v>*</v>
      </c>
      <c r="H25" s="42" t="s">
        <v>20</v>
      </c>
    </row>
    <row r="26" spans="1:8" x14ac:dyDescent="0.25">
      <c r="A26" s="64" t="str">
        <f t="shared" si="0"/>
        <v>*</v>
      </c>
      <c r="B26" s="64" t="str">
        <f t="shared" si="1"/>
        <v>*</v>
      </c>
      <c r="C26" s="64" t="str">
        <f t="shared" si="2"/>
        <v>*</v>
      </c>
      <c r="D26" s="64" t="str">
        <f t="shared" si="3"/>
        <v>*</v>
      </c>
      <c r="E26" s="64" t="str">
        <f t="shared" si="4"/>
        <v>*</v>
      </c>
      <c r="F26" s="64" t="str">
        <f t="shared" si="5"/>
        <v>*</v>
      </c>
      <c r="G26" s="64" t="str">
        <f t="shared" si="6"/>
        <v>*</v>
      </c>
      <c r="H26" s="42" t="s">
        <v>20</v>
      </c>
    </row>
    <row r="27" spans="1:8" x14ac:dyDescent="0.25">
      <c r="A27" s="64" t="str">
        <f t="shared" si="0"/>
        <v>*</v>
      </c>
      <c r="B27" s="64" t="str">
        <f t="shared" si="1"/>
        <v>*</v>
      </c>
      <c r="C27" s="64" t="str">
        <f t="shared" si="2"/>
        <v>*</v>
      </c>
      <c r="D27" s="64" t="str">
        <f t="shared" si="3"/>
        <v>*</v>
      </c>
      <c r="E27" s="64" t="str">
        <f t="shared" si="4"/>
        <v>*</v>
      </c>
      <c r="F27" s="64" t="str">
        <f t="shared" si="5"/>
        <v>*</v>
      </c>
      <c r="G27" s="64" t="str">
        <f t="shared" si="6"/>
        <v>*</v>
      </c>
      <c r="H27" s="42" t="s">
        <v>20</v>
      </c>
    </row>
    <row r="28" spans="1:8" x14ac:dyDescent="0.25">
      <c r="A28" s="64" t="str">
        <f t="shared" si="0"/>
        <v>*</v>
      </c>
      <c r="B28" s="64" t="str">
        <f t="shared" si="1"/>
        <v>*</v>
      </c>
      <c r="C28" s="64" t="str">
        <f t="shared" si="2"/>
        <v>*</v>
      </c>
      <c r="D28" s="64" t="str">
        <f t="shared" si="3"/>
        <v>*</v>
      </c>
      <c r="E28" s="64" t="str">
        <f t="shared" si="4"/>
        <v>*</v>
      </c>
      <c r="F28" s="64" t="str">
        <f t="shared" si="5"/>
        <v>*</v>
      </c>
      <c r="G28" s="64" t="str">
        <f t="shared" si="6"/>
        <v>*</v>
      </c>
      <c r="H28" s="42" t="s">
        <v>20</v>
      </c>
    </row>
    <row r="29" spans="1:8" x14ac:dyDescent="0.25">
      <c r="A29" s="64" t="str">
        <f t="shared" si="0"/>
        <v>*</v>
      </c>
      <c r="B29" s="64" t="str">
        <f t="shared" si="1"/>
        <v>*</v>
      </c>
      <c r="C29" s="64" t="str">
        <f t="shared" si="2"/>
        <v>*</v>
      </c>
      <c r="D29" s="64" t="str">
        <f t="shared" si="3"/>
        <v>*</v>
      </c>
      <c r="E29" s="64" t="str">
        <f t="shared" si="4"/>
        <v>*</v>
      </c>
      <c r="F29" s="64" t="str">
        <f t="shared" si="5"/>
        <v>*</v>
      </c>
      <c r="G29" s="64" t="str">
        <f t="shared" si="6"/>
        <v>*</v>
      </c>
      <c r="H29" s="42" t="s">
        <v>20</v>
      </c>
    </row>
    <row r="30" spans="1:8" x14ac:dyDescent="0.25">
      <c r="A30" s="64" t="str">
        <f t="shared" si="0"/>
        <v>*</v>
      </c>
      <c r="B30" s="64" t="str">
        <f t="shared" si="1"/>
        <v>*</v>
      </c>
      <c r="C30" s="64" t="str">
        <f t="shared" si="2"/>
        <v>*</v>
      </c>
      <c r="D30" s="64" t="str">
        <f t="shared" si="3"/>
        <v>*</v>
      </c>
      <c r="E30" s="64" t="str">
        <f t="shared" si="4"/>
        <v>*</v>
      </c>
      <c r="F30" s="64" t="str">
        <f t="shared" si="5"/>
        <v>*</v>
      </c>
      <c r="G30" s="64" t="str">
        <f t="shared" si="6"/>
        <v>*</v>
      </c>
      <c r="H30" s="42" t="s">
        <v>20</v>
      </c>
    </row>
    <row r="31" spans="1:8" x14ac:dyDescent="0.25">
      <c r="A31" s="64" t="str">
        <f t="shared" si="0"/>
        <v>*</v>
      </c>
      <c r="B31" s="64" t="str">
        <f t="shared" si="1"/>
        <v>*</v>
      </c>
      <c r="C31" s="64" t="str">
        <f t="shared" si="2"/>
        <v>*</v>
      </c>
      <c r="D31" s="64" t="str">
        <f t="shared" si="3"/>
        <v>*</v>
      </c>
      <c r="E31" s="64" t="str">
        <f t="shared" si="4"/>
        <v>*</v>
      </c>
      <c r="F31" s="64" t="str">
        <f t="shared" si="5"/>
        <v>*</v>
      </c>
      <c r="G31" s="64" t="str">
        <f t="shared" si="6"/>
        <v>*</v>
      </c>
      <c r="H31" s="42" t="s">
        <v>20</v>
      </c>
    </row>
    <row r="32" spans="1:8" x14ac:dyDescent="0.25">
      <c r="A32" s="64" t="str">
        <f t="shared" si="0"/>
        <v>*</v>
      </c>
      <c r="B32" s="64" t="str">
        <f t="shared" si="1"/>
        <v>*</v>
      </c>
      <c r="C32" s="64" t="str">
        <f t="shared" si="2"/>
        <v>*</v>
      </c>
      <c r="D32" s="64" t="str">
        <f t="shared" si="3"/>
        <v>*</v>
      </c>
      <c r="E32" s="64" t="str">
        <f t="shared" si="4"/>
        <v>*</v>
      </c>
      <c r="F32" s="64" t="str">
        <f t="shared" si="5"/>
        <v>*</v>
      </c>
      <c r="G32" s="64" t="str">
        <f t="shared" si="6"/>
        <v>*</v>
      </c>
      <c r="H32" s="42" t="s">
        <v>20</v>
      </c>
    </row>
    <row r="33" spans="1:8" x14ac:dyDescent="0.25">
      <c r="A33" s="64" t="str">
        <f t="shared" si="0"/>
        <v>*</v>
      </c>
      <c r="B33" s="64" t="str">
        <f t="shared" si="1"/>
        <v>*</v>
      </c>
      <c r="C33" s="64" t="str">
        <f t="shared" si="2"/>
        <v>*</v>
      </c>
      <c r="D33" s="64" t="str">
        <f t="shared" si="3"/>
        <v>*</v>
      </c>
      <c r="E33" s="64" t="str">
        <f t="shared" si="4"/>
        <v>*</v>
      </c>
      <c r="F33" s="64" t="str">
        <f t="shared" si="5"/>
        <v>*</v>
      </c>
      <c r="G33" s="64" t="str">
        <f t="shared" si="6"/>
        <v>*</v>
      </c>
      <c r="H33" s="42" t="s">
        <v>20</v>
      </c>
    </row>
    <row r="34" spans="1:8" x14ac:dyDescent="0.25">
      <c r="A34" s="64" t="str">
        <f t="shared" si="0"/>
        <v>*</v>
      </c>
      <c r="B34" s="64" t="str">
        <f t="shared" si="1"/>
        <v>*</v>
      </c>
      <c r="C34" s="64" t="str">
        <f t="shared" si="2"/>
        <v>*</v>
      </c>
      <c r="D34" s="64" t="str">
        <f t="shared" si="3"/>
        <v>*</v>
      </c>
      <c r="E34" s="64" t="str">
        <f t="shared" si="4"/>
        <v>*</v>
      </c>
      <c r="F34" s="64" t="str">
        <f t="shared" si="5"/>
        <v>*</v>
      </c>
      <c r="G34" s="64" t="str">
        <f t="shared" si="6"/>
        <v>*</v>
      </c>
      <c r="H34" s="42" t="s">
        <v>20</v>
      </c>
    </row>
    <row r="35" spans="1:8" x14ac:dyDescent="0.25">
      <c r="A35" s="64" t="str">
        <f t="shared" si="0"/>
        <v>*</v>
      </c>
      <c r="B35" s="64" t="str">
        <f t="shared" si="1"/>
        <v>*</v>
      </c>
      <c r="C35" s="64" t="str">
        <f t="shared" si="2"/>
        <v>*</v>
      </c>
      <c r="D35" s="64" t="str">
        <f t="shared" si="3"/>
        <v>*</v>
      </c>
      <c r="E35" s="64" t="str">
        <f t="shared" si="4"/>
        <v>*</v>
      </c>
      <c r="F35" s="64" t="str">
        <f t="shared" si="5"/>
        <v>*</v>
      </c>
      <c r="G35" s="64" t="str">
        <f t="shared" si="6"/>
        <v>*</v>
      </c>
      <c r="H35" s="42" t="s">
        <v>20</v>
      </c>
    </row>
    <row r="36" spans="1:8" x14ac:dyDescent="0.25">
      <c r="A36" s="64" t="str">
        <f t="shared" si="0"/>
        <v>*</v>
      </c>
      <c r="B36" s="64" t="str">
        <f t="shared" si="1"/>
        <v>*</v>
      </c>
      <c r="C36" s="64" t="str">
        <f t="shared" si="2"/>
        <v>*</v>
      </c>
      <c r="D36" s="64" t="str">
        <f t="shared" si="3"/>
        <v>*</v>
      </c>
      <c r="E36" s="64" t="str">
        <f t="shared" si="4"/>
        <v>*</v>
      </c>
      <c r="F36" s="64" t="str">
        <f t="shared" si="5"/>
        <v>*</v>
      </c>
      <c r="G36" s="64" t="str">
        <f t="shared" si="6"/>
        <v>*</v>
      </c>
      <c r="H36" s="42" t="s">
        <v>20</v>
      </c>
    </row>
    <row r="37" spans="1:8" x14ac:dyDescent="0.25">
      <c r="A37" s="64" t="str">
        <f t="shared" si="0"/>
        <v>*</v>
      </c>
      <c r="B37" s="64" t="str">
        <f t="shared" si="1"/>
        <v>*</v>
      </c>
      <c r="C37" s="64" t="str">
        <f t="shared" si="2"/>
        <v>*</v>
      </c>
      <c r="D37" s="64" t="str">
        <f t="shared" si="3"/>
        <v>*</v>
      </c>
      <c r="E37" s="64" t="str">
        <f t="shared" si="4"/>
        <v>*</v>
      </c>
      <c r="F37" s="64" t="str">
        <f t="shared" si="5"/>
        <v>*</v>
      </c>
      <c r="G37" s="64" t="str">
        <f t="shared" si="6"/>
        <v>*</v>
      </c>
      <c r="H37" s="42" t="s">
        <v>20</v>
      </c>
    </row>
    <row r="38" spans="1:8" x14ac:dyDescent="0.25">
      <c r="A38" s="64" t="str">
        <f t="shared" si="0"/>
        <v>*</v>
      </c>
      <c r="B38" s="64" t="str">
        <f t="shared" si="1"/>
        <v>*</v>
      </c>
      <c r="C38" s="64" t="str">
        <f t="shared" si="2"/>
        <v>*</v>
      </c>
      <c r="D38" s="64" t="str">
        <f t="shared" si="3"/>
        <v>*</v>
      </c>
      <c r="E38" s="64" t="str">
        <f t="shared" si="4"/>
        <v>*</v>
      </c>
      <c r="F38" s="64" t="str">
        <f t="shared" si="5"/>
        <v>*</v>
      </c>
      <c r="G38" s="64" t="str">
        <f t="shared" si="6"/>
        <v>*</v>
      </c>
      <c r="H38" s="42" t="s">
        <v>20</v>
      </c>
    </row>
    <row r="39" spans="1:8" x14ac:dyDescent="0.25">
      <c r="A39" s="64" t="str">
        <f t="shared" si="0"/>
        <v>*</v>
      </c>
      <c r="B39" s="64" t="str">
        <f t="shared" si="1"/>
        <v>*</v>
      </c>
      <c r="C39" s="64" t="str">
        <f t="shared" si="2"/>
        <v>*</v>
      </c>
      <c r="D39" s="64" t="str">
        <f t="shared" si="3"/>
        <v>*</v>
      </c>
      <c r="E39" s="64" t="str">
        <f t="shared" si="4"/>
        <v>*</v>
      </c>
      <c r="F39" s="64" t="str">
        <f t="shared" si="5"/>
        <v>*</v>
      </c>
      <c r="G39" s="64" t="str">
        <f t="shared" si="6"/>
        <v>*</v>
      </c>
      <c r="H39" s="42" t="s">
        <v>20</v>
      </c>
    </row>
    <row r="40" spans="1:8" x14ac:dyDescent="0.25">
      <c r="A40" s="64" t="str">
        <f t="shared" si="0"/>
        <v>*</v>
      </c>
      <c r="B40" s="64" t="str">
        <f t="shared" si="1"/>
        <v>*</v>
      </c>
      <c r="C40" s="64" t="str">
        <f t="shared" si="2"/>
        <v>*</v>
      </c>
      <c r="D40" s="64" t="str">
        <f t="shared" si="3"/>
        <v>*</v>
      </c>
      <c r="E40" s="64" t="str">
        <f t="shared" si="4"/>
        <v>*</v>
      </c>
      <c r="F40" s="64" t="str">
        <f t="shared" si="5"/>
        <v>*</v>
      </c>
      <c r="G40" s="64" t="str">
        <f t="shared" si="6"/>
        <v>*</v>
      </c>
      <c r="H40" s="42" t="s">
        <v>20</v>
      </c>
    </row>
    <row r="41" spans="1:8" x14ac:dyDescent="0.25">
      <c r="A41" s="64" t="str">
        <f t="shared" si="0"/>
        <v>*</v>
      </c>
      <c r="B41" s="64" t="str">
        <f t="shared" si="1"/>
        <v>*</v>
      </c>
      <c r="C41" s="64" t="str">
        <f t="shared" si="2"/>
        <v>*</v>
      </c>
      <c r="D41" s="64" t="str">
        <f t="shared" si="3"/>
        <v>*</v>
      </c>
      <c r="E41" s="64" t="str">
        <f t="shared" si="4"/>
        <v>*</v>
      </c>
      <c r="F41" s="64" t="str">
        <f t="shared" si="5"/>
        <v>*</v>
      </c>
      <c r="G41" s="64" t="str">
        <f t="shared" si="6"/>
        <v>*</v>
      </c>
      <c r="H41" s="42" t="s">
        <v>20</v>
      </c>
    </row>
    <row r="42" spans="1:8" x14ac:dyDescent="0.25">
      <c r="A42" s="64" t="str">
        <f t="shared" si="0"/>
        <v>*</v>
      </c>
      <c r="B42" s="64" t="str">
        <f t="shared" si="1"/>
        <v>*</v>
      </c>
      <c r="C42" s="64" t="str">
        <f t="shared" si="2"/>
        <v>*</v>
      </c>
      <c r="D42" s="64" t="str">
        <f t="shared" si="3"/>
        <v>*</v>
      </c>
      <c r="E42" s="64" t="str">
        <f t="shared" si="4"/>
        <v>*</v>
      </c>
      <c r="F42" s="64" t="str">
        <f t="shared" si="5"/>
        <v>*</v>
      </c>
      <c r="G42" s="64" t="str">
        <f t="shared" si="6"/>
        <v>*</v>
      </c>
      <c r="H42" s="42" t="s">
        <v>20</v>
      </c>
    </row>
    <row r="43" spans="1:8" x14ac:dyDescent="0.25">
      <c r="A43" s="64" t="str">
        <f t="shared" si="0"/>
        <v>*</v>
      </c>
      <c r="B43" s="64" t="str">
        <f t="shared" si="1"/>
        <v>*</v>
      </c>
      <c r="C43" s="64" t="str">
        <f t="shared" si="2"/>
        <v>*</v>
      </c>
      <c r="D43" s="64" t="str">
        <f t="shared" si="3"/>
        <v>*</v>
      </c>
      <c r="E43" s="64" t="str">
        <f t="shared" si="4"/>
        <v>*</v>
      </c>
      <c r="F43" s="64" t="str">
        <f t="shared" si="5"/>
        <v>*</v>
      </c>
      <c r="G43" s="64" t="str">
        <f t="shared" si="6"/>
        <v>*</v>
      </c>
      <c r="H43" s="42" t="s">
        <v>20</v>
      </c>
    </row>
    <row r="44" spans="1:8" x14ac:dyDescent="0.25">
      <c r="A44" s="64" t="str">
        <f t="shared" si="0"/>
        <v>*</v>
      </c>
      <c r="B44" s="64" t="str">
        <f t="shared" si="1"/>
        <v>*</v>
      </c>
      <c r="C44" s="64" t="str">
        <f t="shared" si="2"/>
        <v>*</v>
      </c>
      <c r="D44" s="64" t="str">
        <f t="shared" si="3"/>
        <v>*</v>
      </c>
      <c r="E44" s="64" t="str">
        <f t="shared" si="4"/>
        <v>*</v>
      </c>
      <c r="F44" s="64" t="str">
        <f t="shared" si="5"/>
        <v>*</v>
      </c>
      <c r="G44" s="64" t="str">
        <f t="shared" si="6"/>
        <v>*</v>
      </c>
      <c r="H44" s="42" t="s">
        <v>20</v>
      </c>
    </row>
    <row r="45" spans="1:8" x14ac:dyDescent="0.25">
      <c r="A45" s="64" t="str">
        <f t="shared" si="0"/>
        <v>*</v>
      </c>
      <c r="B45" s="64" t="str">
        <f t="shared" si="1"/>
        <v>*</v>
      </c>
      <c r="C45" s="64" t="str">
        <f t="shared" si="2"/>
        <v>*</v>
      </c>
      <c r="D45" s="64" t="str">
        <f t="shared" si="3"/>
        <v>*</v>
      </c>
      <c r="E45" s="64" t="str">
        <f t="shared" si="4"/>
        <v>*</v>
      </c>
      <c r="F45" s="64" t="str">
        <f t="shared" si="5"/>
        <v>*</v>
      </c>
      <c r="G45" s="64" t="str">
        <f t="shared" si="6"/>
        <v>*</v>
      </c>
      <c r="H45" s="42" t="s">
        <v>20</v>
      </c>
    </row>
    <row r="46" spans="1:8" x14ac:dyDescent="0.25">
      <c r="A46" s="64" t="str">
        <f t="shared" si="0"/>
        <v>*</v>
      </c>
      <c r="B46" s="64" t="str">
        <f t="shared" si="1"/>
        <v>*</v>
      </c>
      <c r="C46" s="64" t="str">
        <f t="shared" si="2"/>
        <v>*</v>
      </c>
      <c r="D46" s="64" t="str">
        <f t="shared" si="3"/>
        <v>*</v>
      </c>
      <c r="E46" s="64" t="str">
        <f t="shared" si="4"/>
        <v>*</v>
      </c>
      <c r="F46" s="64" t="str">
        <f t="shared" si="5"/>
        <v>*</v>
      </c>
      <c r="G46" s="64" t="str">
        <f t="shared" si="6"/>
        <v>*</v>
      </c>
      <c r="H46" s="42" t="s">
        <v>20</v>
      </c>
    </row>
    <row r="47" spans="1:8" x14ac:dyDescent="0.25">
      <c r="A47" s="64" t="str">
        <f t="shared" si="0"/>
        <v>*</v>
      </c>
      <c r="B47" s="64" t="str">
        <f t="shared" si="1"/>
        <v>*</v>
      </c>
      <c r="C47" s="64" t="str">
        <f t="shared" si="2"/>
        <v>*</v>
      </c>
      <c r="D47" s="64" t="str">
        <f t="shared" si="3"/>
        <v>*</v>
      </c>
      <c r="E47" s="64" t="str">
        <f t="shared" si="4"/>
        <v>*</v>
      </c>
      <c r="F47" s="64" t="str">
        <f t="shared" si="5"/>
        <v>*</v>
      </c>
      <c r="G47" s="64" t="str">
        <f t="shared" si="6"/>
        <v>*</v>
      </c>
      <c r="H47" s="42" t="s">
        <v>20</v>
      </c>
    </row>
    <row r="48" spans="1:8" x14ac:dyDescent="0.25">
      <c r="A48" s="64" t="str">
        <f t="shared" si="0"/>
        <v>*</v>
      </c>
      <c r="B48" s="64" t="str">
        <f t="shared" si="1"/>
        <v>*</v>
      </c>
      <c r="C48" s="64" t="str">
        <f t="shared" si="2"/>
        <v>*</v>
      </c>
      <c r="D48" s="64" t="str">
        <f t="shared" si="3"/>
        <v>*</v>
      </c>
      <c r="E48" s="64" t="str">
        <f t="shared" si="4"/>
        <v>*</v>
      </c>
      <c r="F48" s="64" t="str">
        <f t="shared" si="5"/>
        <v>*</v>
      </c>
      <c r="G48" s="64" t="str">
        <f t="shared" si="6"/>
        <v>*</v>
      </c>
      <c r="H48" s="42" t="s">
        <v>20</v>
      </c>
    </row>
    <row r="49" spans="1:8" x14ac:dyDescent="0.25">
      <c r="A49" s="64" t="str">
        <f t="shared" si="0"/>
        <v>*</v>
      </c>
      <c r="B49" s="64" t="str">
        <f t="shared" si="1"/>
        <v>*</v>
      </c>
      <c r="C49" s="64" t="str">
        <f t="shared" si="2"/>
        <v>*</v>
      </c>
      <c r="D49" s="64" t="str">
        <f t="shared" si="3"/>
        <v>*</v>
      </c>
      <c r="E49" s="64" t="str">
        <f t="shared" si="4"/>
        <v>*</v>
      </c>
      <c r="F49" s="64" t="str">
        <f t="shared" si="5"/>
        <v>*</v>
      </c>
      <c r="G49" s="64" t="str">
        <f t="shared" si="6"/>
        <v>*</v>
      </c>
      <c r="H49" s="42" t="s">
        <v>20</v>
      </c>
    </row>
    <row r="50" spans="1:8" x14ac:dyDescent="0.25">
      <c r="A50" s="64" t="str">
        <f t="shared" si="0"/>
        <v>*</v>
      </c>
      <c r="B50" s="64" t="str">
        <f t="shared" si="1"/>
        <v>*</v>
      </c>
      <c r="C50" s="64" t="str">
        <f t="shared" si="2"/>
        <v>*</v>
      </c>
      <c r="D50" s="64" t="str">
        <f t="shared" si="3"/>
        <v>*</v>
      </c>
      <c r="E50" s="64" t="str">
        <f t="shared" si="4"/>
        <v>*</v>
      </c>
      <c r="F50" s="64" t="str">
        <f t="shared" si="5"/>
        <v>*</v>
      </c>
      <c r="G50" s="64" t="str">
        <f t="shared" si="6"/>
        <v>*</v>
      </c>
      <c r="H50" s="42" t="s">
        <v>20</v>
      </c>
    </row>
    <row r="51" spans="1:8" x14ac:dyDescent="0.25">
      <c r="A51" s="64" t="str">
        <f t="shared" si="0"/>
        <v>*</v>
      </c>
      <c r="B51" s="64" t="str">
        <f t="shared" si="1"/>
        <v>*</v>
      </c>
      <c r="C51" s="64" t="str">
        <f t="shared" si="2"/>
        <v>*</v>
      </c>
      <c r="D51" s="64" t="str">
        <f t="shared" si="3"/>
        <v>*</v>
      </c>
      <c r="E51" s="64" t="str">
        <f t="shared" si="4"/>
        <v>*</v>
      </c>
      <c r="F51" s="64" t="str">
        <f t="shared" si="5"/>
        <v>*</v>
      </c>
      <c r="G51" s="64" t="str">
        <f t="shared" si="6"/>
        <v>*</v>
      </c>
      <c r="H51" s="42" t="s">
        <v>20</v>
      </c>
    </row>
    <row r="52" spans="1:8" x14ac:dyDescent="0.25">
      <c r="A52" s="64" t="str">
        <f t="shared" si="0"/>
        <v>*</v>
      </c>
      <c r="B52" s="64" t="str">
        <f t="shared" si="1"/>
        <v>*</v>
      </c>
      <c r="C52" s="64" t="str">
        <f t="shared" si="2"/>
        <v>*</v>
      </c>
      <c r="D52" s="64" t="str">
        <f t="shared" si="3"/>
        <v>*</v>
      </c>
      <c r="E52" s="64" t="str">
        <f t="shared" si="4"/>
        <v>*</v>
      </c>
      <c r="F52" s="64" t="str">
        <f t="shared" si="5"/>
        <v>*</v>
      </c>
      <c r="G52" s="64" t="str">
        <f t="shared" si="6"/>
        <v>*</v>
      </c>
      <c r="H52" s="42" t="s">
        <v>20</v>
      </c>
    </row>
    <row r="53" spans="1:8" x14ac:dyDescent="0.25">
      <c r="A53" s="64" t="str">
        <f t="shared" si="0"/>
        <v>*</v>
      </c>
      <c r="B53" s="64" t="str">
        <f t="shared" si="1"/>
        <v>*</v>
      </c>
      <c r="C53" s="64" t="str">
        <f t="shared" si="2"/>
        <v>*</v>
      </c>
      <c r="D53" s="64" t="str">
        <f t="shared" si="3"/>
        <v>*</v>
      </c>
      <c r="E53" s="64" t="str">
        <f t="shared" si="4"/>
        <v>*</v>
      </c>
      <c r="F53" s="64" t="str">
        <f t="shared" si="5"/>
        <v>*</v>
      </c>
      <c r="G53" s="64" t="str">
        <f t="shared" si="6"/>
        <v>*</v>
      </c>
      <c r="H53" s="42" t="s">
        <v>20</v>
      </c>
    </row>
    <row r="54" spans="1:8" x14ac:dyDescent="0.25">
      <c r="A54" s="64" t="str">
        <f t="shared" si="0"/>
        <v>*</v>
      </c>
      <c r="B54" s="64" t="str">
        <f t="shared" si="1"/>
        <v>*</v>
      </c>
      <c r="C54" s="64" t="str">
        <f t="shared" si="2"/>
        <v>*</v>
      </c>
      <c r="D54" s="64" t="str">
        <f t="shared" si="3"/>
        <v>*</v>
      </c>
      <c r="E54" s="64" t="str">
        <f t="shared" si="4"/>
        <v>*</v>
      </c>
      <c r="F54" s="64" t="str">
        <f t="shared" si="5"/>
        <v>*</v>
      </c>
      <c r="G54" s="64" t="str">
        <f t="shared" si="6"/>
        <v>*</v>
      </c>
      <c r="H54" s="42" t="s">
        <v>20</v>
      </c>
    </row>
    <row r="55" spans="1:8" x14ac:dyDescent="0.25">
      <c r="A55" s="64" t="str">
        <f t="shared" si="0"/>
        <v>*</v>
      </c>
      <c r="B55" s="64" t="str">
        <f t="shared" si="1"/>
        <v>*</v>
      </c>
      <c r="C55" s="64" t="str">
        <f t="shared" si="2"/>
        <v>*</v>
      </c>
      <c r="D55" s="64" t="str">
        <f t="shared" si="3"/>
        <v>*</v>
      </c>
      <c r="E55" s="64" t="str">
        <f t="shared" si="4"/>
        <v>*</v>
      </c>
      <c r="F55" s="64" t="str">
        <f t="shared" si="5"/>
        <v>*</v>
      </c>
      <c r="G55" s="64" t="str">
        <f t="shared" si="6"/>
        <v>*</v>
      </c>
      <c r="H55" s="42" t="s">
        <v>20</v>
      </c>
    </row>
    <row r="56" spans="1:8" x14ac:dyDescent="0.25">
      <c r="A56" s="64" t="str">
        <f t="shared" si="0"/>
        <v>*</v>
      </c>
      <c r="B56" s="64" t="str">
        <f t="shared" si="1"/>
        <v>*</v>
      </c>
      <c r="C56" s="64" t="str">
        <f t="shared" si="2"/>
        <v>*</v>
      </c>
      <c r="D56" s="64" t="str">
        <f t="shared" si="3"/>
        <v>*</v>
      </c>
      <c r="E56" s="64" t="str">
        <f t="shared" si="4"/>
        <v>*</v>
      </c>
      <c r="F56" s="64" t="str">
        <f t="shared" si="5"/>
        <v>*</v>
      </c>
      <c r="G56" s="64" t="str">
        <f t="shared" si="6"/>
        <v>*</v>
      </c>
      <c r="H56" s="42" t="s">
        <v>20</v>
      </c>
    </row>
    <row r="57" spans="1:8" x14ac:dyDescent="0.25">
      <c r="A57" s="64" t="str">
        <f t="shared" si="0"/>
        <v>*</v>
      </c>
      <c r="B57" s="64" t="str">
        <f t="shared" si="1"/>
        <v>*</v>
      </c>
      <c r="C57" s="64" t="str">
        <f t="shared" si="2"/>
        <v>*</v>
      </c>
      <c r="D57" s="64" t="str">
        <f t="shared" si="3"/>
        <v>*</v>
      </c>
      <c r="E57" s="64" t="str">
        <f t="shared" si="4"/>
        <v>*</v>
      </c>
      <c r="F57" s="64" t="str">
        <f t="shared" si="5"/>
        <v>*</v>
      </c>
      <c r="G57" s="64" t="str">
        <f t="shared" si="6"/>
        <v>*</v>
      </c>
      <c r="H57" s="42" t="s">
        <v>20</v>
      </c>
    </row>
    <row r="58" spans="1:8" x14ac:dyDescent="0.25">
      <c r="A58" s="64" t="str">
        <f t="shared" si="0"/>
        <v>*</v>
      </c>
      <c r="B58" s="64" t="str">
        <f t="shared" si="1"/>
        <v>*</v>
      </c>
      <c r="C58" s="64" t="str">
        <f t="shared" si="2"/>
        <v>*</v>
      </c>
      <c r="D58" s="64" t="str">
        <f t="shared" si="3"/>
        <v>*</v>
      </c>
      <c r="E58" s="64" t="str">
        <f t="shared" si="4"/>
        <v>*</v>
      </c>
      <c r="F58" s="64" t="str">
        <f t="shared" si="5"/>
        <v>*</v>
      </c>
      <c r="G58" s="64" t="str">
        <f t="shared" si="6"/>
        <v>*</v>
      </c>
      <c r="H58" s="42" t="s">
        <v>20</v>
      </c>
    </row>
    <row r="59" spans="1:8" x14ac:dyDescent="0.25">
      <c r="A59" s="64" t="str">
        <f t="shared" si="0"/>
        <v>*</v>
      </c>
      <c r="B59" s="64" t="str">
        <f t="shared" si="1"/>
        <v>*</v>
      </c>
      <c r="C59" s="64" t="str">
        <f t="shared" si="2"/>
        <v>*</v>
      </c>
      <c r="D59" s="64" t="str">
        <f t="shared" si="3"/>
        <v>*</v>
      </c>
      <c r="E59" s="64" t="str">
        <f t="shared" si="4"/>
        <v>*</v>
      </c>
      <c r="F59" s="64" t="str">
        <f t="shared" si="5"/>
        <v>*</v>
      </c>
      <c r="G59" s="64" t="str">
        <f t="shared" si="6"/>
        <v>*</v>
      </c>
      <c r="H59" s="42" t="s">
        <v>20</v>
      </c>
    </row>
    <row r="60" spans="1:8" x14ac:dyDescent="0.25">
      <c r="A60" s="64" t="str">
        <f t="shared" si="0"/>
        <v>*</v>
      </c>
      <c r="B60" s="64" t="str">
        <f t="shared" si="1"/>
        <v>*</v>
      </c>
      <c r="C60" s="64" t="str">
        <f t="shared" si="2"/>
        <v>*</v>
      </c>
      <c r="D60" s="64" t="str">
        <f t="shared" si="3"/>
        <v>*</v>
      </c>
      <c r="E60" s="64" t="str">
        <f t="shared" si="4"/>
        <v>*</v>
      </c>
      <c r="F60" s="64" t="str">
        <f t="shared" si="5"/>
        <v>*</v>
      </c>
      <c r="G60" s="64" t="str">
        <f t="shared" si="6"/>
        <v>*</v>
      </c>
      <c r="H60" s="42" t="s">
        <v>20</v>
      </c>
    </row>
    <row r="61" spans="1:8" x14ac:dyDescent="0.25">
      <c r="A61" s="64" t="str">
        <f t="shared" si="0"/>
        <v>*</v>
      </c>
      <c r="B61" s="64" t="str">
        <f t="shared" si="1"/>
        <v>*</v>
      </c>
      <c r="C61" s="64" t="str">
        <f t="shared" si="2"/>
        <v>*</v>
      </c>
      <c r="D61" s="64" t="str">
        <f t="shared" si="3"/>
        <v>*</v>
      </c>
      <c r="E61" s="64" t="str">
        <f t="shared" si="4"/>
        <v>*</v>
      </c>
      <c r="F61" s="64" t="str">
        <f t="shared" si="5"/>
        <v>*</v>
      </c>
      <c r="G61" s="64" t="str">
        <f t="shared" si="6"/>
        <v>*</v>
      </c>
      <c r="H61" s="42" t="s">
        <v>20</v>
      </c>
    </row>
    <row r="62" spans="1:8" x14ac:dyDescent="0.25">
      <c r="A62" s="64" t="str">
        <f t="shared" si="0"/>
        <v>*</v>
      </c>
      <c r="B62" s="64" t="str">
        <f t="shared" si="1"/>
        <v>*</v>
      </c>
      <c r="C62" s="64" t="str">
        <f t="shared" si="2"/>
        <v>*</v>
      </c>
      <c r="D62" s="64" t="str">
        <f t="shared" si="3"/>
        <v>*</v>
      </c>
      <c r="E62" s="64" t="str">
        <f t="shared" si="4"/>
        <v>*</v>
      </c>
      <c r="F62" s="64" t="str">
        <f t="shared" si="5"/>
        <v>*</v>
      </c>
      <c r="G62" s="64" t="str">
        <f t="shared" si="6"/>
        <v>*</v>
      </c>
      <c r="H62" s="42" t="s">
        <v>20</v>
      </c>
    </row>
    <row r="63" spans="1:8" x14ac:dyDescent="0.25">
      <c r="A63" s="64" t="str">
        <f t="shared" si="0"/>
        <v>*</v>
      </c>
      <c r="B63" s="64" t="str">
        <f t="shared" si="1"/>
        <v>*</v>
      </c>
      <c r="C63" s="64" t="str">
        <f t="shared" si="2"/>
        <v>*</v>
      </c>
      <c r="D63" s="64" t="str">
        <f t="shared" si="3"/>
        <v>*</v>
      </c>
      <c r="E63" s="64" t="str">
        <f t="shared" si="4"/>
        <v>*</v>
      </c>
      <c r="F63" s="64" t="str">
        <f t="shared" si="5"/>
        <v>*</v>
      </c>
      <c r="G63" s="64" t="str">
        <f t="shared" si="6"/>
        <v>*</v>
      </c>
      <c r="H63" s="42" t="s">
        <v>20</v>
      </c>
    </row>
    <row r="64" spans="1:8" x14ac:dyDescent="0.25">
      <c r="A64" s="64" t="str">
        <f t="shared" si="0"/>
        <v>*</v>
      </c>
      <c r="B64" s="64" t="str">
        <f t="shared" si="1"/>
        <v>*</v>
      </c>
      <c r="C64" s="64" t="str">
        <f t="shared" si="2"/>
        <v>*</v>
      </c>
      <c r="D64" s="64" t="str">
        <f t="shared" si="3"/>
        <v>*</v>
      </c>
      <c r="E64" s="64" t="str">
        <f t="shared" si="4"/>
        <v>*</v>
      </c>
      <c r="F64" s="64" t="str">
        <f t="shared" si="5"/>
        <v>*</v>
      </c>
      <c r="G64" s="64" t="str">
        <f t="shared" si="6"/>
        <v>*</v>
      </c>
      <c r="H64" s="42" t="s">
        <v>20</v>
      </c>
    </row>
    <row r="65" spans="1:8" x14ac:dyDescent="0.25">
      <c r="A65" s="64" t="str">
        <f t="shared" si="0"/>
        <v>*</v>
      </c>
      <c r="B65" s="64" t="str">
        <f t="shared" si="1"/>
        <v>*</v>
      </c>
      <c r="C65" s="64" t="str">
        <f t="shared" si="2"/>
        <v>*</v>
      </c>
      <c r="D65" s="64" t="str">
        <f t="shared" si="3"/>
        <v>*</v>
      </c>
      <c r="E65" s="64" t="str">
        <f t="shared" si="4"/>
        <v>*</v>
      </c>
      <c r="F65" s="64" t="str">
        <f t="shared" si="5"/>
        <v>*</v>
      </c>
      <c r="G65" s="64" t="str">
        <f t="shared" si="6"/>
        <v>*</v>
      </c>
      <c r="H65" s="42" t="s">
        <v>20</v>
      </c>
    </row>
    <row r="66" spans="1:8" x14ac:dyDescent="0.25">
      <c r="A66" s="64" t="str">
        <f t="shared" si="0"/>
        <v>*</v>
      </c>
      <c r="B66" s="64" t="str">
        <f t="shared" si="1"/>
        <v>*</v>
      </c>
      <c r="C66" s="64" t="str">
        <f t="shared" si="2"/>
        <v>*</v>
      </c>
      <c r="D66" s="64" t="str">
        <f t="shared" si="3"/>
        <v>*</v>
      </c>
      <c r="E66" s="64" t="str">
        <f t="shared" si="4"/>
        <v>*</v>
      </c>
      <c r="F66" s="64" t="str">
        <f t="shared" si="5"/>
        <v>*</v>
      </c>
      <c r="G66" s="64" t="str">
        <f t="shared" si="6"/>
        <v>*</v>
      </c>
      <c r="H66" s="42" t="s">
        <v>20</v>
      </c>
    </row>
    <row r="67" spans="1:8" x14ac:dyDescent="0.25">
      <c r="A67" s="64" t="str">
        <f t="shared" ref="A67:A100" si="7">IF(ISNUMBER(H67),EXP(0.96*(LN($H67))-2.29),"*")</f>
        <v>*</v>
      </c>
      <c r="B67" s="64" t="str">
        <f t="shared" ref="B67:B100" si="8">IF(ISNUMBER(H67),EXP(0.91*(LN($H67))-3.09),"*")</f>
        <v>*</v>
      </c>
      <c r="C67" s="64" t="str">
        <f t="shared" ref="C67:C100" si="9">IF(ISNUMBER(H67),EXP(0.86*(LN($H67))-2.22),"*")</f>
        <v>*</v>
      </c>
      <c r="D67" s="64" t="str">
        <f t="shared" ref="D67:D100" si="10">IF(ISNUMBER(H67),EXP(0.84*(LN($H67))-3.74),"*")</f>
        <v>*</v>
      </c>
      <c r="E67" s="64" t="str">
        <f t="shared" ref="E67:E100" si="11">IF(ISNUMBER(H67),EXP(1.45*(LN($H67))-5.59),"*")</f>
        <v>*</v>
      </c>
      <c r="F67" s="64" t="str">
        <f t="shared" ref="F67:F100" si="12">IF(ISNUMBER(H67),EXP(1.15*(LN($H67))-3.82),"*")</f>
        <v>*</v>
      </c>
      <c r="G67" s="64" t="str">
        <f t="shared" ref="G67:G100" si="13">IF(ISNUMBER(H67),EXP(0.88*(LN($H67))-0.41),"*")</f>
        <v>*</v>
      </c>
      <c r="H67" s="42" t="s">
        <v>20</v>
      </c>
    </row>
    <row r="68" spans="1:8" x14ac:dyDescent="0.25">
      <c r="A68" s="64" t="str">
        <f t="shared" si="7"/>
        <v>*</v>
      </c>
      <c r="B68" s="64" t="str">
        <f t="shared" si="8"/>
        <v>*</v>
      </c>
      <c r="C68" s="64" t="str">
        <f t="shared" si="9"/>
        <v>*</v>
      </c>
      <c r="D68" s="64" t="str">
        <f t="shared" si="10"/>
        <v>*</v>
      </c>
      <c r="E68" s="64" t="str">
        <f t="shared" si="11"/>
        <v>*</v>
      </c>
      <c r="F68" s="64" t="str">
        <f t="shared" si="12"/>
        <v>*</v>
      </c>
      <c r="G68" s="64" t="str">
        <f t="shared" si="13"/>
        <v>*</v>
      </c>
      <c r="H68" s="42" t="s">
        <v>20</v>
      </c>
    </row>
    <row r="69" spans="1:8" x14ac:dyDescent="0.25">
      <c r="A69" s="64" t="str">
        <f t="shared" si="7"/>
        <v>*</v>
      </c>
      <c r="B69" s="64" t="str">
        <f t="shared" si="8"/>
        <v>*</v>
      </c>
      <c r="C69" s="64" t="str">
        <f t="shared" si="9"/>
        <v>*</v>
      </c>
      <c r="D69" s="64" t="str">
        <f t="shared" si="10"/>
        <v>*</v>
      </c>
      <c r="E69" s="64" t="str">
        <f t="shared" si="11"/>
        <v>*</v>
      </c>
      <c r="F69" s="64" t="str">
        <f t="shared" si="12"/>
        <v>*</v>
      </c>
      <c r="G69" s="64" t="str">
        <f t="shared" si="13"/>
        <v>*</v>
      </c>
      <c r="H69" s="42" t="s">
        <v>20</v>
      </c>
    </row>
    <row r="70" spans="1:8" x14ac:dyDescent="0.25">
      <c r="A70" s="64" t="str">
        <f t="shared" si="7"/>
        <v>*</v>
      </c>
      <c r="B70" s="64" t="str">
        <f t="shared" si="8"/>
        <v>*</v>
      </c>
      <c r="C70" s="64" t="str">
        <f t="shared" si="9"/>
        <v>*</v>
      </c>
      <c r="D70" s="64" t="str">
        <f t="shared" si="10"/>
        <v>*</v>
      </c>
      <c r="E70" s="64" t="str">
        <f t="shared" si="11"/>
        <v>*</v>
      </c>
      <c r="F70" s="64" t="str">
        <f t="shared" si="12"/>
        <v>*</v>
      </c>
      <c r="G70" s="64" t="str">
        <f t="shared" si="13"/>
        <v>*</v>
      </c>
      <c r="H70" s="42" t="s">
        <v>20</v>
      </c>
    </row>
    <row r="71" spans="1:8" x14ac:dyDescent="0.25">
      <c r="A71" s="64" t="str">
        <f t="shared" si="7"/>
        <v>*</v>
      </c>
      <c r="B71" s="64" t="str">
        <f t="shared" si="8"/>
        <v>*</v>
      </c>
      <c r="C71" s="64" t="str">
        <f t="shared" si="9"/>
        <v>*</v>
      </c>
      <c r="D71" s="64" t="str">
        <f t="shared" si="10"/>
        <v>*</v>
      </c>
      <c r="E71" s="64" t="str">
        <f t="shared" si="11"/>
        <v>*</v>
      </c>
      <c r="F71" s="64" t="str">
        <f t="shared" si="12"/>
        <v>*</v>
      </c>
      <c r="G71" s="64" t="str">
        <f t="shared" si="13"/>
        <v>*</v>
      </c>
      <c r="H71" s="42" t="s">
        <v>20</v>
      </c>
    </row>
    <row r="72" spans="1:8" x14ac:dyDescent="0.25">
      <c r="A72" s="64" t="str">
        <f t="shared" si="7"/>
        <v>*</v>
      </c>
      <c r="B72" s="64" t="str">
        <f t="shared" si="8"/>
        <v>*</v>
      </c>
      <c r="C72" s="64" t="str">
        <f t="shared" si="9"/>
        <v>*</v>
      </c>
      <c r="D72" s="64" t="str">
        <f t="shared" si="10"/>
        <v>*</v>
      </c>
      <c r="E72" s="64" t="str">
        <f t="shared" si="11"/>
        <v>*</v>
      </c>
      <c r="F72" s="64" t="str">
        <f t="shared" si="12"/>
        <v>*</v>
      </c>
      <c r="G72" s="64" t="str">
        <f t="shared" si="13"/>
        <v>*</v>
      </c>
      <c r="H72" s="42" t="s">
        <v>20</v>
      </c>
    </row>
    <row r="73" spans="1:8" x14ac:dyDescent="0.25">
      <c r="A73" s="64" t="str">
        <f t="shared" si="7"/>
        <v>*</v>
      </c>
      <c r="B73" s="64" t="str">
        <f t="shared" si="8"/>
        <v>*</v>
      </c>
      <c r="C73" s="64" t="str">
        <f t="shared" si="9"/>
        <v>*</v>
      </c>
      <c r="D73" s="64" t="str">
        <f t="shared" si="10"/>
        <v>*</v>
      </c>
      <c r="E73" s="64" t="str">
        <f t="shared" si="11"/>
        <v>*</v>
      </c>
      <c r="F73" s="64" t="str">
        <f t="shared" si="12"/>
        <v>*</v>
      </c>
      <c r="G73" s="64" t="str">
        <f t="shared" si="13"/>
        <v>*</v>
      </c>
      <c r="H73" s="42" t="s">
        <v>20</v>
      </c>
    </row>
    <row r="74" spans="1:8" x14ac:dyDescent="0.25">
      <c r="A74" s="64" t="str">
        <f t="shared" si="7"/>
        <v>*</v>
      </c>
      <c r="B74" s="64" t="str">
        <f t="shared" si="8"/>
        <v>*</v>
      </c>
      <c r="C74" s="64" t="str">
        <f t="shared" si="9"/>
        <v>*</v>
      </c>
      <c r="D74" s="64" t="str">
        <f t="shared" si="10"/>
        <v>*</v>
      </c>
      <c r="E74" s="64" t="str">
        <f t="shared" si="11"/>
        <v>*</v>
      </c>
      <c r="F74" s="64" t="str">
        <f t="shared" si="12"/>
        <v>*</v>
      </c>
      <c r="G74" s="64" t="str">
        <f t="shared" si="13"/>
        <v>*</v>
      </c>
      <c r="H74" s="42" t="s">
        <v>20</v>
      </c>
    </row>
    <row r="75" spans="1:8" x14ac:dyDescent="0.25">
      <c r="A75" s="64" t="str">
        <f t="shared" si="7"/>
        <v>*</v>
      </c>
      <c r="B75" s="64" t="str">
        <f t="shared" si="8"/>
        <v>*</v>
      </c>
      <c r="C75" s="64" t="str">
        <f t="shared" si="9"/>
        <v>*</v>
      </c>
      <c r="D75" s="64" t="str">
        <f t="shared" si="10"/>
        <v>*</v>
      </c>
      <c r="E75" s="64" t="str">
        <f t="shared" si="11"/>
        <v>*</v>
      </c>
      <c r="F75" s="64" t="str">
        <f t="shared" si="12"/>
        <v>*</v>
      </c>
      <c r="G75" s="64" t="str">
        <f t="shared" si="13"/>
        <v>*</v>
      </c>
      <c r="H75" s="42" t="s">
        <v>20</v>
      </c>
    </row>
    <row r="76" spans="1:8" x14ac:dyDescent="0.25">
      <c r="A76" s="64" t="str">
        <f t="shared" si="7"/>
        <v>*</v>
      </c>
      <c r="B76" s="64" t="str">
        <f t="shared" si="8"/>
        <v>*</v>
      </c>
      <c r="C76" s="64" t="str">
        <f t="shared" si="9"/>
        <v>*</v>
      </c>
      <c r="D76" s="64" t="str">
        <f t="shared" si="10"/>
        <v>*</v>
      </c>
      <c r="E76" s="64" t="str">
        <f t="shared" si="11"/>
        <v>*</v>
      </c>
      <c r="F76" s="64" t="str">
        <f t="shared" si="12"/>
        <v>*</v>
      </c>
      <c r="G76" s="64" t="str">
        <f t="shared" si="13"/>
        <v>*</v>
      </c>
      <c r="H76" s="42" t="s">
        <v>20</v>
      </c>
    </row>
    <row r="77" spans="1:8" x14ac:dyDescent="0.25">
      <c r="A77" s="64" t="str">
        <f t="shared" si="7"/>
        <v>*</v>
      </c>
      <c r="B77" s="64" t="str">
        <f t="shared" si="8"/>
        <v>*</v>
      </c>
      <c r="C77" s="64" t="str">
        <f t="shared" si="9"/>
        <v>*</v>
      </c>
      <c r="D77" s="64" t="str">
        <f t="shared" si="10"/>
        <v>*</v>
      </c>
      <c r="E77" s="64" t="str">
        <f t="shared" si="11"/>
        <v>*</v>
      </c>
      <c r="F77" s="64" t="str">
        <f t="shared" si="12"/>
        <v>*</v>
      </c>
      <c r="G77" s="64" t="str">
        <f t="shared" si="13"/>
        <v>*</v>
      </c>
      <c r="H77" s="42" t="s">
        <v>20</v>
      </c>
    </row>
    <row r="78" spans="1:8" x14ac:dyDescent="0.25">
      <c r="A78" s="64" t="str">
        <f t="shared" si="7"/>
        <v>*</v>
      </c>
      <c r="B78" s="64" t="str">
        <f t="shared" si="8"/>
        <v>*</v>
      </c>
      <c r="C78" s="64" t="str">
        <f t="shared" si="9"/>
        <v>*</v>
      </c>
      <c r="D78" s="64" t="str">
        <f t="shared" si="10"/>
        <v>*</v>
      </c>
      <c r="E78" s="64" t="str">
        <f t="shared" si="11"/>
        <v>*</v>
      </c>
      <c r="F78" s="64" t="str">
        <f t="shared" si="12"/>
        <v>*</v>
      </c>
      <c r="G78" s="64" t="str">
        <f t="shared" si="13"/>
        <v>*</v>
      </c>
      <c r="H78" s="42" t="s">
        <v>20</v>
      </c>
    </row>
    <row r="79" spans="1:8" x14ac:dyDescent="0.25">
      <c r="A79" s="64" t="str">
        <f t="shared" si="7"/>
        <v>*</v>
      </c>
      <c r="B79" s="64" t="str">
        <f t="shared" si="8"/>
        <v>*</v>
      </c>
      <c r="C79" s="64" t="str">
        <f t="shared" si="9"/>
        <v>*</v>
      </c>
      <c r="D79" s="64" t="str">
        <f t="shared" si="10"/>
        <v>*</v>
      </c>
      <c r="E79" s="64" t="str">
        <f t="shared" si="11"/>
        <v>*</v>
      </c>
      <c r="F79" s="64" t="str">
        <f t="shared" si="12"/>
        <v>*</v>
      </c>
      <c r="G79" s="64" t="str">
        <f t="shared" si="13"/>
        <v>*</v>
      </c>
      <c r="H79" s="42" t="s">
        <v>20</v>
      </c>
    </row>
    <row r="80" spans="1:8" x14ac:dyDescent="0.25">
      <c r="A80" s="64" t="str">
        <f t="shared" si="7"/>
        <v>*</v>
      </c>
      <c r="B80" s="64" t="str">
        <f t="shared" si="8"/>
        <v>*</v>
      </c>
      <c r="C80" s="64" t="str">
        <f t="shared" si="9"/>
        <v>*</v>
      </c>
      <c r="D80" s="64" t="str">
        <f t="shared" si="10"/>
        <v>*</v>
      </c>
      <c r="E80" s="64" t="str">
        <f t="shared" si="11"/>
        <v>*</v>
      </c>
      <c r="F80" s="64" t="str">
        <f t="shared" si="12"/>
        <v>*</v>
      </c>
      <c r="G80" s="64" t="str">
        <f t="shared" si="13"/>
        <v>*</v>
      </c>
      <c r="H80" s="42" t="s">
        <v>20</v>
      </c>
    </row>
    <row r="81" spans="1:8" x14ac:dyDescent="0.25">
      <c r="A81" s="64" t="str">
        <f t="shared" si="7"/>
        <v>*</v>
      </c>
      <c r="B81" s="64" t="str">
        <f t="shared" si="8"/>
        <v>*</v>
      </c>
      <c r="C81" s="64" t="str">
        <f t="shared" si="9"/>
        <v>*</v>
      </c>
      <c r="D81" s="64" t="str">
        <f t="shared" si="10"/>
        <v>*</v>
      </c>
      <c r="E81" s="64" t="str">
        <f t="shared" si="11"/>
        <v>*</v>
      </c>
      <c r="F81" s="64" t="str">
        <f t="shared" si="12"/>
        <v>*</v>
      </c>
      <c r="G81" s="64" t="str">
        <f t="shared" si="13"/>
        <v>*</v>
      </c>
      <c r="H81" s="42" t="s">
        <v>20</v>
      </c>
    </row>
    <row r="82" spans="1:8" x14ac:dyDescent="0.25">
      <c r="A82" s="64" t="str">
        <f t="shared" si="7"/>
        <v>*</v>
      </c>
      <c r="B82" s="64" t="str">
        <f t="shared" si="8"/>
        <v>*</v>
      </c>
      <c r="C82" s="64" t="str">
        <f t="shared" si="9"/>
        <v>*</v>
      </c>
      <c r="D82" s="64" t="str">
        <f t="shared" si="10"/>
        <v>*</v>
      </c>
      <c r="E82" s="64" t="str">
        <f t="shared" si="11"/>
        <v>*</v>
      </c>
      <c r="F82" s="64" t="str">
        <f t="shared" si="12"/>
        <v>*</v>
      </c>
      <c r="G82" s="64" t="str">
        <f t="shared" si="13"/>
        <v>*</v>
      </c>
      <c r="H82" s="42" t="s">
        <v>20</v>
      </c>
    </row>
    <row r="83" spans="1:8" x14ac:dyDescent="0.25">
      <c r="A83" s="64" t="str">
        <f t="shared" si="7"/>
        <v>*</v>
      </c>
      <c r="B83" s="64" t="str">
        <f t="shared" si="8"/>
        <v>*</v>
      </c>
      <c r="C83" s="64" t="str">
        <f t="shared" si="9"/>
        <v>*</v>
      </c>
      <c r="D83" s="64" t="str">
        <f t="shared" si="10"/>
        <v>*</v>
      </c>
      <c r="E83" s="64" t="str">
        <f t="shared" si="11"/>
        <v>*</v>
      </c>
      <c r="F83" s="64" t="str">
        <f t="shared" si="12"/>
        <v>*</v>
      </c>
      <c r="G83" s="64" t="str">
        <f t="shared" si="13"/>
        <v>*</v>
      </c>
      <c r="H83" s="42" t="s">
        <v>20</v>
      </c>
    </row>
    <row r="84" spans="1:8" x14ac:dyDescent="0.25">
      <c r="A84" s="64" t="str">
        <f t="shared" si="7"/>
        <v>*</v>
      </c>
      <c r="B84" s="64" t="str">
        <f t="shared" si="8"/>
        <v>*</v>
      </c>
      <c r="C84" s="64" t="str">
        <f t="shared" si="9"/>
        <v>*</v>
      </c>
      <c r="D84" s="64" t="str">
        <f t="shared" si="10"/>
        <v>*</v>
      </c>
      <c r="E84" s="64" t="str">
        <f t="shared" si="11"/>
        <v>*</v>
      </c>
      <c r="F84" s="64" t="str">
        <f t="shared" si="12"/>
        <v>*</v>
      </c>
      <c r="G84" s="64" t="str">
        <f t="shared" si="13"/>
        <v>*</v>
      </c>
      <c r="H84" s="42" t="s">
        <v>20</v>
      </c>
    </row>
    <row r="85" spans="1:8" x14ac:dyDescent="0.25">
      <c r="A85" s="64" t="str">
        <f t="shared" si="7"/>
        <v>*</v>
      </c>
      <c r="B85" s="64" t="str">
        <f t="shared" si="8"/>
        <v>*</v>
      </c>
      <c r="C85" s="64" t="str">
        <f t="shared" si="9"/>
        <v>*</v>
      </c>
      <c r="D85" s="64" t="str">
        <f t="shared" si="10"/>
        <v>*</v>
      </c>
      <c r="E85" s="64" t="str">
        <f t="shared" si="11"/>
        <v>*</v>
      </c>
      <c r="F85" s="64" t="str">
        <f t="shared" si="12"/>
        <v>*</v>
      </c>
      <c r="G85" s="64" t="str">
        <f t="shared" si="13"/>
        <v>*</v>
      </c>
      <c r="H85" s="42" t="s">
        <v>20</v>
      </c>
    </row>
    <row r="86" spans="1:8" x14ac:dyDescent="0.25">
      <c r="A86" s="64" t="str">
        <f t="shared" si="7"/>
        <v>*</v>
      </c>
      <c r="B86" s="64" t="str">
        <f t="shared" si="8"/>
        <v>*</v>
      </c>
      <c r="C86" s="64" t="str">
        <f t="shared" si="9"/>
        <v>*</v>
      </c>
      <c r="D86" s="64" t="str">
        <f t="shared" si="10"/>
        <v>*</v>
      </c>
      <c r="E86" s="64" t="str">
        <f t="shared" si="11"/>
        <v>*</v>
      </c>
      <c r="F86" s="64" t="str">
        <f t="shared" si="12"/>
        <v>*</v>
      </c>
      <c r="G86" s="64" t="str">
        <f t="shared" si="13"/>
        <v>*</v>
      </c>
      <c r="H86" s="42" t="s">
        <v>20</v>
      </c>
    </row>
    <row r="87" spans="1:8" x14ac:dyDescent="0.25">
      <c r="A87" s="64" t="str">
        <f t="shared" si="7"/>
        <v>*</v>
      </c>
      <c r="B87" s="64" t="str">
        <f t="shared" si="8"/>
        <v>*</v>
      </c>
      <c r="C87" s="64" t="str">
        <f t="shared" si="9"/>
        <v>*</v>
      </c>
      <c r="D87" s="64" t="str">
        <f t="shared" si="10"/>
        <v>*</v>
      </c>
      <c r="E87" s="64" t="str">
        <f t="shared" si="11"/>
        <v>*</v>
      </c>
      <c r="F87" s="64" t="str">
        <f t="shared" si="12"/>
        <v>*</v>
      </c>
      <c r="G87" s="64" t="str">
        <f t="shared" si="13"/>
        <v>*</v>
      </c>
      <c r="H87" s="42" t="s">
        <v>20</v>
      </c>
    </row>
    <row r="88" spans="1:8" x14ac:dyDescent="0.25">
      <c r="A88" s="64" t="str">
        <f t="shared" si="7"/>
        <v>*</v>
      </c>
      <c r="B88" s="64" t="str">
        <f t="shared" si="8"/>
        <v>*</v>
      </c>
      <c r="C88" s="64" t="str">
        <f t="shared" si="9"/>
        <v>*</v>
      </c>
      <c r="D88" s="64" t="str">
        <f t="shared" si="10"/>
        <v>*</v>
      </c>
      <c r="E88" s="64" t="str">
        <f t="shared" si="11"/>
        <v>*</v>
      </c>
      <c r="F88" s="64" t="str">
        <f t="shared" si="12"/>
        <v>*</v>
      </c>
      <c r="G88" s="64" t="str">
        <f t="shared" si="13"/>
        <v>*</v>
      </c>
      <c r="H88" s="42" t="s">
        <v>20</v>
      </c>
    </row>
    <row r="89" spans="1:8" x14ac:dyDescent="0.25">
      <c r="A89" s="64" t="str">
        <f t="shared" si="7"/>
        <v>*</v>
      </c>
      <c r="B89" s="64" t="str">
        <f t="shared" si="8"/>
        <v>*</v>
      </c>
      <c r="C89" s="64" t="str">
        <f t="shared" si="9"/>
        <v>*</v>
      </c>
      <c r="D89" s="64" t="str">
        <f t="shared" si="10"/>
        <v>*</v>
      </c>
      <c r="E89" s="64" t="str">
        <f t="shared" si="11"/>
        <v>*</v>
      </c>
      <c r="F89" s="64" t="str">
        <f t="shared" si="12"/>
        <v>*</v>
      </c>
      <c r="G89" s="64" t="str">
        <f t="shared" si="13"/>
        <v>*</v>
      </c>
      <c r="H89" s="42" t="s">
        <v>20</v>
      </c>
    </row>
    <row r="90" spans="1:8" x14ac:dyDescent="0.25">
      <c r="A90" s="64" t="str">
        <f t="shared" si="7"/>
        <v>*</v>
      </c>
      <c r="B90" s="64" t="str">
        <f t="shared" si="8"/>
        <v>*</v>
      </c>
      <c r="C90" s="64" t="str">
        <f t="shared" si="9"/>
        <v>*</v>
      </c>
      <c r="D90" s="64" t="str">
        <f t="shared" si="10"/>
        <v>*</v>
      </c>
      <c r="E90" s="64" t="str">
        <f t="shared" si="11"/>
        <v>*</v>
      </c>
      <c r="F90" s="64" t="str">
        <f t="shared" si="12"/>
        <v>*</v>
      </c>
      <c r="G90" s="64" t="str">
        <f t="shared" si="13"/>
        <v>*</v>
      </c>
      <c r="H90" s="42" t="s">
        <v>20</v>
      </c>
    </row>
    <row r="91" spans="1:8" x14ac:dyDescent="0.25">
      <c r="A91" s="64" t="str">
        <f t="shared" si="7"/>
        <v>*</v>
      </c>
      <c r="B91" s="64" t="str">
        <f t="shared" si="8"/>
        <v>*</v>
      </c>
      <c r="C91" s="64" t="str">
        <f t="shared" si="9"/>
        <v>*</v>
      </c>
      <c r="D91" s="64" t="str">
        <f t="shared" si="10"/>
        <v>*</v>
      </c>
      <c r="E91" s="64" t="str">
        <f t="shared" si="11"/>
        <v>*</v>
      </c>
      <c r="F91" s="64" t="str">
        <f t="shared" si="12"/>
        <v>*</v>
      </c>
      <c r="G91" s="64" t="str">
        <f t="shared" si="13"/>
        <v>*</v>
      </c>
      <c r="H91" s="42" t="s">
        <v>20</v>
      </c>
    </row>
    <row r="92" spans="1:8" x14ac:dyDescent="0.25">
      <c r="A92" s="64" t="str">
        <f t="shared" si="7"/>
        <v>*</v>
      </c>
      <c r="B92" s="64" t="str">
        <f t="shared" si="8"/>
        <v>*</v>
      </c>
      <c r="C92" s="64" t="str">
        <f t="shared" si="9"/>
        <v>*</v>
      </c>
      <c r="D92" s="64" t="str">
        <f t="shared" si="10"/>
        <v>*</v>
      </c>
      <c r="E92" s="64" t="str">
        <f t="shared" si="11"/>
        <v>*</v>
      </c>
      <c r="F92" s="64" t="str">
        <f t="shared" si="12"/>
        <v>*</v>
      </c>
      <c r="G92" s="64" t="str">
        <f t="shared" si="13"/>
        <v>*</v>
      </c>
      <c r="H92" s="42" t="s">
        <v>20</v>
      </c>
    </row>
    <row r="93" spans="1:8" x14ac:dyDescent="0.25">
      <c r="A93" s="64" t="str">
        <f t="shared" si="7"/>
        <v>*</v>
      </c>
      <c r="B93" s="64" t="str">
        <f t="shared" si="8"/>
        <v>*</v>
      </c>
      <c r="C93" s="64" t="str">
        <f t="shared" si="9"/>
        <v>*</v>
      </c>
      <c r="D93" s="64" t="str">
        <f t="shared" si="10"/>
        <v>*</v>
      </c>
      <c r="E93" s="64" t="str">
        <f t="shared" si="11"/>
        <v>*</v>
      </c>
      <c r="F93" s="64" t="str">
        <f t="shared" si="12"/>
        <v>*</v>
      </c>
      <c r="G93" s="64" t="str">
        <f t="shared" si="13"/>
        <v>*</v>
      </c>
      <c r="H93" s="42" t="s">
        <v>20</v>
      </c>
    </row>
    <row r="94" spans="1:8" x14ac:dyDescent="0.25">
      <c r="A94" s="64" t="str">
        <f t="shared" si="7"/>
        <v>*</v>
      </c>
      <c r="B94" s="64" t="str">
        <f t="shared" si="8"/>
        <v>*</v>
      </c>
      <c r="C94" s="64" t="str">
        <f t="shared" si="9"/>
        <v>*</v>
      </c>
      <c r="D94" s="64" t="str">
        <f t="shared" si="10"/>
        <v>*</v>
      </c>
      <c r="E94" s="64" t="str">
        <f t="shared" si="11"/>
        <v>*</v>
      </c>
      <c r="F94" s="64" t="str">
        <f t="shared" si="12"/>
        <v>*</v>
      </c>
      <c r="G94" s="64" t="str">
        <f t="shared" si="13"/>
        <v>*</v>
      </c>
      <c r="H94" s="42" t="s">
        <v>20</v>
      </c>
    </row>
    <row r="95" spans="1:8" x14ac:dyDescent="0.25">
      <c r="A95" s="64" t="str">
        <f t="shared" si="7"/>
        <v>*</v>
      </c>
      <c r="B95" s="64" t="str">
        <f t="shared" si="8"/>
        <v>*</v>
      </c>
      <c r="C95" s="64" t="str">
        <f t="shared" si="9"/>
        <v>*</v>
      </c>
      <c r="D95" s="64" t="str">
        <f t="shared" si="10"/>
        <v>*</v>
      </c>
      <c r="E95" s="64" t="str">
        <f t="shared" si="11"/>
        <v>*</v>
      </c>
      <c r="F95" s="64" t="str">
        <f t="shared" si="12"/>
        <v>*</v>
      </c>
      <c r="G95" s="64" t="str">
        <f t="shared" si="13"/>
        <v>*</v>
      </c>
      <c r="H95" s="42" t="s">
        <v>20</v>
      </c>
    </row>
    <row r="96" spans="1:8" x14ac:dyDescent="0.25">
      <c r="A96" s="64" t="str">
        <f t="shared" si="7"/>
        <v>*</v>
      </c>
      <c r="B96" s="64" t="str">
        <f t="shared" si="8"/>
        <v>*</v>
      </c>
      <c r="C96" s="64" t="str">
        <f t="shared" si="9"/>
        <v>*</v>
      </c>
      <c r="D96" s="64" t="str">
        <f t="shared" si="10"/>
        <v>*</v>
      </c>
      <c r="E96" s="64" t="str">
        <f t="shared" si="11"/>
        <v>*</v>
      </c>
      <c r="F96" s="64" t="str">
        <f t="shared" si="12"/>
        <v>*</v>
      </c>
      <c r="G96" s="64" t="str">
        <f t="shared" si="13"/>
        <v>*</v>
      </c>
      <c r="H96" s="42" t="s">
        <v>20</v>
      </c>
    </row>
    <row r="97" spans="1:8" x14ac:dyDescent="0.25">
      <c r="A97" s="64" t="str">
        <f t="shared" si="7"/>
        <v>*</v>
      </c>
      <c r="B97" s="64" t="str">
        <f t="shared" si="8"/>
        <v>*</v>
      </c>
      <c r="C97" s="64" t="str">
        <f t="shared" si="9"/>
        <v>*</v>
      </c>
      <c r="D97" s="64" t="str">
        <f t="shared" si="10"/>
        <v>*</v>
      </c>
      <c r="E97" s="64" t="str">
        <f t="shared" si="11"/>
        <v>*</v>
      </c>
      <c r="F97" s="64" t="str">
        <f t="shared" si="12"/>
        <v>*</v>
      </c>
      <c r="G97" s="64" t="str">
        <f t="shared" si="13"/>
        <v>*</v>
      </c>
      <c r="H97" s="42" t="s">
        <v>20</v>
      </c>
    </row>
    <row r="98" spans="1:8" x14ac:dyDescent="0.25">
      <c r="A98" s="64" t="str">
        <f t="shared" si="7"/>
        <v>*</v>
      </c>
      <c r="B98" s="64" t="str">
        <f t="shared" si="8"/>
        <v>*</v>
      </c>
      <c r="C98" s="64" t="str">
        <f t="shared" si="9"/>
        <v>*</v>
      </c>
      <c r="D98" s="64" t="str">
        <f t="shared" si="10"/>
        <v>*</v>
      </c>
      <c r="E98" s="64" t="str">
        <f t="shared" si="11"/>
        <v>*</v>
      </c>
      <c r="F98" s="64" t="str">
        <f t="shared" si="12"/>
        <v>*</v>
      </c>
      <c r="G98" s="64" t="str">
        <f t="shared" si="13"/>
        <v>*</v>
      </c>
      <c r="H98" s="42" t="s">
        <v>20</v>
      </c>
    </row>
    <row r="99" spans="1:8" x14ac:dyDescent="0.25">
      <c r="A99" s="64" t="str">
        <f t="shared" si="7"/>
        <v>*</v>
      </c>
      <c r="B99" s="64" t="str">
        <f t="shared" si="8"/>
        <v>*</v>
      </c>
      <c r="C99" s="64" t="str">
        <f t="shared" si="9"/>
        <v>*</v>
      </c>
      <c r="D99" s="64" t="str">
        <f t="shared" si="10"/>
        <v>*</v>
      </c>
      <c r="E99" s="64" t="str">
        <f t="shared" si="11"/>
        <v>*</v>
      </c>
      <c r="F99" s="64" t="str">
        <f t="shared" si="12"/>
        <v>*</v>
      </c>
      <c r="G99" s="64" t="str">
        <f t="shared" si="13"/>
        <v>*</v>
      </c>
      <c r="H99" s="42" t="s">
        <v>20</v>
      </c>
    </row>
    <row r="100" spans="1:8" x14ac:dyDescent="0.25">
      <c r="A100" s="64" t="str">
        <f t="shared" si="7"/>
        <v>*</v>
      </c>
      <c r="B100" s="64" t="str">
        <f t="shared" si="8"/>
        <v>*</v>
      </c>
      <c r="C100" s="64" t="str">
        <f t="shared" si="9"/>
        <v>*</v>
      </c>
      <c r="D100" s="64" t="str">
        <f t="shared" si="10"/>
        <v>*</v>
      </c>
      <c r="E100" s="64" t="str">
        <f t="shared" si="11"/>
        <v>*</v>
      </c>
      <c r="F100" s="64" t="str">
        <f t="shared" si="12"/>
        <v>*</v>
      </c>
      <c r="G100" s="64" t="str">
        <f t="shared" si="13"/>
        <v>*</v>
      </c>
      <c r="H100" s="42" t="s">
        <v>20</v>
      </c>
    </row>
    <row r="101" spans="1:8" x14ac:dyDescent="0.25">
      <c r="A101" s="64" t="str">
        <f>IF(ISNUMBER(H101),EXP(0.96*(LN($H101))-2.29),"*")</f>
        <v>*</v>
      </c>
      <c r="B101" s="64" t="str">
        <f>IF(ISNUMBER(H101),EXP(0.91*(LN($H101))-3.09),"*")</f>
        <v>*</v>
      </c>
      <c r="C101" s="64" t="str">
        <f>IF(ISNUMBER(H101),EXP(0.86*(LN($H101))-2.22),"*")</f>
        <v>*</v>
      </c>
      <c r="D101" s="64" t="str">
        <f>IF(ISNUMBER(H101),EXP(0.84*(LN($H101))-3.74),"*")</f>
        <v>*</v>
      </c>
      <c r="E101" s="64" t="str">
        <f>IF(ISNUMBER(H101),EXP(1.45*(LN($H101))-5.59),"*")</f>
        <v>*</v>
      </c>
      <c r="F101" s="64" t="str">
        <f>IF(ISNUMBER(H101),EXP(1.15*(LN($H101))-3.82),"*")</f>
        <v>*</v>
      </c>
      <c r="G101" s="64" t="str">
        <f>IF(ISNUMBER(H101),EXP(0.88*(LN($H101))-0.41),"*")</f>
        <v>*</v>
      </c>
      <c r="H101" s="42" t="s">
        <v>20</v>
      </c>
    </row>
    <row r="102" spans="1:8" x14ac:dyDescent="0.25">
      <c r="A102" s="64" t="str">
        <f t="shared" ref="A102:A165" si="14">IF(ISNUMBER(H102),EXP(0.96*(LN($H102))-2.29),"*")</f>
        <v>*</v>
      </c>
      <c r="B102" s="64" t="str">
        <f t="shared" ref="B102:B165" si="15">IF(ISNUMBER(H102),EXP(0.91*(LN($H102))-3.09),"*")</f>
        <v>*</v>
      </c>
      <c r="C102" s="64" t="str">
        <f t="shared" ref="C102:C165" si="16">IF(ISNUMBER(H102),EXP(0.86*(LN($H102))-2.22),"*")</f>
        <v>*</v>
      </c>
      <c r="D102" s="64" t="str">
        <f t="shared" ref="D102:D165" si="17">IF(ISNUMBER(H102),EXP(0.84*(LN($H102))-3.74),"*")</f>
        <v>*</v>
      </c>
      <c r="E102" s="64" t="str">
        <f t="shared" ref="E102:E165" si="18">IF(ISNUMBER(H102),EXP(1.45*(LN($H102))-5.59),"*")</f>
        <v>*</v>
      </c>
      <c r="F102" s="64" t="str">
        <f t="shared" ref="F102:F165" si="19">IF(ISNUMBER(H102),EXP(1.15*(LN($H102))-3.82),"*")</f>
        <v>*</v>
      </c>
      <c r="G102" s="64" t="str">
        <f t="shared" ref="G102:G165" si="20">IF(ISNUMBER(H102),EXP(0.88*(LN($H102))-0.41),"*")</f>
        <v>*</v>
      </c>
      <c r="H102" s="42" t="s">
        <v>20</v>
      </c>
    </row>
    <row r="103" spans="1:8" x14ac:dyDescent="0.25">
      <c r="A103" s="64" t="str">
        <f t="shared" si="14"/>
        <v>*</v>
      </c>
      <c r="B103" s="64" t="str">
        <f t="shared" si="15"/>
        <v>*</v>
      </c>
      <c r="C103" s="64" t="str">
        <f t="shared" si="16"/>
        <v>*</v>
      </c>
      <c r="D103" s="64" t="str">
        <f t="shared" si="17"/>
        <v>*</v>
      </c>
      <c r="E103" s="64" t="str">
        <f t="shared" si="18"/>
        <v>*</v>
      </c>
      <c r="F103" s="64" t="str">
        <f t="shared" si="19"/>
        <v>*</v>
      </c>
      <c r="G103" s="64" t="str">
        <f t="shared" si="20"/>
        <v>*</v>
      </c>
      <c r="H103" s="42" t="s">
        <v>20</v>
      </c>
    </row>
    <row r="104" spans="1:8" x14ac:dyDescent="0.25">
      <c r="A104" s="64" t="str">
        <f t="shared" si="14"/>
        <v>*</v>
      </c>
      <c r="B104" s="64" t="str">
        <f t="shared" si="15"/>
        <v>*</v>
      </c>
      <c r="C104" s="64" t="str">
        <f t="shared" si="16"/>
        <v>*</v>
      </c>
      <c r="D104" s="64" t="str">
        <f t="shared" si="17"/>
        <v>*</v>
      </c>
      <c r="E104" s="64" t="str">
        <f t="shared" si="18"/>
        <v>*</v>
      </c>
      <c r="F104" s="64" t="str">
        <f t="shared" si="19"/>
        <v>*</v>
      </c>
      <c r="G104" s="64" t="str">
        <f t="shared" si="20"/>
        <v>*</v>
      </c>
      <c r="H104" s="42" t="s">
        <v>20</v>
      </c>
    </row>
    <row r="105" spans="1:8" x14ac:dyDescent="0.25">
      <c r="A105" s="64" t="str">
        <f t="shared" si="14"/>
        <v>*</v>
      </c>
      <c r="B105" s="64" t="str">
        <f t="shared" si="15"/>
        <v>*</v>
      </c>
      <c r="C105" s="64" t="str">
        <f t="shared" si="16"/>
        <v>*</v>
      </c>
      <c r="D105" s="64" t="str">
        <f t="shared" si="17"/>
        <v>*</v>
      </c>
      <c r="E105" s="64" t="str">
        <f t="shared" si="18"/>
        <v>*</v>
      </c>
      <c r="F105" s="64" t="str">
        <f t="shared" si="19"/>
        <v>*</v>
      </c>
      <c r="G105" s="64" t="str">
        <f t="shared" si="20"/>
        <v>*</v>
      </c>
      <c r="H105" s="42" t="s">
        <v>20</v>
      </c>
    </row>
    <row r="106" spans="1:8" x14ac:dyDescent="0.25">
      <c r="A106" s="64" t="str">
        <f t="shared" si="14"/>
        <v>*</v>
      </c>
      <c r="B106" s="64" t="str">
        <f t="shared" si="15"/>
        <v>*</v>
      </c>
      <c r="C106" s="64" t="str">
        <f t="shared" si="16"/>
        <v>*</v>
      </c>
      <c r="D106" s="64" t="str">
        <f t="shared" si="17"/>
        <v>*</v>
      </c>
      <c r="E106" s="64" t="str">
        <f t="shared" si="18"/>
        <v>*</v>
      </c>
      <c r="F106" s="64" t="str">
        <f t="shared" si="19"/>
        <v>*</v>
      </c>
      <c r="G106" s="64" t="str">
        <f t="shared" si="20"/>
        <v>*</v>
      </c>
      <c r="H106" s="42" t="s">
        <v>20</v>
      </c>
    </row>
    <row r="107" spans="1:8" x14ac:dyDescent="0.25">
      <c r="A107" s="64" t="str">
        <f t="shared" si="14"/>
        <v>*</v>
      </c>
      <c r="B107" s="64" t="str">
        <f t="shared" si="15"/>
        <v>*</v>
      </c>
      <c r="C107" s="64" t="str">
        <f t="shared" si="16"/>
        <v>*</v>
      </c>
      <c r="D107" s="64" t="str">
        <f t="shared" si="17"/>
        <v>*</v>
      </c>
      <c r="E107" s="64" t="str">
        <f t="shared" si="18"/>
        <v>*</v>
      </c>
      <c r="F107" s="64" t="str">
        <f t="shared" si="19"/>
        <v>*</v>
      </c>
      <c r="G107" s="64" t="str">
        <f t="shared" si="20"/>
        <v>*</v>
      </c>
      <c r="H107" s="42" t="s">
        <v>20</v>
      </c>
    </row>
    <row r="108" spans="1:8" x14ac:dyDescent="0.25">
      <c r="A108" s="64" t="str">
        <f t="shared" si="14"/>
        <v>*</v>
      </c>
      <c r="B108" s="64" t="str">
        <f t="shared" si="15"/>
        <v>*</v>
      </c>
      <c r="C108" s="64" t="str">
        <f t="shared" si="16"/>
        <v>*</v>
      </c>
      <c r="D108" s="64" t="str">
        <f t="shared" si="17"/>
        <v>*</v>
      </c>
      <c r="E108" s="64" t="str">
        <f t="shared" si="18"/>
        <v>*</v>
      </c>
      <c r="F108" s="64" t="str">
        <f t="shared" si="19"/>
        <v>*</v>
      </c>
      <c r="G108" s="64" t="str">
        <f t="shared" si="20"/>
        <v>*</v>
      </c>
      <c r="H108" s="42" t="s">
        <v>20</v>
      </c>
    </row>
    <row r="109" spans="1:8" x14ac:dyDescent="0.25">
      <c r="A109" s="64" t="str">
        <f t="shared" si="14"/>
        <v>*</v>
      </c>
      <c r="B109" s="64" t="str">
        <f t="shared" si="15"/>
        <v>*</v>
      </c>
      <c r="C109" s="64" t="str">
        <f t="shared" si="16"/>
        <v>*</v>
      </c>
      <c r="D109" s="64" t="str">
        <f t="shared" si="17"/>
        <v>*</v>
      </c>
      <c r="E109" s="64" t="str">
        <f t="shared" si="18"/>
        <v>*</v>
      </c>
      <c r="F109" s="64" t="str">
        <f t="shared" si="19"/>
        <v>*</v>
      </c>
      <c r="G109" s="64" t="str">
        <f t="shared" si="20"/>
        <v>*</v>
      </c>
      <c r="H109" s="42" t="s">
        <v>20</v>
      </c>
    </row>
    <row r="110" spans="1:8" x14ac:dyDescent="0.25">
      <c r="A110" s="64" t="str">
        <f t="shared" si="14"/>
        <v>*</v>
      </c>
      <c r="B110" s="64" t="str">
        <f t="shared" si="15"/>
        <v>*</v>
      </c>
      <c r="C110" s="64" t="str">
        <f t="shared" si="16"/>
        <v>*</v>
      </c>
      <c r="D110" s="64" t="str">
        <f t="shared" si="17"/>
        <v>*</v>
      </c>
      <c r="E110" s="64" t="str">
        <f t="shared" si="18"/>
        <v>*</v>
      </c>
      <c r="F110" s="64" t="str">
        <f t="shared" si="19"/>
        <v>*</v>
      </c>
      <c r="G110" s="64" t="str">
        <f t="shared" si="20"/>
        <v>*</v>
      </c>
      <c r="H110" s="42" t="s">
        <v>20</v>
      </c>
    </row>
    <row r="111" spans="1:8" x14ac:dyDescent="0.25">
      <c r="A111" s="64" t="str">
        <f t="shared" si="14"/>
        <v>*</v>
      </c>
      <c r="B111" s="64" t="str">
        <f t="shared" si="15"/>
        <v>*</v>
      </c>
      <c r="C111" s="64" t="str">
        <f t="shared" si="16"/>
        <v>*</v>
      </c>
      <c r="D111" s="64" t="str">
        <f t="shared" si="17"/>
        <v>*</v>
      </c>
      <c r="E111" s="64" t="str">
        <f t="shared" si="18"/>
        <v>*</v>
      </c>
      <c r="F111" s="64" t="str">
        <f t="shared" si="19"/>
        <v>*</v>
      </c>
      <c r="G111" s="64" t="str">
        <f t="shared" si="20"/>
        <v>*</v>
      </c>
      <c r="H111" s="42" t="s">
        <v>20</v>
      </c>
    </row>
    <row r="112" spans="1:8" x14ac:dyDescent="0.25">
      <c r="A112" s="64" t="str">
        <f t="shared" si="14"/>
        <v>*</v>
      </c>
      <c r="B112" s="64" t="str">
        <f t="shared" si="15"/>
        <v>*</v>
      </c>
      <c r="C112" s="64" t="str">
        <f t="shared" si="16"/>
        <v>*</v>
      </c>
      <c r="D112" s="64" t="str">
        <f t="shared" si="17"/>
        <v>*</v>
      </c>
      <c r="E112" s="64" t="str">
        <f t="shared" si="18"/>
        <v>*</v>
      </c>
      <c r="F112" s="64" t="str">
        <f t="shared" si="19"/>
        <v>*</v>
      </c>
      <c r="G112" s="64" t="str">
        <f t="shared" si="20"/>
        <v>*</v>
      </c>
      <c r="H112" s="42" t="s">
        <v>20</v>
      </c>
    </row>
    <row r="113" spans="1:8" x14ac:dyDescent="0.25">
      <c r="A113" s="64" t="str">
        <f t="shared" si="14"/>
        <v>*</v>
      </c>
      <c r="B113" s="64" t="str">
        <f t="shared" si="15"/>
        <v>*</v>
      </c>
      <c r="C113" s="64" t="str">
        <f t="shared" si="16"/>
        <v>*</v>
      </c>
      <c r="D113" s="64" t="str">
        <f t="shared" si="17"/>
        <v>*</v>
      </c>
      <c r="E113" s="64" t="str">
        <f t="shared" si="18"/>
        <v>*</v>
      </c>
      <c r="F113" s="64" t="str">
        <f t="shared" si="19"/>
        <v>*</v>
      </c>
      <c r="G113" s="64" t="str">
        <f t="shared" si="20"/>
        <v>*</v>
      </c>
      <c r="H113" s="42" t="s">
        <v>20</v>
      </c>
    </row>
    <row r="114" spans="1:8" x14ac:dyDescent="0.25">
      <c r="A114" s="64" t="str">
        <f t="shared" si="14"/>
        <v>*</v>
      </c>
      <c r="B114" s="64" t="str">
        <f t="shared" si="15"/>
        <v>*</v>
      </c>
      <c r="C114" s="64" t="str">
        <f t="shared" si="16"/>
        <v>*</v>
      </c>
      <c r="D114" s="64" t="str">
        <f t="shared" si="17"/>
        <v>*</v>
      </c>
      <c r="E114" s="64" t="str">
        <f t="shared" si="18"/>
        <v>*</v>
      </c>
      <c r="F114" s="64" t="str">
        <f t="shared" si="19"/>
        <v>*</v>
      </c>
      <c r="G114" s="64" t="str">
        <f t="shared" si="20"/>
        <v>*</v>
      </c>
      <c r="H114" s="42" t="s">
        <v>20</v>
      </c>
    </row>
    <row r="115" spans="1:8" x14ac:dyDescent="0.25">
      <c r="A115" s="64" t="str">
        <f t="shared" si="14"/>
        <v>*</v>
      </c>
      <c r="B115" s="64" t="str">
        <f t="shared" si="15"/>
        <v>*</v>
      </c>
      <c r="C115" s="64" t="str">
        <f t="shared" si="16"/>
        <v>*</v>
      </c>
      <c r="D115" s="64" t="str">
        <f t="shared" si="17"/>
        <v>*</v>
      </c>
      <c r="E115" s="64" t="str">
        <f t="shared" si="18"/>
        <v>*</v>
      </c>
      <c r="F115" s="64" t="str">
        <f t="shared" si="19"/>
        <v>*</v>
      </c>
      <c r="G115" s="64" t="str">
        <f t="shared" si="20"/>
        <v>*</v>
      </c>
      <c r="H115" s="42" t="s">
        <v>20</v>
      </c>
    </row>
    <row r="116" spans="1:8" x14ac:dyDescent="0.25">
      <c r="A116" s="64" t="str">
        <f t="shared" si="14"/>
        <v>*</v>
      </c>
      <c r="B116" s="64" t="str">
        <f t="shared" si="15"/>
        <v>*</v>
      </c>
      <c r="C116" s="64" t="str">
        <f t="shared" si="16"/>
        <v>*</v>
      </c>
      <c r="D116" s="64" t="str">
        <f t="shared" si="17"/>
        <v>*</v>
      </c>
      <c r="E116" s="64" t="str">
        <f t="shared" si="18"/>
        <v>*</v>
      </c>
      <c r="F116" s="64" t="str">
        <f t="shared" si="19"/>
        <v>*</v>
      </c>
      <c r="G116" s="64" t="str">
        <f t="shared" si="20"/>
        <v>*</v>
      </c>
      <c r="H116" s="42" t="s">
        <v>20</v>
      </c>
    </row>
    <row r="117" spans="1:8" x14ac:dyDescent="0.25">
      <c r="A117" s="64" t="str">
        <f t="shared" si="14"/>
        <v>*</v>
      </c>
      <c r="B117" s="64" t="str">
        <f t="shared" si="15"/>
        <v>*</v>
      </c>
      <c r="C117" s="64" t="str">
        <f t="shared" si="16"/>
        <v>*</v>
      </c>
      <c r="D117" s="64" t="str">
        <f t="shared" si="17"/>
        <v>*</v>
      </c>
      <c r="E117" s="64" t="str">
        <f t="shared" si="18"/>
        <v>*</v>
      </c>
      <c r="F117" s="64" t="str">
        <f t="shared" si="19"/>
        <v>*</v>
      </c>
      <c r="G117" s="64" t="str">
        <f t="shared" si="20"/>
        <v>*</v>
      </c>
      <c r="H117" s="42" t="s">
        <v>20</v>
      </c>
    </row>
    <row r="118" spans="1:8" x14ac:dyDescent="0.25">
      <c r="A118" s="64" t="str">
        <f t="shared" si="14"/>
        <v>*</v>
      </c>
      <c r="B118" s="64" t="str">
        <f t="shared" si="15"/>
        <v>*</v>
      </c>
      <c r="C118" s="64" t="str">
        <f t="shared" si="16"/>
        <v>*</v>
      </c>
      <c r="D118" s="64" t="str">
        <f t="shared" si="17"/>
        <v>*</v>
      </c>
      <c r="E118" s="64" t="str">
        <f t="shared" si="18"/>
        <v>*</v>
      </c>
      <c r="F118" s="64" t="str">
        <f t="shared" si="19"/>
        <v>*</v>
      </c>
      <c r="G118" s="64" t="str">
        <f t="shared" si="20"/>
        <v>*</v>
      </c>
      <c r="H118" s="42" t="s">
        <v>20</v>
      </c>
    </row>
    <row r="119" spans="1:8" x14ac:dyDescent="0.25">
      <c r="A119" s="64" t="str">
        <f t="shared" si="14"/>
        <v>*</v>
      </c>
      <c r="B119" s="64" t="str">
        <f t="shared" si="15"/>
        <v>*</v>
      </c>
      <c r="C119" s="64" t="str">
        <f t="shared" si="16"/>
        <v>*</v>
      </c>
      <c r="D119" s="64" t="str">
        <f t="shared" si="17"/>
        <v>*</v>
      </c>
      <c r="E119" s="64" t="str">
        <f t="shared" si="18"/>
        <v>*</v>
      </c>
      <c r="F119" s="64" t="str">
        <f t="shared" si="19"/>
        <v>*</v>
      </c>
      <c r="G119" s="64" t="str">
        <f t="shared" si="20"/>
        <v>*</v>
      </c>
      <c r="H119" s="42" t="s">
        <v>20</v>
      </c>
    </row>
    <row r="120" spans="1:8" x14ac:dyDescent="0.25">
      <c r="A120" s="64" t="str">
        <f t="shared" si="14"/>
        <v>*</v>
      </c>
      <c r="B120" s="64" t="str">
        <f t="shared" si="15"/>
        <v>*</v>
      </c>
      <c r="C120" s="64" t="str">
        <f t="shared" si="16"/>
        <v>*</v>
      </c>
      <c r="D120" s="64" t="str">
        <f t="shared" si="17"/>
        <v>*</v>
      </c>
      <c r="E120" s="64" t="str">
        <f t="shared" si="18"/>
        <v>*</v>
      </c>
      <c r="F120" s="64" t="str">
        <f t="shared" si="19"/>
        <v>*</v>
      </c>
      <c r="G120" s="64" t="str">
        <f t="shared" si="20"/>
        <v>*</v>
      </c>
      <c r="H120" s="42" t="s">
        <v>20</v>
      </c>
    </row>
    <row r="121" spans="1:8" x14ac:dyDescent="0.25">
      <c r="A121" s="64" t="str">
        <f t="shared" si="14"/>
        <v>*</v>
      </c>
      <c r="B121" s="64" t="str">
        <f t="shared" si="15"/>
        <v>*</v>
      </c>
      <c r="C121" s="64" t="str">
        <f t="shared" si="16"/>
        <v>*</v>
      </c>
      <c r="D121" s="64" t="str">
        <f t="shared" si="17"/>
        <v>*</v>
      </c>
      <c r="E121" s="64" t="str">
        <f t="shared" si="18"/>
        <v>*</v>
      </c>
      <c r="F121" s="64" t="str">
        <f t="shared" si="19"/>
        <v>*</v>
      </c>
      <c r="G121" s="64" t="str">
        <f t="shared" si="20"/>
        <v>*</v>
      </c>
      <c r="H121" s="42" t="s">
        <v>20</v>
      </c>
    </row>
    <row r="122" spans="1:8" x14ac:dyDescent="0.25">
      <c r="A122" s="64" t="str">
        <f t="shared" si="14"/>
        <v>*</v>
      </c>
      <c r="B122" s="64" t="str">
        <f t="shared" si="15"/>
        <v>*</v>
      </c>
      <c r="C122" s="64" t="str">
        <f t="shared" si="16"/>
        <v>*</v>
      </c>
      <c r="D122" s="64" t="str">
        <f t="shared" si="17"/>
        <v>*</v>
      </c>
      <c r="E122" s="64" t="str">
        <f t="shared" si="18"/>
        <v>*</v>
      </c>
      <c r="F122" s="64" t="str">
        <f t="shared" si="19"/>
        <v>*</v>
      </c>
      <c r="G122" s="64" t="str">
        <f t="shared" si="20"/>
        <v>*</v>
      </c>
      <c r="H122" s="42" t="s">
        <v>20</v>
      </c>
    </row>
    <row r="123" spans="1:8" x14ac:dyDescent="0.25">
      <c r="A123" s="64" t="str">
        <f t="shared" si="14"/>
        <v>*</v>
      </c>
      <c r="B123" s="64" t="str">
        <f t="shared" si="15"/>
        <v>*</v>
      </c>
      <c r="C123" s="64" t="str">
        <f t="shared" si="16"/>
        <v>*</v>
      </c>
      <c r="D123" s="64" t="str">
        <f t="shared" si="17"/>
        <v>*</v>
      </c>
      <c r="E123" s="64" t="str">
        <f t="shared" si="18"/>
        <v>*</v>
      </c>
      <c r="F123" s="64" t="str">
        <f t="shared" si="19"/>
        <v>*</v>
      </c>
      <c r="G123" s="64" t="str">
        <f t="shared" si="20"/>
        <v>*</v>
      </c>
      <c r="H123" s="42" t="s">
        <v>20</v>
      </c>
    </row>
    <row r="124" spans="1:8" x14ac:dyDescent="0.25">
      <c r="A124" s="64" t="str">
        <f t="shared" si="14"/>
        <v>*</v>
      </c>
      <c r="B124" s="64" t="str">
        <f t="shared" si="15"/>
        <v>*</v>
      </c>
      <c r="C124" s="64" t="str">
        <f t="shared" si="16"/>
        <v>*</v>
      </c>
      <c r="D124" s="64" t="str">
        <f t="shared" si="17"/>
        <v>*</v>
      </c>
      <c r="E124" s="64" t="str">
        <f t="shared" si="18"/>
        <v>*</v>
      </c>
      <c r="F124" s="64" t="str">
        <f t="shared" si="19"/>
        <v>*</v>
      </c>
      <c r="G124" s="64" t="str">
        <f t="shared" si="20"/>
        <v>*</v>
      </c>
      <c r="H124" s="42" t="s">
        <v>20</v>
      </c>
    </row>
    <row r="125" spans="1:8" x14ac:dyDescent="0.25">
      <c r="A125" s="64" t="str">
        <f t="shared" si="14"/>
        <v>*</v>
      </c>
      <c r="B125" s="64" t="str">
        <f t="shared" si="15"/>
        <v>*</v>
      </c>
      <c r="C125" s="64" t="str">
        <f t="shared" si="16"/>
        <v>*</v>
      </c>
      <c r="D125" s="64" t="str">
        <f t="shared" si="17"/>
        <v>*</v>
      </c>
      <c r="E125" s="64" t="str">
        <f t="shared" si="18"/>
        <v>*</v>
      </c>
      <c r="F125" s="64" t="str">
        <f t="shared" si="19"/>
        <v>*</v>
      </c>
      <c r="G125" s="64" t="str">
        <f t="shared" si="20"/>
        <v>*</v>
      </c>
      <c r="H125" s="42" t="s">
        <v>20</v>
      </c>
    </row>
    <row r="126" spans="1:8" x14ac:dyDescent="0.25">
      <c r="A126" s="64" t="str">
        <f t="shared" si="14"/>
        <v>*</v>
      </c>
      <c r="B126" s="64" t="str">
        <f t="shared" si="15"/>
        <v>*</v>
      </c>
      <c r="C126" s="64" t="str">
        <f t="shared" si="16"/>
        <v>*</v>
      </c>
      <c r="D126" s="64" t="str">
        <f t="shared" si="17"/>
        <v>*</v>
      </c>
      <c r="E126" s="64" t="str">
        <f t="shared" si="18"/>
        <v>*</v>
      </c>
      <c r="F126" s="64" t="str">
        <f t="shared" si="19"/>
        <v>*</v>
      </c>
      <c r="G126" s="64" t="str">
        <f t="shared" si="20"/>
        <v>*</v>
      </c>
      <c r="H126" s="42" t="s">
        <v>20</v>
      </c>
    </row>
    <row r="127" spans="1:8" x14ac:dyDescent="0.25">
      <c r="A127" s="64" t="str">
        <f t="shared" si="14"/>
        <v>*</v>
      </c>
      <c r="B127" s="64" t="str">
        <f t="shared" si="15"/>
        <v>*</v>
      </c>
      <c r="C127" s="64" t="str">
        <f t="shared" si="16"/>
        <v>*</v>
      </c>
      <c r="D127" s="64" t="str">
        <f t="shared" si="17"/>
        <v>*</v>
      </c>
      <c r="E127" s="64" t="str">
        <f t="shared" si="18"/>
        <v>*</v>
      </c>
      <c r="F127" s="64" t="str">
        <f t="shared" si="19"/>
        <v>*</v>
      </c>
      <c r="G127" s="64" t="str">
        <f t="shared" si="20"/>
        <v>*</v>
      </c>
      <c r="H127" s="42" t="s">
        <v>20</v>
      </c>
    </row>
    <row r="128" spans="1:8" x14ac:dyDescent="0.25">
      <c r="A128" s="64" t="str">
        <f t="shared" si="14"/>
        <v>*</v>
      </c>
      <c r="B128" s="64" t="str">
        <f t="shared" si="15"/>
        <v>*</v>
      </c>
      <c r="C128" s="64" t="str">
        <f t="shared" si="16"/>
        <v>*</v>
      </c>
      <c r="D128" s="64" t="str">
        <f t="shared" si="17"/>
        <v>*</v>
      </c>
      <c r="E128" s="64" t="str">
        <f t="shared" si="18"/>
        <v>*</v>
      </c>
      <c r="F128" s="64" t="str">
        <f t="shared" si="19"/>
        <v>*</v>
      </c>
      <c r="G128" s="64" t="str">
        <f t="shared" si="20"/>
        <v>*</v>
      </c>
      <c r="H128" s="42" t="s">
        <v>20</v>
      </c>
    </row>
    <row r="129" spans="1:8" x14ac:dyDescent="0.25">
      <c r="A129" s="64" t="str">
        <f t="shared" si="14"/>
        <v>*</v>
      </c>
      <c r="B129" s="64" t="str">
        <f t="shared" si="15"/>
        <v>*</v>
      </c>
      <c r="C129" s="64" t="str">
        <f t="shared" si="16"/>
        <v>*</v>
      </c>
      <c r="D129" s="64" t="str">
        <f t="shared" si="17"/>
        <v>*</v>
      </c>
      <c r="E129" s="64" t="str">
        <f t="shared" si="18"/>
        <v>*</v>
      </c>
      <c r="F129" s="64" t="str">
        <f t="shared" si="19"/>
        <v>*</v>
      </c>
      <c r="G129" s="64" t="str">
        <f t="shared" si="20"/>
        <v>*</v>
      </c>
      <c r="H129" s="42" t="s">
        <v>20</v>
      </c>
    </row>
    <row r="130" spans="1:8" x14ac:dyDescent="0.25">
      <c r="A130" s="64" t="str">
        <f t="shared" si="14"/>
        <v>*</v>
      </c>
      <c r="B130" s="64" t="str">
        <f t="shared" si="15"/>
        <v>*</v>
      </c>
      <c r="C130" s="64" t="str">
        <f t="shared" si="16"/>
        <v>*</v>
      </c>
      <c r="D130" s="64" t="str">
        <f t="shared" si="17"/>
        <v>*</v>
      </c>
      <c r="E130" s="64" t="str">
        <f t="shared" si="18"/>
        <v>*</v>
      </c>
      <c r="F130" s="64" t="str">
        <f t="shared" si="19"/>
        <v>*</v>
      </c>
      <c r="G130" s="64" t="str">
        <f t="shared" si="20"/>
        <v>*</v>
      </c>
      <c r="H130" s="42" t="s">
        <v>20</v>
      </c>
    </row>
    <row r="131" spans="1:8" x14ac:dyDescent="0.25">
      <c r="A131" s="64" t="str">
        <f t="shared" si="14"/>
        <v>*</v>
      </c>
      <c r="B131" s="64" t="str">
        <f t="shared" si="15"/>
        <v>*</v>
      </c>
      <c r="C131" s="64" t="str">
        <f t="shared" si="16"/>
        <v>*</v>
      </c>
      <c r="D131" s="64" t="str">
        <f t="shared" si="17"/>
        <v>*</v>
      </c>
      <c r="E131" s="64" t="str">
        <f t="shared" si="18"/>
        <v>*</v>
      </c>
      <c r="F131" s="64" t="str">
        <f t="shared" si="19"/>
        <v>*</v>
      </c>
      <c r="G131" s="64" t="str">
        <f t="shared" si="20"/>
        <v>*</v>
      </c>
      <c r="H131" s="42" t="s">
        <v>20</v>
      </c>
    </row>
    <row r="132" spans="1:8" x14ac:dyDescent="0.25">
      <c r="A132" s="64" t="str">
        <f t="shared" si="14"/>
        <v>*</v>
      </c>
      <c r="B132" s="64" t="str">
        <f t="shared" si="15"/>
        <v>*</v>
      </c>
      <c r="C132" s="64" t="str">
        <f t="shared" si="16"/>
        <v>*</v>
      </c>
      <c r="D132" s="64" t="str">
        <f t="shared" si="17"/>
        <v>*</v>
      </c>
      <c r="E132" s="64" t="str">
        <f t="shared" si="18"/>
        <v>*</v>
      </c>
      <c r="F132" s="64" t="str">
        <f t="shared" si="19"/>
        <v>*</v>
      </c>
      <c r="G132" s="64" t="str">
        <f t="shared" si="20"/>
        <v>*</v>
      </c>
      <c r="H132" s="42" t="s">
        <v>20</v>
      </c>
    </row>
    <row r="133" spans="1:8" x14ac:dyDescent="0.25">
      <c r="A133" s="64" t="str">
        <f t="shared" si="14"/>
        <v>*</v>
      </c>
      <c r="B133" s="64" t="str">
        <f t="shared" si="15"/>
        <v>*</v>
      </c>
      <c r="C133" s="64" t="str">
        <f t="shared" si="16"/>
        <v>*</v>
      </c>
      <c r="D133" s="64" t="str">
        <f t="shared" si="17"/>
        <v>*</v>
      </c>
      <c r="E133" s="64" t="str">
        <f t="shared" si="18"/>
        <v>*</v>
      </c>
      <c r="F133" s="64" t="str">
        <f t="shared" si="19"/>
        <v>*</v>
      </c>
      <c r="G133" s="64" t="str">
        <f t="shared" si="20"/>
        <v>*</v>
      </c>
      <c r="H133" s="42" t="s">
        <v>20</v>
      </c>
    </row>
    <row r="134" spans="1:8" x14ac:dyDescent="0.25">
      <c r="A134" s="64" t="str">
        <f t="shared" si="14"/>
        <v>*</v>
      </c>
      <c r="B134" s="64" t="str">
        <f t="shared" si="15"/>
        <v>*</v>
      </c>
      <c r="C134" s="64" t="str">
        <f t="shared" si="16"/>
        <v>*</v>
      </c>
      <c r="D134" s="64" t="str">
        <f t="shared" si="17"/>
        <v>*</v>
      </c>
      <c r="E134" s="64" t="str">
        <f t="shared" si="18"/>
        <v>*</v>
      </c>
      <c r="F134" s="64" t="str">
        <f t="shared" si="19"/>
        <v>*</v>
      </c>
      <c r="G134" s="64" t="str">
        <f t="shared" si="20"/>
        <v>*</v>
      </c>
      <c r="H134" s="42" t="s">
        <v>20</v>
      </c>
    </row>
    <row r="135" spans="1:8" x14ac:dyDescent="0.25">
      <c r="A135" s="64" t="str">
        <f t="shared" si="14"/>
        <v>*</v>
      </c>
      <c r="B135" s="64" t="str">
        <f t="shared" si="15"/>
        <v>*</v>
      </c>
      <c r="C135" s="64" t="str">
        <f t="shared" si="16"/>
        <v>*</v>
      </c>
      <c r="D135" s="64" t="str">
        <f t="shared" si="17"/>
        <v>*</v>
      </c>
      <c r="E135" s="64" t="str">
        <f t="shared" si="18"/>
        <v>*</v>
      </c>
      <c r="F135" s="64" t="str">
        <f t="shared" si="19"/>
        <v>*</v>
      </c>
      <c r="G135" s="64" t="str">
        <f t="shared" si="20"/>
        <v>*</v>
      </c>
      <c r="H135" s="42" t="s">
        <v>20</v>
      </c>
    </row>
    <row r="136" spans="1:8" x14ac:dyDescent="0.25">
      <c r="A136" s="64" t="str">
        <f t="shared" si="14"/>
        <v>*</v>
      </c>
      <c r="B136" s="64" t="str">
        <f t="shared" si="15"/>
        <v>*</v>
      </c>
      <c r="C136" s="64" t="str">
        <f t="shared" si="16"/>
        <v>*</v>
      </c>
      <c r="D136" s="64" t="str">
        <f t="shared" si="17"/>
        <v>*</v>
      </c>
      <c r="E136" s="64" t="str">
        <f t="shared" si="18"/>
        <v>*</v>
      </c>
      <c r="F136" s="64" t="str">
        <f t="shared" si="19"/>
        <v>*</v>
      </c>
      <c r="G136" s="64" t="str">
        <f t="shared" si="20"/>
        <v>*</v>
      </c>
      <c r="H136" s="42" t="s">
        <v>20</v>
      </c>
    </row>
    <row r="137" spans="1:8" x14ac:dyDescent="0.25">
      <c r="A137" s="64" t="str">
        <f t="shared" si="14"/>
        <v>*</v>
      </c>
      <c r="B137" s="64" t="str">
        <f t="shared" si="15"/>
        <v>*</v>
      </c>
      <c r="C137" s="64" t="str">
        <f t="shared" si="16"/>
        <v>*</v>
      </c>
      <c r="D137" s="64" t="str">
        <f t="shared" si="17"/>
        <v>*</v>
      </c>
      <c r="E137" s="64" t="str">
        <f t="shared" si="18"/>
        <v>*</v>
      </c>
      <c r="F137" s="64" t="str">
        <f t="shared" si="19"/>
        <v>*</v>
      </c>
      <c r="G137" s="64" t="str">
        <f t="shared" si="20"/>
        <v>*</v>
      </c>
      <c r="H137" s="42" t="s">
        <v>20</v>
      </c>
    </row>
    <row r="138" spans="1:8" x14ac:dyDescent="0.25">
      <c r="A138" s="64" t="str">
        <f t="shared" si="14"/>
        <v>*</v>
      </c>
      <c r="B138" s="64" t="str">
        <f t="shared" si="15"/>
        <v>*</v>
      </c>
      <c r="C138" s="64" t="str">
        <f t="shared" si="16"/>
        <v>*</v>
      </c>
      <c r="D138" s="64" t="str">
        <f t="shared" si="17"/>
        <v>*</v>
      </c>
      <c r="E138" s="64" t="str">
        <f t="shared" si="18"/>
        <v>*</v>
      </c>
      <c r="F138" s="64" t="str">
        <f t="shared" si="19"/>
        <v>*</v>
      </c>
      <c r="G138" s="64" t="str">
        <f t="shared" si="20"/>
        <v>*</v>
      </c>
      <c r="H138" s="42" t="s">
        <v>20</v>
      </c>
    </row>
    <row r="139" spans="1:8" x14ac:dyDescent="0.25">
      <c r="A139" s="64" t="str">
        <f t="shared" si="14"/>
        <v>*</v>
      </c>
      <c r="B139" s="64" t="str">
        <f t="shared" si="15"/>
        <v>*</v>
      </c>
      <c r="C139" s="64" t="str">
        <f t="shared" si="16"/>
        <v>*</v>
      </c>
      <c r="D139" s="64" t="str">
        <f t="shared" si="17"/>
        <v>*</v>
      </c>
      <c r="E139" s="64" t="str">
        <f t="shared" si="18"/>
        <v>*</v>
      </c>
      <c r="F139" s="64" t="str">
        <f t="shared" si="19"/>
        <v>*</v>
      </c>
      <c r="G139" s="64" t="str">
        <f t="shared" si="20"/>
        <v>*</v>
      </c>
      <c r="H139" s="42" t="s">
        <v>20</v>
      </c>
    </row>
    <row r="140" spans="1:8" x14ac:dyDescent="0.25">
      <c r="A140" s="64" t="str">
        <f t="shared" si="14"/>
        <v>*</v>
      </c>
      <c r="B140" s="64" t="str">
        <f t="shared" si="15"/>
        <v>*</v>
      </c>
      <c r="C140" s="64" t="str">
        <f t="shared" si="16"/>
        <v>*</v>
      </c>
      <c r="D140" s="64" t="str">
        <f t="shared" si="17"/>
        <v>*</v>
      </c>
      <c r="E140" s="64" t="str">
        <f t="shared" si="18"/>
        <v>*</v>
      </c>
      <c r="F140" s="64" t="str">
        <f t="shared" si="19"/>
        <v>*</v>
      </c>
      <c r="G140" s="64" t="str">
        <f t="shared" si="20"/>
        <v>*</v>
      </c>
      <c r="H140" s="42" t="s">
        <v>20</v>
      </c>
    </row>
    <row r="141" spans="1:8" x14ac:dyDescent="0.25">
      <c r="A141" s="64" t="str">
        <f t="shared" si="14"/>
        <v>*</v>
      </c>
      <c r="B141" s="64" t="str">
        <f t="shared" si="15"/>
        <v>*</v>
      </c>
      <c r="C141" s="64" t="str">
        <f t="shared" si="16"/>
        <v>*</v>
      </c>
      <c r="D141" s="64" t="str">
        <f t="shared" si="17"/>
        <v>*</v>
      </c>
      <c r="E141" s="64" t="str">
        <f t="shared" si="18"/>
        <v>*</v>
      </c>
      <c r="F141" s="64" t="str">
        <f t="shared" si="19"/>
        <v>*</v>
      </c>
      <c r="G141" s="64" t="str">
        <f t="shared" si="20"/>
        <v>*</v>
      </c>
      <c r="H141" s="42" t="s">
        <v>20</v>
      </c>
    </row>
    <row r="142" spans="1:8" x14ac:dyDescent="0.25">
      <c r="A142" s="64" t="str">
        <f t="shared" si="14"/>
        <v>*</v>
      </c>
      <c r="B142" s="64" t="str">
        <f t="shared" si="15"/>
        <v>*</v>
      </c>
      <c r="C142" s="64" t="str">
        <f t="shared" si="16"/>
        <v>*</v>
      </c>
      <c r="D142" s="64" t="str">
        <f t="shared" si="17"/>
        <v>*</v>
      </c>
      <c r="E142" s="64" t="str">
        <f t="shared" si="18"/>
        <v>*</v>
      </c>
      <c r="F142" s="64" t="str">
        <f t="shared" si="19"/>
        <v>*</v>
      </c>
      <c r="G142" s="64" t="str">
        <f t="shared" si="20"/>
        <v>*</v>
      </c>
      <c r="H142" s="42" t="s">
        <v>20</v>
      </c>
    </row>
    <row r="143" spans="1:8" x14ac:dyDescent="0.25">
      <c r="A143" s="64" t="str">
        <f t="shared" si="14"/>
        <v>*</v>
      </c>
      <c r="B143" s="64" t="str">
        <f t="shared" si="15"/>
        <v>*</v>
      </c>
      <c r="C143" s="64" t="str">
        <f t="shared" si="16"/>
        <v>*</v>
      </c>
      <c r="D143" s="64" t="str">
        <f t="shared" si="17"/>
        <v>*</v>
      </c>
      <c r="E143" s="64" t="str">
        <f t="shared" si="18"/>
        <v>*</v>
      </c>
      <c r="F143" s="64" t="str">
        <f t="shared" si="19"/>
        <v>*</v>
      </c>
      <c r="G143" s="64" t="str">
        <f t="shared" si="20"/>
        <v>*</v>
      </c>
      <c r="H143" s="42" t="s">
        <v>20</v>
      </c>
    </row>
    <row r="144" spans="1:8" x14ac:dyDescent="0.25">
      <c r="A144" s="64" t="str">
        <f t="shared" si="14"/>
        <v>*</v>
      </c>
      <c r="B144" s="64" t="str">
        <f t="shared" si="15"/>
        <v>*</v>
      </c>
      <c r="C144" s="64" t="str">
        <f t="shared" si="16"/>
        <v>*</v>
      </c>
      <c r="D144" s="64" t="str">
        <f t="shared" si="17"/>
        <v>*</v>
      </c>
      <c r="E144" s="64" t="str">
        <f t="shared" si="18"/>
        <v>*</v>
      </c>
      <c r="F144" s="64" t="str">
        <f t="shared" si="19"/>
        <v>*</v>
      </c>
      <c r="G144" s="64" t="str">
        <f t="shared" si="20"/>
        <v>*</v>
      </c>
      <c r="H144" s="42" t="s">
        <v>20</v>
      </c>
    </row>
    <row r="145" spans="1:8" x14ac:dyDescent="0.25">
      <c r="A145" s="64" t="str">
        <f t="shared" si="14"/>
        <v>*</v>
      </c>
      <c r="B145" s="64" t="str">
        <f t="shared" si="15"/>
        <v>*</v>
      </c>
      <c r="C145" s="64" t="str">
        <f t="shared" si="16"/>
        <v>*</v>
      </c>
      <c r="D145" s="64" t="str">
        <f t="shared" si="17"/>
        <v>*</v>
      </c>
      <c r="E145" s="64" t="str">
        <f t="shared" si="18"/>
        <v>*</v>
      </c>
      <c r="F145" s="64" t="str">
        <f t="shared" si="19"/>
        <v>*</v>
      </c>
      <c r="G145" s="64" t="str">
        <f t="shared" si="20"/>
        <v>*</v>
      </c>
      <c r="H145" s="42" t="s">
        <v>20</v>
      </c>
    </row>
    <row r="146" spans="1:8" x14ac:dyDescent="0.25">
      <c r="A146" s="64" t="str">
        <f t="shared" si="14"/>
        <v>*</v>
      </c>
      <c r="B146" s="64" t="str">
        <f t="shared" si="15"/>
        <v>*</v>
      </c>
      <c r="C146" s="64" t="str">
        <f t="shared" si="16"/>
        <v>*</v>
      </c>
      <c r="D146" s="64" t="str">
        <f t="shared" si="17"/>
        <v>*</v>
      </c>
      <c r="E146" s="64" t="str">
        <f t="shared" si="18"/>
        <v>*</v>
      </c>
      <c r="F146" s="64" t="str">
        <f t="shared" si="19"/>
        <v>*</v>
      </c>
      <c r="G146" s="64" t="str">
        <f t="shared" si="20"/>
        <v>*</v>
      </c>
      <c r="H146" s="42" t="s">
        <v>20</v>
      </c>
    </row>
    <row r="147" spans="1:8" x14ac:dyDescent="0.25">
      <c r="A147" s="64" t="str">
        <f t="shared" si="14"/>
        <v>*</v>
      </c>
      <c r="B147" s="64" t="str">
        <f t="shared" si="15"/>
        <v>*</v>
      </c>
      <c r="C147" s="64" t="str">
        <f t="shared" si="16"/>
        <v>*</v>
      </c>
      <c r="D147" s="64" t="str">
        <f t="shared" si="17"/>
        <v>*</v>
      </c>
      <c r="E147" s="64" t="str">
        <f t="shared" si="18"/>
        <v>*</v>
      </c>
      <c r="F147" s="64" t="str">
        <f t="shared" si="19"/>
        <v>*</v>
      </c>
      <c r="G147" s="64" t="str">
        <f t="shared" si="20"/>
        <v>*</v>
      </c>
      <c r="H147" s="42" t="s">
        <v>20</v>
      </c>
    </row>
    <row r="148" spans="1:8" x14ac:dyDescent="0.25">
      <c r="A148" s="64" t="str">
        <f t="shared" si="14"/>
        <v>*</v>
      </c>
      <c r="B148" s="64" t="str">
        <f t="shared" si="15"/>
        <v>*</v>
      </c>
      <c r="C148" s="64" t="str">
        <f t="shared" si="16"/>
        <v>*</v>
      </c>
      <c r="D148" s="64" t="str">
        <f t="shared" si="17"/>
        <v>*</v>
      </c>
      <c r="E148" s="64" t="str">
        <f t="shared" si="18"/>
        <v>*</v>
      </c>
      <c r="F148" s="64" t="str">
        <f t="shared" si="19"/>
        <v>*</v>
      </c>
      <c r="G148" s="64" t="str">
        <f t="shared" si="20"/>
        <v>*</v>
      </c>
      <c r="H148" s="42" t="s">
        <v>20</v>
      </c>
    </row>
    <row r="149" spans="1:8" x14ac:dyDescent="0.25">
      <c r="A149" s="64" t="str">
        <f t="shared" si="14"/>
        <v>*</v>
      </c>
      <c r="B149" s="64" t="str">
        <f t="shared" si="15"/>
        <v>*</v>
      </c>
      <c r="C149" s="64" t="str">
        <f t="shared" si="16"/>
        <v>*</v>
      </c>
      <c r="D149" s="64" t="str">
        <f t="shared" si="17"/>
        <v>*</v>
      </c>
      <c r="E149" s="64" t="str">
        <f t="shared" si="18"/>
        <v>*</v>
      </c>
      <c r="F149" s="64" t="str">
        <f t="shared" si="19"/>
        <v>*</v>
      </c>
      <c r="G149" s="64" t="str">
        <f t="shared" si="20"/>
        <v>*</v>
      </c>
      <c r="H149" s="42" t="s">
        <v>20</v>
      </c>
    </row>
    <row r="150" spans="1:8" x14ac:dyDescent="0.25">
      <c r="A150" s="64" t="str">
        <f t="shared" si="14"/>
        <v>*</v>
      </c>
      <c r="B150" s="64" t="str">
        <f t="shared" si="15"/>
        <v>*</v>
      </c>
      <c r="C150" s="64" t="str">
        <f t="shared" si="16"/>
        <v>*</v>
      </c>
      <c r="D150" s="64" t="str">
        <f t="shared" si="17"/>
        <v>*</v>
      </c>
      <c r="E150" s="64" t="str">
        <f t="shared" si="18"/>
        <v>*</v>
      </c>
      <c r="F150" s="64" t="str">
        <f t="shared" si="19"/>
        <v>*</v>
      </c>
      <c r="G150" s="64" t="str">
        <f t="shared" si="20"/>
        <v>*</v>
      </c>
      <c r="H150" s="42" t="s">
        <v>20</v>
      </c>
    </row>
    <row r="151" spans="1:8" x14ac:dyDescent="0.25">
      <c r="A151" s="64" t="str">
        <f t="shared" si="14"/>
        <v>*</v>
      </c>
      <c r="B151" s="64" t="str">
        <f t="shared" si="15"/>
        <v>*</v>
      </c>
      <c r="C151" s="64" t="str">
        <f t="shared" si="16"/>
        <v>*</v>
      </c>
      <c r="D151" s="64" t="str">
        <f t="shared" si="17"/>
        <v>*</v>
      </c>
      <c r="E151" s="64" t="str">
        <f t="shared" si="18"/>
        <v>*</v>
      </c>
      <c r="F151" s="64" t="str">
        <f t="shared" si="19"/>
        <v>*</v>
      </c>
      <c r="G151" s="64" t="str">
        <f t="shared" si="20"/>
        <v>*</v>
      </c>
      <c r="H151" s="42" t="s">
        <v>20</v>
      </c>
    </row>
    <row r="152" spans="1:8" x14ac:dyDescent="0.25">
      <c r="A152" s="64" t="str">
        <f t="shared" si="14"/>
        <v>*</v>
      </c>
      <c r="B152" s="64" t="str">
        <f t="shared" si="15"/>
        <v>*</v>
      </c>
      <c r="C152" s="64" t="str">
        <f t="shared" si="16"/>
        <v>*</v>
      </c>
      <c r="D152" s="64" t="str">
        <f t="shared" si="17"/>
        <v>*</v>
      </c>
      <c r="E152" s="64" t="str">
        <f t="shared" si="18"/>
        <v>*</v>
      </c>
      <c r="F152" s="64" t="str">
        <f t="shared" si="19"/>
        <v>*</v>
      </c>
      <c r="G152" s="64" t="str">
        <f t="shared" si="20"/>
        <v>*</v>
      </c>
      <c r="H152" s="42" t="s">
        <v>20</v>
      </c>
    </row>
    <row r="153" spans="1:8" x14ac:dyDescent="0.25">
      <c r="A153" s="64" t="str">
        <f t="shared" si="14"/>
        <v>*</v>
      </c>
      <c r="B153" s="64" t="str">
        <f t="shared" si="15"/>
        <v>*</v>
      </c>
      <c r="C153" s="64" t="str">
        <f t="shared" si="16"/>
        <v>*</v>
      </c>
      <c r="D153" s="64" t="str">
        <f t="shared" si="17"/>
        <v>*</v>
      </c>
      <c r="E153" s="64" t="str">
        <f t="shared" si="18"/>
        <v>*</v>
      </c>
      <c r="F153" s="64" t="str">
        <f t="shared" si="19"/>
        <v>*</v>
      </c>
      <c r="G153" s="64" t="str">
        <f t="shared" si="20"/>
        <v>*</v>
      </c>
      <c r="H153" s="42" t="s">
        <v>20</v>
      </c>
    </row>
    <row r="154" spans="1:8" x14ac:dyDescent="0.25">
      <c r="A154" s="64" t="str">
        <f t="shared" si="14"/>
        <v>*</v>
      </c>
      <c r="B154" s="64" t="str">
        <f t="shared" si="15"/>
        <v>*</v>
      </c>
      <c r="C154" s="64" t="str">
        <f t="shared" si="16"/>
        <v>*</v>
      </c>
      <c r="D154" s="64" t="str">
        <f t="shared" si="17"/>
        <v>*</v>
      </c>
      <c r="E154" s="64" t="str">
        <f t="shared" si="18"/>
        <v>*</v>
      </c>
      <c r="F154" s="64" t="str">
        <f t="shared" si="19"/>
        <v>*</v>
      </c>
      <c r="G154" s="64" t="str">
        <f t="shared" si="20"/>
        <v>*</v>
      </c>
      <c r="H154" s="42" t="s">
        <v>20</v>
      </c>
    </row>
    <row r="155" spans="1:8" x14ac:dyDescent="0.25">
      <c r="A155" s="64" t="str">
        <f t="shared" si="14"/>
        <v>*</v>
      </c>
      <c r="B155" s="64" t="str">
        <f t="shared" si="15"/>
        <v>*</v>
      </c>
      <c r="C155" s="64" t="str">
        <f t="shared" si="16"/>
        <v>*</v>
      </c>
      <c r="D155" s="64" t="str">
        <f t="shared" si="17"/>
        <v>*</v>
      </c>
      <c r="E155" s="64" t="str">
        <f t="shared" si="18"/>
        <v>*</v>
      </c>
      <c r="F155" s="64" t="str">
        <f t="shared" si="19"/>
        <v>*</v>
      </c>
      <c r="G155" s="64" t="str">
        <f t="shared" si="20"/>
        <v>*</v>
      </c>
      <c r="H155" s="42" t="s">
        <v>20</v>
      </c>
    </row>
    <row r="156" spans="1:8" x14ac:dyDescent="0.25">
      <c r="A156" s="64" t="str">
        <f t="shared" si="14"/>
        <v>*</v>
      </c>
      <c r="B156" s="64" t="str">
        <f t="shared" si="15"/>
        <v>*</v>
      </c>
      <c r="C156" s="64" t="str">
        <f t="shared" si="16"/>
        <v>*</v>
      </c>
      <c r="D156" s="64" t="str">
        <f t="shared" si="17"/>
        <v>*</v>
      </c>
      <c r="E156" s="64" t="str">
        <f t="shared" si="18"/>
        <v>*</v>
      </c>
      <c r="F156" s="64" t="str">
        <f t="shared" si="19"/>
        <v>*</v>
      </c>
      <c r="G156" s="64" t="str">
        <f t="shared" si="20"/>
        <v>*</v>
      </c>
      <c r="H156" s="42" t="s">
        <v>20</v>
      </c>
    </row>
    <row r="157" spans="1:8" x14ac:dyDescent="0.25">
      <c r="A157" s="64" t="str">
        <f t="shared" si="14"/>
        <v>*</v>
      </c>
      <c r="B157" s="64" t="str">
        <f t="shared" si="15"/>
        <v>*</v>
      </c>
      <c r="C157" s="64" t="str">
        <f t="shared" si="16"/>
        <v>*</v>
      </c>
      <c r="D157" s="64" t="str">
        <f t="shared" si="17"/>
        <v>*</v>
      </c>
      <c r="E157" s="64" t="str">
        <f t="shared" si="18"/>
        <v>*</v>
      </c>
      <c r="F157" s="64" t="str">
        <f t="shared" si="19"/>
        <v>*</v>
      </c>
      <c r="G157" s="64" t="str">
        <f t="shared" si="20"/>
        <v>*</v>
      </c>
      <c r="H157" s="42" t="s">
        <v>20</v>
      </c>
    </row>
    <row r="158" spans="1:8" x14ac:dyDescent="0.25">
      <c r="A158" s="64" t="str">
        <f t="shared" si="14"/>
        <v>*</v>
      </c>
      <c r="B158" s="64" t="str">
        <f t="shared" si="15"/>
        <v>*</v>
      </c>
      <c r="C158" s="64" t="str">
        <f t="shared" si="16"/>
        <v>*</v>
      </c>
      <c r="D158" s="64" t="str">
        <f t="shared" si="17"/>
        <v>*</v>
      </c>
      <c r="E158" s="64" t="str">
        <f t="shared" si="18"/>
        <v>*</v>
      </c>
      <c r="F158" s="64" t="str">
        <f t="shared" si="19"/>
        <v>*</v>
      </c>
      <c r="G158" s="64" t="str">
        <f t="shared" si="20"/>
        <v>*</v>
      </c>
      <c r="H158" s="42" t="s">
        <v>20</v>
      </c>
    </row>
    <row r="159" spans="1:8" x14ac:dyDescent="0.25">
      <c r="A159" s="64" t="str">
        <f t="shared" si="14"/>
        <v>*</v>
      </c>
      <c r="B159" s="64" t="str">
        <f t="shared" si="15"/>
        <v>*</v>
      </c>
      <c r="C159" s="64" t="str">
        <f t="shared" si="16"/>
        <v>*</v>
      </c>
      <c r="D159" s="64" t="str">
        <f t="shared" si="17"/>
        <v>*</v>
      </c>
      <c r="E159" s="64" t="str">
        <f t="shared" si="18"/>
        <v>*</v>
      </c>
      <c r="F159" s="64" t="str">
        <f t="shared" si="19"/>
        <v>*</v>
      </c>
      <c r="G159" s="64" t="str">
        <f t="shared" si="20"/>
        <v>*</v>
      </c>
      <c r="H159" s="42" t="s">
        <v>20</v>
      </c>
    </row>
    <row r="160" spans="1:8" x14ac:dyDescent="0.25">
      <c r="A160" s="64" t="str">
        <f t="shared" si="14"/>
        <v>*</v>
      </c>
      <c r="B160" s="64" t="str">
        <f t="shared" si="15"/>
        <v>*</v>
      </c>
      <c r="C160" s="64" t="str">
        <f t="shared" si="16"/>
        <v>*</v>
      </c>
      <c r="D160" s="64" t="str">
        <f t="shared" si="17"/>
        <v>*</v>
      </c>
      <c r="E160" s="64" t="str">
        <f t="shared" si="18"/>
        <v>*</v>
      </c>
      <c r="F160" s="64" t="str">
        <f t="shared" si="19"/>
        <v>*</v>
      </c>
      <c r="G160" s="64" t="str">
        <f t="shared" si="20"/>
        <v>*</v>
      </c>
      <c r="H160" s="42" t="s">
        <v>20</v>
      </c>
    </row>
    <row r="161" spans="1:8" x14ac:dyDescent="0.25">
      <c r="A161" s="64" t="str">
        <f t="shared" si="14"/>
        <v>*</v>
      </c>
      <c r="B161" s="64" t="str">
        <f t="shared" si="15"/>
        <v>*</v>
      </c>
      <c r="C161" s="64" t="str">
        <f t="shared" si="16"/>
        <v>*</v>
      </c>
      <c r="D161" s="64" t="str">
        <f t="shared" si="17"/>
        <v>*</v>
      </c>
      <c r="E161" s="64" t="str">
        <f t="shared" si="18"/>
        <v>*</v>
      </c>
      <c r="F161" s="64" t="str">
        <f t="shared" si="19"/>
        <v>*</v>
      </c>
      <c r="G161" s="64" t="str">
        <f t="shared" si="20"/>
        <v>*</v>
      </c>
      <c r="H161" s="42" t="s">
        <v>20</v>
      </c>
    </row>
    <row r="162" spans="1:8" x14ac:dyDescent="0.25">
      <c r="A162" s="64" t="str">
        <f t="shared" si="14"/>
        <v>*</v>
      </c>
      <c r="B162" s="64" t="str">
        <f t="shared" si="15"/>
        <v>*</v>
      </c>
      <c r="C162" s="64" t="str">
        <f t="shared" si="16"/>
        <v>*</v>
      </c>
      <c r="D162" s="64" t="str">
        <f t="shared" si="17"/>
        <v>*</v>
      </c>
      <c r="E162" s="64" t="str">
        <f t="shared" si="18"/>
        <v>*</v>
      </c>
      <c r="F162" s="64" t="str">
        <f t="shared" si="19"/>
        <v>*</v>
      </c>
      <c r="G162" s="64" t="str">
        <f t="shared" si="20"/>
        <v>*</v>
      </c>
      <c r="H162" s="42" t="s">
        <v>20</v>
      </c>
    </row>
    <row r="163" spans="1:8" x14ac:dyDescent="0.25">
      <c r="A163" s="64" t="str">
        <f t="shared" si="14"/>
        <v>*</v>
      </c>
      <c r="B163" s="64" t="str">
        <f t="shared" si="15"/>
        <v>*</v>
      </c>
      <c r="C163" s="64" t="str">
        <f t="shared" si="16"/>
        <v>*</v>
      </c>
      <c r="D163" s="64" t="str">
        <f t="shared" si="17"/>
        <v>*</v>
      </c>
      <c r="E163" s="64" t="str">
        <f t="shared" si="18"/>
        <v>*</v>
      </c>
      <c r="F163" s="64" t="str">
        <f t="shared" si="19"/>
        <v>*</v>
      </c>
      <c r="G163" s="64" t="str">
        <f t="shared" si="20"/>
        <v>*</v>
      </c>
      <c r="H163" s="42" t="s">
        <v>20</v>
      </c>
    </row>
    <row r="164" spans="1:8" x14ac:dyDescent="0.25">
      <c r="A164" s="64" t="str">
        <f t="shared" si="14"/>
        <v>*</v>
      </c>
      <c r="B164" s="64" t="str">
        <f t="shared" si="15"/>
        <v>*</v>
      </c>
      <c r="C164" s="64" t="str">
        <f t="shared" si="16"/>
        <v>*</v>
      </c>
      <c r="D164" s="64" t="str">
        <f t="shared" si="17"/>
        <v>*</v>
      </c>
      <c r="E164" s="64" t="str">
        <f t="shared" si="18"/>
        <v>*</v>
      </c>
      <c r="F164" s="64" t="str">
        <f t="shared" si="19"/>
        <v>*</v>
      </c>
      <c r="G164" s="64" t="str">
        <f t="shared" si="20"/>
        <v>*</v>
      </c>
      <c r="H164" s="42" t="s">
        <v>20</v>
      </c>
    </row>
    <row r="165" spans="1:8" x14ac:dyDescent="0.25">
      <c r="A165" s="64" t="str">
        <f t="shared" si="14"/>
        <v>*</v>
      </c>
      <c r="B165" s="64" t="str">
        <f t="shared" si="15"/>
        <v>*</v>
      </c>
      <c r="C165" s="64" t="str">
        <f t="shared" si="16"/>
        <v>*</v>
      </c>
      <c r="D165" s="64" t="str">
        <f t="shared" si="17"/>
        <v>*</v>
      </c>
      <c r="E165" s="64" t="str">
        <f t="shared" si="18"/>
        <v>*</v>
      </c>
      <c r="F165" s="64" t="str">
        <f t="shared" si="19"/>
        <v>*</v>
      </c>
      <c r="G165" s="64" t="str">
        <f t="shared" si="20"/>
        <v>*</v>
      </c>
      <c r="H165" s="42" t="s">
        <v>20</v>
      </c>
    </row>
    <row r="166" spans="1:8" x14ac:dyDescent="0.25">
      <c r="A166" s="64" t="str">
        <f t="shared" ref="A166:A201" si="21">IF(ISNUMBER(H166),EXP(0.96*(LN($H166))-2.29),"*")</f>
        <v>*</v>
      </c>
      <c r="B166" s="64" t="str">
        <f t="shared" ref="B166:B201" si="22">IF(ISNUMBER(H166),EXP(0.91*(LN($H166))-3.09),"*")</f>
        <v>*</v>
      </c>
      <c r="C166" s="64" t="str">
        <f t="shared" ref="C166:C201" si="23">IF(ISNUMBER(H166),EXP(0.86*(LN($H166))-2.22),"*")</f>
        <v>*</v>
      </c>
      <c r="D166" s="64" t="str">
        <f t="shared" ref="D166:D201" si="24">IF(ISNUMBER(H166),EXP(0.84*(LN($H166))-3.74),"*")</f>
        <v>*</v>
      </c>
      <c r="E166" s="64" t="str">
        <f t="shared" ref="E166:E201" si="25">IF(ISNUMBER(H166),EXP(1.45*(LN($H166))-5.59),"*")</f>
        <v>*</v>
      </c>
      <c r="F166" s="64" t="str">
        <f t="shared" ref="F166:F201" si="26">IF(ISNUMBER(H166),EXP(1.15*(LN($H166))-3.82),"*")</f>
        <v>*</v>
      </c>
      <c r="G166" s="64" t="str">
        <f t="shared" ref="G166:G201" si="27">IF(ISNUMBER(H166),EXP(0.88*(LN($H166))-0.41),"*")</f>
        <v>*</v>
      </c>
      <c r="H166" s="42" t="s">
        <v>20</v>
      </c>
    </row>
    <row r="167" spans="1:8" x14ac:dyDescent="0.25">
      <c r="A167" s="64" t="str">
        <f t="shared" si="21"/>
        <v>*</v>
      </c>
      <c r="B167" s="64" t="str">
        <f t="shared" si="22"/>
        <v>*</v>
      </c>
      <c r="C167" s="64" t="str">
        <f t="shared" si="23"/>
        <v>*</v>
      </c>
      <c r="D167" s="64" t="str">
        <f t="shared" si="24"/>
        <v>*</v>
      </c>
      <c r="E167" s="64" t="str">
        <f t="shared" si="25"/>
        <v>*</v>
      </c>
      <c r="F167" s="64" t="str">
        <f t="shared" si="26"/>
        <v>*</v>
      </c>
      <c r="G167" s="64" t="str">
        <f t="shared" si="27"/>
        <v>*</v>
      </c>
      <c r="H167" s="42" t="s">
        <v>20</v>
      </c>
    </row>
    <row r="168" spans="1:8" x14ac:dyDescent="0.25">
      <c r="A168" s="64" t="str">
        <f t="shared" si="21"/>
        <v>*</v>
      </c>
      <c r="B168" s="64" t="str">
        <f t="shared" si="22"/>
        <v>*</v>
      </c>
      <c r="C168" s="64" t="str">
        <f t="shared" si="23"/>
        <v>*</v>
      </c>
      <c r="D168" s="64" t="str">
        <f t="shared" si="24"/>
        <v>*</v>
      </c>
      <c r="E168" s="64" t="str">
        <f t="shared" si="25"/>
        <v>*</v>
      </c>
      <c r="F168" s="64" t="str">
        <f t="shared" si="26"/>
        <v>*</v>
      </c>
      <c r="G168" s="64" t="str">
        <f t="shared" si="27"/>
        <v>*</v>
      </c>
      <c r="H168" s="42" t="s">
        <v>20</v>
      </c>
    </row>
    <row r="169" spans="1:8" x14ac:dyDescent="0.25">
      <c r="A169" s="64" t="str">
        <f t="shared" si="21"/>
        <v>*</v>
      </c>
      <c r="B169" s="64" t="str">
        <f t="shared" si="22"/>
        <v>*</v>
      </c>
      <c r="C169" s="64" t="str">
        <f t="shared" si="23"/>
        <v>*</v>
      </c>
      <c r="D169" s="64" t="str">
        <f t="shared" si="24"/>
        <v>*</v>
      </c>
      <c r="E169" s="64" t="str">
        <f t="shared" si="25"/>
        <v>*</v>
      </c>
      <c r="F169" s="64" t="str">
        <f t="shared" si="26"/>
        <v>*</v>
      </c>
      <c r="G169" s="64" t="str">
        <f t="shared" si="27"/>
        <v>*</v>
      </c>
      <c r="H169" s="42" t="s">
        <v>20</v>
      </c>
    </row>
    <row r="170" spans="1:8" x14ac:dyDescent="0.25">
      <c r="A170" s="64" t="str">
        <f t="shared" si="21"/>
        <v>*</v>
      </c>
      <c r="B170" s="64" t="str">
        <f t="shared" si="22"/>
        <v>*</v>
      </c>
      <c r="C170" s="64" t="str">
        <f t="shared" si="23"/>
        <v>*</v>
      </c>
      <c r="D170" s="64" t="str">
        <f t="shared" si="24"/>
        <v>*</v>
      </c>
      <c r="E170" s="64" t="str">
        <f t="shared" si="25"/>
        <v>*</v>
      </c>
      <c r="F170" s="64" t="str">
        <f t="shared" si="26"/>
        <v>*</v>
      </c>
      <c r="G170" s="64" t="str">
        <f t="shared" si="27"/>
        <v>*</v>
      </c>
      <c r="H170" s="42" t="s">
        <v>20</v>
      </c>
    </row>
    <row r="171" spans="1:8" x14ac:dyDescent="0.25">
      <c r="A171" s="64" t="str">
        <f t="shared" si="21"/>
        <v>*</v>
      </c>
      <c r="B171" s="64" t="str">
        <f t="shared" si="22"/>
        <v>*</v>
      </c>
      <c r="C171" s="64" t="str">
        <f t="shared" si="23"/>
        <v>*</v>
      </c>
      <c r="D171" s="64" t="str">
        <f t="shared" si="24"/>
        <v>*</v>
      </c>
      <c r="E171" s="64" t="str">
        <f t="shared" si="25"/>
        <v>*</v>
      </c>
      <c r="F171" s="64" t="str">
        <f t="shared" si="26"/>
        <v>*</v>
      </c>
      <c r="G171" s="64" t="str">
        <f t="shared" si="27"/>
        <v>*</v>
      </c>
      <c r="H171" s="42" t="s">
        <v>20</v>
      </c>
    </row>
    <row r="172" spans="1:8" x14ac:dyDescent="0.25">
      <c r="A172" s="64" t="str">
        <f t="shared" si="21"/>
        <v>*</v>
      </c>
      <c r="B172" s="64" t="str">
        <f t="shared" si="22"/>
        <v>*</v>
      </c>
      <c r="C172" s="64" t="str">
        <f t="shared" si="23"/>
        <v>*</v>
      </c>
      <c r="D172" s="64" t="str">
        <f t="shared" si="24"/>
        <v>*</v>
      </c>
      <c r="E172" s="64" t="str">
        <f t="shared" si="25"/>
        <v>*</v>
      </c>
      <c r="F172" s="64" t="str">
        <f t="shared" si="26"/>
        <v>*</v>
      </c>
      <c r="G172" s="64" t="str">
        <f t="shared" si="27"/>
        <v>*</v>
      </c>
      <c r="H172" s="42" t="s">
        <v>20</v>
      </c>
    </row>
    <row r="173" spans="1:8" x14ac:dyDescent="0.25">
      <c r="A173" s="64" t="str">
        <f t="shared" si="21"/>
        <v>*</v>
      </c>
      <c r="B173" s="64" t="str">
        <f t="shared" si="22"/>
        <v>*</v>
      </c>
      <c r="C173" s="64" t="str">
        <f t="shared" si="23"/>
        <v>*</v>
      </c>
      <c r="D173" s="64" t="str">
        <f t="shared" si="24"/>
        <v>*</v>
      </c>
      <c r="E173" s="64" t="str">
        <f t="shared" si="25"/>
        <v>*</v>
      </c>
      <c r="F173" s="64" t="str">
        <f t="shared" si="26"/>
        <v>*</v>
      </c>
      <c r="G173" s="64" t="str">
        <f t="shared" si="27"/>
        <v>*</v>
      </c>
      <c r="H173" s="42" t="s">
        <v>20</v>
      </c>
    </row>
    <row r="174" spans="1:8" x14ac:dyDescent="0.25">
      <c r="A174" s="64" t="str">
        <f t="shared" si="21"/>
        <v>*</v>
      </c>
      <c r="B174" s="64" t="str">
        <f t="shared" si="22"/>
        <v>*</v>
      </c>
      <c r="C174" s="64" t="str">
        <f t="shared" si="23"/>
        <v>*</v>
      </c>
      <c r="D174" s="64" t="str">
        <f t="shared" si="24"/>
        <v>*</v>
      </c>
      <c r="E174" s="64" t="str">
        <f t="shared" si="25"/>
        <v>*</v>
      </c>
      <c r="F174" s="64" t="str">
        <f t="shared" si="26"/>
        <v>*</v>
      </c>
      <c r="G174" s="64" t="str">
        <f t="shared" si="27"/>
        <v>*</v>
      </c>
      <c r="H174" s="42" t="s">
        <v>20</v>
      </c>
    </row>
    <row r="175" spans="1:8" x14ac:dyDescent="0.25">
      <c r="A175" s="64" t="str">
        <f t="shared" si="21"/>
        <v>*</v>
      </c>
      <c r="B175" s="64" t="str">
        <f t="shared" si="22"/>
        <v>*</v>
      </c>
      <c r="C175" s="64" t="str">
        <f t="shared" si="23"/>
        <v>*</v>
      </c>
      <c r="D175" s="64" t="str">
        <f t="shared" si="24"/>
        <v>*</v>
      </c>
      <c r="E175" s="64" t="str">
        <f t="shared" si="25"/>
        <v>*</v>
      </c>
      <c r="F175" s="64" t="str">
        <f t="shared" si="26"/>
        <v>*</v>
      </c>
      <c r="G175" s="64" t="str">
        <f t="shared" si="27"/>
        <v>*</v>
      </c>
      <c r="H175" s="42" t="s">
        <v>20</v>
      </c>
    </row>
    <row r="176" spans="1:8" x14ac:dyDescent="0.25">
      <c r="A176" s="64" t="str">
        <f t="shared" si="21"/>
        <v>*</v>
      </c>
      <c r="B176" s="64" t="str">
        <f t="shared" si="22"/>
        <v>*</v>
      </c>
      <c r="C176" s="64" t="str">
        <f t="shared" si="23"/>
        <v>*</v>
      </c>
      <c r="D176" s="64" t="str">
        <f t="shared" si="24"/>
        <v>*</v>
      </c>
      <c r="E176" s="64" t="str">
        <f t="shared" si="25"/>
        <v>*</v>
      </c>
      <c r="F176" s="64" t="str">
        <f t="shared" si="26"/>
        <v>*</v>
      </c>
      <c r="G176" s="64" t="str">
        <f t="shared" si="27"/>
        <v>*</v>
      </c>
      <c r="H176" s="42" t="s">
        <v>20</v>
      </c>
    </row>
    <row r="177" spans="1:8" x14ac:dyDescent="0.25">
      <c r="A177" s="64" t="str">
        <f t="shared" si="21"/>
        <v>*</v>
      </c>
      <c r="B177" s="64" t="str">
        <f t="shared" si="22"/>
        <v>*</v>
      </c>
      <c r="C177" s="64" t="str">
        <f t="shared" si="23"/>
        <v>*</v>
      </c>
      <c r="D177" s="64" t="str">
        <f t="shared" si="24"/>
        <v>*</v>
      </c>
      <c r="E177" s="64" t="str">
        <f t="shared" si="25"/>
        <v>*</v>
      </c>
      <c r="F177" s="64" t="str">
        <f t="shared" si="26"/>
        <v>*</v>
      </c>
      <c r="G177" s="64" t="str">
        <f t="shared" si="27"/>
        <v>*</v>
      </c>
      <c r="H177" s="42" t="s">
        <v>20</v>
      </c>
    </row>
    <row r="178" spans="1:8" x14ac:dyDescent="0.25">
      <c r="A178" s="64" t="str">
        <f t="shared" si="21"/>
        <v>*</v>
      </c>
      <c r="B178" s="64" t="str">
        <f t="shared" si="22"/>
        <v>*</v>
      </c>
      <c r="C178" s="64" t="str">
        <f t="shared" si="23"/>
        <v>*</v>
      </c>
      <c r="D178" s="64" t="str">
        <f t="shared" si="24"/>
        <v>*</v>
      </c>
      <c r="E178" s="64" t="str">
        <f t="shared" si="25"/>
        <v>*</v>
      </c>
      <c r="F178" s="64" t="str">
        <f t="shared" si="26"/>
        <v>*</v>
      </c>
      <c r="G178" s="64" t="str">
        <f t="shared" si="27"/>
        <v>*</v>
      </c>
      <c r="H178" s="42" t="s">
        <v>20</v>
      </c>
    </row>
    <row r="179" spans="1:8" x14ac:dyDescent="0.25">
      <c r="A179" s="64" t="str">
        <f t="shared" si="21"/>
        <v>*</v>
      </c>
      <c r="B179" s="64" t="str">
        <f t="shared" si="22"/>
        <v>*</v>
      </c>
      <c r="C179" s="64" t="str">
        <f t="shared" si="23"/>
        <v>*</v>
      </c>
      <c r="D179" s="64" t="str">
        <f t="shared" si="24"/>
        <v>*</v>
      </c>
      <c r="E179" s="64" t="str">
        <f t="shared" si="25"/>
        <v>*</v>
      </c>
      <c r="F179" s="64" t="str">
        <f t="shared" si="26"/>
        <v>*</v>
      </c>
      <c r="G179" s="64" t="str">
        <f t="shared" si="27"/>
        <v>*</v>
      </c>
      <c r="H179" s="42" t="s">
        <v>20</v>
      </c>
    </row>
    <row r="180" spans="1:8" x14ac:dyDescent="0.25">
      <c r="A180" s="64" t="str">
        <f t="shared" si="21"/>
        <v>*</v>
      </c>
      <c r="B180" s="64" t="str">
        <f t="shared" si="22"/>
        <v>*</v>
      </c>
      <c r="C180" s="64" t="str">
        <f t="shared" si="23"/>
        <v>*</v>
      </c>
      <c r="D180" s="64" t="str">
        <f t="shared" si="24"/>
        <v>*</v>
      </c>
      <c r="E180" s="64" t="str">
        <f t="shared" si="25"/>
        <v>*</v>
      </c>
      <c r="F180" s="64" t="str">
        <f t="shared" si="26"/>
        <v>*</v>
      </c>
      <c r="G180" s="64" t="str">
        <f t="shared" si="27"/>
        <v>*</v>
      </c>
      <c r="H180" s="42" t="s">
        <v>20</v>
      </c>
    </row>
    <row r="181" spans="1:8" x14ac:dyDescent="0.25">
      <c r="A181" s="64" t="str">
        <f t="shared" si="21"/>
        <v>*</v>
      </c>
      <c r="B181" s="64" t="str">
        <f t="shared" si="22"/>
        <v>*</v>
      </c>
      <c r="C181" s="64" t="str">
        <f t="shared" si="23"/>
        <v>*</v>
      </c>
      <c r="D181" s="64" t="str">
        <f t="shared" si="24"/>
        <v>*</v>
      </c>
      <c r="E181" s="64" t="str">
        <f t="shared" si="25"/>
        <v>*</v>
      </c>
      <c r="F181" s="64" t="str">
        <f t="shared" si="26"/>
        <v>*</v>
      </c>
      <c r="G181" s="64" t="str">
        <f t="shared" si="27"/>
        <v>*</v>
      </c>
      <c r="H181" s="42" t="s">
        <v>20</v>
      </c>
    </row>
    <row r="182" spans="1:8" x14ac:dyDescent="0.25">
      <c r="A182" s="64" t="str">
        <f t="shared" si="21"/>
        <v>*</v>
      </c>
      <c r="B182" s="64" t="str">
        <f t="shared" si="22"/>
        <v>*</v>
      </c>
      <c r="C182" s="64" t="str">
        <f t="shared" si="23"/>
        <v>*</v>
      </c>
      <c r="D182" s="64" t="str">
        <f t="shared" si="24"/>
        <v>*</v>
      </c>
      <c r="E182" s="64" t="str">
        <f t="shared" si="25"/>
        <v>*</v>
      </c>
      <c r="F182" s="64" t="str">
        <f t="shared" si="26"/>
        <v>*</v>
      </c>
      <c r="G182" s="64" t="str">
        <f t="shared" si="27"/>
        <v>*</v>
      </c>
      <c r="H182" s="42" t="s">
        <v>20</v>
      </c>
    </row>
    <row r="183" spans="1:8" x14ac:dyDescent="0.25">
      <c r="A183" s="64" t="str">
        <f t="shared" si="21"/>
        <v>*</v>
      </c>
      <c r="B183" s="64" t="str">
        <f t="shared" si="22"/>
        <v>*</v>
      </c>
      <c r="C183" s="64" t="str">
        <f t="shared" si="23"/>
        <v>*</v>
      </c>
      <c r="D183" s="64" t="str">
        <f t="shared" si="24"/>
        <v>*</v>
      </c>
      <c r="E183" s="64" t="str">
        <f t="shared" si="25"/>
        <v>*</v>
      </c>
      <c r="F183" s="64" t="str">
        <f t="shared" si="26"/>
        <v>*</v>
      </c>
      <c r="G183" s="64" t="str">
        <f t="shared" si="27"/>
        <v>*</v>
      </c>
      <c r="H183" s="42" t="s">
        <v>20</v>
      </c>
    </row>
    <row r="184" spans="1:8" x14ac:dyDescent="0.25">
      <c r="A184" s="64" t="str">
        <f t="shared" si="21"/>
        <v>*</v>
      </c>
      <c r="B184" s="64" t="str">
        <f t="shared" si="22"/>
        <v>*</v>
      </c>
      <c r="C184" s="64" t="str">
        <f t="shared" si="23"/>
        <v>*</v>
      </c>
      <c r="D184" s="64" t="str">
        <f t="shared" si="24"/>
        <v>*</v>
      </c>
      <c r="E184" s="64" t="str">
        <f t="shared" si="25"/>
        <v>*</v>
      </c>
      <c r="F184" s="64" t="str">
        <f t="shared" si="26"/>
        <v>*</v>
      </c>
      <c r="G184" s="64" t="str">
        <f t="shared" si="27"/>
        <v>*</v>
      </c>
      <c r="H184" s="42" t="s">
        <v>20</v>
      </c>
    </row>
    <row r="185" spans="1:8" x14ac:dyDescent="0.25">
      <c r="A185" s="64" t="str">
        <f t="shared" si="21"/>
        <v>*</v>
      </c>
      <c r="B185" s="64" t="str">
        <f t="shared" si="22"/>
        <v>*</v>
      </c>
      <c r="C185" s="64" t="str">
        <f t="shared" si="23"/>
        <v>*</v>
      </c>
      <c r="D185" s="64" t="str">
        <f t="shared" si="24"/>
        <v>*</v>
      </c>
      <c r="E185" s="64" t="str">
        <f t="shared" si="25"/>
        <v>*</v>
      </c>
      <c r="F185" s="64" t="str">
        <f t="shared" si="26"/>
        <v>*</v>
      </c>
      <c r="G185" s="64" t="str">
        <f t="shared" si="27"/>
        <v>*</v>
      </c>
      <c r="H185" s="42" t="s">
        <v>20</v>
      </c>
    </row>
    <row r="186" spans="1:8" x14ac:dyDescent="0.25">
      <c r="A186" s="64" t="str">
        <f t="shared" si="21"/>
        <v>*</v>
      </c>
      <c r="B186" s="64" t="str">
        <f t="shared" si="22"/>
        <v>*</v>
      </c>
      <c r="C186" s="64" t="str">
        <f t="shared" si="23"/>
        <v>*</v>
      </c>
      <c r="D186" s="64" t="str">
        <f t="shared" si="24"/>
        <v>*</v>
      </c>
      <c r="E186" s="64" t="str">
        <f t="shared" si="25"/>
        <v>*</v>
      </c>
      <c r="F186" s="64" t="str">
        <f t="shared" si="26"/>
        <v>*</v>
      </c>
      <c r="G186" s="64" t="str">
        <f t="shared" si="27"/>
        <v>*</v>
      </c>
      <c r="H186" s="42" t="s">
        <v>20</v>
      </c>
    </row>
    <row r="187" spans="1:8" x14ac:dyDescent="0.25">
      <c r="A187" s="64" t="str">
        <f t="shared" si="21"/>
        <v>*</v>
      </c>
      <c r="B187" s="64" t="str">
        <f t="shared" si="22"/>
        <v>*</v>
      </c>
      <c r="C187" s="64" t="str">
        <f t="shared" si="23"/>
        <v>*</v>
      </c>
      <c r="D187" s="64" t="str">
        <f t="shared" si="24"/>
        <v>*</v>
      </c>
      <c r="E187" s="64" t="str">
        <f t="shared" si="25"/>
        <v>*</v>
      </c>
      <c r="F187" s="64" t="str">
        <f t="shared" si="26"/>
        <v>*</v>
      </c>
      <c r="G187" s="64" t="str">
        <f t="shared" si="27"/>
        <v>*</v>
      </c>
      <c r="H187" s="42" t="s">
        <v>20</v>
      </c>
    </row>
    <row r="188" spans="1:8" x14ac:dyDescent="0.25">
      <c r="A188" s="64" t="str">
        <f t="shared" si="21"/>
        <v>*</v>
      </c>
      <c r="B188" s="64" t="str">
        <f t="shared" si="22"/>
        <v>*</v>
      </c>
      <c r="C188" s="64" t="str">
        <f t="shared" si="23"/>
        <v>*</v>
      </c>
      <c r="D188" s="64" t="str">
        <f t="shared" si="24"/>
        <v>*</v>
      </c>
      <c r="E188" s="64" t="str">
        <f t="shared" si="25"/>
        <v>*</v>
      </c>
      <c r="F188" s="64" t="str">
        <f t="shared" si="26"/>
        <v>*</v>
      </c>
      <c r="G188" s="64" t="str">
        <f t="shared" si="27"/>
        <v>*</v>
      </c>
      <c r="H188" s="42" t="s">
        <v>20</v>
      </c>
    </row>
    <row r="189" spans="1:8" x14ac:dyDescent="0.25">
      <c r="A189" s="64" t="str">
        <f t="shared" si="21"/>
        <v>*</v>
      </c>
      <c r="B189" s="64" t="str">
        <f t="shared" si="22"/>
        <v>*</v>
      </c>
      <c r="C189" s="64" t="str">
        <f t="shared" si="23"/>
        <v>*</v>
      </c>
      <c r="D189" s="64" t="str">
        <f t="shared" si="24"/>
        <v>*</v>
      </c>
      <c r="E189" s="64" t="str">
        <f t="shared" si="25"/>
        <v>*</v>
      </c>
      <c r="F189" s="64" t="str">
        <f t="shared" si="26"/>
        <v>*</v>
      </c>
      <c r="G189" s="64" t="str">
        <f t="shared" si="27"/>
        <v>*</v>
      </c>
      <c r="H189" s="42" t="s">
        <v>20</v>
      </c>
    </row>
    <row r="190" spans="1:8" x14ac:dyDescent="0.25">
      <c r="A190" s="64" t="str">
        <f t="shared" si="21"/>
        <v>*</v>
      </c>
      <c r="B190" s="64" t="str">
        <f t="shared" si="22"/>
        <v>*</v>
      </c>
      <c r="C190" s="64" t="str">
        <f t="shared" si="23"/>
        <v>*</v>
      </c>
      <c r="D190" s="64" t="str">
        <f t="shared" si="24"/>
        <v>*</v>
      </c>
      <c r="E190" s="64" t="str">
        <f t="shared" si="25"/>
        <v>*</v>
      </c>
      <c r="F190" s="64" t="str">
        <f t="shared" si="26"/>
        <v>*</v>
      </c>
      <c r="G190" s="64" t="str">
        <f t="shared" si="27"/>
        <v>*</v>
      </c>
      <c r="H190" s="42" t="s">
        <v>20</v>
      </c>
    </row>
    <row r="191" spans="1:8" x14ac:dyDescent="0.25">
      <c r="A191" s="64" t="str">
        <f t="shared" si="21"/>
        <v>*</v>
      </c>
      <c r="B191" s="64" t="str">
        <f t="shared" si="22"/>
        <v>*</v>
      </c>
      <c r="C191" s="64" t="str">
        <f t="shared" si="23"/>
        <v>*</v>
      </c>
      <c r="D191" s="64" t="str">
        <f t="shared" si="24"/>
        <v>*</v>
      </c>
      <c r="E191" s="64" t="str">
        <f t="shared" si="25"/>
        <v>*</v>
      </c>
      <c r="F191" s="64" t="str">
        <f t="shared" si="26"/>
        <v>*</v>
      </c>
      <c r="G191" s="64" t="str">
        <f t="shared" si="27"/>
        <v>*</v>
      </c>
      <c r="H191" s="42" t="s">
        <v>20</v>
      </c>
    </row>
    <row r="192" spans="1:8" x14ac:dyDescent="0.25">
      <c r="A192" s="64" t="str">
        <f t="shared" si="21"/>
        <v>*</v>
      </c>
      <c r="B192" s="64" t="str">
        <f t="shared" si="22"/>
        <v>*</v>
      </c>
      <c r="C192" s="64" t="str">
        <f t="shared" si="23"/>
        <v>*</v>
      </c>
      <c r="D192" s="64" t="str">
        <f t="shared" si="24"/>
        <v>*</v>
      </c>
      <c r="E192" s="64" t="str">
        <f t="shared" si="25"/>
        <v>*</v>
      </c>
      <c r="F192" s="64" t="str">
        <f t="shared" si="26"/>
        <v>*</v>
      </c>
      <c r="G192" s="64" t="str">
        <f t="shared" si="27"/>
        <v>*</v>
      </c>
      <c r="H192" s="42" t="s">
        <v>20</v>
      </c>
    </row>
    <row r="193" spans="1:8" x14ac:dyDescent="0.25">
      <c r="A193" s="64" t="str">
        <f t="shared" si="21"/>
        <v>*</v>
      </c>
      <c r="B193" s="64" t="str">
        <f t="shared" si="22"/>
        <v>*</v>
      </c>
      <c r="C193" s="64" t="str">
        <f t="shared" si="23"/>
        <v>*</v>
      </c>
      <c r="D193" s="64" t="str">
        <f t="shared" si="24"/>
        <v>*</v>
      </c>
      <c r="E193" s="64" t="str">
        <f t="shared" si="25"/>
        <v>*</v>
      </c>
      <c r="F193" s="64" t="str">
        <f t="shared" si="26"/>
        <v>*</v>
      </c>
      <c r="G193" s="64" t="str">
        <f t="shared" si="27"/>
        <v>*</v>
      </c>
      <c r="H193" s="42" t="s">
        <v>20</v>
      </c>
    </row>
    <row r="194" spans="1:8" x14ac:dyDescent="0.25">
      <c r="A194" s="64" t="str">
        <f t="shared" si="21"/>
        <v>*</v>
      </c>
      <c r="B194" s="64" t="str">
        <f t="shared" si="22"/>
        <v>*</v>
      </c>
      <c r="C194" s="64" t="str">
        <f t="shared" si="23"/>
        <v>*</v>
      </c>
      <c r="D194" s="64" t="str">
        <f t="shared" si="24"/>
        <v>*</v>
      </c>
      <c r="E194" s="64" t="str">
        <f t="shared" si="25"/>
        <v>*</v>
      </c>
      <c r="F194" s="64" t="str">
        <f t="shared" si="26"/>
        <v>*</v>
      </c>
      <c r="G194" s="64" t="str">
        <f t="shared" si="27"/>
        <v>*</v>
      </c>
      <c r="H194" s="42" t="s">
        <v>20</v>
      </c>
    </row>
    <row r="195" spans="1:8" x14ac:dyDescent="0.25">
      <c r="A195" s="64" t="str">
        <f t="shared" si="21"/>
        <v>*</v>
      </c>
      <c r="B195" s="64" t="str">
        <f t="shared" si="22"/>
        <v>*</v>
      </c>
      <c r="C195" s="64" t="str">
        <f t="shared" si="23"/>
        <v>*</v>
      </c>
      <c r="D195" s="64" t="str">
        <f t="shared" si="24"/>
        <v>*</v>
      </c>
      <c r="E195" s="64" t="str">
        <f t="shared" si="25"/>
        <v>*</v>
      </c>
      <c r="F195" s="64" t="str">
        <f t="shared" si="26"/>
        <v>*</v>
      </c>
      <c r="G195" s="64" t="str">
        <f t="shared" si="27"/>
        <v>*</v>
      </c>
      <c r="H195" s="42" t="s">
        <v>20</v>
      </c>
    </row>
    <row r="196" spans="1:8" x14ac:dyDescent="0.25">
      <c r="A196" s="64" t="str">
        <f t="shared" si="21"/>
        <v>*</v>
      </c>
      <c r="B196" s="64" t="str">
        <f t="shared" si="22"/>
        <v>*</v>
      </c>
      <c r="C196" s="64" t="str">
        <f t="shared" si="23"/>
        <v>*</v>
      </c>
      <c r="D196" s="64" t="str">
        <f t="shared" si="24"/>
        <v>*</v>
      </c>
      <c r="E196" s="64" t="str">
        <f t="shared" si="25"/>
        <v>*</v>
      </c>
      <c r="F196" s="64" t="str">
        <f t="shared" si="26"/>
        <v>*</v>
      </c>
      <c r="G196" s="64" t="str">
        <f t="shared" si="27"/>
        <v>*</v>
      </c>
      <c r="H196" s="42" t="s">
        <v>20</v>
      </c>
    </row>
    <row r="197" spans="1:8" x14ac:dyDescent="0.25">
      <c r="A197" s="64" t="str">
        <f t="shared" si="21"/>
        <v>*</v>
      </c>
      <c r="B197" s="64" t="str">
        <f t="shared" si="22"/>
        <v>*</v>
      </c>
      <c r="C197" s="64" t="str">
        <f t="shared" si="23"/>
        <v>*</v>
      </c>
      <c r="D197" s="64" t="str">
        <f t="shared" si="24"/>
        <v>*</v>
      </c>
      <c r="E197" s="64" t="str">
        <f t="shared" si="25"/>
        <v>*</v>
      </c>
      <c r="F197" s="64" t="str">
        <f t="shared" si="26"/>
        <v>*</v>
      </c>
      <c r="G197" s="64" t="str">
        <f t="shared" si="27"/>
        <v>*</v>
      </c>
      <c r="H197" s="42" t="s">
        <v>20</v>
      </c>
    </row>
    <row r="198" spans="1:8" x14ac:dyDescent="0.25">
      <c r="A198" s="64" t="str">
        <f t="shared" si="21"/>
        <v>*</v>
      </c>
      <c r="B198" s="64" t="str">
        <f t="shared" si="22"/>
        <v>*</v>
      </c>
      <c r="C198" s="64" t="str">
        <f t="shared" si="23"/>
        <v>*</v>
      </c>
      <c r="D198" s="64" t="str">
        <f t="shared" si="24"/>
        <v>*</v>
      </c>
      <c r="E198" s="64" t="str">
        <f t="shared" si="25"/>
        <v>*</v>
      </c>
      <c r="F198" s="64" t="str">
        <f t="shared" si="26"/>
        <v>*</v>
      </c>
      <c r="G198" s="64" t="str">
        <f t="shared" si="27"/>
        <v>*</v>
      </c>
      <c r="H198" s="42" t="s">
        <v>20</v>
      </c>
    </row>
    <row r="199" spans="1:8" x14ac:dyDescent="0.25">
      <c r="A199" s="64" t="str">
        <f t="shared" si="21"/>
        <v>*</v>
      </c>
      <c r="B199" s="64" t="str">
        <f t="shared" si="22"/>
        <v>*</v>
      </c>
      <c r="C199" s="64" t="str">
        <f t="shared" si="23"/>
        <v>*</v>
      </c>
      <c r="D199" s="64" t="str">
        <f t="shared" si="24"/>
        <v>*</v>
      </c>
      <c r="E199" s="64" t="str">
        <f t="shared" si="25"/>
        <v>*</v>
      </c>
      <c r="F199" s="64" t="str">
        <f t="shared" si="26"/>
        <v>*</v>
      </c>
      <c r="G199" s="64" t="str">
        <f t="shared" si="27"/>
        <v>*</v>
      </c>
      <c r="H199" s="42" t="s">
        <v>20</v>
      </c>
    </row>
    <row r="200" spans="1:8" x14ac:dyDescent="0.25">
      <c r="A200" s="64" t="str">
        <f t="shared" si="21"/>
        <v>*</v>
      </c>
      <c r="B200" s="64" t="str">
        <f t="shared" si="22"/>
        <v>*</v>
      </c>
      <c r="C200" s="64" t="str">
        <f t="shared" si="23"/>
        <v>*</v>
      </c>
      <c r="D200" s="64" t="str">
        <f t="shared" si="24"/>
        <v>*</v>
      </c>
      <c r="E200" s="64" t="str">
        <f t="shared" si="25"/>
        <v>*</v>
      </c>
      <c r="F200" s="64" t="str">
        <f t="shared" si="26"/>
        <v>*</v>
      </c>
      <c r="G200" s="64" t="str">
        <f t="shared" si="27"/>
        <v>*</v>
      </c>
      <c r="H200" s="42" t="s">
        <v>20</v>
      </c>
    </row>
    <row r="201" spans="1:8" x14ac:dyDescent="0.25">
      <c r="A201" s="64" t="str">
        <f t="shared" si="21"/>
        <v>*</v>
      </c>
      <c r="B201" s="64" t="str">
        <f t="shared" si="22"/>
        <v>*</v>
      </c>
      <c r="C201" s="64" t="str">
        <f t="shared" si="23"/>
        <v>*</v>
      </c>
      <c r="D201" s="64" t="str">
        <f t="shared" si="24"/>
        <v>*</v>
      </c>
      <c r="E201" s="64" t="str">
        <f t="shared" si="25"/>
        <v>*</v>
      </c>
      <c r="F201" s="64" t="str">
        <f t="shared" si="26"/>
        <v>*</v>
      </c>
      <c r="G201" s="64" t="str">
        <f t="shared" si="27"/>
        <v>*</v>
      </c>
      <c r="H201" s="42" t="s">
        <v>20</v>
      </c>
    </row>
    <row r="202" spans="1:8" x14ac:dyDescent="0.25">
      <c r="A202" s="10"/>
      <c r="B202" s="10"/>
      <c r="C202" s="10"/>
      <c r="D202" s="10"/>
      <c r="E202" s="10"/>
      <c r="F202" s="10"/>
      <c r="G202" s="10"/>
      <c r="H202" s="2"/>
    </row>
    <row r="203" spans="1:8" x14ac:dyDescent="0.25">
      <c r="A203" s="10"/>
      <c r="B203" s="10"/>
      <c r="C203" s="10"/>
      <c r="D203" s="10"/>
      <c r="E203" s="10"/>
      <c r="F203" s="10"/>
      <c r="G203" s="10"/>
      <c r="H203" s="2"/>
    </row>
    <row r="204" spans="1:8" x14ac:dyDescent="0.25">
      <c r="A204" s="10"/>
      <c r="B204" s="10"/>
      <c r="C204" s="10"/>
      <c r="D204" s="10"/>
      <c r="E204" s="10"/>
      <c r="F204" s="10"/>
      <c r="G204" s="10"/>
      <c r="H204" s="2"/>
    </row>
    <row r="205" spans="1:8" x14ac:dyDescent="0.25">
      <c r="A205" s="10"/>
      <c r="B205" s="10"/>
      <c r="C205" s="10"/>
      <c r="D205" s="10"/>
      <c r="E205" s="10"/>
      <c r="F205" s="10"/>
      <c r="G205" s="10"/>
      <c r="H205" s="2"/>
    </row>
    <row r="206" spans="1:8" x14ac:dyDescent="0.25">
      <c r="A206" s="10"/>
      <c r="B206" s="10"/>
      <c r="C206" s="10"/>
      <c r="D206" s="10"/>
      <c r="E206" s="10"/>
      <c r="F206" s="10"/>
      <c r="G206" s="10"/>
      <c r="H206" s="2"/>
    </row>
    <row r="207" spans="1:8" x14ac:dyDescent="0.25">
      <c r="A207" s="10"/>
      <c r="B207" s="10"/>
      <c r="C207" s="10"/>
      <c r="D207" s="10"/>
      <c r="E207" s="10"/>
      <c r="F207" s="10"/>
      <c r="G207" s="10"/>
      <c r="H207" s="2"/>
    </row>
    <row r="208" spans="1:8" x14ac:dyDescent="0.25">
      <c r="A208" s="10"/>
      <c r="B208" s="10"/>
      <c r="C208" s="10"/>
      <c r="D208" s="10"/>
      <c r="E208" s="10"/>
      <c r="F208" s="10"/>
      <c r="G208" s="10"/>
      <c r="H208" s="2"/>
    </row>
    <row r="209" spans="1:8" x14ac:dyDescent="0.25">
      <c r="A209" s="10"/>
      <c r="B209" s="10"/>
      <c r="C209" s="10"/>
      <c r="D209" s="10"/>
      <c r="E209" s="10"/>
      <c r="F209" s="10"/>
      <c r="G209" s="10"/>
      <c r="H209" s="2"/>
    </row>
    <row r="210" spans="1:8" x14ac:dyDescent="0.25">
      <c r="A210" s="10"/>
      <c r="B210" s="10"/>
      <c r="C210" s="10"/>
      <c r="D210" s="10"/>
      <c r="E210" s="10"/>
      <c r="F210" s="10"/>
      <c r="G210" s="10"/>
      <c r="H210" s="2"/>
    </row>
    <row r="211" spans="1:8" x14ac:dyDescent="0.25">
      <c r="A211" s="10"/>
      <c r="B211" s="10"/>
      <c r="C211" s="10"/>
      <c r="D211" s="10"/>
      <c r="E211" s="10"/>
      <c r="F211" s="10"/>
      <c r="G211" s="10"/>
      <c r="H211" s="2"/>
    </row>
    <row r="212" spans="1:8" x14ac:dyDescent="0.25">
      <c r="A212" s="10"/>
      <c r="B212" s="10"/>
      <c r="C212" s="10"/>
      <c r="D212" s="10"/>
      <c r="E212" s="10"/>
      <c r="F212" s="10"/>
      <c r="G212" s="10"/>
      <c r="H212" s="2"/>
    </row>
    <row r="213" spans="1:8" x14ac:dyDescent="0.25">
      <c r="A213" s="10"/>
      <c r="B213" s="10"/>
      <c r="C213" s="10"/>
      <c r="D213" s="10"/>
      <c r="E213" s="10"/>
      <c r="F213" s="10"/>
      <c r="G213" s="10"/>
      <c r="H213" s="2"/>
    </row>
    <row r="214" spans="1:8" x14ac:dyDescent="0.25">
      <c r="A214" s="10"/>
      <c r="B214" s="10"/>
      <c r="C214" s="10"/>
      <c r="D214" s="10"/>
      <c r="E214" s="10"/>
      <c r="F214" s="10"/>
      <c r="G214" s="10"/>
      <c r="H214" s="2"/>
    </row>
    <row r="215" spans="1:8" x14ac:dyDescent="0.25">
      <c r="A215" s="10"/>
      <c r="B215" s="10"/>
      <c r="C215" s="10"/>
      <c r="D215" s="10"/>
      <c r="E215" s="10"/>
      <c r="F215" s="10"/>
      <c r="G215" s="10"/>
      <c r="H215" s="2"/>
    </row>
    <row r="216" spans="1:8" x14ac:dyDescent="0.25">
      <c r="A216" s="10"/>
      <c r="B216" s="10"/>
      <c r="C216" s="10"/>
      <c r="D216" s="10"/>
      <c r="E216" s="10"/>
      <c r="F216" s="10"/>
      <c r="G216" s="10"/>
      <c r="H216" s="2"/>
    </row>
    <row r="217" spans="1:8" x14ac:dyDescent="0.25">
      <c r="A217" s="10"/>
      <c r="B217" s="10"/>
      <c r="C217" s="10"/>
      <c r="D217" s="10"/>
      <c r="E217" s="10"/>
      <c r="F217" s="10"/>
      <c r="G217" s="10"/>
      <c r="H217" s="2"/>
    </row>
    <row r="218" spans="1:8" x14ac:dyDescent="0.25">
      <c r="A218" s="10"/>
      <c r="B218" s="10"/>
      <c r="C218" s="10"/>
      <c r="D218" s="10"/>
      <c r="E218" s="10"/>
      <c r="F218" s="10"/>
      <c r="G218" s="10"/>
      <c r="H218" s="2"/>
    </row>
    <row r="219" spans="1:8" x14ac:dyDescent="0.25">
      <c r="A219" s="10"/>
      <c r="B219" s="10"/>
      <c r="C219" s="10"/>
      <c r="D219" s="10"/>
      <c r="E219" s="10"/>
      <c r="F219" s="10"/>
      <c r="G219" s="10"/>
      <c r="H219" s="2"/>
    </row>
    <row r="220" spans="1:8" x14ac:dyDescent="0.25">
      <c r="A220" s="10"/>
      <c r="B220" s="10"/>
      <c r="C220" s="10"/>
      <c r="D220" s="10"/>
      <c r="E220" s="10"/>
      <c r="F220" s="10"/>
      <c r="G220" s="10"/>
      <c r="H220" s="2"/>
    </row>
    <row r="221" spans="1:8" x14ac:dyDescent="0.25">
      <c r="A221" s="10"/>
      <c r="B221" s="10"/>
      <c r="C221" s="10"/>
      <c r="D221" s="10"/>
      <c r="E221" s="10"/>
      <c r="F221" s="10"/>
      <c r="G221" s="10"/>
      <c r="H221" s="2"/>
    </row>
    <row r="222" spans="1:8" x14ac:dyDescent="0.25">
      <c r="A222" s="10"/>
      <c r="B222" s="10"/>
      <c r="C222" s="10"/>
      <c r="D222" s="10"/>
      <c r="E222" s="10"/>
      <c r="F222" s="10"/>
      <c r="G222" s="10"/>
      <c r="H222" s="2"/>
    </row>
    <row r="223" spans="1:8" x14ac:dyDescent="0.25">
      <c r="A223" s="10"/>
      <c r="B223" s="10"/>
      <c r="C223" s="10"/>
      <c r="D223" s="10"/>
      <c r="E223" s="10"/>
      <c r="F223" s="10"/>
      <c r="G223" s="10"/>
      <c r="H223" s="2"/>
    </row>
    <row r="224" spans="1:8" x14ac:dyDescent="0.25">
      <c r="A224" s="10"/>
      <c r="B224" s="10"/>
      <c r="C224" s="10"/>
      <c r="D224" s="10"/>
      <c r="E224" s="10"/>
      <c r="F224" s="10"/>
      <c r="G224" s="10"/>
      <c r="H224" s="2"/>
    </row>
    <row r="225" spans="1:8" x14ac:dyDescent="0.25">
      <c r="A225" s="10"/>
      <c r="B225" s="10"/>
      <c r="C225" s="10"/>
      <c r="D225" s="10"/>
      <c r="E225" s="10"/>
      <c r="F225" s="10"/>
      <c r="G225" s="10"/>
      <c r="H225" s="2"/>
    </row>
    <row r="226" spans="1:8" x14ac:dyDescent="0.25">
      <c r="A226" s="10"/>
      <c r="B226" s="10"/>
      <c r="C226" s="10"/>
      <c r="D226" s="10"/>
      <c r="E226" s="10"/>
      <c r="F226" s="10"/>
      <c r="G226" s="10"/>
      <c r="H226" s="2"/>
    </row>
    <row r="227" spans="1:8" x14ac:dyDescent="0.25">
      <c r="A227" s="10"/>
      <c r="B227" s="10"/>
      <c r="C227" s="10"/>
      <c r="D227" s="10"/>
      <c r="E227" s="10"/>
      <c r="F227" s="10"/>
      <c r="G227" s="10"/>
      <c r="H227" s="2"/>
    </row>
    <row r="228" spans="1:8" x14ac:dyDescent="0.25">
      <c r="A228" s="10"/>
      <c r="B228" s="10"/>
      <c r="C228" s="10"/>
      <c r="D228" s="10"/>
      <c r="E228" s="10"/>
      <c r="F228" s="10"/>
      <c r="G228" s="10"/>
      <c r="H228" s="2"/>
    </row>
    <row r="229" spans="1:8" x14ac:dyDescent="0.25">
      <c r="A229" s="10"/>
      <c r="B229" s="10"/>
      <c r="C229" s="10"/>
      <c r="D229" s="10"/>
      <c r="E229" s="10"/>
      <c r="F229" s="10"/>
      <c r="G229" s="10"/>
      <c r="H229" s="2"/>
    </row>
    <row r="230" spans="1:8" x14ac:dyDescent="0.25">
      <c r="A230" s="10"/>
      <c r="B230" s="10"/>
      <c r="C230" s="10"/>
      <c r="D230" s="10"/>
      <c r="E230" s="10"/>
      <c r="F230" s="10"/>
      <c r="G230" s="10"/>
      <c r="H230" s="2"/>
    </row>
    <row r="231" spans="1:8" x14ac:dyDescent="0.25">
      <c r="A231" s="10"/>
      <c r="B231" s="10"/>
      <c r="C231" s="10"/>
      <c r="D231" s="10"/>
      <c r="E231" s="10"/>
      <c r="F231" s="10"/>
      <c r="G231" s="10"/>
      <c r="H231" s="2"/>
    </row>
    <row r="232" spans="1:8" x14ac:dyDescent="0.25">
      <c r="A232" s="10"/>
      <c r="B232" s="10"/>
      <c r="C232" s="10"/>
      <c r="D232" s="10"/>
      <c r="E232" s="10"/>
      <c r="F232" s="10"/>
      <c r="G232" s="10"/>
      <c r="H232" s="2"/>
    </row>
    <row r="233" spans="1:8" x14ac:dyDescent="0.25">
      <c r="A233" s="10"/>
      <c r="B233" s="10"/>
      <c r="C233" s="10"/>
      <c r="D233" s="10"/>
      <c r="E233" s="10"/>
      <c r="F233" s="10"/>
      <c r="G233" s="10"/>
      <c r="H233" s="2"/>
    </row>
    <row r="234" spans="1:8" x14ac:dyDescent="0.25">
      <c r="A234" s="10"/>
      <c r="B234" s="10"/>
      <c r="C234" s="10"/>
      <c r="D234" s="10"/>
      <c r="E234" s="10"/>
      <c r="F234" s="10"/>
      <c r="G234" s="10"/>
      <c r="H234" s="2"/>
    </row>
    <row r="235" spans="1:8" x14ac:dyDescent="0.25">
      <c r="A235" s="10"/>
      <c r="B235" s="10"/>
      <c r="C235" s="10"/>
      <c r="D235" s="10"/>
      <c r="E235" s="10"/>
      <c r="F235" s="10"/>
      <c r="G235" s="10"/>
      <c r="H235" s="2"/>
    </row>
    <row r="236" spans="1:8" x14ac:dyDescent="0.25">
      <c r="A236" s="10"/>
      <c r="B236" s="10"/>
      <c r="C236" s="10"/>
      <c r="D236" s="10"/>
      <c r="E236" s="10"/>
      <c r="F236" s="10"/>
      <c r="G236" s="10"/>
      <c r="H236" s="2"/>
    </row>
    <row r="237" spans="1:8" x14ac:dyDescent="0.25">
      <c r="A237" s="10"/>
      <c r="B237" s="10"/>
      <c r="C237" s="10"/>
      <c r="D237" s="10"/>
      <c r="E237" s="10"/>
      <c r="F237" s="10"/>
      <c r="G237" s="10"/>
      <c r="H237" s="2"/>
    </row>
    <row r="238" spans="1:8" x14ac:dyDescent="0.25">
      <c r="A238" s="10"/>
      <c r="B238" s="10"/>
      <c r="C238" s="10"/>
      <c r="D238" s="10"/>
      <c r="E238" s="10"/>
      <c r="F238" s="10"/>
      <c r="G238" s="10"/>
      <c r="H238" s="2"/>
    </row>
    <row r="239" spans="1:8" x14ac:dyDescent="0.25">
      <c r="A239" s="10"/>
      <c r="B239" s="10"/>
      <c r="C239" s="10"/>
      <c r="D239" s="10"/>
      <c r="E239" s="10"/>
      <c r="F239" s="10"/>
      <c r="G239" s="10"/>
      <c r="H239" s="2"/>
    </row>
    <row r="240" spans="1:8" x14ac:dyDescent="0.25">
      <c r="A240" s="10"/>
      <c r="B240" s="10"/>
      <c r="C240" s="10"/>
      <c r="D240" s="10"/>
      <c r="E240" s="10"/>
      <c r="F240" s="10"/>
      <c r="G240" s="10"/>
      <c r="H240" s="2"/>
    </row>
    <row r="241" spans="1:8" x14ac:dyDescent="0.25">
      <c r="A241" s="10"/>
      <c r="B241" s="10"/>
      <c r="C241" s="10"/>
      <c r="D241" s="10"/>
      <c r="E241" s="10"/>
      <c r="F241" s="10"/>
      <c r="G241" s="10"/>
      <c r="H241" s="2"/>
    </row>
    <row r="242" spans="1:8" x14ac:dyDescent="0.25">
      <c r="A242" s="10"/>
      <c r="B242" s="10"/>
      <c r="C242" s="10"/>
      <c r="D242" s="10"/>
      <c r="E242" s="10"/>
      <c r="F242" s="10"/>
      <c r="G242" s="10"/>
      <c r="H242" s="2"/>
    </row>
    <row r="243" spans="1:8" x14ac:dyDescent="0.25">
      <c r="A243" s="10"/>
      <c r="B243" s="10"/>
      <c r="C243" s="10"/>
      <c r="D243" s="10"/>
      <c r="E243" s="10"/>
      <c r="F243" s="10"/>
      <c r="G243" s="10"/>
      <c r="H243" s="2"/>
    </row>
    <row r="244" spans="1:8" x14ac:dyDescent="0.25">
      <c r="A244" s="10"/>
      <c r="B244" s="10"/>
      <c r="C244" s="10"/>
      <c r="D244" s="10"/>
      <c r="E244" s="10"/>
      <c r="F244" s="10"/>
      <c r="G244" s="10"/>
      <c r="H244" s="2"/>
    </row>
    <row r="245" spans="1:8" x14ac:dyDescent="0.25">
      <c r="A245" s="10"/>
      <c r="B245" s="10"/>
      <c r="C245" s="10"/>
      <c r="D245" s="10"/>
      <c r="E245" s="10"/>
      <c r="F245" s="10"/>
      <c r="G245" s="10"/>
      <c r="H245" s="2"/>
    </row>
    <row r="246" spans="1:8" x14ac:dyDescent="0.25">
      <c r="A246" s="10"/>
      <c r="B246" s="10"/>
      <c r="C246" s="10"/>
      <c r="D246" s="10"/>
      <c r="E246" s="10"/>
      <c r="F246" s="10"/>
      <c r="G246" s="10"/>
      <c r="H246" s="2"/>
    </row>
    <row r="247" spans="1:8" x14ac:dyDescent="0.25">
      <c r="A247" s="10"/>
      <c r="B247" s="10"/>
      <c r="C247" s="10"/>
      <c r="D247" s="10"/>
      <c r="E247" s="10"/>
      <c r="F247" s="10"/>
      <c r="G247" s="10"/>
      <c r="H247" s="2"/>
    </row>
    <row r="248" spans="1:8" x14ac:dyDescent="0.25">
      <c r="A248" s="10"/>
      <c r="B248" s="10"/>
      <c r="C248" s="10"/>
      <c r="D248" s="10"/>
      <c r="E248" s="10"/>
      <c r="F248" s="10"/>
      <c r="G248" s="10"/>
      <c r="H248" s="2"/>
    </row>
    <row r="249" spans="1:8" x14ac:dyDescent="0.25">
      <c r="A249" s="10"/>
      <c r="B249" s="10"/>
      <c r="C249" s="10"/>
      <c r="D249" s="10"/>
      <c r="E249" s="10"/>
      <c r="F249" s="10"/>
      <c r="G249" s="10"/>
      <c r="H249" s="2"/>
    </row>
    <row r="250" spans="1:8" x14ac:dyDescent="0.25">
      <c r="A250" s="10"/>
      <c r="B250" s="10"/>
      <c r="C250" s="10"/>
      <c r="D250" s="10"/>
      <c r="E250" s="10"/>
      <c r="F250" s="10"/>
      <c r="G250" s="10"/>
      <c r="H250" s="2"/>
    </row>
    <row r="251" spans="1:8" x14ac:dyDescent="0.25">
      <c r="A251" s="10"/>
      <c r="B251" s="10"/>
      <c r="C251" s="10"/>
      <c r="D251" s="10"/>
      <c r="E251" s="10"/>
      <c r="F251" s="10"/>
      <c r="G251" s="10"/>
      <c r="H251" s="2"/>
    </row>
    <row r="252" spans="1:8" x14ac:dyDescent="0.25">
      <c r="A252" s="10"/>
      <c r="B252" s="10"/>
      <c r="C252" s="10"/>
      <c r="D252" s="10"/>
      <c r="E252" s="10"/>
      <c r="F252" s="10"/>
      <c r="G252" s="10"/>
      <c r="H252" s="2"/>
    </row>
    <row r="253" spans="1:8" x14ac:dyDescent="0.25">
      <c r="A253" s="10"/>
      <c r="B253" s="10"/>
      <c r="C253" s="10"/>
      <c r="D253" s="10"/>
      <c r="E253" s="10"/>
      <c r="F253" s="10"/>
      <c r="G253" s="10"/>
      <c r="H253" s="2"/>
    </row>
    <row r="254" spans="1:8" x14ac:dyDescent="0.25">
      <c r="A254" s="10"/>
      <c r="B254" s="10"/>
      <c r="C254" s="10"/>
      <c r="D254" s="10"/>
      <c r="E254" s="10"/>
      <c r="F254" s="10"/>
      <c r="G254" s="10"/>
      <c r="H254" s="2"/>
    </row>
    <row r="255" spans="1:8" x14ac:dyDescent="0.25">
      <c r="A255" s="10"/>
      <c r="B255" s="10"/>
      <c r="C255" s="10"/>
      <c r="D255" s="10"/>
      <c r="E255" s="10"/>
      <c r="F255" s="10"/>
      <c r="G255" s="10"/>
      <c r="H255" s="2"/>
    </row>
    <row r="256" spans="1:8" x14ac:dyDescent="0.25">
      <c r="A256" s="10"/>
      <c r="B256" s="10"/>
      <c r="C256" s="10"/>
      <c r="D256" s="10"/>
      <c r="E256" s="10"/>
      <c r="F256" s="10"/>
      <c r="G256" s="10"/>
      <c r="H256" s="2"/>
    </row>
    <row r="257" spans="1:8" x14ac:dyDescent="0.25">
      <c r="A257" s="10"/>
      <c r="B257" s="10"/>
      <c r="C257" s="10"/>
      <c r="D257" s="10"/>
      <c r="E257" s="10"/>
      <c r="F257" s="10"/>
      <c r="G257" s="10"/>
      <c r="H257" s="2"/>
    </row>
    <row r="258" spans="1:8" x14ac:dyDescent="0.25">
      <c r="A258" s="10"/>
      <c r="B258" s="10"/>
      <c r="C258" s="10"/>
      <c r="D258" s="10"/>
      <c r="E258" s="10"/>
      <c r="F258" s="10"/>
      <c r="G258" s="10"/>
      <c r="H258" s="2"/>
    </row>
    <row r="259" spans="1:8" x14ac:dyDescent="0.25">
      <c r="A259" s="10"/>
      <c r="B259" s="10"/>
      <c r="C259" s="10"/>
      <c r="D259" s="10"/>
      <c r="E259" s="10"/>
      <c r="F259" s="10"/>
      <c r="G259" s="10"/>
      <c r="H259" s="2"/>
    </row>
    <row r="260" spans="1:8" x14ac:dyDescent="0.25">
      <c r="A260" s="10"/>
      <c r="B260" s="10"/>
      <c r="C260" s="10"/>
      <c r="D260" s="10"/>
      <c r="E260" s="10"/>
      <c r="F260" s="10"/>
      <c r="G260" s="10"/>
      <c r="H260" s="2"/>
    </row>
    <row r="261" spans="1:8" x14ac:dyDescent="0.25">
      <c r="A261" s="10"/>
      <c r="B261" s="10"/>
      <c r="C261" s="10"/>
      <c r="D261" s="10"/>
      <c r="E261" s="10"/>
      <c r="F261" s="10"/>
      <c r="G261" s="10"/>
      <c r="H261" s="2"/>
    </row>
    <row r="262" spans="1:8" x14ac:dyDescent="0.25">
      <c r="A262" s="10"/>
      <c r="B262" s="10"/>
      <c r="C262" s="10"/>
      <c r="D262" s="10"/>
      <c r="E262" s="10"/>
      <c r="F262" s="10"/>
      <c r="G262" s="10"/>
      <c r="H262" s="2"/>
    </row>
    <row r="263" spans="1:8" x14ac:dyDescent="0.25">
      <c r="A263" s="10"/>
      <c r="B263" s="10"/>
      <c r="C263" s="10"/>
      <c r="D263" s="10"/>
      <c r="E263" s="10"/>
      <c r="F263" s="10"/>
      <c r="G263" s="10"/>
      <c r="H263" s="2"/>
    </row>
    <row r="264" spans="1:8" x14ac:dyDescent="0.25">
      <c r="A264" s="10"/>
      <c r="B264" s="10"/>
      <c r="C264" s="10"/>
      <c r="D264" s="10"/>
      <c r="E264" s="10"/>
      <c r="F264" s="10"/>
      <c r="G264" s="10"/>
      <c r="H264" s="2"/>
    </row>
    <row r="265" spans="1:8" x14ac:dyDescent="0.25">
      <c r="A265" s="10"/>
      <c r="B265" s="10"/>
      <c r="C265" s="10"/>
      <c r="D265" s="10"/>
      <c r="E265" s="10"/>
      <c r="F265" s="10"/>
      <c r="G265" s="10"/>
      <c r="H265" s="2"/>
    </row>
    <row r="266" spans="1:8" x14ac:dyDescent="0.25">
      <c r="A266" s="10"/>
      <c r="B266" s="10"/>
      <c r="C266" s="10"/>
      <c r="D266" s="10"/>
      <c r="E266" s="10"/>
      <c r="F266" s="10"/>
      <c r="G266" s="10"/>
      <c r="H266" s="2"/>
    </row>
    <row r="267" spans="1:8" x14ac:dyDescent="0.25">
      <c r="A267" s="10"/>
      <c r="B267" s="10"/>
      <c r="C267" s="10"/>
      <c r="D267" s="10"/>
      <c r="E267" s="10"/>
      <c r="F267" s="10"/>
      <c r="G267" s="10"/>
      <c r="H267" s="2"/>
    </row>
    <row r="268" spans="1:8" x14ac:dyDescent="0.25">
      <c r="A268" s="10"/>
      <c r="B268" s="10"/>
      <c r="C268" s="10"/>
      <c r="D268" s="10"/>
      <c r="E268" s="10"/>
      <c r="F268" s="10"/>
      <c r="G268" s="10"/>
      <c r="H268" s="2"/>
    </row>
    <row r="269" spans="1:8" x14ac:dyDescent="0.25">
      <c r="A269" s="10"/>
      <c r="B269" s="10"/>
      <c r="C269" s="10"/>
      <c r="D269" s="10"/>
      <c r="E269" s="10"/>
      <c r="F269" s="10"/>
      <c r="G269" s="10"/>
      <c r="H269" s="2"/>
    </row>
    <row r="270" spans="1:8" x14ac:dyDescent="0.25">
      <c r="A270" s="10"/>
      <c r="B270" s="10"/>
      <c r="C270" s="10"/>
      <c r="D270" s="10"/>
      <c r="E270" s="10"/>
      <c r="F270" s="10"/>
      <c r="G270" s="10"/>
      <c r="H270" s="2"/>
    </row>
    <row r="271" spans="1:8" x14ac:dyDescent="0.25">
      <c r="A271" s="10"/>
      <c r="B271" s="10"/>
      <c r="C271" s="10"/>
      <c r="D271" s="10"/>
      <c r="E271" s="10"/>
      <c r="F271" s="10"/>
      <c r="G271" s="10"/>
      <c r="H271" s="2"/>
    </row>
    <row r="272" spans="1:8" x14ac:dyDescent="0.25">
      <c r="A272" s="10"/>
      <c r="B272" s="10"/>
      <c r="C272" s="10"/>
      <c r="D272" s="10"/>
      <c r="E272" s="10"/>
      <c r="F272" s="10"/>
      <c r="G272" s="10"/>
      <c r="H272" s="2"/>
    </row>
    <row r="273" spans="1:8" x14ac:dyDescent="0.25">
      <c r="A273" s="10"/>
      <c r="B273" s="10"/>
      <c r="C273" s="10"/>
      <c r="D273" s="10"/>
      <c r="E273" s="10"/>
      <c r="F273" s="10"/>
      <c r="G273" s="10"/>
      <c r="H273" s="2"/>
    </row>
    <row r="274" spans="1:8" x14ac:dyDescent="0.25">
      <c r="A274" s="10"/>
      <c r="B274" s="10"/>
      <c r="C274" s="10"/>
      <c r="D274" s="10"/>
      <c r="E274" s="10"/>
      <c r="F274" s="10"/>
      <c r="G274" s="10"/>
      <c r="H274" s="2"/>
    </row>
    <row r="275" spans="1:8" x14ac:dyDescent="0.25">
      <c r="A275" s="10"/>
      <c r="B275" s="10"/>
      <c r="C275" s="10"/>
      <c r="D275" s="10"/>
      <c r="E275" s="10"/>
      <c r="F275" s="10"/>
      <c r="G275" s="10"/>
      <c r="H275" s="2"/>
    </row>
    <row r="276" spans="1:8" x14ac:dyDescent="0.25">
      <c r="A276" s="10"/>
      <c r="B276" s="10"/>
      <c r="C276" s="10"/>
      <c r="D276" s="10"/>
      <c r="E276" s="10"/>
      <c r="F276" s="10"/>
      <c r="G276" s="10"/>
      <c r="H276" s="2"/>
    </row>
    <row r="277" spans="1:8" x14ac:dyDescent="0.25">
      <c r="A277" s="10"/>
      <c r="B277" s="10"/>
      <c r="C277" s="10"/>
      <c r="D277" s="10"/>
      <c r="E277" s="10"/>
      <c r="F277" s="10"/>
      <c r="G277" s="10"/>
      <c r="H277" s="2"/>
    </row>
    <row r="278" spans="1:8" x14ac:dyDescent="0.25">
      <c r="A278" s="10"/>
      <c r="B278" s="10"/>
      <c r="C278" s="10"/>
      <c r="D278" s="10"/>
      <c r="E278" s="10"/>
      <c r="F278" s="10"/>
      <c r="G278" s="10"/>
      <c r="H278" s="2"/>
    </row>
    <row r="279" spans="1:8" x14ac:dyDescent="0.25">
      <c r="A279" s="10"/>
      <c r="B279" s="10"/>
      <c r="C279" s="10"/>
      <c r="D279" s="10"/>
      <c r="E279" s="10"/>
      <c r="F279" s="10"/>
      <c r="G279" s="10"/>
      <c r="H279" s="2"/>
    </row>
    <row r="280" spans="1:8" x14ac:dyDescent="0.25">
      <c r="A280" s="10"/>
      <c r="B280" s="10"/>
      <c r="C280" s="10"/>
      <c r="D280" s="10"/>
      <c r="E280" s="10"/>
      <c r="F280" s="10"/>
      <c r="G280" s="10"/>
      <c r="H280" s="2"/>
    </row>
    <row r="281" spans="1:8" x14ac:dyDescent="0.25">
      <c r="A281" s="10"/>
      <c r="B281" s="10"/>
      <c r="C281" s="10"/>
      <c r="D281" s="10"/>
      <c r="E281" s="10"/>
      <c r="F281" s="10"/>
      <c r="G281" s="10"/>
      <c r="H281" s="2"/>
    </row>
    <row r="282" spans="1:8" x14ac:dyDescent="0.25">
      <c r="A282" s="10"/>
      <c r="B282" s="10"/>
      <c r="C282" s="10"/>
      <c r="D282" s="10"/>
      <c r="E282" s="10"/>
      <c r="F282" s="10"/>
      <c r="G282" s="10"/>
      <c r="H282" s="2"/>
    </row>
    <row r="283" spans="1:8" x14ac:dyDescent="0.25">
      <c r="A283" s="10"/>
      <c r="B283" s="10"/>
      <c r="C283" s="10"/>
      <c r="D283" s="10"/>
      <c r="E283" s="10"/>
      <c r="F283" s="10"/>
      <c r="G283" s="10"/>
      <c r="H283" s="2"/>
    </row>
    <row r="284" spans="1:8" x14ac:dyDescent="0.25">
      <c r="A284" s="10"/>
      <c r="B284" s="10"/>
      <c r="C284" s="10"/>
      <c r="D284" s="10"/>
      <c r="E284" s="10"/>
      <c r="F284" s="10"/>
      <c r="G284" s="10"/>
      <c r="H284" s="2"/>
    </row>
    <row r="285" spans="1:8" x14ac:dyDescent="0.25">
      <c r="A285" s="10"/>
      <c r="B285" s="10"/>
      <c r="C285" s="10"/>
      <c r="D285" s="10"/>
      <c r="E285" s="10"/>
      <c r="F285" s="10"/>
      <c r="G285" s="10"/>
      <c r="H285" s="2"/>
    </row>
    <row r="286" spans="1:8" x14ac:dyDescent="0.25">
      <c r="A286" s="10"/>
      <c r="B286" s="10"/>
      <c r="C286" s="10"/>
      <c r="D286" s="10"/>
      <c r="E286" s="10"/>
      <c r="F286" s="10"/>
      <c r="G286" s="10"/>
      <c r="H286" s="2"/>
    </row>
    <row r="287" spans="1:8" x14ac:dyDescent="0.25">
      <c r="A287" s="10"/>
      <c r="B287" s="10"/>
      <c r="C287" s="10"/>
      <c r="D287" s="10"/>
      <c r="E287" s="10"/>
      <c r="F287" s="10"/>
      <c r="G287" s="10"/>
      <c r="H287" s="2"/>
    </row>
    <row r="288" spans="1:8" x14ac:dyDescent="0.25">
      <c r="A288" s="10"/>
      <c r="B288" s="10"/>
      <c r="C288" s="10"/>
      <c r="D288" s="10"/>
      <c r="E288" s="10"/>
      <c r="F288" s="10"/>
      <c r="G288" s="10"/>
      <c r="H288" s="2"/>
    </row>
    <row r="289" spans="1:8" x14ac:dyDescent="0.25">
      <c r="A289" s="10"/>
      <c r="B289" s="10"/>
      <c r="C289" s="10"/>
      <c r="D289" s="10"/>
      <c r="E289" s="10"/>
      <c r="F289" s="10"/>
      <c r="G289" s="10"/>
      <c r="H289" s="2"/>
    </row>
    <row r="290" spans="1:8" x14ac:dyDescent="0.25">
      <c r="A290" s="10"/>
      <c r="B290" s="10"/>
      <c r="C290" s="10"/>
      <c r="D290" s="10"/>
      <c r="E290" s="10"/>
      <c r="F290" s="10"/>
      <c r="G290" s="10"/>
      <c r="H290" s="2"/>
    </row>
    <row r="291" spans="1:8" x14ac:dyDescent="0.25">
      <c r="A291" s="10"/>
      <c r="B291" s="10"/>
      <c r="C291" s="10"/>
      <c r="D291" s="10"/>
      <c r="E291" s="10"/>
      <c r="F291" s="10"/>
      <c r="G291" s="10"/>
      <c r="H291" s="2"/>
    </row>
    <row r="292" spans="1:8" x14ac:dyDescent="0.25">
      <c r="A292" s="10"/>
      <c r="B292" s="10"/>
      <c r="C292" s="10"/>
      <c r="D292" s="10"/>
      <c r="E292" s="10"/>
      <c r="F292" s="10"/>
      <c r="G292" s="10"/>
      <c r="H292" s="2"/>
    </row>
    <row r="293" spans="1:8" x14ac:dyDescent="0.25">
      <c r="A293" s="10"/>
      <c r="B293" s="10"/>
      <c r="C293" s="10"/>
      <c r="D293" s="10"/>
      <c r="E293" s="10"/>
      <c r="F293" s="10"/>
      <c r="G293" s="10"/>
      <c r="H293" s="2"/>
    </row>
    <row r="294" spans="1:8" x14ac:dyDescent="0.25">
      <c r="A294" s="10"/>
      <c r="B294" s="10"/>
      <c r="C294" s="10"/>
      <c r="D294" s="10"/>
      <c r="E294" s="10"/>
      <c r="F294" s="10"/>
      <c r="G294" s="10"/>
      <c r="H294" s="2"/>
    </row>
    <row r="295" spans="1:8" x14ac:dyDescent="0.25">
      <c r="A295" s="10"/>
      <c r="B295" s="10"/>
      <c r="C295" s="10"/>
      <c r="D295" s="10"/>
      <c r="E295" s="10"/>
      <c r="F295" s="10"/>
      <c r="G295" s="10"/>
      <c r="H295" s="2"/>
    </row>
    <row r="296" spans="1:8" x14ac:dyDescent="0.25">
      <c r="A296" s="10"/>
      <c r="B296" s="10"/>
      <c r="C296" s="10"/>
      <c r="D296" s="10"/>
      <c r="E296" s="10"/>
      <c r="F296" s="10"/>
      <c r="G296" s="10"/>
      <c r="H296" s="2"/>
    </row>
    <row r="297" spans="1:8" x14ac:dyDescent="0.25">
      <c r="A297" s="10"/>
      <c r="B297" s="10"/>
      <c r="C297" s="10"/>
      <c r="D297" s="10"/>
      <c r="E297" s="10"/>
      <c r="F297" s="10"/>
      <c r="G297" s="10"/>
      <c r="H297" s="2"/>
    </row>
    <row r="298" spans="1:8" x14ac:dyDescent="0.25">
      <c r="A298" s="10"/>
      <c r="B298" s="10"/>
      <c r="C298" s="10"/>
      <c r="D298" s="10"/>
      <c r="E298" s="10"/>
      <c r="F298" s="10"/>
      <c r="G298" s="10"/>
      <c r="H298" s="2"/>
    </row>
    <row r="299" spans="1:8" x14ac:dyDescent="0.25">
      <c r="A299" s="10"/>
      <c r="B299" s="10"/>
      <c r="C299" s="10"/>
      <c r="D299" s="10"/>
      <c r="E299" s="10"/>
      <c r="F299" s="10"/>
      <c r="G299" s="10"/>
      <c r="H299" s="2"/>
    </row>
    <row r="300" spans="1:8" x14ac:dyDescent="0.25">
      <c r="A300" s="10"/>
      <c r="B300" s="10"/>
      <c r="C300" s="10"/>
      <c r="D300" s="10"/>
      <c r="E300" s="10"/>
      <c r="F300" s="10"/>
      <c r="G300" s="10"/>
      <c r="H300" s="2"/>
    </row>
    <row r="301" spans="1:8" x14ac:dyDescent="0.25">
      <c r="A301" s="10"/>
      <c r="B301" s="10"/>
      <c r="C301" s="10"/>
      <c r="D301" s="10"/>
      <c r="E301" s="10"/>
      <c r="F301" s="10"/>
      <c r="G301" s="10"/>
      <c r="H301" s="2"/>
    </row>
  </sheetData>
  <mergeCells count="2">
    <mergeCell ref="K3:P4"/>
    <mergeCell ref="K5:P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1"/>
  <sheetViews>
    <sheetView workbookViewId="0">
      <selection activeCell="D9" sqref="D9"/>
    </sheetView>
  </sheetViews>
  <sheetFormatPr defaultRowHeight="15" x14ac:dyDescent="0.25"/>
  <cols>
    <col min="1" max="1" width="11.140625" customWidth="1"/>
    <col min="3" max="3" width="18.85546875" customWidth="1"/>
    <col min="4" max="4" width="38.85546875" customWidth="1"/>
    <col min="14" max="14" width="21.85546875" customWidth="1"/>
    <col min="15" max="15" width="15.7109375" customWidth="1"/>
    <col min="16" max="16" width="16.42578125" customWidth="1"/>
  </cols>
  <sheetData>
    <row r="1" spans="1:16" x14ac:dyDescent="0.25">
      <c r="A1" s="29" t="s">
        <v>58</v>
      </c>
      <c r="B1" s="29" t="s">
        <v>79</v>
      </c>
      <c r="C1" s="29" t="s">
        <v>78</v>
      </c>
      <c r="D1" s="29" t="s">
        <v>43</v>
      </c>
    </row>
    <row r="2" spans="1:16" s="29" customFormat="1" x14ac:dyDescent="0.25">
      <c r="A2" s="32">
        <v>42796</v>
      </c>
      <c r="B2" s="33" t="s">
        <v>80</v>
      </c>
      <c r="C2" s="29" t="s">
        <v>81</v>
      </c>
      <c r="D2" s="51" t="s">
        <v>82</v>
      </c>
    </row>
    <row r="3" spans="1:16" x14ac:dyDescent="0.25">
      <c r="A3" s="48">
        <v>42809</v>
      </c>
      <c r="B3" s="49" t="s">
        <v>83</v>
      </c>
      <c r="C3" s="50" t="s">
        <v>84</v>
      </c>
      <c r="D3" s="52" t="s">
        <v>85</v>
      </c>
    </row>
    <row r="4" spans="1:16" x14ac:dyDescent="0.25">
      <c r="A4" s="48">
        <v>42822</v>
      </c>
      <c r="B4" s="33" t="s">
        <v>91</v>
      </c>
      <c r="C4" s="50" t="s">
        <v>81</v>
      </c>
      <c r="D4" t="s">
        <v>94</v>
      </c>
    </row>
    <row r="5" spans="1:16" x14ac:dyDescent="0.25">
      <c r="A5" s="48">
        <v>42832</v>
      </c>
      <c r="B5" s="49" t="s">
        <v>106</v>
      </c>
      <c r="C5" s="50" t="s">
        <v>84</v>
      </c>
      <c r="D5" t="s">
        <v>107</v>
      </c>
      <c r="N5" t="s">
        <v>184</v>
      </c>
    </row>
    <row r="6" spans="1:16" x14ac:dyDescent="0.25">
      <c r="A6" s="74">
        <v>42851</v>
      </c>
      <c r="B6" s="49" t="s">
        <v>119</v>
      </c>
      <c r="C6" s="50" t="s">
        <v>120</v>
      </c>
      <c r="D6" t="s">
        <v>121</v>
      </c>
      <c r="N6" s="164" t="s">
        <v>169</v>
      </c>
      <c r="O6" s="164" t="s">
        <v>170</v>
      </c>
      <c r="P6" s="164" t="s">
        <v>171</v>
      </c>
    </row>
    <row r="7" spans="1:16" x14ac:dyDescent="0.25">
      <c r="A7" s="74">
        <v>43516</v>
      </c>
      <c r="B7" s="49" t="s">
        <v>123</v>
      </c>
      <c r="C7" s="50" t="s">
        <v>124</v>
      </c>
      <c r="D7" t="s">
        <v>125</v>
      </c>
      <c r="N7" s="165"/>
      <c r="O7" s="166"/>
      <c r="P7" s="165"/>
    </row>
    <row r="8" spans="1:16" x14ac:dyDescent="0.25">
      <c r="A8" s="74">
        <v>45174</v>
      </c>
      <c r="B8" s="49" t="s">
        <v>165</v>
      </c>
      <c r="C8" s="50" t="s">
        <v>137</v>
      </c>
      <c r="D8" t="s">
        <v>188</v>
      </c>
      <c r="N8" s="166" t="s">
        <v>172</v>
      </c>
      <c r="O8" s="166">
        <v>10</v>
      </c>
      <c r="P8" s="166">
        <v>25</v>
      </c>
    </row>
    <row r="9" spans="1:16" x14ac:dyDescent="0.25">
      <c r="B9" s="31"/>
      <c r="N9" s="166" t="s">
        <v>3</v>
      </c>
      <c r="O9" s="166">
        <v>4.9000000000000004</v>
      </c>
      <c r="P9" s="166">
        <v>9.1999999999999993</v>
      </c>
    </row>
    <row r="10" spans="1:16" x14ac:dyDescent="0.25">
      <c r="B10" s="31"/>
      <c r="N10" s="166" t="s">
        <v>173</v>
      </c>
      <c r="O10" s="166">
        <v>0.05</v>
      </c>
      <c r="P10" s="166">
        <v>29.65</v>
      </c>
    </row>
    <row r="11" spans="1:16" x14ac:dyDescent="0.25">
      <c r="B11" s="31"/>
      <c r="N11" s="166" t="s">
        <v>174</v>
      </c>
      <c r="O11" s="166">
        <v>10</v>
      </c>
      <c r="P11" s="166">
        <v>60</v>
      </c>
    </row>
    <row r="12" spans="1:16" x14ac:dyDescent="0.25">
      <c r="B12" s="31"/>
      <c r="N12" s="166" t="s">
        <v>175</v>
      </c>
      <c r="O12" s="166">
        <v>0.20399999999999999</v>
      </c>
      <c r="P12" s="166">
        <v>120.24</v>
      </c>
    </row>
    <row r="13" spans="1:16" x14ac:dyDescent="0.25">
      <c r="B13" s="31"/>
      <c r="N13" s="166" t="s">
        <v>176</v>
      </c>
      <c r="O13" s="166">
        <v>2.4E-2</v>
      </c>
      <c r="P13" s="166">
        <v>51.9</v>
      </c>
    </row>
    <row r="14" spans="1:16" x14ac:dyDescent="0.25">
      <c r="B14" s="31"/>
      <c r="N14" s="166" t="s">
        <v>177</v>
      </c>
      <c r="O14" s="166">
        <v>0.16</v>
      </c>
      <c r="P14" s="166">
        <v>236.9</v>
      </c>
    </row>
    <row r="15" spans="1:16" x14ac:dyDescent="0.25">
      <c r="B15" s="31"/>
      <c r="N15" s="166" t="s">
        <v>178</v>
      </c>
      <c r="O15" s="166">
        <v>3.9E-2</v>
      </c>
      <c r="P15" s="166">
        <v>156</v>
      </c>
    </row>
    <row r="16" spans="1:16" x14ac:dyDescent="0.25">
      <c r="B16" s="31"/>
      <c r="N16" s="166" t="s">
        <v>179</v>
      </c>
      <c r="O16" s="166">
        <v>9.6000000000000002E-2</v>
      </c>
      <c r="P16" s="166">
        <v>278.39999999999998</v>
      </c>
    </row>
    <row r="17" spans="2:16" x14ac:dyDescent="0.25">
      <c r="B17" s="31"/>
      <c r="N17" s="166" t="s">
        <v>180</v>
      </c>
      <c r="O17" s="166">
        <v>0.32</v>
      </c>
      <c r="P17" s="166">
        <v>279.72000000000003</v>
      </c>
    </row>
    <row r="18" spans="2:16" x14ac:dyDescent="0.25">
      <c r="B18" s="31"/>
      <c r="N18" s="166" t="s">
        <v>181</v>
      </c>
      <c r="O18" s="166">
        <v>1.99</v>
      </c>
      <c r="P18" s="166">
        <v>360</v>
      </c>
    </row>
    <row r="19" spans="2:16" x14ac:dyDescent="0.25">
      <c r="B19" s="31"/>
      <c r="N19" s="166" t="s">
        <v>182</v>
      </c>
      <c r="O19" s="166">
        <v>5.6000000000000001E-2</v>
      </c>
      <c r="P19" s="166">
        <v>44.92</v>
      </c>
    </row>
    <row r="20" spans="2:16" x14ac:dyDescent="0.25">
      <c r="B20" s="31"/>
      <c r="N20" s="166" t="s">
        <v>183</v>
      </c>
      <c r="O20" s="166">
        <v>0</v>
      </c>
      <c r="P20" s="166">
        <v>0</v>
      </c>
    </row>
    <row r="21" spans="2:16" x14ac:dyDescent="0.25">
      <c r="B21" s="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3"/>
  <sheetViews>
    <sheetView topLeftCell="A4" zoomScaleNormal="100" workbookViewId="0">
      <selection activeCell="D45" sqref="D45"/>
    </sheetView>
  </sheetViews>
  <sheetFormatPr defaultRowHeight="15" x14ac:dyDescent="0.25"/>
  <cols>
    <col min="2" max="2" width="10.7109375" bestFit="1" customWidth="1"/>
    <col min="3" max="3" width="12.28515625" bestFit="1" customWidth="1"/>
    <col min="13" max="13" width="11.28515625" bestFit="1" customWidth="1"/>
    <col min="15" max="15" width="2.140625" style="2" customWidth="1"/>
    <col min="16" max="16" width="14.85546875" style="2" customWidth="1"/>
    <col min="17" max="21" width="9.140625" style="2"/>
    <col min="22" max="22" width="8.5703125" style="2" bestFit="1" customWidth="1"/>
    <col min="23" max="24" width="9.140625" style="2"/>
    <col min="25" max="25" width="9.85546875" style="2" customWidth="1"/>
    <col min="26" max="28" width="9.140625" style="2"/>
  </cols>
  <sheetData>
    <row r="1" spans="1:25" ht="41.25" customHeight="1" x14ac:dyDescent="0.25">
      <c r="A1" s="148" t="s">
        <v>138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P1" s="53"/>
      <c r="Q1" s="150"/>
      <c r="R1" s="150"/>
      <c r="S1" s="150"/>
      <c r="T1" s="150"/>
      <c r="U1" s="150"/>
      <c r="V1" s="150"/>
      <c r="W1" s="150"/>
      <c r="X1" s="150"/>
      <c r="Y1" s="150"/>
    </row>
    <row r="2" spans="1:25" ht="21" customHeight="1" x14ac:dyDescent="0.25">
      <c r="A2" s="149" t="s">
        <v>163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P2" s="151"/>
      <c r="Q2" s="150"/>
      <c r="R2" s="152"/>
      <c r="S2" s="152"/>
      <c r="T2" s="152"/>
      <c r="U2" s="152"/>
      <c r="V2" s="152"/>
      <c r="W2" s="152"/>
      <c r="X2" s="152"/>
      <c r="Y2" s="152"/>
    </row>
    <row r="3" spans="1:25" ht="18.75" customHeight="1" x14ac:dyDescent="0.3">
      <c r="A3" s="161" t="s">
        <v>164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P3" s="153"/>
      <c r="Q3" s="150"/>
      <c r="R3" s="150"/>
      <c r="S3" s="150"/>
      <c r="T3" s="150"/>
      <c r="U3" s="150"/>
      <c r="V3" s="150"/>
      <c r="W3" s="150"/>
      <c r="X3" s="150"/>
      <c r="Y3" s="150"/>
    </row>
    <row r="4" spans="1:25" ht="18.75" customHeight="1" x14ac:dyDescent="0.25">
      <c r="A4" s="149" t="s">
        <v>161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P4" s="153"/>
      <c r="Q4" s="150"/>
      <c r="R4" s="150"/>
      <c r="S4" s="150"/>
      <c r="T4" s="150"/>
      <c r="U4" s="150"/>
      <c r="V4" s="150"/>
      <c r="W4" s="150"/>
      <c r="X4" s="150"/>
      <c r="Y4" s="150"/>
    </row>
    <row r="5" spans="1:25" ht="20.25" customHeight="1" thickBo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19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23</v>
      </c>
      <c r="O5" s="6"/>
      <c r="P5" s="153"/>
      <c r="Q5" s="169"/>
      <c r="R5" s="169"/>
      <c r="S5" s="169"/>
      <c r="T5" s="169"/>
      <c r="U5" s="169"/>
      <c r="V5" s="169"/>
      <c r="W5" s="169"/>
      <c r="X5" s="169"/>
      <c r="Y5" s="169"/>
    </row>
    <row r="6" spans="1:25" ht="18" customHeight="1" x14ac:dyDescent="0.25">
      <c r="A6" s="6"/>
      <c r="B6" s="6"/>
      <c r="C6" s="6" t="s">
        <v>22</v>
      </c>
      <c r="D6" s="6"/>
      <c r="E6" s="6" t="s">
        <v>40</v>
      </c>
      <c r="F6" s="6" t="s">
        <v>41</v>
      </c>
      <c r="G6" s="6" t="s">
        <v>42</v>
      </c>
      <c r="H6" s="6" t="s">
        <v>42</v>
      </c>
      <c r="I6" s="6" t="s">
        <v>42</v>
      </c>
      <c r="J6" s="6" t="s">
        <v>42</v>
      </c>
      <c r="K6" s="6" t="s">
        <v>42</v>
      </c>
      <c r="L6" s="6" t="s">
        <v>42</v>
      </c>
      <c r="M6" s="6" t="s">
        <v>50</v>
      </c>
      <c r="N6" s="6" t="s">
        <v>42</v>
      </c>
      <c r="O6" s="6"/>
      <c r="P6" s="150"/>
      <c r="Q6" s="169"/>
      <c r="R6" s="169"/>
      <c r="S6" s="169"/>
      <c r="T6" s="169"/>
      <c r="U6" s="169"/>
      <c r="V6" s="169"/>
      <c r="W6" s="169"/>
      <c r="X6" s="169"/>
      <c r="Y6" s="169"/>
    </row>
    <row r="7" spans="1:25" ht="15.75" x14ac:dyDescent="0.25">
      <c r="A7" s="18" t="s">
        <v>20</v>
      </c>
      <c r="B7" s="18" t="s">
        <v>20</v>
      </c>
      <c r="C7" s="18" t="s">
        <v>20</v>
      </c>
      <c r="D7" s="18" t="s">
        <v>20</v>
      </c>
      <c r="E7" s="145" t="s">
        <v>20</v>
      </c>
      <c r="F7" s="146">
        <v>10</v>
      </c>
      <c r="G7" s="145" t="s">
        <v>20</v>
      </c>
      <c r="H7" s="145" t="s">
        <v>20</v>
      </c>
      <c r="I7" s="145" t="s">
        <v>20</v>
      </c>
      <c r="J7" s="145" t="s">
        <v>20</v>
      </c>
      <c r="K7" s="145" t="s">
        <v>20</v>
      </c>
      <c r="L7" s="145" t="s">
        <v>20</v>
      </c>
      <c r="M7" s="145" t="s">
        <v>20</v>
      </c>
      <c r="N7" s="147">
        <v>9.9999999999999995E-7</v>
      </c>
      <c r="P7" s="150"/>
      <c r="Q7" s="169"/>
      <c r="R7" s="169"/>
      <c r="S7" s="169"/>
      <c r="T7" s="169"/>
      <c r="U7" s="169"/>
      <c r="V7" s="169"/>
      <c r="W7" s="169"/>
      <c r="X7" s="169"/>
      <c r="Y7" s="169"/>
    </row>
    <row r="8" spans="1:25" ht="15.75" thickBot="1" x14ac:dyDescent="0.3">
      <c r="A8" s="18" t="s">
        <v>20</v>
      </c>
      <c r="B8" s="18" t="s">
        <v>20</v>
      </c>
      <c r="C8" s="18" t="s">
        <v>20</v>
      </c>
      <c r="D8" s="18" t="s">
        <v>20</v>
      </c>
      <c r="E8" s="145" t="s">
        <v>20</v>
      </c>
      <c r="F8" s="146">
        <v>10</v>
      </c>
      <c r="G8" s="145" t="s">
        <v>20</v>
      </c>
      <c r="H8" s="145" t="s">
        <v>20</v>
      </c>
      <c r="I8" s="145" t="s">
        <v>20</v>
      </c>
      <c r="J8" s="145" t="s">
        <v>20</v>
      </c>
      <c r="K8" s="145" t="s">
        <v>20</v>
      </c>
      <c r="L8" s="145" t="s">
        <v>20</v>
      </c>
      <c r="M8" s="145" t="s">
        <v>20</v>
      </c>
      <c r="N8" s="147">
        <v>9.9999999999999995E-7</v>
      </c>
      <c r="P8" s="4" t="s">
        <v>15</v>
      </c>
      <c r="R8" s="3"/>
      <c r="S8" s="3"/>
      <c r="T8" s="3"/>
      <c r="U8" s="3"/>
      <c r="V8" s="3"/>
      <c r="W8" s="3"/>
    </row>
    <row r="9" spans="1:25" x14ac:dyDescent="0.25">
      <c r="A9" s="18" t="s">
        <v>20</v>
      </c>
      <c r="B9" s="18" t="s">
        <v>20</v>
      </c>
      <c r="C9" s="18" t="s">
        <v>20</v>
      </c>
      <c r="D9" s="18" t="s">
        <v>20</v>
      </c>
      <c r="E9" s="145" t="s">
        <v>20</v>
      </c>
      <c r="F9" s="146">
        <v>10</v>
      </c>
      <c r="G9" s="145" t="s">
        <v>20</v>
      </c>
      <c r="H9" s="145" t="s">
        <v>20</v>
      </c>
      <c r="I9" s="145" t="s">
        <v>20</v>
      </c>
      <c r="J9" s="145" t="s">
        <v>20</v>
      </c>
      <c r="K9" s="145" t="s">
        <v>20</v>
      </c>
      <c r="L9" s="145" t="s">
        <v>20</v>
      </c>
      <c r="M9" s="145" t="s">
        <v>20</v>
      </c>
      <c r="N9" s="147">
        <v>9.9999999999999995E-7</v>
      </c>
      <c r="Q9" s="13" t="s">
        <v>16</v>
      </c>
      <c r="R9" s="13" t="s">
        <v>3</v>
      </c>
      <c r="S9" s="13" t="s">
        <v>5</v>
      </c>
      <c r="T9" s="13" t="s">
        <v>6</v>
      </c>
      <c r="U9" s="13" t="s">
        <v>7</v>
      </c>
      <c r="V9" s="13" t="s">
        <v>8</v>
      </c>
    </row>
    <row r="10" spans="1:25" ht="15" customHeight="1" x14ac:dyDescent="0.25">
      <c r="A10" s="18" t="s">
        <v>20</v>
      </c>
      <c r="B10" s="18" t="s">
        <v>20</v>
      </c>
      <c r="C10" s="18" t="s">
        <v>20</v>
      </c>
      <c r="D10" s="18" t="s">
        <v>20</v>
      </c>
      <c r="E10" s="145" t="s">
        <v>20</v>
      </c>
      <c r="F10" s="146">
        <v>10</v>
      </c>
      <c r="G10" s="145" t="s">
        <v>20</v>
      </c>
      <c r="H10" s="145" t="s">
        <v>20</v>
      </c>
      <c r="I10" s="145" t="s">
        <v>20</v>
      </c>
      <c r="J10" s="145" t="s">
        <v>20</v>
      </c>
      <c r="K10" s="145" t="s">
        <v>20</v>
      </c>
      <c r="L10" s="145" t="s">
        <v>20</v>
      </c>
      <c r="M10" s="145" t="s">
        <v>20</v>
      </c>
      <c r="N10" s="147">
        <v>9.9999999999999995E-7</v>
      </c>
      <c r="P10" s="14" t="s">
        <v>17</v>
      </c>
      <c r="Q10" s="10" t="str">
        <f t="shared" ref="Q10:V10" si="0">IF(ISNUMBER(C$7),MIN(C$7:C$44),"*")</f>
        <v>*</v>
      </c>
      <c r="R10" s="10" t="str">
        <f t="shared" si="0"/>
        <v>*</v>
      </c>
      <c r="S10" s="10" t="str">
        <f t="shared" si="0"/>
        <v>*</v>
      </c>
      <c r="T10" s="10">
        <f t="shared" si="0"/>
        <v>10</v>
      </c>
      <c r="U10" s="10" t="str">
        <f t="shared" si="0"/>
        <v>*</v>
      </c>
      <c r="V10" s="10" t="str">
        <f t="shared" si="0"/>
        <v>*</v>
      </c>
    </row>
    <row r="11" spans="1:25" x14ac:dyDescent="0.25">
      <c r="A11" s="18" t="s">
        <v>20</v>
      </c>
      <c r="B11" s="18" t="s">
        <v>20</v>
      </c>
      <c r="C11" s="18" t="s">
        <v>20</v>
      </c>
      <c r="D11" s="18" t="s">
        <v>20</v>
      </c>
      <c r="E11" s="145" t="s">
        <v>20</v>
      </c>
      <c r="F11" s="146">
        <v>10</v>
      </c>
      <c r="G11" s="145" t="s">
        <v>20</v>
      </c>
      <c r="H11" s="145" t="s">
        <v>20</v>
      </c>
      <c r="I11" s="145" t="s">
        <v>20</v>
      </c>
      <c r="J11" s="145" t="s">
        <v>20</v>
      </c>
      <c r="K11" s="145" t="s">
        <v>20</v>
      </c>
      <c r="L11" s="145" t="s">
        <v>20</v>
      </c>
      <c r="M11" s="145" t="s">
        <v>20</v>
      </c>
      <c r="N11" s="147">
        <v>9.9999999999999995E-7</v>
      </c>
      <c r="P11" s="14" t="s">
        <v>18</v>
      </c>
      <c r="Q11" s="10" t="str">
        <f t="shared" ref="Q11:V11" si="1">IF(ISNUMBER(C$7),MAX(C$7:C$44),"*")</f>
        <v>*</v>
      </c>
      <c r="R11" s="10" t="str">
        <f t="shared" si="1"/>
        <v>*</v>
      </c>
      <c r="S11" s="10" t="str">
        <f t="shared" si="1"/>
        <v>*</v>
      </c>
      <c r="T11" s="10">
        <f t="shared" si="1"/>
        <v>10</v>
      </c>
      <c r="U11" s="10" t="str">
        <f t="shared" si="1"/>
        <v>*</v>
      </c>
      <c r="V11" s="10" t="str">
        <f t="shared" si="1"/>
        <v>*</v>
      </c>
    </row>
    <row r="12" spans="1:25" ht="15" customHeight="1" x14ac:dyDescent="0.25">
      <c r="A12" s="18" t="s">
        <v>20</v>
      </c>
      <c r="B12" s="18" t="s">
        <v>20</v>
      </c>
      <c r="C12" s="18" t="s">
        <v>20</v>
      </c>
      <c r="D12" s="18" t="s">
        <v>20</v>
      </c>
      <c r="E12" s="145" t="s">
        <v>20</v>
      </c>
      <c r="F12" s="146">
        <v>10</v>
      </c>
      <c r="G12" s="145" t="s">
        <v>20</v>
      </c>
      <c r="H12" s="145" t="s">
        <v>20</v>
      </c>
      <c r="I12" s="145" t="s">
        <v>20</v>
      </c>
      <c r="J12" s="145" t="s">
        <v>20</v>
      </c>
      <c r="K12" s="145" t="s">
        <v>20</v>
      </c>
      <c r="L12" s="145" t="s">
        <v>20</v>
      </c>
      <c r="M12" s="145" t="s">
        <v>20</v>
      </c>
      <c r="N12" s="147">
        <v>9.9999999999999995E-7</v>
      </c>
      <c r="P12" s="15">
        <v>0.1</v>
      </c>
      <c r="Q12" s="9" t="str">
        <f t="shared" ref="Q12:V12" si="2">IF(ISNUMBER(C$7),PERCENTILE(C$7:C$44,0.1),"*")</f>
        <v>*</v>
      </c>
      <c r="R12" s="9" t="str">
        <f t="shared" si="2"/>
        <v>*</v>
      </c>
      <c r="S12" s="9" t="str">
        <f t="shared" si="2"/>
        <v>*</v>
      </c>
      <c r="T12" s="9">
        <f t="shared" si="2"/>
        <v>10</v>
      </c>
      <c r="U12" s="9" t="str">
        <f t="shared" si="2"/>
        <v>*</v>
      </c>
      <c r="V12" s="9" t="str">
        <f t="shared" si="2"/>
        <v>*</v>
      </c>
    </row>
    <row r="13" spans="1:25" x14ac:dyDescent="0.25">
      <c r="A13" s="18" t="s">
        <v>20</v>
      </c>
      <c r="B13" s="18" t="s">
        <v>20</v>
      </c>
      <c r="C13" s="18" t="s">
        <v>20</v>
      </c>
      <c r="D13" s="18" t="s">
        <v>20</v>
      </c>
      <c r="E13" s="145" t="s">
        <v>20</v>
      </c>
      <c r="F13" s="146">
        <v>10</v>
      </c>
      <c r="G13" s="145" t="s">
        <v>20</v>
      </c>
      <c r="H13" s="145" t="s">
        <v>20</v>
      </c>
      <c r="I13" s="145" t="s">
        <v>20</v>
      </c>
      <c r="J13" s="145" t="s">
        <v>20</v>
      </c>
      <c r="K13" s="145" t="s">
        <v>20</v>
      </c>
      <c r="L13" s="145" t="s">
        <v>20</v>
      </c>
      <c r="M13" s="145" t="s">
        <v>20</v>
      </c>
      <c r="N13" s="147">
        <v>9.9999999999999995E-7</v>
      </c>
      <c r="P13" s="15">
        <v>0.9</v>
      </c>
      <c r="Q13" s="9" t="str">
        <f t="shared" ref="Q13:V13" si="3">IF(ISNUMBER(C$7),PERCENTILE(C$7:C$44,0.9),"*")</f>
        <v>*</v>
      </c>
      <c r="R13" s="9" t="str">
        <f t="shared" si="3"/>
        <v>*</v>
      </c>
      <c r="S13" s="9" t="str">
        <f t="shared" si="3"/>
        <v>*</v>
      </c>
      <c r="T13" s="9">
        <f t="shared" si="3"/>
        <v>10</v>
      </c>
      <c r="U13" s="9" t="str">
        <f t="shared" si="3"/>
        <v>*</v>
      </c>
      <c r="V13" s="9" t="str">
        <f t="shared" si="3"/>
        <v>*</v>
      </c>
    </row>
    <row r="14" spans="1:25" x14ac:dyDescent="0.25">
      <c r="A14" s="18" t="s">
        <v>20</v>
      </c>
      <c r="B14" s="18" t="s">
        <v>20</v>
      </c>
      <c r="C14" s="18" t="s">
        <v>20</v>
      </c>
      <c r="D14" s="18" t="s">
        <v>20</v>
      </c>
      <c r="E14" s="145" t="s">
        <v>20</v>
      </c>
      <c r="F14" s="146">
        <v>10</v>
      </c>
      <c r="G14" s="145" t="s">
        <v>20</v>
      </c>
      <c r="H14" s="145" t="s">
        <v>20</v>
      </c>
      <c r="I14" s="145" t="s">
        <v>20</v>
      </c>
      <c r="J14" s="145" t="s">
        <v>20</v>
      </c>
      <c r="K14" s="145" t="s">
        <v>20</v>
      </c>
      <c r="L14" s="145" t="s">
        <v>20</v>
      </c>
      <c r="M14" s="145" t="s">
        <v>20</v>
      </c>
      <c r="N14" s="147">
        <v>9.9999999999999995E-7</v>
      </c>
      <c r="P14" s="5"/>
    </row>
    <row r="15" spans="1:25" x14ac:dyDescent="0.25">
      <c r="A15" s="18" t="s">
        <v>20</v>
      </c>
      <c r="B15" s="18" t="s">
        <v>20</v>
      </c>
      <c r="C15" s="18" t="s">
        <v>20</v>
      </c>
      <c r="D15" s="18" t="s">
        <v>20</v>
      </c>
      <c r="E15" s="145" t="s">
        <v>20</v>
      </c>
      <c r="F15" s="146">
        <v>10</v>
      </c>
      <c r="G15" s="145" t="s">
        <v>20</v>
      </c>
      <c r="H15" s="145" t="s">
        <v>20</v>
      </c>
      <c r="I15" s="145" t="s">
        <v>20</v>
      </c>
      <c r="J15" s="145" t="s">
        <v>20</v>
      </c>
      <c r="K15" s="145" t="s">
        <v>20</v>
      </c>
      <c r="L15" s="145" t="s">
        <v>20</v>
      </c>
      <c r="M15" s="145" t="s">
        <v>20</v>
      </c>
      <c r="N15" s="147">
        <v>9.9999999999999995E-7</v>
      </c>
      <c r="P15" s="5"/>
      <c r="Q15" s="8" t="s">
        <v>19</v>
      </c>
      <c r="R15" s="8" t="s">
        <v>10</v>
      </c>
      <c r="S15" s="8" t="s">
        <v>11</v>
      </c>
      <c r="T15" s="8" t="s">
        <v>12</v>
      </c>
      <c r="U15" s="8" t="s">
        <v>13</v>
      </c>
      <c r="V15" s="8" t="s">
        <v>23</v>
      </c>
      <c r="W15" s="7"/>
    </row>
    <row r="16" spans="1:25" x14ac:dyDescent="0.25">
      <c r="A16" s="18" t="s">
        <v>20</v>
      </c>
      <c r="B16" s="18" t="s">
        <v>20</v>
      </c>
      <c r="C16" s="18" t="s">
        <v>20</v>
      </c>
      <c r="D16" s="18" t="s">
        <v>20</v>
      </c>
      <c r="E16" s="145" t="s">
        <v>20</v>
      </c>
      <c r="F16" s="146">
        <v>10</v>
      </c>
      <c r="G16" s="145" t="s">
        <v>20</v>
      </c>
      <c r="H16" s="145" t="s">
        <v>20</v>
      </c>
      <c r="I16" s="145" t="s">
        <v>20</v>
      </c>
      <c r="J16" s="145" t="s">
        <v>20</v>
      </c>
      <c r="K16" s="145" t="s">
        <v>20</v>
      </c>
      <c r="L16" s="145" t="s">
        <v>20</v>
      </c>
      <c r="M16" s="145" t="s">
        <v>20</v>
      </c>
      <c r="N16" s="147">
        <v>9.9999999999999995E-7</v>
      </c>
      <c r="P16" s="14" t="s">
        <v>17</v>
      </c>
      <c r="Q16" s="10" t="str">
        <f t="shared" ref="Q16:V16" si="4">IF(ISNUMBER(I$7),MIN(I$7:I$44),"*")</f>
        <v>*</v>
      </c>
      <c r="R16" s="10" t="str">
        <f t="shared" si="4"/>
        <v>*</v>
      </c>
      <c r="S16" s="10" t="str">
        <f t="shared" si="4"/>
        <v>*</v>
      </c>
      <c r="T16" s="10" t="str">
        <f t="shared" si="4"/>
        <v>*</v>
      </c>
      <c r="U16" s="10" t="str">
        <f t="shared" si="4"/>
        <v>*</v>
      </c>
      <c r="V16" s="10">
        <f t="shared" si="4"/>
        <v>9.9999999999999995E-7</v>
      </c>
    </row>
    <row r="17" spans="1:23" x14ac:dyDescent="0.25">
      <c r="A17" s="18" t="s">
        <v>20</v>
      </c>
      <c r="B17" s="18" t="s">
        <v>20</v>
      </c>
      <c r="C17" s="18" t="s">
        <v>20</v>
      </c>
      <c r="D17" s="18" t="s">
        <v>20</v>
      </c>
      <c r="E17" s="145" t="s">
        <v>20</v>
      </c>
      <c r="F17" s="146">
        <v>10</v>
      </c>
      <c r="G17" s="145" t="s">
        <v>20</v>
      </c>
      <c r="H17" s="145" t="s">
        <v>20</v>
      </c>
      <c r="I17" s="145" t="s">
        <v>20</v>
      </c>
      <c r="J17" s="145" t="s">
        <v>20</v>
      </c>
      <c r="K17" s="145" t="s">
        <v>20</v>
      </c>
      <c r="L17" s="145" t="s">
        <v>20</v>
      </c>
      <c r="M17" s="145" t="s">
        <v>20</v>
      </c>
      <c r="N17" s="147">
        <v>9.9999999999999995E-7</v>
      </c>
      <c r="P17" s="14" t="s">
        <v>18</v>
      </c>
      <c r="Q17" s="10" t="str">
        <f t="shared" ref="Q17:V17" si="5">IF(ISNUMBER(I$7),MAX(I$7:I$44),"*")</f>
        <v>*</v>
      </c>
      <c r="R17" s="10" t="str">
        <f t="shared" si="5"/>
        <v>*</v>
      </c>
      <c r="S17" s="10" t="str">
        <f t="shared" si="5"/>
        <v>*</v>
      </c>
      <c r="T17" s="10" t="str">
        <f t="shared" si="5"/>
        <v>*</v>
      </c>
      <c r="U17" s="10" t="str">
        <f t="shared" si="5"/>
        <v>*</v>
      </c>
      <c r="V17" s="10">
        <f t="shared" si="5"/>
        <v>9.9999999999999995E-7</v>
      </c>
    </row>
    <row r="18" spans="1:23" x14ac:dyDescent="0.25">
      <c r="A18" s="18" t="s">
        <v>20</v>
      </c>
      <c r="B18" s="18" t="s">
        <v>20</v>
      </c>
      <c r="C18" s="18" t="s">
        <v>20</v>
      </c>
      <c r="D18" s="18" t="s">
        <v>20</v>
      </c>
      <c r="E18" s="145" t="s">
        <v>20</v>
      </c>
      <c r="F18" s="146">
        <v>10</v>
      </c>
      <c r="G18" s="145" t="s">
        <v>20</v>
      </c>
      <c r="H18" s="145" t="s">
        <v>20</v>
      </c>
      <c r="I18" s="145" t="s">
        <v>20</v>
      </c>
      <c r="J18" s="145" t="s">
        <v>20</v>
      </c>
      <c r="K18" s="145" t="s">
        <v>20</v>
      </c>
      <c r="L18" s="145" t="s">
        <v>20</v>
      </c>
      <c r="M18" s="145" t="s">
        <v>20</v>
      </c>
      <c r="N18" s="147">
        <v>9.9999999999999995E-7</v>
      </c>
      <c r="P18" s="15">
        <v>0.1</v>
      </c>
      <c r="Q18" s="9" t="str">
        <f t="shared" ref="Q18:V18" si="6">IF(ISNUMBER(I$7),PERCENTILE(I$7:I$44,0.1),"*")</f>
        <v>*</v>
      </c>
      <c r="R18" s="9" t="str">
        <f t="shared" si="6"/>
        <v>*</v>
      </c>
      <c r="S18" s="9" t="str">
        <f t="shared" si="6"/>
        <v>*</v>
      </c>
      <c r="T18" s="9" t="str">
        <f t="shared" si="6"/>
        <v>*</v>
      </c>
      <c r="U18" s="9" t="str">
        <f t="shared" si="6"/>
        <v>*</v>
      </c>
      <c r="V18" s="9">
        <f t="shared" si="6"/>
        <v>9.9999999999999995E-7</v>
      </c>
    </row>
    <row r="19" spans="1:23" x14ac:dyDescent="0.25">
      <c r="A19" s="18" t="s">
        <v>20</v>
      </c>
      <c r="B19" s="18" t="s">
        <v>20</v>
      </c>
      <c r="C19" s="18" t="s">
        <v>20</v>
      </c>
      <c r="D19" s="18" t="s">
        <v>20</v>
      </c>
      <c r="E19" s="145" t="s">
        <v>20</v>
      </c>
      <c r="F19" s="146">
        <v>10</v>
      </c>
      <c r="G19" s="145" t="s">
        <v>20</v>
      </c>
      <c r="H19" s="145" t="s">
        <v>20</v>
      </c>
      <c r="I19" s="145" t="s">
        <v>20</v>
      </c>
      <c r="J19" s="145" t="s">
        <v>20</v>
      </c>
      <c r="K19" s="145" t="s">
        <v>20</v>
      </c>
      <c r="L19" s="145" t="s">
        <v>20</v>
      </c>
      <c r="M19" s="145" t="s">
        <v>20</v>
      </c>
      <c r="N19" s="147">
        <v>9.9999999999999995E-7</v>
      </c>
      <c r="P19" s="15">
        <v>0.9</v>
      </c>
      <c r="Q19" s="9" t="str">
        <f t="shared" ref="Q19:V19" si="7">IF(ISNUMBER(I$7),PERCENTILE(I$7:I$44,0.9),"*")</f>
        <v>*</v>
      </c>
      <c r="R19" s="9" t="str">
        <f t="shared" si="7"/>
        <v>*</v>
      </c>
      <c r="S19" s="9" t="str">
        <f t="shared" si="7"/>
        <v>*</v>
      </c>
      <c r="T19" s="9" t="str">
        <f t="shared" si="7"/>
        <v>*</v>
      </c>
      <c r="U19" s="9" t="str">
        <f t="shared" si="7"/>
        <v>*</v>
      </c>
      <c r="V19" s="9">
        <f t="shared" si="7"/>
        <v>9.9999999999999995E-7</v>
      </c>
    </row>
    <row r="20" spans="1:23" x14ac:dyDescent="0.25">
      <c r="A20" s="18" t="s">
        <v>20</v>
      </c>
      <c r="B20" s="18" t="s">
        <v>20</v>
      </c>
      <c r="C20" s="18" t="s">
        <v>20</v>
      </c>
      <c r="D20" s="18" t="s">
        <v>20</v>
      </c>
      <c r="E20" s="145" t="s">
        <v>20</v>
      </c>
      <c r="F20" s="146">
        <v>10</v>
      </c>
      <c r="G20" s="145" t="s">
        <v>20</v>
      </c>
      <c r="H20" s="145" t="s">
        <v>20</v>
      </c>
      <c r="I20" s="145" t="s">
        <v>20</v>
      </c>
      <c r="J20" s="145" t="s">
        <v>20</v>
      </c>
      <c r="K20" s="145" t="s">
        <v>20</v>
      </c>
      <c r="L20" s="145" t="s">
        <v>20</v>
      </c>
      <c r="M20" s="145" t="s">
        <v>20</v>
      </c>
      <c r="N20" s="147">
        <v>9.9999999999999995E-7</v>
      </c>
    </row>
    <row r="21" spans="1:23" ht="15.75" thickBot="1" x14ac:dyDescent="0.3">
      <c r="A21" s="18" t="s">
        <v>20</v>
      </c>
      <c r="B21" s="18" t="s">
        <v>20</v>
      </c>
      <c r="C21" s="18" t="s">
        <v>20</v>
      </c>
      <c r="D21" s="18" t="s">
        <v>20</v>
      </c>
      <c r="E21" s="145" t="s">
        <v>20</v>
      </c>
      <c r="F21" s="146">
        <v>10</v>
      </c>
      <c r="G21" s="145" t="s">
        <v>20</v>
      </c>
      <c r="H21" s="145" t="s">
        <v>20</v>
      </c>
      <c r="I21" s="145" t="s">
        <v>20</v>
      </c>
      <c r="J21" s="145" t="s">
        <v>20</v>
      </c>
      <c r="K21" s="145" t="s">
        <v>20</v>
      </c>
      <c r="L21" s="145" t="s">
        <v>20</v>
      </c>
      <c r="M21" s="145" t="s">
        <v>20</v>
      </c>
      <c r="N21" s="147">
        <v>9.9999999999999995E-7</v>
      </c>
      <c r="P21" s="4" t="s">
        <v>43</v>
      </c>
      <c r="Q21" s="3"/>
      <c r="R21" s="3"/>
      <c r="S21" s="3"/>
      <c r="T21" s="3"/>
      <c r="U21" s="3"/>
      <c r="V21" s="3"/>
      <c r="W21" s="3"/>
    </row>
    <row r="22" spans="1:23" x14ac:dyDescent="0.25">
      <c r="A22" s="18" t="s">
        <v>20</v>
      </c>
      <c r="B22" s="18" t="s">
        <v>20</v>
      </c>
      <c r="C22" s="18" t="s">
        <v>20</v>
      </c>
      <c r="D22" s="18" t="s">
        <v>20</v>
      </c>
      <c r="E22" s="145" t="s">
        <v>20</v>
      </c>
      <c r="F22" s="146">
        <v>10</v>
      </c>
      <c r="G22" s="145" t="s">
        <v>20</v>
      </c>
      <c r="H22" s="145" t="s">
        <v>20</v>
      </c>
      <c r="I22" s="145" t="s">
        <v>20</v>
      </c>
      <c r="J22" s="145" t="s">
        <v>20</v>
      </c>
      <c r="K22" s="145" t="s">
        <v>20</v>
      </c>
      <c r="L22" s="145" t="s">
        <v>20</v>
      </c>
      <c r="M22" s="145" t="s">
        <v>20</v>
      </c>
      <c r="N22" s="147">
        <v>9.9999999999999995E-7</v>
      </c>
      <c r="Q22" s="170" t="s">
        <v>44</v>
      </c>
      <c r="R22" s="171"/>
      <c r="S22" s="171"/>
      <c r="T22" s="171"/>
      <c r="U22" s="171"/>
      <c r="V22" s="171"/>
      <c r="W22" s="172"/>
    </row>
    <row r="23" spans="1:23" x14ac:dyDescent="0.25">
      <c r="A23" s="18" t="s">
        <v>20</v>
      </c>
      <c r="B23" s="18" t="s">
        <v>20</v>
      </c>
      <c r="C23" s="18" t="s">
        <v>20</v>
      </c>
      <c r="D23" s="18" t="s">
        <v>20</v>
      </c>
      <c r="E23" s="145" t="s">
        <v>20</v>
      </c>
      <c r="F23" s="146">
        <v>10</v>
      </c>
      <c r="G23" s="145" t="s">
        <v>20</v>
      </c>
      <c r="H23" s="145" t="s">
        <v>20</v>
      </c>
      <c r="I23" s="145" t="s">
        <v>20</v>
      </c>
      <c r="J23" s="145" t="s">
        <v>20</v>
      </c>
      <c r="K23" s="145" t="s">
        <v>20</v>
      </c>
      <c r="L23" s="145" t="s">
        <v>20</v>
      </c>
      <c r="M23" s="145" t="s">
        <v>20</v>
      </c>
      <c r="N23" s="147">
        <v>9.9999999999999995E-7</v>
      </c>
      <c r="Q23" s="173" t="s">
        <v>167</v>
      </c>
      <c r="R23" s="174"/>
      <c r="S23" s="174"/>
      <c r="T23" s="174"/>
      <c r="U23" s="174"/>
      <c r="V23" s="174"/>
      <c r="W23" s="175"/>
    </row>
    <row r="24" spans="1:23" x14ac:dyDescent="0.25">
      <c r="A24" s="18" t="s">
        <v>20</v>
      </c>
      <c r="B24" s="18" t="s">
        <v>20</v>
      </c>
      <c r="C24" s="18" t="s">
        <v>20</v>
      </c>
      <c r="D24" s="18" t="s">
        <v>20</v>
      </c>
      <c r="E24" s="145" t="s">
        <v>20</v>
      </c>
      <c r="F24" s="146">
        <v>10</v>
      </c>
      <c r="G24" s="145" t="s">
        <v>20</v>
      </c>
      <c r="H24" s="145" t="s">
        <v>20</v>
      </c>
      <c r="I24" s="145" t="s">
        <v>20</v>
      </c>
      <c r="J24" s="145" t="s">
        <v>20</v>
      </c>
      <c r="K24" s="145" t="s">
        <v>20</v>
      </c>
      <c r="L24" s="145" t="s">
        <v>20</v>
      </c>
      <c r="M24" s="145" t="s">
        <v>20</v>
      </c>
      <c r="N24" s="147">
        <v>9.9999999999999995E-7</v>
      </c>
      <c r="Q24" s="176"/>
      <c r="R24" s="177"/>
      <c r="S24" s="177"/>
      <c r="T24" s="177"/>
      <c r="U24" s="177"/>
      <c r="V24" s="177"/>
      <c r="W24" s="178"/>
    </row>
    <row r="25" spans="1:23" x14ac:dyDescent="0.25">
      <c r="A25" s="18" t="s">
        <v>20</v>
      </c>
      <c r="B25" s="18" t="s">
        <v>20</v>
      </c>
      <c r="C25" s="18" t="s">
        <v>20</v>
      </c>
      <c r="D25" s="18" t="s">
        <v>20</v>
      </c>
      <c r="E25" s="145" t="s">
        <v>20</v>
      </c>
      <c r="F25" s="146">
        <v>10</v>
      </c>
      <c r="G25" s="145" t="s">
        <v>20</v>
      </c>
      <c r="H25" s="145" t="s">
        <v>20</v>
      </c>
      <c r="I25" s="145" t="s">
        <v>20</v>
      </c>
      <c r="J25" s="145" t="s">
        <v>20</v>
      </c>
      <c r="K25" s="145" t="s">
        <v>20</v>
      </c>
      <c r="L25" s="145" t="s">
        <v>20</v>
      </c>
      <c r="M25" s="145" t="s">
        <v>20</v>
      </c>
      <c r="N25" s="147">
        <v>9.9999999999999995E-7</v>
      </c>
      <c r="Q25" s="176"/>
      <c r="R25" s="177"/>
      <c r="S25" s="177"/>
      <c r="T25" s="177"/>
      <c r="U25" s="177"/>
      <c r="V25" s="177"/>
      <c r="W25" s="178"/>
    </row>
    <row r="26" spans="1:23" x14ac:dyDescent="0.25">
      <c r="A26" s="18" t="s">
        <v>20</v>
      </c>
      <c r="B26" s="18" t="s">
        <v>20</v>
      </c>
      <c r="C26" s="18" t="s">
        <v>20</v>
      </c>
      <c r="D26" s="18" t="s">
        <v>20</v>
      </c>
      <c r="E26" s="145" t="s">
        <v>20</v>
      </c>
      <c r="F26" s="146">
        <v>10</v>
      </c>
      <c r="G26" s="145" t="s">
        <v>20</v>
      </c>
      <c r="H26" s="145" t="s">
        <v>20</v>
      </c>
      <c r="I26" s="145" t="s">
        <v>20</v>
      </c>
      <c r="J26" s="145" t="s">
        <v>20</v>
      </c>
      <c r="K26" s="145" t="s">
        <v>20</v>
      </c>
      <c r="L26" s="145" t="s">
        <v>20</v>
      </c>
      <c r="M26" s="145" t="s">
        <v>20</v>
      </c>
      <c r="N26" s="147">
        <v>9.9999999999999995E-7</v>
      </c>
      <c r="Q26" s="176"/>
      <c r="R26" s="177"/>
      <c r="S26" s="177"/>
      <c r="T26" s="177"/>
      <c r="U26" s="177"/>
      <c r="V26" s="177"/>
      <c r="W26" s="178"/>
    </row>
    <row r="27" spans="1:23" x14ac:dyDescent="0.25">
      <c r="A27" s="18" t="s">
        <v>20</v>
      </c>
      <c r="B27" s="18" t="s">
        <v>20</v>
      </c>
      <c r="C27" s="18" t="s">
        <v>20</v>
      </c>
      <c r="D27" s="18" t="s">
        <v>20</v>
      </c>
      <c r="E27" s="145" t="s">
        <v>20</v>
      </c>
      <c r="F27" s="146">
        <v>10</v>
      </c>
      <c r="G27" s="145" t="s">
        <v>20</v>
      </c>
      <c r="H27" s="145" t="s">
        <v>20</v>
      </c>
      <c r="I27" s="145" t="s">
        <v>20</v>
      </c>
      <c r="J27" s="145" t="s">
        <v>20</v>
      </c>
      <c r="K27" s="145" t="s">
        <v>20</v>
      </c>
      <c r="L27" s="145" t="s">
        <v>20</v>
      </c>
      <c r="M27" s="145" t="s">
        <v>20</v>
      </c>
      <c r="N27" s="147">
        <v>9.9999999999999995E-7</v>
      </c>
      <c r="Q27" s="176"/>
      <c r="R27" s="177"/>
      <c r="S27" s="177"/>
      <c r="T27" s="177"/>
      <c r="U27" s="177"/>
      <c r="V27" s="177"/>
      <c r="W27" s="178"/>
    </row>
    <row r="28" spans="1:23" x14ac:dyDescent="0.25">
      <c r="A28" s="18" t="s">
        <v>20</v>
      </c>
      <c r="B28" s="18" t="s">
        <v>20</v>
      </c>
      <c r="C28" s="18" t="s">
        <v>20</v>
      </c>
      <c r="D28" s="18" t="s">
        <v>20</v>
      </c>
      <c r="E28" s="145" t="s">
        <v>20</v>
      </c>
      <c r="F28" s="146">
        <v>10</v>
      </c>
      <c r="G28" s="145" t="s">
        <v>20</v>
      </c>
      <c r="H28" s="145" t="s">
        <v>20</v>
      </c>
      <c r="I28" s="145" t="s">
        <v>20</v>
      </c>
      <c r="J28" s="145" t="s">
        <v>20</v>
      </c>
      <c r="K28" s="145" t="s">
        <v>20</v>
      </c>
      <c r="L28" s="145" t="s">
        <v>20</v>
      </c>
      <c r="M28" s="145" t="s">
        <v>20</v>
      </c>
      <c r="N28" s="147">
        <v>9.9999999999999995E-7</v>
      </c>
      <c r="Q28" s="176"/>
      <c r="R28" s="177"/>
      <c r="S28" s="177"/>
      <c r="T28" s="177"/>
      <c r="U28" s="177"/>
      <c r="V28" s="177"/>
      <c r="W28" s="178"/>
    </row>
    <row r="29" spans="1:23" x14ac:dyDescent="0.25">
      <c r="A29" s="18" t="s">
        <v>20</v>
      </c>
      <c r="B29" s="18" t="s">
        <v>20</v>
      </c>
      <c r="C29" s="18" t="s">
        <v>20</v>
      </c>
      <c r="D29" s="18" t="s">
        <v>20</v>
      </c>
      <c r="E29" s="145" t="s">
        <v>20</v>
      </c>
      <c r="F29" s="146">
        <v>10</v>
      </c>
      <c r="G29" s="145" t="s">
        <v>20</v>
      </c>
      <c r="H29" s="145" t="s">
        <v>20</v>
      </c>
      <c r="I29" s="145" t="s">
        <v>20</v>
      </c>
      <c r="J29" s="145" t="s">
        <v>20</v>
      </c>
      <c r="K29" s="145" t="s">
        <v>20</v>
      </c>
      <c r="L29" s="145" t="s">
        <v>20</v>
      </c>
      <c r="M29" s="145" t="s">
        <v>20</v>
      </c>
      <c r="N29" s="147">
        <v>9.9999999999999995E-7</v>
      </c>
      <c r="Q29" s="176"/>
      <c r="R29" s="177"/>
      <c r="S29" s="177"/>
      <c r="T29" s="177"/>
      <c r="U29" s="177"/>
      <c r="V29" s="177"/>
      <c r="W29" s="178"/>
    </row>
    <row r="30" spans="1:23" x14ac:dyDescent="0.25">
      <c r="A30" s="18" t="s">
        <v>20</v>
      </c>
      <c r="B30" s="18" t="s">
        <v>20</v>
      </c>
      <c r="C30" s="18" t="s">
        <v>20</v>
      </c>
      <c r="D30" s="18" t="s">
        <v>20</v>
      </c>
      <c r="E30" s="145" t="s">
        <v>20</v>
      </c>
      <c r="F30" s="146">
        <v>10</v>
      </c>
      <c r="G30" s="145" t="s">
        <v>20</v>
      </c>
      <c r="H30" s="145" t="s">
        <v>20</v>
      </c>
      <c r="I30" s="145" t="s">
        <v>20</v>
      </c>
      <c r="J30" s="145" t="s">
        <v>20</v>
      </c>
      <c r="K30" s="145" t="s">
        <v>20</v>
      </c>
      <c r="L30" s="145" t="s">
        <v>20</v>
      </c>
      <c r="M30" s="145" t="s">
        <v>20</v>
      </c>
      <c r="N30" s="147">
        <v>9.9999999999999995E-7</v>
      </c>
      <c r="Q30" s="179"/>
      <c r="R30" s="180"/>
      <c r="S30" s="180"/>
      <c r="T30" s="180"/>
      <c r="U30" s="180"/>
      <c r="V30" s="180"/>
      <c r="W30" s="181"/>
    </row>
    <row r="31" spans="1:23" x14ac:dyDescent="0.25">
      <c r="A31" s="18" t="s">
        <v>20</v>
      </c>
      <c r="B31" s="18" t="s">
        <v>20</v>
      </c>
      <c r="C31" s="18" t="s">
        <v>20</v>
      </c>
      <c r="D31" s="18" t="s">
        <v>20</v>
      </c>
      <c r="E31" s="145" t="s">
        <v>20</v>
      </c>
      <c r="F31" s="146">
        <v>10</v>
      </c>
      <c r="G31" s="145" t="s">
        <v>20</v>
      </c>
      <c r="H31" s="145" t="s">
        <v>20</v>
      </c>
      <c r="I31" s="145" t="s">
        <v>20</v>
      </c>
      <c r="J31" s="145" t="s">
        <v>20</v>
      </c>
      <c r="K31" s="145" t="s">
        <v>20</v>
      </c>
      <c r="L31" s="145" t="s">
        <v>20</v>
      </c>
      <c r="M31" s="145" t="s">
        <v>20</v>
      </c>
      <c r="N31" s="147">
        <v>9.9999999999999995E-7</v>
      </c>
    </row>
    <row r="32" spans="1:23" x14ac:dyDescent="0.25">
      <c r="A32" s="18" t="s">
        <v>20</v>
      </c>
      <c r="B32" s="18" t="s">
        <v>20</v>
      </c>
      <c r="C32" s="18" t="s">
        <v>20</v>
      </c>
      <c r="D32" s="18" t="s">
        <v>20</v>
      </c>
      <c r="E32" s="145" t="s">
        <v>20</v>
      </c>
      <c r="F32" s="146">
        <v>10</v>
      </c>
      <c r="G32" s="145" t="s">
        <v>20</v>
      </c>
      <c r="H32" s="145" t="s">
        <v>20</v>
      </c>
      <c r="I32" s="145" t="s">
        <v>20</v>
      </c>
      <c r="J32" s="145" t="s">
        <v>20</v>
      </c>
      <c r="K32" s="145" t="s">
        <v>20</v>
      </c>
      <c r="L32" s="145" t="s">
        <v>20</v>
      </c>
      <c r="M32" s="145" t="s">
        <v>20</v>
      </c>
      <c r="N32" s="147">
        <v>9.9999999999999995E-7</v>
      </c>
    </row>
    <row r="33" spans="1:24" ht="15.75" thickBot="1" x14ac:dyDescent="0.3">
      <c r="A33" s="18" t="s">
        <v>20</v>
      </c>
      <c r="B33" s="18" t="s">
        <v>20</v>
      </c>
      <c r="C33" s="18" t="s">
        <v>20</v>
      </c>
      <c r="D33" s="18" t="s">
        <v>20</v>
      </c>
      <c r="E33" s="145" t="s">
        <v>20</v>
      </c>
      <c r="F33" s="146">
        <v>10</v>
      </c>
      <c r="G33" s="145" t="s">
        <v>20</v>
      </c>
      <c r="H33" s="145" t="s">
        <v>20</v>
      </c>
      <c r="I33" s="145" t="s">
        <v>20</v>
      </c>
      <c r="J33" s="145" t="s">
        <v>20</v>
      </c>
      <c r="K33" s="145" t="s">
        <v>20</v>
      </c>
      <c r="L33" s="145" t="s">
        <v>20</v>
      </c>
      <c r="M33" s="145" t="s">
        <v>20</v>
      </c>
      <c r="N33" s="147">
        <v>9.9999999999999995E-7</v>
      </c>
      <c r="P33" s="4" t="s">
        <v>108</v>
      </c>
      <c r="Q33" s="4"/>
      <c r="R33" s="4"/>
      <c r="S33" s="4"/>
      <c r="T33" s="4"/>
      <c r="U33" s="4"/>
      <c r="V33" s="4"/>
      <c r="W33" s="4" t="s">
        <v>122</v>
      </c>
      <c r="X33" s="3"/>
    </row>
    <row r="34" spans="1:24" ht="15.75" thickBot="1" x14ac:dyDescent="0.3">
      <c r="A34" s="18" t="s">
        <v>20</v>
      </c>
      <c r="B34" s="18" t="s">
        <v>20</v>
      </c>
      <c r="C34" s="18" t="s">
        <v>20</v>
      </c>
      <c r="D34" s="18" t="s">
        <v>20</v>
      </c>
      <c r="E34" s="145" t="s">
        <v>20</v>
      </c>
      <c r="F34" s="146">
        <v>10</v>
      </c>
      <c r="G34" s="145" t="s">
        <v>20</v>
      </c>
      <c r="H34" s="145" t="s">
        <v>20</v>
      </c>
      <c r="I34" s="145" t="s">
        <v>20</v>
      </c>
      <c r="J34" s="145" t="s">
        <v>20</v>
      </c>
      <c r="K34" s="145" t="s">
        <v>20</v>
      </c>
      <c r="L34" s="145" t="s">
        <v>20</v>
      </c>
      <c r="M34" s="145" t="s">
        <v>20</v>
      </c>
      <c r="N34" s="147">
        <v>9.9999999999999995E-7</v>
      </c>
      <c r="Q34" s="1" t="s">
        <v>5</v>
      </c>
      <c r="R34" s="1" t="s">
        <v>7</v>
      </c>
      <c r="S34" s="1" t="s">
        <v>8</v>
      </c>
      <c r="T34" s="1" t="s">
        <v>19</v>
      </c>
      <c r="U34" s="1" t="s">
        <v>10</v>
      </c>
      <c r="V34" s="1" t="s">
        <v>11</v>
      </c>
      <c r="W34" s="1" t="s">
        <v>12</v>
      </c>
      <c r="X34" s="1" t="s">
        <v>13</v>
      </c>
    </row>
    <row r="35" spans="1:24" x14ac:dyDescent="0.25">
      <c r="A35" s="18" t="s">
        <v>20</v>
      </c>
      <c r="B35" s="18" t="s">
        <v>20</v>
      </c>
      <c r="C35" s="18" t="s">
        <v>20</v>
      </c>
      <c r="D35" s="18" t="s">
        <v>20</v>
      </c>
      <c r="E35" s="145" t="s">
        <v>20</v>
      </c>
      <c r="F35" s="146">
        <v>10</v>
      </c>
      <c r="G35" s="145" t="s">
        <v>20</v>
      </c>
      <c r="H35" s="145" t="s">
        <v>20</v>
      </c>
      <c r="I35" s="145" t="s">
        <v>20</v>
      </c>
      <c r="J35" s="145" t="s">
        <v>20</v>
      </c>
      <c r="K35" s="145" t="s">
        <v>20</v>
      </c>
      <c r="L35" s="145" t="s">
        <v>20</v>
      </c>
      <c r="M35" s="145" t="s">
        <v>20</v>
      </c>
      <c r="N35" s="147">
        <v>9.9999999999999995E-7</v>
      </c>
      <c r="P35" s="17" t="s">
        <v>109</v>
      </c>
      <c r="Q35" s="10">
        <v>0.51</v>
      </c>
      <c r="R35" s="10">
        <v>2.6</v>
      </c>
      <c r="S35" s="10">
        <v>0.88</v>
      </c>
      <c r="T35" s="10">
        <v>1.9</v>
      </c>
      <c r="U35" s="10">
        <v>0.39</v>
      </c>
      <c r="V35" s="10">
        <v>0.25</v>
      </c>
      <c r="W35" s="10">
        <v>0.59</v>
      </c>
      <c r="X35" s="10">
        <v>13</v>
      </c>
    </row>
    <row r="36" spans="1:24" x14ac:dyDescent="0.25">
      <c r="A36" s="18" t="s">
        <v>20</v>
      </c>
      <c r="B36" s="18" t="s">
        <v>20</v>
      </c>
      <c r="C36" s="18" t="s">
        <v>20</v>
      </c>
      <c r="D36" s="18" t="s">
        <v>20</v>
      </c>
      <c r="E36" s="145" t="s">
        <v>20</v>
      </c>
      <c r="F36" s="146">
        <v>10</v>
      </c>
      <c r="G36" s="145" t="s">
        <v>20</v>
      </c>
      <c r="H36" s="145" t="s">
        <v>20</v>
      </c>
      <c r="I36" s="145" t="s">
        <v>20</v>
      </c>
      <c r="J36" s="145" t="s">
        <v>20</v>
      </c>
      <c r="K36" s="145" t="s">
        <v>20</v>
      </c>
      <c r="L36" s="145" t="s">
        <v>20</v>
      </c>
      <c r="M36" s="145" t="s">
        <v>20</v>
      </c>
      <c r="N36" s="147">
        <v>9.9999999999999995E-7</v>
      </c>
      <c r="P36" s="17" t="s">
        <v>110</v>
      </c>
      <c r="Q36" s="10">
        <v>0.83</v>
      </c>
      <c r="R36" s="10">
        <v>4.2</v>
      </c>
      <c r="S36" s="10">
        <v>1.48</v>
      </c>
      <c r="T36" s="10">
        <v>4.3</v>
      </c>
      <c r="U36" s="10">
        <v>0.46</v>
      </c>
      <c r="V36" s="10">
        <v>1.9</v>
      </c>
      <c r="W36" s="10">
        <v>3.14</v>
      </c>
      <c r="X36" s="10">
        <v>29</v>
      </c>
    </row>
    <row r="37" spans="1:24" x14ac:dyDescent="0.25">
      <c r="A37" s="18" t="s">
        <v>20</v>
      </c>
      <c r="B37" s="18" t="s">
        <v>20</v>
      </c>
      <c r="C37" s="18" t="s">
        <v>20</v>
      </c>
      <c r="D37" s="18" t="s">
        <v>20</v>
      </c>
      <c r="E37" s="145" t="s">
        <v>20</v>
      </c>
      <c r="F37" s="146">
        <v>10</v>
      </c>
      <c r="G37" s="145" t="s">
        <v>20</v>
      </c>
      <c r="H37" s="145" t="s">
        <v>20</v>
      </c>
      <c r="I37" s="145" t="s">
        <v>20</v>
      </c>
      <c r="J37" s="145" t="s">
        <v>20</v>
      </c>
      <c r="K37" s="145" t="s">
        <v>20</v>
      </c>
      <c r="L37" s="145" t="s">
        <v>20</v>
      </c>
      <c r="M37" s="145" t="s">
        <v>20</v>
      </c>
      <c r="N37" s="147">
        <v>9.9999999999999995E-7</v>
      </c>
      <c r="P37" s="17" t="s">
        <v>111</v>
      </c>
      <c r="Q37" s="10">
        <v>1.41</v>
      </c>
      <c r="R37" s="10">
        <v>15.9</v>
      </c>
      <c r="S37" s="10">
        <v>4.0599999999999996</v>
      </c>
      <c r="T37" s="10">
        <v>3.7</v>
      </c>
      <c r="U37" s="10">
        <v>0.93</v>
      </c>
      <c r="V37" s="10">
        <v>9.8800000000000008</v>
      </c>
      <c r="W37" s="10">
        <v>1.64</v>
      </c>
      <c r="X37" s="10">
        <v>55</v>
      </c>
    </row>
    <row r="38" spans="1:24" x14ac:dyDescent="0.25">
      <c r="A38" s="18" t="s">
        <v>20</v>
      </c>
      <c r="B38" s="18" t="s">
        <v>20</v>
      </c>
      <c r="C38" s="18" t="s">
        <v>20</v>
      </c>
      <c r="D38" s="18" t="s">
        <v>20</v>
      </c>
      <c r="E38" s="145" t="s">
        <v>20</v>
      </c>
      <c r="F38" s="146">
        <v>10</v>
      </c>
      <c r="G38" s="145" t="s">
        <v>20</v>
      </c>
      <c r="H38" s="145" t="s">
        <v>20</v>
      </c>
      <c r="I38" s="145" t="s">
        <v>20</v>
      </c>
      <c r="J38" s="145" t="s">
        <v>20</v>
      </c>
      <c r="K38" s="145" t="s">
        <v>20</v>
      </c>
      <c r="L38" s="145" t="s">
        <v>20</v>
      </c>
      <c r="M38" s="145" t="s">
        <v>20</v>
      </c>
      <c r="N38" s="147">
        <v>9.9999999999999995E-7</v>
      </c>
      <c r="P38" s="17" t="s">
        <v>112</v>
      </c>
      <c r="Q38" s="10">
        <v>1.35</v>
      </c>
      <c r="R38" s="10">
        <v>5.5</v>
      </c>
      <c r="S38" s="10">
        <v>2.36</v>
      </c>
      <c r="T38" s="10">
        <v>4.4000000000000004</v>
      </c>
      <c r="U38" s="10">
        <v>1.43</v>
      </c>
      <c r="V38" s="10">
        <v>1.31</v>
      </c>
      <c r="W38" s="10">
        <v>0.82</v>
      </c>
      <c r="X38" s="10">
        <v>48</v>
      </c>
    </row>
    <row r="39" spans="1:24" x14ac:dyDescent="0.25">
      <c r="A39" s="18" t="s">
        <v>20</v>
      </c>
      <c r="B39" s="18" t="s">
        <v>20</v>
      </c>
      <c r="C39" s="18" t="s">
        <v>20</v>
      </c>
      <c r="D39" s="18" t="s">
        <v>20</v>
      </c>
      <c r="E39" s="145" t="s">
        <v>20</v>
      </c>
      <c r="F39" s="146">
        <v>10</v>
      </c>
      <c r="G39" s="145" t="s">
        <v>20</v>
      </c>
      <c r="H39" s="145" t="s">
        <v>20</v>
      </c>
      <c r="I39" s="145" t="s">
        <v>20</v>
      </c>
      <c r="J39" s="145" t="s">
        <v>20</v>
      </c>
      <c r="K39" s="145" t="s">
        <v>20</v>
      </c>
      <c r="L39" s="145" t="s">
        <v>20</v>
      </c>
      <c r="M39" s="145" t="s">
        <v>20</v>
      </c>
      <c r="N39" s="147">
        <v>9.9999999999999995E-7</v>
      </c>
      <c r="P39" s="71" t="s">
        <v>113</v>
      </c>
      <c r="Q39" s="73">
        <v>1.25</v>
      </c>
      <c r="R39" s="73">
        <v>6.3</v>
      </c>
      <c r="S39" s="73">
        <v>2.2000000000000002</v>
      </c>
      <c r="T39" s="73">
        <v>4.2</v>
      </c>
      <c r="U39" s="73">
        <v>0.7</v>
      </c>
      <c r="V39" s="73">
        <v>2.02</v>
      </c>
      <c r="W39" s="73">
        <v>3.6</v>
      </c>
      <c r="X39" s="73">
        <v>30</v>
      </c>
    </row>
    <row r="40" spans="1:24" x14ac:dyDescent="0.25">
      <c r="A40" s="18" t="s">
        <v>20</v>
      </c>
      <c r="B40" s="18" t="s">
        <v>20</v>
      </c>
      <c r="C40" s="18" t="s">
        <v>20</v>
      </c>
      <c r="D40" s="18" t="s">
        <v>20</v>
      </c>
      <c r="E40" s="145" t="s">
        <v>20</v>
      </c>
      <c r="F40" s="146">
        <v>10</v>
      </c>
      <c r="G40" s="145" t="s">
        <v>20</v>
      </c>
      <c r="H40" s="145" t="s">
        <v>20</v>
      </c>
      <c r="I40" s="145" t="s">
        <v>20</v>
      </c>
      <c r="J40" s="145" t="s">
        <v>20</v>
      </c>
      <c r="K40" s="145" t="s">
        <v>20</v>
      </c>
      <c r="L40" s="145" t="s">
        <v>20</v>
      </c>
      <c r="M40" s="145" t="s">
        <v>20</v>
      </c>
      <c r="N40" s="147">
        <v>9.9999999999999995E-7</v>
      </c>
      <c r="P40" s="17"/>
      <c r="Q40" s="17"/>
    </row>
    <row r="41" spans="1:24" x14ac:dyDescent="0.25">
      <c r="A41" s="18" t="s">
        <v>20</v>
      </c>
      <c r="B41" s="18" t="s">
        <v>20</v>
      </c>
      <c r="C41" s="18" t="s">
        <v>20</v>
      </c>
      <c r="D41" s="18" t="s">
        <v>20</v>
      </c>
      <c r="E41" s="145" t="s">
        <v>20</v>
      </c>
      <c r="F41" s="146">
        <v>10</v>
      </c>
      <c r="G41" s="145" t="s">
        <v>20</v>
      </c>
      <c r="H41" s="145" t="s">
        <v>20</v>
      </c>
      <c r="I41" s="145" t="s">
        <v>20</v>
      </c>
      <c r="J41" s="145" t="s">
        <v>20</v>
      </c>
      <c r="K41" s="145" t="s">
        <v>20</v>
      </c>
      <c r="L41" s="145" t="s">
        <v>20</v>
      </c>
      <c r="M41" s="145" t="s">
        <v>20</v>
      </c>
      <c r="N41" s="147">
        <v>9.9999999999999995E-7</v>
      </c>
      <c r="P41" s="17" t="s">
        <v>114</v>
      </c>
      <c r="Q41" s="10">
        <v>10</v>
      </c>
    </row>
    <row r="42" spans="1:24" x14ac:dyDescent="0.25">
      <c r="A42" s="18" t="s">
        <v>20</v>
      </c>
      <c r="B42" s="18" t="s">
        <v>20</v>
      </c>
      <c r="C42" s="18" t="s">
        <v>20</v>
      </c>
      <c r="D42" s="18" t="s">
        <v>20</v>
      </c>
      <c r="E42" s="145" t="s">
        <v>20</v>
      </c>
      <c r="F42" s="146">
        <v>10</v>
      </c>
      <c r="G42" s="145" t="s">
        <v>20</v>
      </c>
      <c r="H42" s="145" t="s">
        <v>20</v>
      </c>
      <c r="I42" s="145" t="s">
        <v>20</v>
      </c>
      <c r="J42" s="145" t="s">
        <v>20</v>
      </c>
      <c r="K42" s="145" t="s">
        <v>20</v>
      </c>
      <c r="L42" s="145" t="s">
        <v>20</v>
      </c>
      <c r="M42" s="145" t="s">
        <v>20</v>
      </c>
      <c r="N42" s="147">
        <v>9.9999999999999995E-7</v>
      </c>
      <c r="P42" s="17" t="s">
        <v>115</v>
      </c>
      <c r="Q42" s="17">
        <v>9.9999999999999995E-7</v>
      </c>
      <c r="R42" s="72" t="s">
        <v>116</v>
      </c>
    </row>
    <row r="43" spans="1:24" x14ac:dyDescent="0.25">
      <c r="A43" s="18" t="s">
        <v>20</v>
      </c>
      <c r="B43" s="18" t="s">
        <v>20</v>
      </c>
      <c r="C43" s="18" t="s">
        <v>20</v>
      </c>
      <c r="D43" s="18" t="s">
        <v>20</v>
      </c>
      <c r="E43" s="145" t="s">
        <v>20</v>
      </c>
      <c r="F43" s="146">
        <v>10</v>
      </c>
      <c r="G43" s="145" t="s">
        <v>20</v>
      </c>
      <c r="H43" s="145" t="s">
        <v>20</v>
      </c>
      <c r="I43" s="145" t="s">
        <v>20</v>
      </c>
      <c r="J43" s="145" t="s">
        <v>20</v>
      </c>
      <c r="K43" s="145" t="s">
        <v>20</v>
      </c>
      <c r="L43" s="145" t="s">
        <v>20</v>
      </c>
      <c r="M43" s="145" t="s">
        <v>20</v>
      </c>
      <c r="N43" s="147">
        <v>9.9999999999999995E-7</v>
      </c>
    </row>
    <row r="44" spans="1:24" x14ac:dyDescent="0.25">
      <c r="A44" s="18" t="s">
        <v>20</v>
      </c>
      <c r="B44" s="18" t="s">
        <v>20</v>
      </c>
      <c r="C44" s="18" t="s">
        <v>20</v>
      </c>
      <c r="D44" s="18" t="s">
        <v>20</v>
      </c>
      <c r="E44" s="145" t="s">
        <v>20</v>
      </c>
      <c r="F44" s="146">
        <v>10</v>
      </c>
      <c r="G44" s="145" t="s">
        <v>20</v>
      </c>
      <c r="H44" s="145" t="s">
        <v>20</v>
      </c>
      <c r="I44" s="145" t="s">
        <v>20</v>
      </c>
      <c r="J44" s="145" t="s">
        <v>20</v>
      </c>
      <c r="K44" s="145" t="s">
        <v>20</v>
      </c>
      <c r="L44" s="145" t="s">
        <v>20</v>
      </c>
      <c r="M44" s="145" t="s">
        <v>20</v>
      </c>
      <c r="N44" s="147">
        <v>9.9999999999999995E-7</v>
      </c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</sheetData>
  <mergeCells count="3">
    <mergeCell ref="Q5:Y7"/>
    <mergeCell ref="Q22:W22"/>
    <mergeCell ref="Q23:W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36"/>
  <sheetViews>
    <sheetView zoomScaleNormal="100" workbookViewId="0">
      <selection activeCell="A3" sqref="A3"/>
    </sheetView>
  </sheetViews>
  <sheetFormatPr defaultColWidth="9.140625" defaultRowHeight="15" x14ac:dyDescent="0.25"/>
  <cols>
    <col min="3" max="3" width="6.5703125" bestFit="1" customWidth="1"/>
    <col min="13" max="13" width="11.28515625" bestFit="1" customWidth="1"/>
    <col min="14" max="14" width="9.5703125" customWidth="1"/>
    <col min="15" max="29" width="9.140625" style="2"/>
  </cols>
  <sheetData>
    <row r="1" spans="1:24" ht="30.75" customHeight="1" x14ac:dyDescent="0.25">
      <c r="A1" s="148" t="s">
        <v>139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2"/>
      <c r="P1" s="5"/>
    </row>
    <row r="2" spans="1:24" ht="22.5" customHeight="1" x14ac:dyDescent="0.3">
      <c r="A2" s="149" t="s">
        <v>162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7"/>
      <c r="O2" s="157"/>
      <c r="P2" s="158"/>
      <c r="Q2" s="157"/>
    </row>
    <row r="3" spans="1:24" ht="22.5" customHeight="1" x14ac:dyDescent="0.3">
      <c r="A3" s="149" t="s">
        <v>164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7"/>
      <c r="O3" s="157"/>
      <c r="P3" s="159"/>
      <c r="Q3" s="160"/>
      <c r="R3" s="155"/>
      <c r="S3" s="155"/>
      <c r="T3" s="155"/>
      <c r="U3" s="155"/>
      <c r="V3" s="155"/>
      <c r="W3" s="155"/>
      <c r="X3" s="155"/>
    </row>
    <row r="4" spans="1:24" ht="30" customHeight="1" x14ac:dyDescent="0.3">
      <c r="A4" s="149" t="s">
        <v>161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7"/>
      <c r="O4" s="157"/>
      <c r="P4" s="159"/>
      <c r="Q4" s="160"/>
      <c r="R4" s="155"/>
      <c r="S4" s="155"/>
      <c r="T4" s="155"/>
      <c r="U4" s="155"/>
      <c r="V4" s="155"/>
      <c r="W4" s="155"/>
      <c r="X4" s="155"/>
    </row>
    <row r="5" spans="1:24" ht="15.75" thickBot="1" x14ac:dyDescent="0.3">
      <c r="A5" s="1" t="s">
        <v>14</v>
      </c>
      <c r="B5" s="1" t="s">
        <v>1</v>
      </c>
      <c r="C5" s="16" t="s">
        <v>16</v>
      </c>
      <c r="D5" s="16" t="s">
        <v>3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23</v>
      </c>
      <c r="P5" s="5"/>
      <c r="Q5" s="155"/>
      <c r="R5" s="155"/>
      <c r="S5" s="155"/>
      <c r="T5" s="155"/>
      <c r="U5" s="155"/>
      <c r="V5" s="155"/>
      <c r="W5" s="155"/>
      <c r="X5" s="155"/>
    </row>
    <row r="6" spans="1:24" x14ac:dyDescent="0.25">
      <c r="A6" s="6"/>
      <c r="B6" s="6"/>
      <c r="C6" s="6" t="s">
        <v>22</v>
      </c>
      <c r="D6" s="6"/>
      <c r="E6" s="6" t="s">
        <v>40</v>
      </c>
      <c r="F6" s="6" t="s">
        <v>41</v>
      </c>
      <c r="G6" s="6" t="s">
        <v>42</v>
      </c>
      <c r="H6" s="6" t="s">
        <v>42</v>
      </c>
      <c r="I6" s="6" t="s">
        <v>42</v>
      </c>
      <c r="J6" s="6" t="s">
        <v>42</v>
      </c>
      <c r="K6" s="6" t="s">
        <v>42</v>
      </c>
      <c r="L6" s="6" t="s">
        <v>42</v>
      </c>
      <c r="M6" s="6" t="s">
        <v>50</v>
      </c>
      <c r="N6" s="6"/>
      <c r="P6" s="17"/>
      <c r="Q6" s="182"/>
      <c r="R6" s="182"/>
      <c r="S6" s="182"/>
      <c r="T6" s="182"/>
      <c r="U6" s="182"/>
      <c r="V6" s="182"/>
      <c r="W6" s="182"/>
      <c r="X6" s="182"/>
    </row>
    <row r="7" spans="1:24" x14ac:dyDescent="0.25">
      <c r="A7" s="18" t="s">
        <v>20</v>
      </c>
      <c r="B7" s="18" t="s">
        <v>20</v>
      </c>
      <c r="C7" s="18" t="s">
        <v>20</v>
      </c>
      <c r="D7" s="18" t="s">
        <v>20</v>
      </c>
      <c r="E7" s="18" t="s">
        <v>20</v>
      </c>
      <c r="F7" s="146">
        <v>10</v>
      </c>
      <c r="G7" s="18" t="s">
        <v>20</v>
      </c>
      <c r="H7" s="18" t="s">
        <v>20</v>
      </c>
      <c r="I7" s="18" t="s">
        <v>20</v>
      </c>
      <c r="J7" s="18" t="s">
        <v>20</v>
      </c>
      <c r="K7" s="18" t="s">
        <v>20</v>
      </c>
      <c r="L7" s="18" t="s">
        <v>20</v>
      </c>
      <c r="M7" s="18" t="s">
        <v>20</v>
      </c>
      <c r="N7" s="154">
        <v>9.9999999999999995E-7</v>
      </c>
      <c r="Q7" s="182"/>
      <c r="R7" s="182"/>
      <c r="S7" s="182"/>
      <c r="T7" s="182"/>
      <c r="U7" s="182"/>
      <c r="V7" s="182"/>
      <c r="W7" s="182"/>
      <c r="X7" s="182"/>
    </row>
    <row r="8" spans="1:24" ht="15.75" thickBot="1" x14ac:dyDescent="0.3">
      <c r="A8" s="18" t="s">
        <v>20</v>
      </c>
      <c r="B8" s="18" t="s">
        <v>20</v>
      </c>
      <c r="C8" s="18" t="s">
        <v>20</v>
      </c>
      <c r="D8" s="18" t="s">
        <v>20</v>
      </c>
      <c r="E8" s="18" t="s">
        <v>20</v>
      </c>
      <c r="F8" s="146">
        <v>10</v>
      </c>
      <c r="G8" s="18" t="s">
        <v>20</v>
      </c>
      <c r="H8" s="18" t="s">
        <v>20</v>
      </c>
      <c r="I8" s="18" t="s">
        <v>20</v>
      </c>
      <c r="J8" s="18" t="s">
        <v>20</v>
      </c>
      <c r="K8" s="18" t="s">
        <v>20</v>
      </c>
      <c r="L8" s="18" t="s">
        <v>20</v>
      </c>
      <c r="M8" s="18" t="s">
        <v>20</v>
      </c>
      <c r="N8" s="154">
        <v>9.9999999999999995E-7</v>
      </c>
      <c r="P8" s="4" t="s">
        <v>15</v>
      </c>
      <c r="R8" s="3"/>
      <c r="S8" s="3"/>
      <c r="T8" s="3"/>
      <c r="U8" s="3"/>
      <c r="V8" s="3"/>
      <c r="W8" s="3"/>
    </row>
    <row r="9" spans="1:24" ht="15" customHeight="1" x14ac:dyDescent="0.25">
      <c r="A9" s="18" t="s">
        <v>20</v>
      </c>
      <c r="B9" s="18" t="s">
        <v>20</v>
      </c>
      <c r="C9" s="18" t="s">
        <v>20</v>
      </c>
      <c r="D9" s="18" t="s">
        <v>20</v>
      </c>
      <c r="E9" s="18" t="s">
        <v>20</v>
      </c>
      <c r="F9" s="146">
        <v>10</v>
      </c>
      <c r="G9" s="18" t="s">
        <v>20</v>
      </c>
      <c r="H9" s="18" t="s">
        <v>20</v>
      </c>
      <c r="I9" s="18" t="s">
        <v>20</v>
      </c>
      <c r="J9" s="18" t="s">
        <v>20</v>
      </c>
      <c r="K9" s="18" t="s">
        <v>20</v>
      </c>
      <c r="L9" s="18" t="s">
        <v>20</v>
      </c>
      <c r="M9" s="18" t="s">
        <v>20</v>
      </c>
      <c r="N9" s="154">
        <v>9.9999999999999995E-7</v>
      </c>
      <c r="Q9" s="13" t="s">
        <v>16</v>
      </c>
      <c r="R9" s="13" t="s">
        <v>3</v>
      </c>
      <c r="S9" s="13" t="s">
        <v>5</v>
      </c>
      <c r="T9" s="13" t="s">
        <v>6</v>
      </c>
      <c r="U9" s="13" t="s">
        <v>7</v>
      </c>
      <c r="V9" s="13" t="s">
        <v>8</v>
      </c>
    </row>
    <row r="10" spans="1:24" x14ac:dyDescent="0.25">
      <c r="A10" s="18" t="s">
        <v>20</v>
      </c>
      <c r="B10" s="18" t="s">
        <v>20</v>
      </c>
      <c r="C10" s="18" t="s">
        <v>20</v>
      </c>
      <c r="D10" s="18" t="s">
        <v>20</v>
      </c>
      <c r="E10" s="18" t="s">
        <v>20</v>
      </c>
      <c r="F10" s="146">
        <v>10</v>
      </c>
      <c r="G10" s="18" t="s">
        <v>20</v>
      </c>
      <c r="H10" s="18" t="s">
        <v>20</v>
      </c>
      <c r="I10" s="18" t="s">
        <v>20</v>
      </c>
      <c r="J10" s="18" t="s">
        <v>20</v>
      </c>
      <c r="K10" s="18" t="s">
        <v>20</v>
      </c>
      <c r="L10" s="18" t="s">
        <v>20</v>
      </c>
      <c r="M10" s="18" t="s">
        <v>20</v>
      </c>
      <c r="N10" s="154">
        <v>9.9999999999999995E-7</v>
      </c>
      <c r="P10" s="14" t="s">
        <v>17</v>
      </c>
      <c r="Q10" s="10" t="str">
        <f t="shared" ref="Q10:V10" si="0">IF(ISNUMBER(C$7),MIN(C$7:C$44),"*")</f>
        <v>*</v>
      </c>
      <c r="R10" s="10" t="str">
        <f t="shared" si="0"/>
        <v>*</v>
      </c>
      <c r="S10" s="10" t="str">
        <f t="shared" si="0"/>
        <v>*</v>
      </c>
      <c r="T10" s="10">
        <f t="shared" si="0"/>
        <v>10</v>
      </c>
      <c r="U10" s="10" t="str">
        <f t="shared" si="0"/>
        <v>*</v>
      </c>
      <c r="V10" s="10" t="str">
        <f t="shared" si="0"/>
        <v>*</v>
      </c>
    </row>
    <row r="11" spans="1:24" ht="15" customHeight="1" x14ac:dyDescent="0.25">
      <c r="A11" s="18" t="s">
        <v>20</v>
      </c>
      <c r="B11" s="18" t="s">
        <v>20</v>
      </c>
      <c r="C11" s="18" t="s">
        <v>20</v>
      </c>
      <c r="D11" s="18" t="s">
        <v>20</v>
      </c>
      <c r="E11" s="18" t="s">
        <v>20</v>
      </c>
      <c r="F11" s="146">
        <v>10</v>
      </c>
      <c r="G11" s="18" t="s">
        <v>20</v>
      </c>
      <c r="H11" s="18" t="s">
        <v>20</v>
      </c>
      <c r="I11" s="18" t="s">
        <v>20</v>
      </c>
      <c r="J11" s="18" t="s">
        <v>20</v>
      </c>
      <c r="K11" s="18" t="s">
        <v>20</v>
      </c>
      <c r="L11" s="18" t="s">
        <v>20</v>
      </c>
      <c r="M11" s="18" t="s">
        <v>20</v>
      </c>
      <c r="N11" s="154">
        <v>9.9999999999999995E-7</v>
      </c>
      <c r="P11" s="14" t="s">
        <v>18</v>
      </c>
      <c r="Q11" s="10" t="str">
        <f t="shared" ref="Q11:V11" si="1">IF(ISNUMBER(C$7),MAX(C$7:C$44),"*")</f>
        <v>*</v>
      </c>
      <c r="R11" s="10" t="str">
        <f t="shared" si="1"/>
        <v>*</v>
      </c>
      <c r="S11" s="10" t="str">
        <f t="shared" si="1"/>
        <v>*</v>
      </c>
      <c r="T11" s="10">
        <f t="shared" si="1"/>
        <v>10</v>
      </c>
      <c r="U11" s="10" t="str">
        <f t="shared" si="1"/>
        <v>*</v>
      </c>
      <c r="V11" s="10" t="str">
        <f t="shared" si="1"/>
        <v>*</v>
      </c>
    </row>
    <row r="12" spans="1:24" x14ac:dyDescent="0.25">
      <c r="A12" s="18" t="s">
        <v>20</v>
      </c>
      <c r="B12" s="18" t="s">
        <v>20</v>
      </c>
      <c r="C12" s="18" t="s">
        <v>20</v>
      </c>
      <c r="D12" s="18" t="s">
        <v>20</v>
      </c>
      <c r="E12" s="18" t="s">
        <v>20</v>
      </c>
      <c r="F12" s="146">
        <v>10</v>
      </c>
      <c r="G12" s="18" t="s">
        <v>20</v>
      </c>
      <c r="H12" s="18" t="s">
        <v>20</v>
      </c>
      <c r="I12" s="18" t="s">
        <v>20</v>
      </c>
      <c r="J12" s="18" t="s">
        <v>20</v>
      </c>
      <c r="K12" s="18" t="s">
        <v>20</v>
      </c>
      <c r="L12" s="18" t="s">
        <v>20</v>
      </c>
      <c r="M12" s="18" t="s">
        <v>20</v>
      </c>
      <c r="N12" s="154">
        <v>9.9999999999999995E-7</v>
      </c>
      <c r="P12" s="15">
        <v>0.1</v>
      </c>
      <c r="Q12" s="9" t="str">
        <f t="shared" ref="Q12:V12" si="2">IF(ISNUMBER(C$7),PERCENTILE(C$7:C$44,0.1),"*")</f>
        <v>*</v>
      </c>
      <c r="R12" s="9" t="str">
        <f t="shared" si="2"/>
        <v>*</v>
      </c>
      <c r="S12" s="9" t="str">
        <f t="shared" si="2"/>
        <v>*</v>
      </c>
      <c r="T12" s="9">
        <f t="shared" si="2"/>
        <v>10</v>
      </c>
      <c r="U12" s="9" t="str">
        <f t="shared" si="2"/>
        <v>*</v>
      </c>
      <c r="V12" s="9" t="str">
        <f t="shared" si="2"/>
        <v>*</v>
      </c>
    </row>
    <row r="13" spans="1:24" x14ac:dyDescent="0.25">
      <c r="A13" s="18" t="s">
        <v>20</v>
      </c>
      <c r="B13" s="18" t="s">
        <v>20</v>
      </c>
      <c r="C13" s="18" t="s">
        <v>20</v>
      </c>
      <c r="D13" s="18" t="s">
        <v>20</v>
      </c>
      <c r="E13" s="18" t="s">
        <v>20</v>
      </c>
      <c r="F13" s="146">
        <v>10</v>
      </c>
      <c r="G13" s="18" t="s">
        <v>20</v>
      </c>
      <c r="H13" s="18" t="s">
        <v>20</v>
      </c>
      <c r="I13" s="18" t="s">
        <v>20</v>
      </c>
      <c r="J13" s="18" t="s">
        <v>20</v>
      </c>
      <c r="K13" s="18" t="s">
        <v>20</v>
      </c>
      <c r="L13" s="18" t="s">
        <v>20</v>
      </c>
      <c r="M13" s="18" t="s">
        <v>20</v>
      </c>
      <c r="N13" s="154">
        <v>9.9999999999999995E-7</v>
      </c>
      <c r="P13" s="15">
        <v>0.9</v>
      </c>
      <c r="Q13" s="9" t="str">
        <f t="shared" ref="Q13:V13" si="3">IF(ISNUMBER(C$7),PERCENTILE(C$7:C$44,0.9),"*")</f>
        <v>*</v>
      </c>
      <c r="R13" s="9" t="str">
        <f t="shared" si="3"/>
        <v>*</v>
      </c>
      <c r="S13" s="9" t="str">
        <f t="shared" si="3"/>
        <v>*</v>
      </c>
      <c r="T13" s="9">
        <f t="shared" si="3"/>
        <v>10</v>
      </c>
      <c r="U13" s="9" t="str">
        <f t="shared" si="3"/>
        <v>*</v>
      </c>
      <c r="V13" s="9" t="str">
        <f t="shared" si="3"/>
        <v>*</v>
      </c>
    </row>
    <row r="14" spans="1:24" x14ac:dyDescent="0.25">
      <c r="A14" s="18" t="s">
        <v>20</v>
      </c>
      <c r="B14" s="18" t="s">
        <v>20</v>
      </c>
      <c r="C14" s="18" t="s">
        <v>20</v>
      </c>
      <c r="D14" s="18" t="s">
        <v>20</v>
      </c>
      <c r="E14" s="18" t="s">
        <v>20</v>
      </c>
      <c r="F14" s="146">
        <v>10</v>
      </c>
      <c r="G14" s="18" t="s">
        <v>20</v>
      </c>
      <c r="H14" s="18" t="s">
        <v>20</v>
      </c>
      <c r="I14" s="18" t="s">
        <v>20</v>
      </c>
      <c r="J14" s="18" t="s">
        <v>20</v>
      </c>
      <c r="K14" s="18" t="s">
        <v>20</v>
      </c>
      <c r="L14" s="18" t="s">
        <v>20</v>
      </c>
      <c r="M14" s="18" t="s">
        <v>20</v>
      </c>
      <c r="N14" s="154">
        <v>9.9999999999999995E-7</v>
      </c>
    </row>
    <row r="15" spans="1:24" x14ac:dyDescent="0.25">
      <c r="A15" s="18" t="s">
        <v>20</v>
      </c>
      <c r="B15" s="18" t="s">
        <v>20</v>
      </c>
      <c r="C15" s="18" t="s">
        <v>20</v>
      </c>
      <c r="D15" s="18" t="s">
        <v>20</v>
      </c>
      <c r="E15" s="18" t="s">
        <v>20</v>
      </c>
      <c r="F15" s="146">
        <v>10</v>
      </c>
      <c r="G15" s="18" t="s">
        <v>20</v>
      </c>
      <c r="H15" s="18" t="s">
        <v>20</v>
      </c>
      <c r="I15" s="18" t="s">
        <v>20</v>
      </c>
      <c r="J15" s="18" t="s">
        <v>20</v>
      </c>
      <c r="K15" s="18" t="s">
        <v>20</v>
      </c>
      <c r="L15" s="18" t="s">
        <v>20</v>
      </c>
      <c r="M15" s="18" t="s">
        <v>20</v>
      </c>
      <c r="N15" s="154">
        <v>9.9999999999999995E-7</v>
      </c>
      <c r="Q15" s="8" t="s">
        <v>19</v>
      </c>
      <c r="R15" s="8" t="s">
        <v>10</v>
      </c>
      <c r="S15" s="8" t="s">
        <v>11</v>
      </c>
      <c r="T15" s="8" t="s">
        <v>12</v>
      </c>
      <c r="U15" s="8" t="s">
        <v>13</v>
      </c>
      <c r="V15" s="8" t="s">
        <v>23</v>
      </c>
      <c r="W15" s="7"/>
    </row>
    <row r="16" spans="1:24" ht="15.75" customHeight="1" x14ac:dyDescent="0.25">
      <c r="A16" s="18" t="s">
        <v>20</v>
      </c>
      <c r="B16" s="18" t="s">
        <v>20</v>
      </c>
      <c r="C16" s="18" t="s">
        <v>20</v>
      </c>
      <c r="D16" s="18" t="s">
        <v>20</v>
      </c>
      <c r="E16" s="18" t="s">
        <v>20</v>
      </c>
      <c r="F16" s="146">
        <v>10</v>
      </c>
      <c r="G16" s="18" t="s">
        <v>20</v>
      </c>
      <c r="H16" s="18" t="s">
        <v>20</v>
      </c>
      <c r="I16" s="18" t="s">
        <v>20</v>
      </c>
      <c r="J16" s="18" t="s">
        <v>20</v>
      </c>
      <c r="K16" s="18" t="s">
        <v>20</v>
      </c>
      <c r="L16" s="18" t="s">
        <v>20</v>
      </c>
      <c r="M16" s="18" t="s">
        <v>20</v>
      </c>
      <c r="N16" s="154">
        <v>9.9999999999999995E-7</v>
      </c>
      <c r="P16" s="14" t="s">
        <v>17</v>
      </c>
      <c r="Q16" s="10" t="str">
        <f t="shared" ref="Q16:V16" si="4">IF(ISNUMBER(I$7),MIN(I$7:I$44),"*")</f>
        <v>*</v>
      </c>
      <c r="R16" s="10" t="str">
        <f t="shared" si="4"/>
        <v>*</v>
      </c>
      <c r="S16" s="10" t="str">
        <f t="shared" si="4"/>
        <v>*</v>
      </c>
      <c r="T16" s="10" t="str">
        <f t="shared" si="4"/>
        <v>*</v>
      </c>
      <c r="U16" s="10" t="str">
        <f t="shared" si="4"/>
        <v>*</v>
      </c>
      <c r="V16" s="10">
        <f t="shared" si="4"/>
        <v>9.9999999999999995E-7</v>
      </c>
    </row>
    <row r="17" spans="1:23" ht="15.75" customHeight="1" x14ac:dyDescent="0.25">
      <c r="A17" s="18" t="s">
        <v>20</v>
      </c>
      <c r="B17" s="18" t="s">
        <v>20</v>
      </c>
      <c r="C17" s="18" t="s">
        <v>20</v>
      </c>
      <c r="D17" s="18" t="s">
        <v>20</v>
      </c>
      <c r="E17" s="18" t="s">
        <v>20</v>
      </c>
      <c r="F17" s="146">
        <v>10</v>
      </c>
      <c r="G17" s="18" t="s">
        <v>20</v>
      </c>
      <c r="H17" s="18" t="s">
        <v>20</v>
      </c>
      <c r="I17" s="18" t="s">
        <v>20</v>
      </c>
      <c r="J17" s="18" t="s">
        <v>20</v>
      </c>
      <c r="K17" s="18" t="s">
        <v>20</v>
      </c>
      <c r="L17" s="18" t="s">
        <v>20</v>
      </c>
      <c r="M17" s="18" t="s">
        <v>20</v>
      </c>
      <c r="N17" s="154">
        <v>9.9999999999999995E-7</v>
      </c>
      <c r="P17" s="14" t="s">
        <v>18</v>
      </c>
      <c r="Q17" s="10" t="str">
        <f t="shared" ref="Q17:V17" si="5">IF(ISNUMBER(I$7),MAX(I$7:I$44),"*")</f>
        <v>*</v>
      </c>
      <c r="R17" s="10" t="str">
        <f t="shared" si="5"/>
        <v>*</v>
      </c>
      <c r="S17" s="10" t="str">
        <f t="shared" si="5"/>
        <v>*</v>
      </c>
      <c r="T17" s="10" t="str">
        <f t="shared" si="5"/>
        <v>*</v>
      </c>
      <c r="U17" s="10" t="str">
        <f t="shared" si="5"/>
        <v>*</v>
      </c>
      <c r="V17" s="10">
        <f t="shared" si="5"/>
        <v>9.9999999999999995E-7</v>
      </c>
    </row>
    <row r="18" spans="1:23" ht="15.75" customHeight="1" x14ac:dyDescent="0.25">
      <c r="A18" s="18" t="s">
        <v>20</v>
      </c>
      <c r="B18" s="18" t="s">
        <v>20</v>
      </c>
      <c r="C18" s="18" t="s">
        <v>20</v>
      </c>
      <c r="D18" s="18" t="s">
        <v>20</v>
      </c>
      <c r="E18" s="18" t="s">
        <v>20</v>
      </c>
      <c r="F18" s="146">
        <v>10</v>
      </c>
      <c r="G18" s="18" t="s">
        <v>20</v>
      </c>
      <c r="H18" s="18" t="s">
        <v>20</v>
      </c>
      <c r="I18" s="18" t="s">
        <v>20</v>
      </c>
      <c r="J18" s="18" t="s">
        <v>20</v>
      </c>
      <c r="K18" s="18" t="s">
        <v>20</v>
      </c>
      <c r="L18" s="18" t="s">
        <v>20</v>
      </c>
      <c r="M18" s="18" t="s">
        <v>20</v>
      </c>
      <c r="N18" s="154">
        <v>9.9999999999999995E-7</v>
      </c>
      <c r="P18" s="15">
        <v>0.1</v>
      </c>
      <c r="Q18" s="9" t="str">
        <f t="shared" ref="Q18:V18" si="6">IF(ISNUMBER(I$7),PERCENTILE(I$7:I$44,0.1),"*")</f>
        <v>*</v>
      </c>
      <c r="R18" s="9" t="str">
        <f t="shared" si="6"/>
        <v>*</v>
      </c>
      <c r="S18" s="9" t="str">
        <f t="shared" si="6"/>
        <v>*</v>
      </c>
      <c r="T18" s="9" t="str">
        <f t="shared" si="6"/>
        <v>*</v>
      </c>
      <c r="U18" s="9" t="str">
        <f t="shared" si="6"/>
        <v>*</v>
      </c>
      <c r="V18" s="9">
        <f t="shared" si="6"/>
        <v>9.9999999999999995E-7</v>
      </c>
    </row>
    <row r="19" spans="1:23" ht="15.75" customHeight="1" x14ac:dyDescent="0.25">
      <c r="A19" s="18" t="s">
        <v>20</v>
      </c>
      <c r="B19" s="18" t="s">
        <v>20</v>
      </c>
      <c r="C19" s="18" t="s">
        <v>20</v>
      </c>
      <c r="D19" s="18" t="s">
        <v>20</v>
      </c>
      <c r="E19" s="18" t="s">
        <v>20</v>
      </c>
      <c r="F19" s="146">
        <v>10</v>
      </c>
      <c r="G19" s="18" t="s">
        <v>20</v>
      </c>
      <c r="H19" s="18" t="s">
        <v>20</v>
      </c>
      <c r="I19" s="18" t="s">
        <v>20</v>
      </c>
      <c r="J19" s="18" t="s">
        <v>20</v>
      </c>
      <c r="K19" s="18" t="s">
        <v>20</v>
      </c>
      <c r="L19" s="18" t="s">
        <v>20</v>
      </c>
      <c r="M19" s="18" t="s">
        <v>20</v>
      </c>
      <c r="N19" s="154">
        <v>9.9999999999999995E-7</v>
      </c>
      <c r="P19" s="15">
        <v>0.9</v>
      </c>
      <c r="Q19" s="9" t="str">
        <f t="shared" ref="Q19:V19" si="7">IF(ISNUMBER(I$7),PERCENTILE(I$7:I$44,0.9),"*")</f>
        <v>*</v>
      </c>
      <c r="R19" s="9" t="str">
        <f t="shared" si="7"/>
        <v>*</v>
      </c>
      <c r="S19" s="9" t="str">
        <f t="shared" si="7"/>
        <v>*</v>
      </c>
      <c r="T19" s="9" t="str">
        <f t="shared" si="7"/>
        <v>*</v>
      </c>
      <c r="U19" s="9" t="str">
        <f t="shared" si="7"/>
        <v>*</v>
      </c>
      <c r="V19" s="9">
        <f t="shared" si="7"/>
        <v>9.9999999999999995E-7</v>
      </c>
    </row>
    <row r="20" spans="1:23" ht="15" customHeight="1" x14ac:dyDescent="0.25">
      <c r="A20" s="18" t="s">
        <v>20</v>
      </c>
      <c r="B20" s="18" t="s">
        <v>20</v>
      </c>
      <c r="C20" s="18" t="s">
        <v>20</v>
      </c>
      <c r="D20" s="18" t="s">
        <v>20</v>
      </c>
      <c r="E20" s="18" t="s">
        <v>20</v>
      </c>
      <c r="F20" s="146">
        <v>10</v>
      </c>
      <c r="G20" s="18" t="s">
        <v>20</v>
      </c>
      <c r="H20" s="18" t="s">
        <v>20</v>
      </c>
      <c r="I20" s="18" t="s">
        <v>20</v>
      </c>
      <c r="J20" s="18" t="s">
        <v>20</v>
      </c>
      <c r="K20" s="18" t="s">
        <v>20</v>
      </c>
      <c r="L20" s="18" t="s">
        <v>20</v>
      </c>
      <c r="M20" s="18" t="s">
        <v>20</v>
      </c>
      <c r="N20" s="154">
        <v>9.9999999999999995E-7</v>
      </c>
    </row>
    <row r="21" spans="1:23" x14ac:dyDescent="0.25">
      <c r="A21" s="18" t="s">
        <v>20</v>
      </c>
      <c r="B21" s="18" t="s">
        <v>20</v>
      </c>
      <c r="C21" s="18" t="s">
        <v>20</v>
      </c>
      <c r="D21" s="18" t="s">
        <v>20</v>
      </c>
      <c r="E21" s="18" t="s">
        <v>20</v>
      </c>
      <c r="F21" s="146">
        <v>10</v>
      </c>
      <c r="G21" s="18" t="s">
        <v>20</v>
      </c>
      <c r="H21" s="18" t="s">
        <v>20</v>
      </c>
      <c r="I21" s="18" t="s">
        <v>20</v>
      </c>
      <c r="J21" s="18" t="s">
        <v>20</v>
      </c>
      <c r="K21" s="18" t="s">
        <v>20</v>
      </c>
      <c r="L21" s="18" t="s">
        <v>20</v>
      </c>
      <c r="M21" s="18" t="s">
        <v>20</v>
      </c>
      <c r="N21" s="154">
        <v>9.9999999999999995E-7</v>
      </c>
    </row>
    <row r="22" spans="1:23" ht="15.75" thickBot="1" x14ac:dyDescent="0.3">
      <c r="A22" s="18" t="s">
        <v>20</v>
      </c>
      <c r="B22" s="18" t="s">
        <v>20</v>
      </c>
      <c r="C22" s="18" t="s">
        <v>20</v>
      </c>
      <c r="D22" s="18" t="s">
        <v>20</v>
      </c>
      <c r="E22" s="18" t="s">
        <v>20</v>
      </c>
      <c r="F22" s="146">
        <v>10</v>
      </c>
      <c r="G22" s="18" t="s">
        <v>20</v>
      </c>
      <c r="H22" s="18" t="s">
        <v>20</v>
      </c>
      <c r="I22" s="18" t="s">
        <v>20</v>
      </c>
      <c r="J22" s="18" t="s">
        <v>20</v>
      </c>
      <c r="K22" s="18" t="s">
        <v>20</v>
      </c>
      <c r="L22" s="18" t="s">
        <v>20</v>
      </c>
      <c r="M22" s="18" t="s">
        <v>20</v>
      </c>
      <c r="N22" s="154">
        <v>9.9999999999999995E-7</v>
      </c>
      <c r="P22" s="4" t="s">
        <v>43</v>
      </c>
      <c r="Q22" s="3"/>
      <c r="R22" s="3"/>
      <c r="S22" s="3"/>
      <c r="T22" s="3"/>
      <c r="U22" s="3"/>
      <c r="V22" s="3"/>
      <c r="W22" s="3"/>
    </row>
    <row r="23" spans="1:23" x14ac:dyDescent="0.25">
      <c r="A23" s="18" t="s">
        <v>20</v>
      </c>
      <c r="B23" s="18" t="s">
        <v>20</v>
      </c>
      <c r="C23" s="18" t="s">
        <v>20</v>
      </c>
      <c r="D23" s="18" t="s">
        <v>20</v>
      </c>
      <c r="E23" s="18" t="s">
        <v>20</v>
      </c>
      <c r="F23" s="146">
        <v>10</v>
      </c>
      <c r="G23" s="18" t="s">
        <v>20</v>
      </c>
      <c r="H23" s="18" t="s">
        <v>20</v>
      </c>
      <c r="I23" s="18" t="s">
        <v>20</v>
      </c>
      <c r="J23" s="18" t="s">
        <v>20</v>
      </c>
      <c r="K23" s="18" t="s">
        <v>20</v>
      </c>
      <c r="L23" s="18" t="s">
        <v>20</v>
      </c>
      <c r="M23" s="18" t="s">
        <v>20</v>
      </c>
      <c r="N23" s="154">
        <v>9.9999999999999995E-7</v>
      </c>
      <c r="Q23" s="183" t="s">
        <v>44</v>
      </c>
      <c r="R23" s="184"/>
      <c r="S23" s="184"/>
      <c r="T23" s="184"/>
      <c r="U23" s="184"/>
      <c r="V23" s="184"/>
      <c r="W23" s="185"/>
    </row>
    <row r="24" spans="1:23" ht="16.5" customHeight="1" x14ac:dyDescent="0.25">
      <c r="A24" s="18" t="s">
        <v>20</v>
      </c>
      <c r="B24" s="18" t="s">
        <v>20</v>
      </c>
      <c r="C24" s="18" t="s">
        <v>20</v>
      </c>
      <c r="D24" s="18" t="s">
        <v>20</v>
      </c>
      <c r="E24" s="18" t="s">
        <v>20</v>
      </c>
      <c r="F24" s="146">
        <v>10</v>
      </c>
      <c r="G24" s="18" t="s">
        <v>20</v>
      </c>
      <c r="H24" s="18" t="s">
        <v>20</v>
      </c>
      <c r="I24" s="18" t="s">
        <v>20</v>
      </c>
      <c r="J24" s="18" t="s">
        <v>20</v>
      </c>
      <c r="K24" s="18" t="s">
        <v>20</v>
      </c>
      <c r="L24" s="18" t="s">
        <v>20</v>
      </c>
      <c r="M24" s="18" t="s">
        <v>20</v>
      </c>
      <c r="N24" s="154">
        <v>9.9999999999999995E-7</v>
      </c>
      <c r="Q24" s="174" t="s">
        <v>168</v>
      </c>
      <c r="R24" s="174"/>
      <c r="S24" s="174"/>
      <c r="T24" s="174"/>
      <c r="U24" s="174"/>
      <c r="V24" s="174"/>
      <c r="W24" s="175"/>
    </row>
    <row r="25" spans="1:23" x14ac:dyDescent="0.25">
      <c r="A25" s="18" t="s">
        <v>20</v>
      </c>
      <c r="B25" s="18" t="s">
        <v>20</v>
      </c>
      <c r="C25" s="18" t="s">
        <v>20</v>
      </c>
      <c r="D25" s="18" t="s">
        <v>20</v>
      </c>
      <c r="E25" s="18" t="s">
        <v>20</v>
      </c>
      <c r="F25" s="146">
        <v>10</v>
      </c>
      <c r="G25" s="18" t="s">
        <v>20</v>
      </c>
      <c r="H25" s="18" t="s">
        <v>20</v>
      </c>
      <c r="I25" s="18" t="s">
        <v>20</v>
      </c>
      <c r="J25" s="18" t="s">
        <v>20</v>
      </c>
      <c r="K25" s="18" t="s">
        <v>20</v>
      </c>
      <c r="L25" s="18" t="s">
        <v>20</v>
      </c>
      <c r="M25" s="18" t="s">
        <v>20</v>
      </c>
      <c r="N25" s="154">
        <v>9.9999999999999995E-7</v>
      </c>
      <c r="Q25" s="177"/>
      <c r="R25" s="177"/>
      <c r="S25" s="177"/>
      <c r="T25" s="177"/>
      <c r="U25" s="177"/>
      <c r="V25" s="177"/>
      <c r="W25" s="178"/>
    </row>
    <row r="26" spans="1:23" x14ac:dyDescent="0.25">
      <c r="A26" s="18" t="s">
        <v>20</v>
      </c>
      <c r="B26" s="18" t="s">
        <v>20</v>
      </c>
      <c r="C26" s="18" t="s">
        <v>20</v>
      </c>
      <c r="D26" s="18" t="s">
        <v>20</v>
      </c>
      <c r="E26" s="18" t="s">
        <v>20</v>
      </c>
      <c r="F26" s="146">
        <v>10</v>
      </c>
      <c r="G26" s="18" t="s">
        <v>20</v>
      </c>
      <c r="H26" s="18" t="s">
        <v>20</v>
      </c>
      <c r="I26" s="18" t="s">
        <v>20</v>
      </c>
      <c r="J26" s="18" t="s">
        <v>20</v>
      </c>
      <c r="K26" s="18" t="s">
        <v>20</v>
      </c>
      <c r="L26" s="18" t="s">
        <v>20</v>
      </c>
      <c r="M26" s="18" t="s">
        <v>20</v>
      </c>
      <c r="N26" s="154">
        <v>9.9999999999999995E-7</v>
      </c>
      <c r="Q26" s="177"/>
      <c r="R26" s="177"/>
      <c r="S26" s="177"/>
      <c r="T26" s="177"/>
      <c r="U26" s="177"/>
      <c r="V26" s="177"/>
      <c r="W26" s="178"/>
    </row>
    <row r="27" spans="1:23" x14ac:dyDescent="0.25">
      <c r="A27" s="18" t="s">
        <v>20</v>
      </c>
      <c r="B27" s="18" t="s">
        <v>20</v>
      </c>
      <c r="C27" s="18" t="s">
        <v>20</v>
      </c>
      <c r="D27" s="18" t="s">
        <v>20</v>
      </c>
      <c r="E27" s="18" t="s">
        <v>20</v>
      </c>
      <c r="F27" s="146">
        <v>10</v>
      </c>
      <c r="G27" s="18" t="s">
        <v>20</v>
      </c>
      <c r="H27" s="18" t="s">
        <v>20</v>
      </c>
      <c r="I27" s="18" t="s">
        <v>20</v>
      </c>
      <c r="J27" s="18" t="s">
        <v>20</v>
      </c>
      <c r="K27" s="18" t="s">
        <v>20</v>
      </c>
      <c r="L27" s="18" t="s">
        <v>20</v>
      </c>
      <c r="M27" s="18" t="s">
        <v>20</v>
      </c>
      <c r="N27" s="154">
        <v>9.9999999999999995E-7</v>
      </c>
      <c r="Q27" s="177"/>
      <c r="R27" s="177"/>
      <c r="S27" s="177"/>
      <c r="T27" s="177"/>
      <c r="U27" s="177"/>
      <c r="V27" s="177"/>
      <c r="W27" s="178"/>
    </row>
    <row r="28" spans="1:23" x14ac:dyDescent="0.25">
      <c r="A28" s="18" t="s">
        <v>20</v>
      </c>
      <c r="B28" s="18" t="s">
        <v>20</v>
      </c>
      <c r="C28" s="18" t="s">
        <v>20</v>
      </c>
      <c r="D28" s="18" t="s">
        <v>20</v>
      </c>
      <c r="E28" s="18" t="s">
        <v>20</v>
      </c>
      <c r="F28" s="146">
        <v>10</v>
      </c>
      <c r="G28" s="18" t="s">
        <v>20</v>
      </c>
      <c r="H28" s="18" t="s">
        <v>20</v>
      </c>
      <c r="I28" s="18" t="s">
        <v>20</v>
      </c>
      <c r="J28" s="18" t="s">
        <v>20</v>
      </c>
      <c r="K28" s="18" t="s">
        <v>20</v>
      </c>
      <c r="L28" s="18" t="s">
        <v>20</v>
      </c>
      <c r="M28" s="18" t="s">
        <v>20</v>
      </c>
      <c r="N28" s="154">
        <v>9.9999999999999995E-7</v>
      </c>
      <c r="Q28" s="177"/>
      <c r="R28" s="177"/>
      <c r="S28" s="177"/>
      <c r="T28" s="177"/>
      <c r="U28" s="177"/>
      <c r="V28" s="177"/>
      <c r="W28" s="178"/>
    </row>
    <row r="29" spans="1:23" ht="15" customHeight="1" x14ac:dyDescent="0.25">
      <c r="A29" s="18" t="s">
        <v>20</v>
      </c>
      <c r="B29" s="18" t="s">
        <v>20</v>
      </c>
      <c r="C29" s="18" t="s">
        <v>20</v>
      </c>
      <c r="D29" s="18" t="s">
        <v>20</v>
      </c>
      <c r="E29" s="18" t="s">
        <v>20</v>
      </c>
      <c r="F29" s="146">
        <v>10</v>
      </c>
      <c r="G29" s="18" t="s">
        <v>20</v>
      </c>
      <c r="H29" s="18" t="s">
        <v>20</v>
      </c>
      <c r="I29" s="18" t="s">
        <v>20</v>
      </c>
      <c r="J29" s="18" t="s">
        <v>20</v>
      </c>
      <c r="K29" s="18" t="s">
        <v>20</v>
      </c>
      <c r="L29" s="18" t="s">
        <v>20</v>
      </c>
      <c r="M29" s="18" t="s">
        <v>20</v>
      </c>
      <c r="N29" s="154">
        <v>9.9999999999999995E-7</v>
      </c>
      <c r="Q29" s="177"/>
      <c r="R29" s="177"/>
      <c r="S29" s="177"/>
      <c r="T29" s="177"/>
      <c r="U29" s="177"/>
      <c r="V29" s="177"/>
      <c r="W29" s="178"/>
    </row>
    <row r="30" spans="1:23" x14ac:dyDescent="0.25">
      <c r="A30" s="18" t="s">
        <v>20</v>
      </c>
      <c r="B30" s="18" t="s">
        <v>20</v>
      </c>
      <c r="C30" s="18" t="s">
        <v>20</v>
      </c>
      <c r="D30" s="18" t="s">
        <v>20</v>
      </c>
      <c r="E30" s="18" t="s">
        <v>20</v>
      </c>
      <c r="F30" s="146">
        <v>10</v>
      </c>
      <c r="G30" s="18" t="s">
        <v>20</v>
      </c>
      <c r="H30" s="18" t="s">
        <v>20</v>
      </c>
      <c r="I30" s="18" t="s">
        <v>20</v>
      </c>
      <c r="J30" s="18" t="s">
        <v>20</v>
      </c>
      <c r="K30" s="18" t="s">
        <v>20</v>
      </c>
      <c r="L30" s="18" t="s">
        <v>20</v>
      </c>
      <c r="M30" s="18" t="s">
        <v>20</v>
      </c>
      <c r="N30" s="154">
        <v>9.9999999999999995E-7</v>
      </c>
      <c r="Q30" s="177"/>
      <c r="R30" s="177"/>
      <c r="S30" s="177"/>
      <c r="T30" s="177"/>
      <c r="U30" s="177"/>
      <c r="V30" s="177"/>
      <c r="W30" s="178"/>
    </row>
    <row r="31" spans="1:23" x14ac:dyDescent="0.25">
      <c r="A31" s="18" t="s">
        <v>20</v>
      </c>
      <c r="B31" s="18" t="s">
        <v>20</v>
      </c>
      <c r="C31" s="18" t="s">
        <v>20</v>
      </c>
      <c r="D31" s="18" t="s">
        <v>20</v>
      </c>
      <c r="E31" s="18" t="s">
        <v>20</v>
      </c>
      <c r="F31" s="146">
        <v>10</v>
      </c>
      <c r="G31" s="18" t="s">
        <v>20</v>
      </c>
      <c r="H31" s="18" t="s">
        <v>20</v>
      </c>
      <c r="I31" s="18" t="s">
        <v>20</v>
      </c>
      <c r="J31" s="18" t="s">
        <v>20</v>
      </c>
      <c r="K31" s="18" t="s">
        <v>20</v>
      </c>
      <c r="L31" s="18" t="s">
        <v>20</v>
      </c>
      <c r="M31" s="18" t="s">
        <v>20</v>
      </c>
      <c r="N31" s="154">
        <v>9.9999999999999995E-7</v>
      </c>
      <c r="Q31" s="177"/>
      <c r="R31" s="177"/>
      <c r="S31" s="177"/>
      <c r="T31" s="177"/>
      <c r="U31" s="177"/>
      <c r="V31" s="177"/>
      <c r="W31" s="178"/>
    </row>
    <row r="32" spans="1:23" x14ac:dyDescent="0.25">
      <c r="A32" s="18" t="s">
        <v>20</v>
      </c>
      <c r="B32" s="18" t="s">
        <v>20</v>
      </c>
      <c r="C32" s="18" t="s">
        <v>20</v>
      </c>
      <c r="D32" s="18" t="s">
        <v>20</v>
      </c>
      <c r="E32" s="18" t="s">
        <v>20</v>
      </c>
      <c r="F32" s="146">
        <v>10</v>
      </c>
      <c r="G32" s="18" t="s">
        <v>20</v>
      </c>
      <c r="H32" s="18" t="s">
        <v>20</v>
      </c>
      <c r="I32" s="18" t="s">
        <v>20</v>
      </c>
      <c r="J32" s="18" t="s">
        <v>20</v>
      </c>
      <c r="K32" s="18" t="s">
        <v>20</v>
      </c>
      <c r="L32" s="18" t="s">
        <v>20</v>
      </c>
      <c r="M32" s="18" t="s">
        <v>20</v>
      </c>
      <c r="N32" s="154">
        <v>9.9999999999999995E-7</v>
      </c>
      <c r="Q32" s="177"/>
      <c r="R32" s="177"/>
      <c r="S32" s="177"/>
      <c r="T32" s="177"/>
      <c r="U32" s="177"/>
      <c r="V32" s="177"/>
      <c r="W32" s="178"/>
    </row>
    <row r="33" spans="1:23" x14ac:dyDescent="0.25">
      <c r="A33" s="18" t="s">
        <v>20</v>
      </c>
      <c r="B33" s="18" t="s">
        <v>20</v>
      </c>
      <c r="C33" s="18" t="s">
        <v>20</v>
      </c>
      <c r="D33" s="18" t="s">
        <v>20</v>
      </c>
      <c r="E33" s="18" t="s">
        <v>20</v>
      </c>
      <c r="F33" s="146">
        <v>10</v>
      </c>
      <c r="G33" s="18" t="s">
        <v>20</v>
      </c>
      <c r="H33" s="18" t="s">
        <v>20</v>
      </c>
      <c r="I33" s="18" t="s">
        <v>20</v>
      </c>
      <c r="J33" s="18" t="s">
        <v>20</v>
      </c>
      <c r="K33" s="18" t="s">
        <v>20</v>
      </c>
      <c r="L33" s="18" t="s">
        <v>20</v>
      </c>
      <c r="M33" s="18" t="s">
        <v>20</v>
      </c>
      <c r="N33" s="154">
        <v>9.9999999999999995E-7</v>
      </c>
      <c r="Q33" s="177"/>
      <c r="R33" s="177"/>
      <c r="S33" s="177"/>
      <c r="T33" s="177"/>
      <c r="U33" s="177"/>
      <c r="V33" s="177"/>
      <c r="W33" s="178"/>
    </row>
    <row r="34" spans="1:23" x14ac:dyDescent="0.25">
      <c r="A34" s="18" t="s">
        <v>20</v>
      </c>
      <c r="B34" s="18" t="s">
        <v>20</v>
      </c>
      <c r="C34" s="18" t="s">
        <v>20</v>
      </c>
      <c r="D34" s="18" t="s">
        <v>20</v>
      </c>
      <c r="E34" s="18" t="s">
        <v>20</v>
      </c>
      <c r="F34" s="146">
        <v>10</v>
      </c>
      <c r="G34" s="18" t="s">
        <v>20</v>
      </c>
      <c r="H34" s="18" t="s">
        <v>20</v>
      </c>
      <c r="I34" s="18" t="s">
        <v>20</v>
      </c>
      <c r="J34" s="18" t="s">
        <v>20</v>
      </c>
      <c r="K34" s="18" t="s">
        <v>20</v>
      </c>
      <c r="L34" s="18" t="s">
        <v>20</v>
      </c>
      <c r="M34" s="18" t="s">
        <v>20</v>
      </c>
      <c r="N34" s="154">
        <v>9.9999999999999995E-7</v>
      </c>
      <c r="Q34" s="180"/>
      <c r="R34" s="180"/>
      <c r="S34" s="180"/>
      <c r="T34" s="180"/>
      <c r="U34" s="180"/>
      <c r="V34" s="180"/>
      <c r="W34" s="181"/>
    </row>
    <row r="35" spans="1:23" x14ac:dyDescent="0.25">
      <c r="A35" s="18" t="s">
        <v>20</v>
      </c>
      <c r="B35" s="18" t="s">
        <v>20</v>
      </c>
      <c r="C35" s="18" t="s">
        <v>20</v>
      </c>
      <c r="D35" s="18" t="s">
        <v>20</v>
      </c>
      <c r="E35" s="18" t="s">
        <v>20</v>
      </c>
      <c r="F35" s="146">
        <v>10</v>
      </c>
      <c r="G35" s="18" t="s">
        <v>20</v>
      </c>
      <c r="H35" s="18" t="s">
        <v>20</v>
      </c>
      <c r="I35" s="18" t="s">
        <v>20</v>
      </c>
      <c r="J35" s="18" t="s">
        <v>20</v>
      </c>
      <c r="K35" s="18" t="s">
        <v>20</v>
      </c>
      <c r="L35" s="18" t="s">
        <v>20</v>
      </c>
      <c r="M35" s="18" t="s">
        <v>20</v>
      </c>
      <c r="N35" s="154">
        <v>9.9999999999999995E-7</v>
      </c>
    </row>
    <row r="36" spans="1:23" ht="18.75" x14ac:dyDescent="0.25">
      <c r="A36" s="18" t="s">
        <v>20</v>
      </c>
      <c r="B36" s="18" t="s">
        <v>20</v>
      </c>
      <c r="C36" s="18" t="s">
        <v>20</v>
      </c>
      <c r="D36" s="18" t="s">
        <v>20</v>
      </c>
      <c r="E36" s="18" t="s">
        <v>20</v>
      </c>
      <c r="F36" s="146">
        <v>10</v>
      </c>
      <c r="G36" s="18" t="s">
        <v>20</v>
      </c>
      <c r="H36" s="18" t="s">
        <v>20</v>
      </c>
      <c r="I36" s="18" t="s">
        <v>20</v>
      </c>
      <c r="J36" s="18" t="s">
        <v>20</v>
      </c>
      <c r="K36" s="18" t="s">
        <v>20</v>
      </c>
      <c r="L36" s="18" t="s">
        <v>20</v>
      </c>
      <c r="M36" s="18" t="s">
        <v>20</v>
      </c>
      <c r="N36" s="154">
        <v>9.9999999999999995E-7</v>
      </c>
      <c r="P36" s="149"/>
    </row>
    <row r="37" spans="1:23" x14ac:dyDescent="0.25">
      <c r="A37" s="18" t="s">
        <v>20</v>
      </c>
      <c r="B37" s="18" t="s">
        <v>20</v>
      </c>
      <c r="C37" s="18" t="s">
        <v>20</v>
      </c>
      <c r="D37" s="18" t="s">
        <v>20</v>
      </c>
      <c r="E37" s="18" t="s">
        <v>20</v>
      </c>
      <c r="F37" s="146">
        <v>10</v>
      </c>
      <c r="G37" s="18" t="s">
        <v>20</v>
      </c>
      <c r="H37" s="18" t="s">
        <v>20</v>
      </c>
      <c r="I37" s="18" t="s">
        <v>20</v>
      </c>
      <c r="J37" s="18" t="s">
        <v>20</v>
      </c>
      <c r="K37" s="18" t="s">
        <v>20</v>
      </c>
      <c r="L37" s="18" t="s">
        <v>20</v>
      </c>
      <c r="M37" s="18" t="s">
        <v>20</v>
      </c>
      <c r="N37" s="154">
        <v>9.9999999999999995E-7</v>
      </c>
    </row>
    <row r="38" spans="1:23" x14ac:dyDescent="0.25">
      <c r="A38" s="18" t="s">
        <v>20</v>
      </c>
      <c r="B38" s="18" t="s">
        <v>20</v>
      </c>
      <c r="C38" s="18" t="s">
        <v>20</v>
      </c>
      <c r="D38" s="18" t="s">
        <v>20</v>
      </c>
      <c r="E38" s="18" t="s">
        <v>20</v>
      </c>
      <c r="F38" s="146">
        <v>10</v>
      </c>
      <c r="G38" s="18" t="s">
        <v>20</v>
      </c>
      <c r="H38" s="18" t="s">
        <v>20</v>
      </c>
      <c r="I38" s="18" t="s">
        <v>20</v>
      </c>
      <c r="J38" s="18" t="s">
        <v>20</v>
      </c>
      <c r="K38" s="18" t="s">
        <v>20</v>
      </c>
      <c r="L38" s="18" t="s">
        <v>20</v>
      </c>
      <c r="M38" s="18" t="s">
        <v>20</v>
      </c>
      <c r="N38" s="154">
        <v>9.9999999999999995E-7</v>
      </c>
    </row>
    <row r="39" spans="1:23" x14ac:dyDescent="0.25">
      <c r="A39" s="18" t="s">
        <v>20</v>
      </c>
      <c r="B39" s="18" t="s">
        <v>20</v>
      </c>
      <c r="C39" s="18" t="s">
        <v>20</v>
      </c>
      <c r="D39" s="18" t="s">
        <v>20</v>
      </c>
      <c r="E39" s="18" t="s">
        <v>20</v>
      </c>
      <c r="F39" s="146">
        <v>10</v>
      </c>
      <c r="G39" s="18" t="s">
        <v>20</v>
      </c>
      <c r="H39" s="18" t="s">
        <v>20</v>
      </c>
      <c r="I39" s="18" t="s">
        <v>20</v>
      </c>
      <c r="J39" s="18" t="s">
        <v>20</v>
      </c>
      <c r="K39" s="18" t="s">
        <v>20</v>
      </c>
      <c r="L39" s="18" t="s">
        <v>20</v>
      </c>
      <c r="M39" s="18" t="s">
        <v>20</v>
      </c>
      <c r="N39" s="154">
        <v>9.9999999999999995E-7</v>
      </c>
    </row>
    <row r="40" spans="1:23" x14ac:dyDescent="0.25">
      <c r="A40" s="18" t="s">
        <v>20</v>
      </c>
      <c r="B40" s="18" t="s">
        <v>20</v>
      </c>
      <c r="C40" s="18" t="s">
        <v>20</v>
      </c>
      <c r="D40" s="18" t="s">
        <v>20</v>
      </c>
      <c r="E40" s="18" t="s">
        <v>20</v>
      </c>
      <c r="F40" s="146">
        <v>10</v>
      </c>
      <c r="G40" s="18" t="s">
        <v>20</v>
      </c>
      <c r="H40" s="18" t="s">
        <v>20</v>
      </c>
      <c r="I40" s="18" t="s">
        <v>20</v>
      </c>
      <c r="J40" s="18" t="s">
        <v>20</v>
      </c>
      <c r="K40" s="18" t="s">
        <v>20</v>
      </c>
      <c r="L40" s="18" t="s">
        <v>20</v>
      </c>
      <c r="M40" s="18" t="s">
        <v>20</v>
      </c>
      <c r="N40" s="154">
        <v>9.9999999999999995E-7</v>
      </c>
    </row>
    <row r="41" spans="1:23" x14ac:dyDescent="0.25">
      <c r="A41" s="18" t="s">
        <v>20</v>
      </c>
      <c r="B41" s="18" t="s">
        <v>20</v>
      </c>
      <c r="C41" s="18" t="s">
        <v>20</v>
      </c>
      <c r="D41" s="18" t="s">
        <v>20</v>
      </c>
      <c r="E41" s="18" t="s">
        <v>20</v>
      </c>
      <c r="F41" s="146">
        <v>10</v>
      </c>
      <c r="G41" s="18" t="s">
        <v>20</v>
      </c>
      <c r="H41" s="18" t="s">
        <v>20</v>
      </c>
      <c r="I41" s="18" t="s">
        <v>20</v>
      </c>
      <c r="J41" s="18" t="s">
        <v>20</v>
      </c>
      <c r="K41" s="18" t="s">
        <v>20</v>
      </c>
      <c r="L41" s="18" t="s">
        <v>20</v>
      </c>
      <c r="M41" s="18" t="s">
        <v>20</v>
      </c>
      <c r="N41" s="154">
        <v>9.9999999999999995E-7</v>
      </c>
    </row>
    <row r="42" spans="1:23" x14ac:dyDescent="0.25">
      <c r="A42" s="18" t="s">
        <v>20</v>
      </c>
      <c r="B42" s="18" t="s">
        <v>20</v>
      </c>
      <c r="C42" s="18" t="s">
        <v>20</v>
      </c>
      <c r="D42" s="18" t="s">
        <v>20</v>
      </c>
      <c r="E42" s="18" t="s">
        <v>20</v>
      </c>
      <c r="F42" s="146">
        <v>10</v>
      </c>
      <c r="G42" s="18" t="s">
        <v>20</v>
      </c>
      <c r="H42" s="18" t="s">
        <v>20</v>
      </c>
      <c r="I42" s="18" t="s">
        <v>20</v>
      </c>
      <c r="J42" s="18" t="s">
        <v>20</v>
      </c>
      <c r="K42" s="18" t="s">
        <v>20</v>
      </c>
      <c r="L42" s="18" t="s">
        <v>20</v>
      </c>
      <c r="M42" s="18" t="s">
        <v>20</v>
      </c>
      <c r="N42" s="154">
        <v>9.9999999999999995E-7</v>
      </c>
    </row>
    <row r="43" spans="1:23" x14ac:dyDescent="0.25">
      <c r="A43" s="18" t="s">
        <v>20</v>
      </c>
      <c r="B43" s="18" t="s">
        <v>20</v>
      </c>
      <c r="C43" s="18" t="s">
        <v>20</v>
      </c>
      <c r="D43" s="18" t="s">
        <v>20</v>
      </c>
      <c r="E43" s="18" t="s">
        <v>20</v>
      </c>
      <c r="F43" s="146">
        <v>10</v>
      </c>
      <c r="G43" s="18" t="s">
        <v>20</v>
      </c>
      <c r="H43" s="18" t="s">
        <v>20</v>
      </c>
      <c r="I43" s="18" t="s">
        <v>20</v>
      </c>
      <c r="J43" s="18" t="s">
        <v>20</v>
      </c>
      <c r="K43" s="18" t="s">
        <v>20</v>
      </c>
      <c r="L43" s="18" t="s">
        <v>20</v>
      </c>
      <c r="M43" s="18" t="s">
        <v>20</v>
      </c>
      <c r="N43" s="154">
        <v>9.9999999999999995E-7</v>
      </c>
    </row>
    <row r="44" spans="1:23" x14ac:dyDescent="0.25">
      <c r="A44" s="18" t="s">
        <v>20</v>
      </c>
      <c r="B44" s="18" t="s">
        <v>20</v>
      </c>
      <c r="C44" s="18" t="s">
        <v>20</v>
      </c>
      <c r="D44" s="18" t="s">
        <v>20</v>
      </c>
      <c r="E44" s="18" t="s">
        <v>20</v>
      </c>
      <c r="F44" s="146">
        <v>10</v>
      </c>
      <c r="G44" s="18" t="s">
        <v>20</v>
      </c>
      <c r="H44" s="18" t="s">
        <v>20</v>
      </c>
      <c r="I44" s="18" t="s">
        <v>20</v>
      </c>
      <c r="J44" s="18" t="s">
        <v>20</v>
      </c>
      <c r="K44" s="18" t="s">
        <v>20</v>
      </c>
      <c r="L44" s="18" t="s">
        <v>20</v>
      </c>
      <c r="M44" s="18" t="s">
        <v>20</v>
      </c>
      <c r="N44" s="154">
        <v>9.9999999999999995E-7</v>
      </c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209" spans="1:14" s="2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s="2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s="2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s="2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s="2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s="2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s="2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s="2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s="2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s="2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s="2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s="2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s="2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s="2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s="2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s="2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s="2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s="2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s="2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s="2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s="2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s="2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s="2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s="2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s="2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s="2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s="2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s="2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s="2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s="2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s="2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s="2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s="2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s="2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s="2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s="2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s="2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s="2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s="2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s="2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s="2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s="2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s="2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s="2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s="2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s="2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s="2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s="2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s="2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s="2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s="2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s="2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s="2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s="2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s="2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s="2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s="2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s="2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s="2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s="2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s="2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s="2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s="2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s="2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s="2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s="2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s="2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s="2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s="2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s="2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s="2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s="2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s="2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s="2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s="2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s="2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s="2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s="2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s="2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s="2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s="2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s="2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s="2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s="2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s="2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s="2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s="2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s="2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s="2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s="2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s="2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s="2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s="2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s="2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s="2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s="2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s="2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s="2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s="2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s="2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s="2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s="2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s="2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s="2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s="2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s="2" customForma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s="2" customForma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s="2" customForma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s="2" customForma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s="2" customForma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s="2" customForma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s="2" customForma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s="2" customForma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s="2" customForma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s="2" customForma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s="2" customForma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s="2" customForma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s="2" customForma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s="2" customForma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s="2" customForma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s="2" customForma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s="2" customForma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s="2" customForma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s="2" customForma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s="2" customForma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s="2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s="2" customForma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s="2" customForma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</sheetData>
  <mergeCells count="3">
    <mergeCell ref="Q6:X7"/>
    <mergeCell ref="Q23:W23"/>
    <mergeCell ref="Q24:W3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217"/>
  <sheetViews>
    <sheetView zoomScaleNormal="100" workbookViewId="0">
      <selection activeCell="E13" sqref="E13:I14"/>
    </sheetView>
  </sheetViews>
  <sheetFormatPr defaultRowHeight="15" x14ac:dyDescent="0.25"/>
  <cols>
    <col min="1" max="1" width="10" customWidth="1"/>
    <col min="2" max="2" width="10.85546875" customWidth="1"/>
    <col min="5" max="10" width="9.140625" style="80"/>
    <col min="15" max="20" width="9.140625" style="80"/>
    <col min="34" max="50" width="9.140625" customWidth="1"/>
    <col min="51" max="51" width="9.85546875" style="2" customWidth="1"/>
    <col min="52" max="52" width="10" style="2" hidden="1" customWidth="1"/>
    <col min="53" max="66" width="10.5703125" style="2" hidden="1" customWidth="1"/>
    <col min="67" max="82" width="9.140625" style="2"/>
  </cols>
  <sheetData>
    <row r="1" spans="1:82" s="2" customFormat="1" ht="38.25" customHeight="1" x14ac:dyDescent="0.25">
      <c r="A1" s="186" t="s">
        <v>155</v>
      </c>
      <c r="B1" s="186"/>
      <c r="C1" s="186"/>
      <c r="D1" s="186"/>
      <c r="E1" s="186"/>
      <c r="F1" s="186"/>
      <c r="G1" s="186"/>
      <c r="H1" s="186"/>
      <c r="I1" s="186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82" s="2" customFormat="1" ht="15" customHeight="1" x14ac:dyDescent="0.25">
      <c r="A2" s="187" t="s">
        <v>154</v>
      </c>
      <c r="B2" s="187"/>
      <c r="C2" s="187"/>
      <c r="D2" s="187"/>
      <c r="E2" s="187"/>
      <c r="F2" s="187"/>
      <c r="G2" s="187"/>
      <c r="H2" s="187"/>
      <c r="I2" s="187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82" s="2" customFormat="1" ht="15" customHeight="1" x14ac:dyDescent="0.25">
      <c r="A3" s="187"/>
      <c r="B3" s="187"/>
      <c r="C3" s="187"/>
      <c r="D3" s="187"/>
      <c r="E3" s="187"/>
      <c r="F3" s="187"/>
      <c r="G3" s="187"/>
      <c r="H3" s="187"/>
      <c r="I3" s="187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82" s="2" customFormat="1" ht="15" customHeight="1" x14ac:dyDescent="0.25">
      <c r="A4" s="188" t="s">
        <v>140</v>
      </c>
      <c r="B4" s="188"/>
      <c r="C4" s="188"/>
      <c r="D4" s="188"/>
      <c r="E4" s="188"/>
      <c r="F4" s="188"/>
      <c r="G4" s="188"/>
      <c r="H4" s="110"/>
      <c r="I4" s="110"/>
    </row>
    <row r="5" spans="1:82" ht="15.75" thickBot="1" x14ac:dyDescent="0.3">
      <c r="A5" s="189"/>
      <c r="B5" s="189"/>
      <c r="C5" s="189"/>
      <c r="D5" s="189"/>
      <c r="E5" s="189"/>
      <c r="F5" s="189"/>
      <c r="G5" s="189"/>
      <c r="H5" s="109"/>
      <c r="I5" s="110"/>
      <c r="J5" s="2"/>
      <c r="K5" s="4" t="s">
        <v>47</v>
      </c>
      <c r="L5" s="3"/>
      <c r="M5" s="3"/>
      <c r="N5" s="3"/>
      <c r="O5" s="3"/>
      <c r="P5" s="3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82" ht="15.75" x14ac:dyDescent="0.25">
      <c r="A6" s="110"/>
      <c r="B6" s="120" t="s">
        <v>28</v>
      </c>
      <c r="C6" s="121"/>
      <c r="D6" s="115" t="s">
        <v>20</v>
      </c>
      <c r="E6" s="110" t="s">
        <v>141</v>
      </c>
      <c r="F6" s="110"/>
      <c r="G6" s="110"/>
      <c r="H6" s="110"/>
      <c r="I6" s="110"/>
      <c r="J6" s="2"/>
      <c r="K6" s="2"/>
      <c r="L6" s="193" t="s">
        <v>156</v>
      </c>
      <c r="M6" s="194"/>
      <c r="N6" s="194"/>
      <c r="O6" s="194"/>
      <c r="P6" s="194"/>
      <c r="Q6" s="194"/>
      <c r="R6" s="19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82" ht="15.75" x14ac:dyDescent="0.25">
      <c r="A7" s="110"/>
      <c r="B7" s="122" t="s">
        <v>33</v>
      </c>
      <c r="C7" s="121"/>
      <c r="D7" s="116" t="s">
        <v>20</v>
      </c>
      <c r="E7" s="110" t="s">
        <v>141</v>
      </c>
      <c r="F7" s="110"/>
      <c r="G7" s="110"/>
      <c r="H7" s="110"/>
      <c r="I7" s="110"/>
      <c r="J7" s="2"/>
      <c r="K7" s="2"/>
      <c r="L7" s="195"/>
      <c r="M7" s="195"/>
      <c r="N7" s="195"/>
      <c r="O7" s="195"/>
      <c r="P7" s="195"/>
      <c r="Q7" s="195"/>
      <c r="R7" s="19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BW7"/>
      <c r="BX7"/>
      <c r="BY7"/>
      <c r="BZ7"/>
      <c r="CA7"/>
      <c r="CB7"/>
      <c r="CC7"/>
      <c r="CD7"/>
    </row>
    <row r="8" spans="1:82" ht="15.75" x14ac:dyDescent="0.25">
      <c r="A8" s="110"/>
      <c r="B8" s="123" t="s">
        <v>101</v>
      </c>
      <c r="C8" s="124" t="s">
        <v>102</v>
      </c>
      <c r="D8" s="117"/>
      <c r="E8" s="119" t="s">
        <v>142</v>
      </c>
      <c r="F8" s="110"/>
      <c r="G8" s="110"/>
      <c r="H8" s="110"/>
      <c r="I8" s="110"/>
      <c r="J8" s="2"/>
      <c r="K8" s="2"/>
      <c r="L8" s="195"/>
      <c r="M8" s="195"/>
      <c r="N8" s="195"/>
      <c r="O8" s="195"/>
      <c r="P8" s="195"/>
      <c r="Q8" s="195"/>
      <c r="R8" s="19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W8"/>
      <c r="BX8"/>
      <c r="BY8"/>
      <c r="BZ8"/>
      <c r="CA8"/>
      <c r="CB8"/>
      <c r="CC8"/>
      <c r="CD8"/>
    </row>
    <row r="9" spans="1:82" x14ac:dyDescent="0.25">
      <c r="A9" s="110"/>
      <c r="B9" s="123" t="s">
        <v>100</v>
      </c>
      <c r="C9" s="123" t="s">
        <v>96</v>
      </c>
      <c r="D9" s="118"/>
      <c r="E9" s="110"/>
      <c r="F9" s="110"/>
      <c r="G9" s="110"/>
      <c r="H9" s="110"/>
      <c r="I9" s="110"/>
      <c r="J9" s="2"/>
      <c r="K9" s="2"/>
      <c r="L9" s="195"/>
      <c r="M9" s="195"/>
      <c r="N9" s="195"/>
      <c r="O9" s="195"/>
      <c r="P9" s="195"/>
      <c r="Q9" s="195"/>
      <c r="R9" s="19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BW9"/>
      <c r="BX9"/>
      <c r="BY9"/>
      <c r="BZ9"/>
      <c r="CA9"/>
      <c r="CB9"/>
      <c r="CC9"/>
      <c r="CD9"/>
    </row>
    <row r="10" spans="1:82" ht="15.75" customHeight="1" x14ac:dyDescent="0.25">
      <c r="A10" s="110"/>
      <c r="B10" s="123" t="s">
        <v>95</v>
      </c>
      <c r="C10" s="123" t="s">
        <v>96</v>
      </c>
      <c r="D10" s="118"/>
      <c r="E10" s="112"/>
      <c r="F10" s="111"/>
      <c r="G10" s="111"/>
      <c r="H10" s="111"/>
      <c r="I10" s="110"/>
      <c r="J10" s="2"/>
      <c r="K10" s="2"/>
      <c r="L10" s="195"/>
      <c r="M10" s="195"/>
      <c r="N10" s="195"/>
      <c r="O10" s="195"/>
      <c r="P10" s="195"/>
      <c r="Q10" s="195"/>
      <c r="R10" s="19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BW10"/>
      <c r="BX10"/>
      <c r="BY10"/>
      <c r="BZ10"/>
      <c r="CA10"/>
      <c r="CB10"/>
      <c r="CC10"/>
      <c r="CD10"/>
    </row>
    <row r="11" spans="1:82" x14ac:dyDescent="0.25">
      <c r="A11" s="110"/>
      <c r="B11" s="110"/>
      <c r="C11" s="110"/>
      <c r="D11" s="110"/>
      <c r="E11" s="110"/>
      <c r="F11" s="110"/>
      <c r="G11" s="110"/>
      <c r="H11" s="110"/>
      <c r="I11" s="110"/>
      <c r="J11" s="2"/>
      <c r="K11" s="2"/>
      <c r="L11" s="195"/>
      <c r="M11" s="195"/>
      <c r="N11" s="195"/>
      <c r="O11" s="195"/>
      <c r="P11" s="195"/>
      <c r="Q11" s="195"/>
      <c r="R11" s="19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BW11"/>
      <c r="BX11"/>
      <c r="BY11"/>
      <c r="BZ11"/>
      <c r="CA11"/>
      <c r="CB11"/>
      <c r="CC11"/>
      <c r="CD11"/>
    </row>
    <row r="12" spans="1:82" ht="15" customHeight="1" x14ac:dyDescent="0.25">
      <c r="A12" s="110"/>
      <c r="B12" s="110"/>
      <c r="C12" s="110" t="s">
        <v>99</v>
      </c>
      <c r="D12" s="112" t="s">
        <v>66</v>
      </c>
      <c r="E12" s="110"/>
      <c r="F12" s="130"/>
      <c r="G12" s="130"/>
      <c r="H12" s="130"/>
      <c r="I12" s="110"/>
      <c r="J12" s="2"/>
      <c r="K12" s="2"/>
      <c r="L12" s="195"/>
      <c r="M12" s="195"/>
      <c r="N12" s="195"/>
      <c r="O12" s="195"/>
      <c r="P12" s="195"/>
      <c r="Q12" s="195"/>
      <c r="R12" s="19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BW12"/>
      <c r="BX12"/>
      <c r="BY12"/>
      <c r="BZ12"/>
      <c r="CA12"/>
      <c r="CB12"/>
      <c r="CC12"/>
      <c r="CD12"/>
    </row>
    <row r="13" spans="1:82" ht="15.75" customHeight="1" x14ac:dyDescent="0.25">
      <c r="A13" s="123"/>
      <c r="B13" s="123" t="s">
        <v>97</v>
      </c>
      <c r="C13" s="113">
        <v>0.1</v>
      </c>
      <c r="D13" s="114" t="e">
        <f>IF(AND(D6="*",D8="*"),"na",(D8+(C13*D9/1.547))/D8)</f>
        <v>#DIV/0!</v>
      </c>
      <c r="E13" s="196" t="s">
        <v>144</v>
      </c>
      <c r="F13" s="197"/>
      <c r="G13" s="197"/>
      <c r="H13" s="197"/>
      <c r="I13" s="197"/>
      <c r="J13" s="2"/>
      <c r="K13" s="2"/>
      <c r="L13" s="195"/>
      <c r="M13" s="195"/>
      <c r="N13" s="195"/>
      <c r="O13" s="195"/>
      <c r="P13" s="195"/>
      <c r="Q13" s="195"/>
      <c r="R13" s="195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BW13"/>
      <c r="BX13"/>
      <c r="BY13"/>
      <c r="BZ13"/>
      <c r="CA13"/>
      <c r="CB13"/>
      <c r="CC13"/>
      <c r="CD13"/>
    </row>
    <row r="14" spans="1:82" ht="15.75" x14ac:dyDescent="0.25">
      <c r="A14" s="123"/>
      <c r="B14" s="123" t="s">
        <v>98</v>
      </c>
      <c r="C14" s="113">
        <v>0.25</v>
      </c>
      <c r="D14" s="114" t="e">
        <f>IF(AND(D7="*",D8="*"),"na",(D8+(C14*D10/1.547))/D8)</f>
        <v>#DIV/0!</v>
      </c>
      <c r="E14" s="196"/>
      <c r="F14" s="197"/>
      <c r="G14" s="197"/>
      <c r="H14" s="197"/>
      <c r="I14" s="197"/>
      <c r="J14" s="2"/>
      <c r="K14" s="2"/>
      <c r="L14" s="195"/>
      <c r="M14" s="195"/>
      <c r="N14" s="195"/>
      <c r="O14" s="195"/>
      <c r="P14" s="195"/>
      <c r="Q14" s="195"/>
      <c r="R14" s="19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W14"/>
      <c r="BX14"/>
      <c r="BY14"/>
      <c r="BZ14"/>
      <c r="CA14"/>
      <c r="CB14"/>
      <c r="CC14"/>
      <c r="CD14"/>
    </row>
    <row r="15" spans="1:82" ht="15.75" x14ac:dyDescent="0.25">
      <c r="A15" s="123"/>
      <c r="B15" s="123" t="s">
        <v>143</v>
      </c>
      <c r="C15" s="113">
        <v>1</v>
      </c>
      <c r="D15" s="114" t="e">
        <f>IF(OR(D8="*",D10="*"),"*",(D8+(C15*D10/1.547))/D8)</f>
        <v>#DIV/0!</v>
      </c>
      <c r="E15" s="110"/>
      <c r="F15" s="110"/>
      <c r="G15" s="110"/>
      <c r="H15" s="110"/>
      <c r="I15" s="110"/>
      <c r="J15" s="2"/>
      <c r="K15" s="2"/>
      <c r="L15" s="195"/>
      <c r="M15" s="195"/>
      <c r="N15" s="195"/>
      <c r="O15" s="195"/>
      <c r="P15" s="195"/>
      <c r="Q15" s="195"/>
      <c r="R15" s="19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BW15"/>
      <c r="BX15"/>
      <c r="BY15"/>
      <c r="BZ15"/>
      <c r="CA15"/>
      <c r="CB15"/>
      <c r="CC15"/>
      <c r="CD15"/>
    </row>
    <row r="16" spans="1:82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2"/>
      <c r="K16" s="2"/>
      <c r="L16" s="195"/>
      <c r="M16" s="195"/>
      <c r="N16" s="195"/>
      <c r="O16" s="195"/>
      <c r="P16" s="195"/>
      <c r="Q16" s="195"/>
      <c r="R16" s="195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BW16"/>
      <c r="BX16"/>
      <c r="BY16"/>
      <c r="BZ16"/>
      <c r="CA16"/>
      <c r="CB16"/>
      <c r="CC16"/>
      <c r="CD16"/>
    </row>
    <row r="17" spans="1:66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2"/>
      <c r="K17" s="2"/>
      <c r="L17" s="195"/>
      <c r="M17" s="195"/>
      <c r="N17" s="195"/>
      <c r="O17" s="195"/>
      <c r="P17" s="195"/>
      <c r="Q17" s="195"/>
      <c r="R17" s="19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66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66" ht="15.75" thickBot="1" x14ac:dyDescent="0.3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66" x14ac:dyDescent="0.25">
      <c r="A20" s="125" t="s">
        <v>34</v>
      </c>
      <c r="B20" s="99"/>
      <c r="C20" s="107"/>
      <c r="D20" s="107"/>
      <c r="E20" s="107"/>
      <c r="F20" s="107"/>
      <c r="G20" s="107"/>
      <c r="H20" s="107"/>
      <c r="I20" s="107"/>
      <c r="J20" s="108"/>
      <c r="K20" s="126" t="s">
        <v>35</v>
      </c>
      <c r="L20" s="107"/>
      <c r="M20" s="107"/>
      <c r="N20" s="107"/>
      <c r="O20" s="107"/>
      <c r="P20" s="107"/>
      <c r="Q20" s="107"/>
      <c r="R20" s="107"/>
      <c r="S20" s="107"/>
      <c r="T20" s="108"/>
      <c r="U20" s="125" t="s">
        <v>36</v>
      </c>
      <c r="V20" s="99"/>
      <c r="W20" s="99"/>
      <c r="X20" s="99"/>
      <c r="Y20" s="99"/>
      <c r="Z20" s="99"/>
      <c r="AA20" s="99"/>
      <c r="AB20" s="99"/>
      <c r="AC20" s="99"/>
      <c r="AD20" s="100"/>
      <c r="AE20" s="125" t="s">
        <v>37</v>
      </c>
      <c r="AF20" s="99"/>
      <c r="AG20" s="99"/>
      <c r="AH20" s="99"/>
      <c r="AI20" s="99"/>
      <c r="AJ20" s="99"/>
      <c r="AK20" s="99"/>
      <c r="AL20" s="99"/>
      <c r="AM20" s="99"/>
      <c r="AN20" s="100"/>
      <c r="AO20" s="127" t="s">
        <v>104</v>
      </c>
      <c r="AP20" s="101"/>
      <c r="AQ20" s="101"/>
      <c r="AR20" s="101"/>
      <c r="AS20" s="101"/>
      <c r="AT20" s="101"/>
      <c r="AU20" s="101"/>
      <c r="AV20" s="101"/>
      <c r="AW20" s="101"/>
      <c r="AX20" s="102"/>
      <c r="AZ20" s="200" t="s">
        <v>25</v>
      </c>
      <c r="BA20" s="199"/>
      <c r="BB20" s="199"/>
      <c r="BC20" s="199" t="s">
        <v>26</v>
      </c>
      <c r="BD20" s="199"/>
      <c r="BE20" s="199"/>
      <c r="BF20" s="190" t="s">
        <v>27</v>
      </c>
      <c r="BG20" s="191"/>
      <c r="BH20" s="198"/>
      <c r="BI20" s="190" t="s">
        <v>29</v>
      </c>
      <c r="BJ20" s="191"/>
      <c r="BK20" s="192"/>
      <c r="BL20" s="190" t="s">
        <v>103</v>
      </c>
      <c r="BM20" s="191"/>
      <c r="BN20" s="192"/>
    </row>
    <row r="21" spans="1:66" x14ac:dyDescent="0.25">
      <c r="A21" s="81" t="s">
        <v>16</v>
      </c>
      <c r="B21" s="82" t="s">
        <v>3</v>
      </c>
      <c r="C21" s="82" t="s">
        <v>24</v>
      </c>
      <c r="D21" s="83" t="s">
        <v>5</v>
      </c>
      <c r="E21" s="82" t="s">
        <v>7</v>
      </c>
      <c r="F21" s="82" t="s">
        <v>8</v>
      </c>
      <c r="G21" s="82" t="s">
        <v>9</v>
      </c>
      <c r="H21" s="82" t="s">
        <v>10</v>
      </c>
      <c r="I21" s="82" t="s">
        <v>11</v>
      </c>
      <c r="J21" s="84" t="s">
        <v>12</v>
      </c>
      <c r="K21" s="81" t="s">
        <v>16</v>
      </c>
      <c r="L21" s="82" t="s">
        <v>3</v>
      </c>
      <c r="M21" s="82" t="s">
        <v>24</v>
      </c>
      <c r="N21" s="83" t="s">
        <v>5</v>
      </c>
      <c r="O21" s="82" t="s">
        <v>7</v>
      </c>
      <c r="P21" s="82" t="s">
        <v>8</v>
      </c>
      <c r="Q21" s="82" t="s">
        <v>9</v>
      </c>
      <c r="R21" s="82" t="s">
        <v>10</v>
      </c>
      <c r="S21" s="82" t="s">
        <v>11</v>
      </c>
      <c r="T21" s="84" t="s">
        <v>12</v>
      </c>
      <c r="U21" s="81" t="s">
        <v>16</v>
      </c>
      <c r="V21" s="82" t="s">
        <v>3</v>
      </c>
      <c r="W21" s="82" t="s">
        <v>24</v>
      </c>
      <c r="X21" s="84" t="s">
        <v>5</v>
      </c>
      <c r="Y21" s="85" t="s">
        <v>7</v>
      </c>
      <c r="Z21" s="85" t="s">
        <v>8</v>
      </c>
      <c r="AA21" s="85" t="s">
        <v>9</v>
      </c>
      <c r="AB21" s="85" t="s">
        <v>10</v>
      </c>
      <c r="AC21" s="85" t="s">
        <v>11</v>
      </c>
      <c r="AD21" s="87" t="s">
        <v>12</v>
      </c>
      <c r="AE21" s="81" t="s">
        <v>16</v>
      </c>
      <c r="AF21" s="82" t="s">
        <v>3</v>
      </c>
      <c r="AG21" s="82" t="s">
        <v>24</v>
      </c>
      <c r="AH21" s="83" t="s">
        <v>5</v>
      </c>
      <c r="AI21" s="128" t="s">
        <v>7</v>
      </c>
      <c r="AJ21" s="128" t="s">
        <v>8</v>
      </c>
      <c r="AK21" s="128" t="s">
        <v>9</v>
      </c>
      <c r="AL21" s="128" t="s">
        <v>10</v>
      </c>
      <c r="AM21" s="128" t="s">
        <v>11</v>
      </c>
      <c r="AN21" s="128" t="s">
        <v>12</v>
      </c>
      <c r="AO21" s="129" t="s">
        <v>16</v>
      </c>
      <c r="AP21" s="82" t="s">
        <v>3</v>
      </c>
      <c r="AQ21" s="82" t="s">
        <v>24</v>
      </c>
      <c r="AR21" s="83" t="s">
        <v>5</v>
      </c>
      <c r="AS21" s="128" t="s">
        <v>7</v>
      </c>
      <c r="AT21" s="128" t="s">
        <v>8</v>
      </c>
      <c r="AU21" s="128" t="s">
        <v>9</v>
      </c>
      <c r="AV21" s="128" t="s">
        <v>10</v>
      </c>
      <c r="AW21" s="128" t="s">
        <v>11</v>
      </c>
      <c r="AX21" s="128" t="s">
        <v>12</v>
      </c>
      <c r="AZ21" s="55" t="s">
        <v>30</v>
      </c>
      <c r="BA21" s="56" t="s">
        <v>31</v>
      </c>
      <c r="BB21" s="56" t="s">
        <v>32</v>
      </c>
      <c r="BC21" s="56" t="s">
        <v>30</v>
      </c>
      <c r="BD21" s="56" t="s">
        <v>31</v>
      </c>
      <c r="BE21" s="56" t="s">
        <v>32</v>
      </c>
      <c r="BF21" s="56" t="s">
        <v>24</v>
      </c>
      <c r="BG21" s="56" t="s">
        <v>32</v>
      </c>
      <c r="BH21" s="56" t="s">
        <v>30</v>
      </c>
      <c r="BI21" s="56" t="s">
        <v>24</v>
      </c>
      <c r="BJ21" s="56" t="s">
        <v>32</v>
      </c>
      <c r="BK21" s="57" t="s">
        <v>30</v>
      </c>
      <c r="BL21" s="56" t="s">
        <v>24</v>
      </c>
      <c r="BM21" s="56" t="s">
        <v>32</v>
      </c>
      <c r="BN21" s="57" t="s">
        <v>30</v>
      </c>
    </row>
    <row r="22" spans="1:66" x14ac:dyDescent="0.25">
      <c r="A22" s="11" t="str">
        <f>IF(ISNUMBER('Ambient Data'!C7),'Ambient Data'!C7,"*")</f>
        <v>*</v>
      </c>
      <c r="B22" s="11" t="str">
        <f>IF(ISNUMBER('Ambient Data'!D7),'Ambient Data'!D7,"*")</f>
        <v>*</v>
      </c>
      <c r="C22" s="75" t="str">
        <f>IF(ISNUMBER('Ambient Data'!M7),'Ambient Data'!M7,"*")</f>
        <v>*</v>
      </c>
      <c r="D22" s="75" t="str">
        <f>IF(ISNUMBER('Ambient Data'!E7),'Ambient Data'!E7,"*")</f>
        <v>*</v>
      </c>
      <c r="E22" s="75" t="str">
        <f>IF(ISNUMBER('Ambient Data'!G7),'Ambient Data'!G7,"*")</f>
        <v>*</v>
      </c>
      <c r="F22" s="75" t="str">
        <f>IF(ISNUMBER('Ambient Data'!H7),'Ambient Data'!H7,"*")</f>
        <v>*</v>
      </c>
      <c r="G22" s="75" t="str">
        <f>IF(ISNUMBER('Ambient Data'!I7),'Ambient Data'!I7,"*")</f>
        <v>*</v>
      </c>
      <c r="H22" s="75" t="str">
        <f>IF(ISNUMBER('Ambient Data'!J7),'Ambient Data'!J7,"*")</f>
        <v>*</v>
      </c>
      <c r="I22" s="75" t="str">
        <f>IF(ISNUMBER('Ambient Data'!K7),'Ambient Data'!K7,"*")</f>
        <v>*</v>
      </c>
      <c r="J22" s="75" t="str">
        <f>IF(ISNUMBER('Ambient Data'!L7),'Ambient Data'!L7,"*")</f>
        <v>*</v>
      </c>
      <c r="K22" s="11" t="str">
        <f>IF(ISNUMBER('Effluent Data'!C7),'Effluent Data'!C7,"*")</f>
        <v>*</v>
      </c>
      <c r="L22" s="11" t="str">
        <f>IF(ISNUMBER('Effluent Data'!D7),'Effluent Data'!D7,"*")</f>
        <v>*</v>
      </c>
      <c r="M22" s="75" t="str">
        <f>IF(ISNUMBER('Effluent Data'!M7),'Effluent Data'!M7,"*")</f>
        <v>*</v>
      </c>
      <c r="N22" s="75" t="str">
        <f>IF(ISNUMBER('Effluent Data'!E7),'Effluent Data'!E7,"*")</f>
        <v>*</v>
      </c>
      <c r="O22" s="75" t="str">
        <f>IF(ISNUMBER('Effluent Data'!G7),'Effluent Data'!G7,"*")</f>
        <v>*</v>
      </c>
      <c r="P22" s="75" t="str">
        <f>IF(ISNUMBER('Effluent Data'!H7),'Effluent Data'!H7,"*")</f>
        <v>*</v>
      </c>
      <c r="Q22" s="75" t="str">
        <f>IF(ISNUMBER('Effluent Data'!I7),'Effluent Data'!I7,"*")</f>
        <v>*</v>
      </c>
      <c r="R22" s="75" t="str">
        <f>IF(ISNUMBER('Effluent Data'!J7),'Effluent Data'!J7,"*")</f>
        <v>*</v>
      </c>
      <c r="S22" s="75" t="str">
        <f>IF(ISNUMBER('Effluent Data'!K7),'Effluent Data'!K7,"*")</f>
        <v>*</v>
      </c>
      <c r="T22" s="75" t="str">
        <f>IF(ISNUMBER('Effluent Data'!L7),'Effluent Data'!L7,"*")</f>
        <v>*</v>
      </c>
      <c r="U22" s="11" t="e">
        <f t="shared" ref="U22:U56" si="0">IF(AND($D$6="*",$D$9="*"),"*",(IF(ISNUMBER($D$6),(K22+A22*($D$6-1))/$D$6,(K22+A22*($D$13-1))/$D$13)))</f>
        <v>#VALUE!</v>
      </c>
      <c r="V22" s="75" t="str">
        <f t="shared" ref="V22:V56" si="1">IF(OR(ISNUMBER($D$6),ISNUMBER($D$13)),BH22-LOG((BG22/BF22)-1),"*")</f>
        <v>*</v>
      </c>
      <c r="W22" s="75" t="e">
        <f t="shared" ref="W22:W56" si="2">IF(AND($D$6="*",$D$9="*"),"*",(IF(ISNUMBER($D$6),(M22+C22*($D$6-1))/$D$6,(M22+C22*($D$13-1))/$D$13)))</f>
        <v>#VALUE!</v>
      </c>
      <c r="X22" s="75" t="e">
        <f t="shared" ref="X22:X56" si="3">IF(AND($D$6="*",$D$9="*"),"*",(IF(ISNUMBER($D$6),(N22+D22*($D$6-1))/$D$6,(N22+D22*($D$13-1))/$D$13)))</f>
        <v>#VALUE!</v>
      </c>
      <c r="Y22" s="75" t="e">
        <f t="shared" ref="Y22:Y56" si="4">IF(AND($D$6="*",$D$9="*"),"*",(IF(ISNUMBER($D$6),(O22+E22*($D$6-1))/$D$6,(O22+E22*($D$13-1))/$D$13)))</f>
        <v>#VALUE!</v>
      </c>
      <c r="Z22" s="75" t="e">
        <f t="shared" ref="Z22:Z56" si="5">IF(AND($D$6="*",$D$9="*"),"*",(IF(ISNUMBER($D$6),(P22+F22*($D$6-1))/$D$6,(P22+F22*($D$13-1))/$D$13)))</f>
        <v>#VALUE!</v>
      </c>
      <c r="AA22" s="75" t="e">
        <f t="shared" ref="AA22:AA56" si="6">IF(AND($D$6="*",$D$9="*"),"*",(IF(ISNUMBER($D$6),(Q22+G22*($D$6-1))/$D$6,(Q22+G22*($D$13-1))/$D$13)))</f>
        <v>#VALUE!</v>
      </c>
      <c r="AB22" s="75" t="e">
        <f t="shared" ref="AB22:AB56" si="7">IF(AND($D$6="*",$D$9="*"),"*",(IF(ISNUMBER($D$6),(R22+H22*($D$6-1))/$D$6,(R22+H22*($D$13-1))/$D$13)))</f>
        <v>#VALUE!</v>
      </c>
      <c r="AC22" s="75" t="e">
        <f t="shared" ref="AC22:AC56" si="8">IF(AND($D$6="*",$D$9="*"),"*",(IF(ISNUMBER($D$6),(S22+I22*($D$6-1))/$D$6,(S22+I22*($D$13-1))/$D$13)))</f>
        <v>#VALUE!</v>
      </c>
      <c r="AD22" s="86" t="e">
        <f t="shared" ref="AD22:AD56" si="9">IF(AND($D$6="*",$D$9="*"),"*",(IF(ISNUMBER($D$6),(T22+J22*($D$6-1))/$D$6,(T22+J22*($D$13-1))/$D$13)))</f>
        <v>#VALUE!</v>
      </c>
      <c r="AE22" s="11" t="e">
        <f t="shared" ref="AE22:AE56" si="10">IF(AND($D$7="*",$D$9="*"),"*",IF(ISNUMBER($D$7),A22+(K22-A22)/$D$7,A22+(K22-A22)/$D$14))</f>
        <v>#VALUE!</v>
      </c>
      <c r="AF22" s="75" t="str">
        <f t="shared" ref="AF22:AF56" si="11">IF(OR(ISNUMBER($D$7),ISNUMBER($D$14)),BK22-LOG((BJ22/BI22)-1),"*")</f>
        <v>*</v>
      </c>
      <c r="AG22" s="75" t="e">
        <f t="shared" ref="AG22:AG56" si="12">IF(AND($D$7="*",$D$9="*"),"*",IF(ISNUMBER($D$7),C22+(M22-C22)/$D$7,C22+(M22-C22)/$D$14))</f>
        <v>#VALUE!</v>
      </c>
      <c r="AH22" s="75" t="e">
        <f t="shared" ref="AH22:AH56" si="13">IF(AND($D$7="*",$D$9="*"),"*",IF(ISNUMBER($D$7),D22+(N22-D22)/$D$7,D22+(N22-D22)/$D$14))</f>
        <v>#VALUE!</v>
      </c>
      <c r="AI22" s="75" t="e">
        <f t="shared" ref="AI22:AI56" si="14">IF(AND($D$7="*",$D$9="*"),"*",IF(ISNUMBER($D$7),E22+(O22-E22)/$D$7,E22+(O22-E22)/$D$14))</f>
        <v>#VALUE!</v>
      </c>
      <c r="AJ22" s="75" t="e">
        <f t="shared" ref="AJ22:AJ56" si="15">IF(AND($D$7="*",$D$9="*"),"*",IF(ISNUMBER($D$7),F22+(P22-F22)/$D$7,F22+(P22-F22)/$D$14))</f>
        <v>#VALUE!</v>
      </c>
      <c r="AK22" s="75" t="e">
        <f t="shared" ref="AK22:AK56" si="16">IF(AND($D$7="*",$D$9="*"),"*",IF(ISNUMBER($D$7),G22+(Q22-G22)/$D$7,G22+(Q22-G22)/$D$14))</f>
        <v>#VALUE!</v>
      </c>
      <c r="AL22" s="75" t="e">
        <f t="shared" ref="AL22:AL56" si="17">IF(AND($D$7="*",$D$9="*"),"*",IF(ISNUMBER($D$7),H22+(R22-H22)/$D$7,H22+(R22-H22)/$D$14))</f>
        <v>#VALUE!</v>
      </c>
      <c r="AM22" s="75" t="e">
        <f t="shared" ref="AM22:AM56" si="18">IF(AND($D$7="*",$D$9="*"),"*",IF(ISNUMBER($D$7),I22+(S22-I22)/$D$7,I22+(S22-I22)/$D$14))</f>
        <v>#VALUE!</v>
      </c>
      <c r="AN22" s="86" t="e">
        <f t="shared" ref="AN22:AN56" si="19">IF(AND($D$7="*",$D$9="*"),"*",IF(ISNUMBER($D$7),J22+(T22-J22)/$D$7,J22+(T22-J22)/$D$14))</f>
        <v>#VALUE!</v>
      </c>
      <c r="AO22" s="11" t="str">
        <f t="shared" ref="AO22:AO56" si="20">IF(ISNUMBER($D$15),(K22+A22*($D$15-1))/$D$15,"*")</f>
        <v>*</v>
      </c>
      <c r="AP22" s="75" t="str">
        <f t="shared" ref="AP22:AP56" si="21">IF(ISNUMBER($D$15),BN22-LOG((BM22/BL22)-1),"*")</f>
        <v>*</v>
      </c>
      <c r="AQ22" s="75" t="str">
        <f t="shared" ref="AQ22:AQ56" si="22">IF(ISNUMBER($D$15),(M22+C22*($D$15-1))/$D$15,"*")</f>
        <v>*</v>
      </c>
      <c r="AR22" s="75" t="str">
        <f t="shared" ref="AR22:AR56" si="23">IF(ISNUMBER($D$15),(N22+D22*($D$15-1))/$D$15,"*")</f>
        <v>*</v>
      </c>
      <c r="AS22" s="75" t="str">
        <f t="shared" ref="AS22:AS56" si="24">IF(ISNUMBER($D$15),(O22+E22*($D$15-1))/$D$15,"*")</f>
        <v>*</v>
      </c>
      <c r="AT22" s="75" t="str">
        <f t="shared" ref="AT22:AT56" si="25">IF(ISNUMBER($D$15),(P22+F22*($D$15-1))/$D$15,"*")</f>
        <v>*</v>
      </c>
      <c r="AU22" s="75" t="str">
        <f t="shared" ref="AU22:AU56" si="26">IF(ISNUMBER($D$15),(Q22+G22*($D$15-1))/$D$15,"*")</f>
        <v>*</v>
      </c>
      <c r="AV22" s="75" t="str">
        <f t="shared" ref="AV22:AV56" si="27">IF(ISNUMBER($D$15),(R22+H22*($D$15-1))/$D$15,"*")</f>
        <v>*</v>
      </c>
      <c r="AW22" s="75" t="str">
        <f t="shared" ref="AW22:AW56" si="28">IF(ISNUMBER($D$15),(S22+I22*($D$15-1))/$D$15,"*")</f>
        <v>*</v>
      </c>
      <c r="AX22" s="86" t="str">
        <f t="shared" ref="AX22:AX56" si="29">IF(ISNUMBER($D$15),(T22+J22*($D$15-1))/$D$15,"*")</f>
        <v>*</v>
      </c>
      <c r="AZ22" s="58" t="e">
        <f>6.57-0.0118*A22+0.00012*(A22^2)</f>
        <v>#VALUE!</v>
      </c>
      <c r="BA22" s="58" t="e">
        <f>1/(1+10^(AZ22-B22))</f>
        <v>#VALUE!</v>
      </c>
      <c r="BB22" s="58" t="e">
        <f>C22/BA22</f>
        <v>#VALUE!</v>
      </c>
      <c r="BC22" s="58" t="e">
        <f>6.57-0.0118*K22+0.00012*(K22^2)</f>
        <v>#VALUE!</v>
      </c>
      <c r="BD22" s="58" t="e">
        <f>1/(1+10^(BC22-L22))</f>
        <v>#VALUE!</v>
      </c>
      <c r="BE22" s="58" t="e">
        <f>M22/BD22</f>
        <v>#VALUE!</v>
      </c>
      <c r="BF22" s="58" t="e">
        <f t="shared" ref="BF22:BF56" si="30">$C22+($M22-$C22)/$D$6</f>
        <v>#VALUE!</v>
      </c>
      <c r="BG22" s="58" t="e">
        <f t="shared" ref="BG22:BG56" si="31">$BB22+($BE22-$BB22)/$D$6</f>
        <v>#VALUE!</v>
      </c>
      <c r="BH22" s="58" t="e">
        <f>6.57-0.0118*U22+0.00012*(U22^2)</f>
        <v>#VALUE!</v>
      </c>
      <c r="BI22" s="58" t="e">
        <f>$C22+($M22-$C22)/$D$7</f>
        <v>#VALUE!</v>
      </c>
      <c r="BJ22" s="58" t="e">
        <f t="shared" ref="BJ22:BJ56" si="32">$BB22+($BE22-$BB22)/$D$7</f>
        <v>#VALUE!</v>
      </c>
      <c r="BK22" s="58" t="e">
        <f>6.57-0.0118*AE22+0.00012*(AE22^2)</f>
        <v>#VALUE!</v>
      </c>
      <c r="BL22" s="58" t="e">
        <f t="shared" ref="BL22:BL56" si="33">$C22+($M22-$C22)/$D$15</f>
        <v>#VALUE!</v>
      </c>
      <c r="BM22" s="58" t="e">
        <f t="shared" ref="BM22:BM56" si="34">$BB22+($BE22-$BB22)/$D$15</f>
        <v>#VALUE!</v>
      </c>
      <c r="BN22" s="58" t="e">
        <f>6.57-0.0118*AO22+0.00012*(AO22^2)</f>
        <v>#VALUE!</v>
      </c>
    </row>
    <row r="23" spans="1:66" x14ac:dyDescent="0.25">
      <c r="A23" s="11" t="str">
        <f>IF(ISNUMBER('Ambient Data'!C8),'Ambient Data'!C8,"*")</f>
        <v>*</v>
      </c>
      <c r="B23" s="11" t="str">
        <f>IF(ISNUMBER('Ambient Data'!D8),'Ambient Data'!D8,"*")</f>
        <v>*</v>
      </c>
      <c r="C23" s="75" t="str">
        <f>IF(ISNUMBER('Ambient Data'!M8),'Ambient Data'!M8,"*")</f>
        <v>*</v>
      </c>
      <c r="D23" s="75" t="str">
        <f>IF(ISNUMBER('Ambient Data'!E8),'Ambient Data'!E8,"*")</f>
        <v>*</v>
      </c>
      <c r="E23" s="75" t="str">
        <f>IF(ISNUMBER('Ambient Data'!G8),'Ambient Data'!G8,"*")</f>
        <v>*</v>
      </c>
      <c r="F23" s="75" t="str">
        <f>IF(ISNUMBER('Ambient Data'!H8),'Ambient Data'!H8,"*")</f>
        <v>*</v>
      </c>
      <c r="G23" s="75" t="str">
        <f>IF(ISNUMBER('Ambient Data'!I8),'Ambient Data'!I8,"*")</f>
        <v>*</v>
      </c>
      <c r="H23" s="75" t="str">
        <f>IF(ISNUMBER('Ambient Data'!J8),'Ambient Data'!J8,"*")</f>
        <v>*</v>
      </c>
      <c r="I23" s="75" t="str">
        <f>IF(ISNUMBER('Ambient Data'!K8),'Ambient Data'!K8,"*")</f>
        <v>*</v>
      </c>
      <c r="J23" s="75" t="str">
        <f>IF(ISNUMBER('Ambient Data'!L8),'Ambient Data'!L8,"*")</f>
        <v>*</v>
      </c>
      <c r="K23" s="11" t="str">
        <f>IF(ISNUMBER('Effluent Data'!C8),'Effluent Data'!C8,"*")</f>
        <v>*</v>
      </c>
      <c r="L23" s="11" t="str">
        <f>IF(ISNUMBER('Effluent Data'!D8),'Effluent Data'!D8,"*")</f>
        <v>*</v>
      </c>
      <c r="M23" s="75" t="str">
        <f>IF(ISNUMBER('Effluent Data'!M8),'Effluent Data'!M8,"*")</f>
        <v>*</v>
      </c>
      <c r="N23" s="75" t="str">
        <f>IF(ISNUMBER('Effluent Data'!E8),'Effluent Data'!E8,"*")</f>
        <v>*</v>
      </c>
      <c r="O23" s="75" t="str">
        <f>IF(ISNUMBER('Effluent Data'!G8),'Effluent Data'!G8,"*")</f>
        <v>*</v>
      </c>
      <c r="P23" s="75" t="str">
        <f>IF(ISNUMBER('Effluent Data'!H8),'Effluent Data'!H8,"*")</f>
        <v>*</v>
      </c>
      <c r="Q23" s="75" t="str">
        <f>IF(ISNUMBER('Effluent Data'!I8),'Effluent Data'!I8,"*")</f>
        <v>*</v>
      </c>
      <c r="R23" s="75" t="str">
        <f>IF(ISNUMBER('Effluent Data'!J8),'Effluent Data'!J8,"*")</f>
        <v>*</v>
      </c>
      <c r="S23" s="75" t="str">
        <f>IF(ISNUMBER('Effluent Data'!K8),'Effluent Data'!K8,"*")</f>
        <v>*</v>
      </c>
      <c r="T23" s="75" t="str">
        <f>IF(ISNUMBER('Effluent Data'!L8),'Effluent Data'!L8,"*")</f>
        <v>*</v>
      </c>
      <c r="U23" s="11" t="e">
        <f t="shared" si="0"/>
        <v>#VALUE!</v>
      </c>
      <c r="V23" s="75" t="str">
        <f t="shared" si="1"/>
        <v>*</v>
      </c>
      <c r="W23" s="75" t="e">
        <f t="shared" si="2"/>
        <v>#VALUE!</v>
      </c>
      <c r="X23" s="75" t="e">
        <f t="shared" si="3"/>
        <v>#VALUE!</v>
      </c>
      <c r="Y23" s="75" t="e">
        <f t="shared" si="4"/>
        <v>#VALUE!</v>
      </c>
      <c r="Z23" s="75" t="e">
        <f t="shared" si="5"/>
        <v>#VALUE!</v>
      </c>
      <c r="AA23" s="75" t="e">
        <f t="shared" si="6"/>
        <v>#VALUE!</v>
      </c>
      <c r="AB23" s="75" t="e">
        <f t="shared" si="7"/>
        <v>#VALUE!</v>
      </c>
      <c r="AC23" s="75" t="e">
        <f t="shared" si="8"/>
        <v>#VALUE!</v>
      </c>
      <c r="AD23" s="86" t="e">
        <f t="shared" si="9"/>
        <v>#VALUE!</v>
      </c>
      <c r="AE23" s="11" t="e">
        <f t="shared" si="10"/>
        <v>#VALUE!</v>
      </c>
      <c r="AF23" s="75" t="str">
        <f t="shared" si="11"/>
        <v>*</v>
      </c>
      <c r="AG23" s="75" t="e">
        <f t="shared" si="12"/>
        <v>#VALUE!</v>
      </c>
      <c r="AH23" s="75" t="e">
        <f t="shared" si="13"/>
        <v>#VALUE!</v>
      </c>
      <c r="AI23" s="75" t="e">
        <f t="shared" si="14"/>
        <v>#VALUE!</v>
      </c>
      <c r="AJ23" s="75" t="e">
        <f t="shared" si="15"/>
        <v>#VALUE!</v>
      </c>
      <c r="AK23" s="75" t="e">
        <f t="shared" si="16"/>
        <v>#VALUE!</v>
      </c>
      <c r="AL23" s="75" t="e">
        <f t="shared" si="17"/>
        <v>#VALUE!</v>
      </c>
      <c r="AM23" s="75" t="e">
        <f t="shared" si="18"/>
        <v>#VALUE!</v>
      </c>
      <c r="AN23" s="86" t="e">
        <f t="shared" si="19"/>
        <v>#VALUE!</v>
      </c>
      <c r="AO23" s="11" t="str">
        <f t="shared" si="20"/>
        <v>*</v>
      </c>
      <c r="AP23" s="75" t="str">
        <f t="shared" si="21"/>
        <v>*</v>
      </c>
      <c r="AQ23" s="75" t="str">
        <f t="shared" si="22"/>
        <v>*</v>
      </c>
      <c r="AR23" s="75" t="str">
        <f t="shared" si="23"/>
        <v>*</v>
      </c>
      <c r="AS23" s="75" t="str">
        <f t="shared" si="24"/>
        <v>*</v>
      </c>
      <c r="AT23" s="75" t="str">
        <f t="shared" si="25"/>
        <v>*</v>
      </c>
      <c r="AU23" s="75" t="str">
        <f t="shared" si="26"/>
        <v>*</v>
      </c>
      <c r="AV23" s="75" t="str">
        <f t="shared" si="27"/>
        <v>*</v>
      </c>
      <c r="AW23" s="75" t="str">
        <f t="shared" si="28"/>
        <v>*</v>
      </c>
      <c r="AX23" s="86" t="str">
        <f t="shared" si="29"/>
        <v>*</v>
      </c>
      <c r="AZ23" s="58" t="e">
        <f t="shared" ref="AZ23:AZ56" si="35">6.57-0.0118*A23+0.00012*(A23^2)</f>
        <v>#VALUE!</v>
      </c>
      <c r="BA23" s="58" t="e">
        <f t="shared" ref="BA23:BA55" si="36">1/(1+10^(AZ23-B23))</f>
        <v>#VALUE!</v>
      </c>
      <c r="BB23" s="58" t="e">
        <f t="shared" ref="BB23:BB56" si="37">C23/BA23</f>
        <v>#VALUE!</v>
      </c>
      <c r="BC23" s="58" t="e">
        <f t="shared" ref="BC23:BC56" si="38">6.57-0.0118*K23+0.00012*(K23^2)</f>
        <v>#VALUE!</v>
      </c>
      <c r="BD23" s="58" t="e">
        <f t="shared" ref="BD23:BD56" si="39">1/(1+10^(BC23-L23))</f>
        <v>#VALUE!</v>
      </c>
      <c r="BE23" s="58" t="e">
        <f t="shared" ref="BE23:BE56" si="40">M23/BD23</f>
        <v>#VALUE!</v>
      </c>
      <c r="BF23" s="58" t="e">
        <f t="shared" si="30"/>
        <v>#VALUE!</v>
      </c>
      <c r="BG23" s="58" t="e">
        <f t="shared" si="31"/>
        <v>#VALUE!</v>
      </c>
      <c r="BH23" s="58" t="e">
        <f t="shared" ref="BH23:BH56" si="41">6.57-0.0118*U23+0.00012*(U23^2)</f>
        <v>#VALUE!</v>
      </c>
      <c r="BI23" s="58" t="e">
        <f t="shared" ref="BI23:BI56" si="42">$C23+($M23-$C23)/$D$7</f>
        <v>#VALUE!</v>
      </c>
      <c r="BJ23" s="58" t="e">
        <f t="shared" si="32"/>
        <v>#VALUE!</v>
      </c>
      <c r="BK23" s="58" t="e">
        <f t="shared" ref="BK23:BK56" si="43">6.57-0.0118*AE23+0.00012*(AE23^2)</f>
        <v>#VALUE!</v>
      </c>
      <c r="BL23" s="58" t="e">
        <f t="shared" si="33"/>
        <v>#VALUE!</v>
      </c>
      <c r="BM23" s="58" t="e">
        <f t="shared" si="34"/>
        <v>#VALUE!</v>
      </c>
      <c r="BN23" s="58" t="e">
        <f t="shared" ref="BN23:BN56" si="44">6.57-0.0118*AO23+0.00012*(AO23^2)</f>
        <v>#VALUE!</v>
      </c>
    </row>
    <row r="24" spans="1:66" x14ac:dyDescent="0.25">
      <c r="A24" s="11" t="str">
        <f>IF(ISNUMBER('Ambient Data'!C9),'Ambient Data'!C9,"*")</f>
        <v>*</v>
      </c>
      <c r="B24" s="11" t="str">
        <f>IF(ISNUMBER('Ambient Data'!D9),'Ambient Data'!D9,"*")</f>
        <v>*</v>
      </c>
      <c r="C24" s="75" t="str">
        <f>IF(ISNUMBER('Ambient Data'!M9),'Ambient Data'!M9,"*")</f>
        <v>*</v>
      </c>
      <c r="D24" s="75" t="str">
        <f>IF(ISNUMBER('Ambient Data'!E9),'Ambient Data'!E9,"*")</f>
        <v>*</v>
      </c>
      <c r="E24" s="75" t="str">
        <f>IF(ISNUMBER('Ambient Data'!G9),'Ambient Data'!G9,"*")</f>
        <v>*</v>
      </c>
      <c r="F24" s="75" t="str">
        <f>IF(ISNUMBER('Ambient Data'!H9),'Ambient Data'!H9,"*")</f>
        <v>*</v>
      </c>
      <c r="G24" s="75" t="str">
        <f>IF(ISNUMBER('Ambient Data'!I9),'Ambient Data'!I9,"*")</f>
        <v>*</v>
      </c>
      <c r="H24" s="75" t="str">
        <f>IF(ISNUMBER('Ambient Data'!J9),'Ambient Data'!J9,"*")</f>
        <v>*</v>
      </c>
      <c r="I24" s="75" t="str">
        <f>IF(ISNUMBER('Ambient Data'!K9),'Ambient Data'!K9,"*")</f>
        <v>*</v>
      </c>
      <c r="J24" s="75" t="str">
        <f>IF(ISNUMBER('Ambient Data'!L9),'Ambient Data'!L9,"*")</f>
        <v>*</v>
      </c>
      <c r="K24" s="11" t="str">
        <f>IF(ISNUMBER('Effluent Data'!C9),'Effluent Data'!C9,"*")</f>
        <v>*</v>
      </c>
      <c r="L24" s="11" t="str">
        <f>IF(ISNUMBER('Effluent Data'!D9),'Effluent Data'!D9,"*")</f>
        <v>*</v>
      </c>
      <c r="M24" s="75" t="str">
        <f>IF(ISNUMBER('Effluent Data'!M9),'Effluent Data'!M9,"*")</f>
        <v>*</v>
      </c>
      <c r="N24" s="75" t="str">
        <f>IF(ISNUMBER('Effluent Data'!E9),'Effluent Data'!E9,"*")</f>
        <v>*</v>
      </c>
      <c r="O24" s="75" t="str">
        <f>IF(ISNUMBER('Effluent Data'!G9),'Effluent Data'!G9,"*")</f>
        <v>*</v>
      </c>
      <c r="P24" s="75" t="str">
        <f>IF(ISNUMBER('Effluent Data'!H9),'Effluent Data'!H9,"*")</f>
        <v>*</v>
      </c>
      <c r="Q24" s="75" t="str">
        <f>IF(ISNUMBER('Effluent Data'!I9),'Effluent Data'!I9,"*")</f>
        <v>*</v>
      </c>
      <c r="R24" s="75" t="str">
        <f>IF(ISNUMBER('Effluent Data'!J9),'Effluent Data'!J9,"*")</f>
        <v>*</v>
      </c>
      <c r="S24" s="75" t="str">
        <f>IF(ISNUMBER('Effluent Data'!K9),'Effluent Data'!K9,"*")</f>
        <v>*</v>
      </c>
      <c r="T24" s="75" t="str">
        <f>IF(ISNUMBER('Effluent Data'!L9),'Effluent Data'!L9,"*")</f>
        <v>*</v>
      </c>
      <c r="U24" s="11" t="e">
        <f t="shared" si="0"/>
        <v>#VALUE!</v>
      </c>
      <c r="V24" s="75" t="str">
        <f t="shared" si="1"/>
        <v>*</v>
      </c>
      <c r="W24" s="75" t="e">
        <f t="shared" si="2"/>
        <v>#VALUE!</v>
      </c>
      <c r="X24" s="75" t="e">
        <f t="shared" si="3"/>
        <v>#VALUE!</v>
      </c>
      <c r="Y24" s="75" t="e">
        <f t="shared" si="4"/>
        <v>#VALUE!</v>
      </c>
      <c r="Z24" s="75" t="e">
        <f t="shared" si="5"/>
        <v>#VALUE!</v>
      </c>
      <c r="AA24" s="75" t="e">
        <f t="shared" si="6"/>
        <v>#VALUE!</v>
      </c>
      <c r="AB24" s="75" t="e">
        <f t="shared" si="7"/>
        <v>#VALUE!</v>
      </c>
      <c r="AC24" s="75" t="e">
        <f t="shared" si="8"/>
        <v>#VALUE!</v>
      </c>
      <c r="AD24" s="86" t="e">
        <f t="shared" si="9"/>
        <v>#VALUE!</v>
      </c>
      <c r="AE24" s="11" t="e">
        <f t="shared" si="10"/>
        <v>#VALUE!</v>
      </c>
      <c r="AF24" s="75" t="str">
        <f t="shared" si="11"/>
        <v>*</v>
      </c>
      <c r="AG24" s="75" t="e">
        <f t="shared" si="12"/>
        <v>#VALUE!</v>
      </c>
      <c r="AH24" s="75" t="e">
        <f t="shared" si="13"/>
        <v>#VALUE!</v>
      </c>
      <c r="AI24" s="75" t="e">
        <f t="shared" si="14"/>
        <v>#VALUE!</v>
      </c>
      <c r="AJ24" s="75" t="e">
        <f t="shared" si="15"/>
        <v>#VALUE!</v>
      </c>
      <c r="AK24" s="75" t="e">
        <f t="shared" si="16"/>
        <v>#VALUE!</v>
      </c>
      <c r="AL24" s="75" t="e">
        <f t="shared" si="17"/>
        <v>#VALUE!</v>
      </c>
      <c r="AM24" s="75" t="e">
        <f t="shared" si="18"/>
        <v>#VALUE!</v>
      </c>
      <c r="AN24" s="86" t="e">
        <f t="shared" si="19"/>
        <v>#VALUE!</v>
      </c>
      <c r="AO24" s="11" t="str">
        <f t="shared" si="20"/>
        <v>*</v>
      </c>
      <c r="AP24" s="75" t="str">
        <f t="shared" si="21"/>
        <v>*</v>
      </c>
      <c r="AQ24" s="75" t="str">
        <f t="shared" si="22"/>
        <v>*</v>
      </c>
      <c r="AR24" s="75" t="str">
        <f t="shared" si="23"/>
        <v>*</v>
      </c>
      <c r="AS24" s="75" t="str">
        <f t="shared" si="24"/>
        <v>*</v>
      </c>
      <c r="AT24" s="75" t="str">
        <f t="shared" si="25"/>
        <v>*</v>
      </c>
      <c r="AU24" s="75" t="str">
        <f t="shared" si="26"/>
        <v>*</v>
      </c>
      <c r="AV24" s="75" t="str">
        <f t="shared" si="27"/>
        <v>*</v>
      </c>
      <c r="AW24" s="75" t="str">
        <f t="shared" si="28"/>
        <v>*</v>
      </c>
      <c r="AX24" s="86" t="str">
        <f t="shared" si="29"/>
        <v>*</v>
      </c>
      <c r="AZ24" s="58" t="e">
        <f t="shared" si="35"/>
        <v>#VALUE!</v>
      </c>
      <c r="BA24" s="58" t="e">
        <f t="shared" si="36"/>
        <v>#VALUE!</v>
      </c>
      <c r="BB24" s="58" t="e">
        <f t="shared" si="37"/>
        <v>#VALUE!</v>
      </c>
      <c r="BC24" s="58" t="e">
        <f t="shared" si="38"/>
        <v>#VALUE!</v>
      </c>
      <c r="BD24" s="58" t="e">
        <f t="shared" si="39"/>
        <v>#VALUE!</v>
      </c>
      <c r="BE24" s="58" t="e">
        <f t="shared" si="40"/>
        <v>#VALUE!</v>
      </c>
      <c r="BF24" s="58" t="e">
        <f t="shared" si="30"/>
        <v>#VALUE!</v>
      </c>
      <c r="BG24" s="58" t="e">
        <f t="shared" si="31"/>
        <v>#VALUE!</v>
      </c>
      <c r="BH24" s="58" t="e">
        <f t="shared" si="41"/>
        <v>#VALUE!</v>
      </c>
      <c r="BI24" s="58" t="e">
        <f t="shared" si="42"/>
        <v>#VALUE!</v>
      </c>
      <c r="BJ24" s="58" t="e">
        <f t="shared" si="32"/>
        <v>#VALUE!</v>
      </c>
      <c r="BK24" s="58" t="e">
        <f t="shared" si="43"/>
        <v>#VALUE!</v>
      </c>
      <c r="BL24" s="58" t="e">
        <f t="shared" si="33"/>
        <v>#VALUE!</v>
      </c>
      <c r="BM24" s="58" t="e">
        <f t="shared" si="34"/>
        <v>#VALUE!</v>
      </c>
      <c r="BN24" s="58" t="e">
        <f t="shared" si="44"/>
        <v>#VALUE!</v>
      </c>
    </row>
    <row r="25" spans="1:66" x14ac:dyDescent="0.25">
      <c r="A25" s="11" t="str">
        <f>IF(ISNUMBER('Ambient Data'!C10),'Ambient Data'!C10,"*")</f>
        <v>*</v>
      </c>
      <c r="B25" s="11" t="str">
        <f>IF(ISNUMBER('Ambient Data'!D10),'Ambient Data'!D10,"*")</f>
        <v>*</v>
      </c>
      <c r="C25" s="75" t="str">
        <f>IF(ISNUMBER('Ambient Data'!M10),'Ambient Data'!M10,"*")</f>
        <v>*</v>
      </c>
      <c r="D25" s="75" t="str">
        <f>IF(ISNUMBER('Ambient Data'!E10),'Ambient Data'!E10,"*")</f>
        <v>*</v>
      </c>
      <c r="E25" s="75" t="str">
        <f>IF(ISNUMBER('Ambient Data'!G10),'Ambient Data'!G10,"*")</f>
        <v>*</v>
      </c>
      <c r="F25" s="75" t="str">
        <f>IF(ISNUMBER('Ambient Data'!H10),'Ambient Data'!H10,"*")</f>
        <v>*</v>
      </c>
      <c r="G25" s="75" t="str">
        <f>IF(ISNUMBER('Ambient Data'!I10),'Ambient Data'!I10,"*")</f>
        <v>*</v>
      </c>
      <c r="H25" s="75" t="str">
        <f>IF(ISNUMBER('Ambient Data'!J10),'Ambient Data'!J10,"*")</f>
        <v>*</v>
      </c>
      <c r="I25" s="75" t="str">
        <f>IF(ISNUMBER('Ambient Data'!K10),'Ambient Data'!K10,"*")</f>
        <v>*</v>
      </c>
      <c r="J25" s="75" t="str">
        <f>IF(ISNUMBER('Ambient Data'!L10),'Ambient Data'!L10,"*")</f>
        <v>*</v>
      </c>
      <c r="K25" s="11" t="str">
        <f>IF(ISNUMBER('Effluent Data'!C10),'Effluent Data'!C10,"*")</f>
        <v>*</v>
      </c>
      <c r="L25" s="11" t="str">
        <f>IF(ISNUMBER('Effluent Data'!D10),'Effluent Data'!D10,"*")</f>
        <v>*</v>
      </c>
      <c r="M25" s="75" t="str">
        <f>IF(ISNUMBER('Effluent Data'!M10),'Effluent Data'!M10,"*")</f>
        <v>*</v>
      </c>
      <c r="N25" s="75" t="str">
        <f>IF(ISNUMBER('Effluent Data'!E10),'Effluent Data'!E10,"*")</f>
        <v>*</v>
      </c>
      <c r="O25" s="75" t="str">
        <f>IF(ISNUMBER('Effluent Data'!G10),'Effluent Data'!G10,"*")</f>
        <v>*</v>
      </c>
      <c r="P25" s="75" t="str">
        <f>IF(ISNUMBER('Effluent Data'!H10),'Effluent Data'!H10,"*")</f>
        <v>*</v>
      </c>
      <c r="Q25" s="75" t="str">
        <f>IF(ISNUMBER('Effluent Data'!I10),'Effluent Data'!I10,"*")</f>
        <v>*</v>
      </c>
      <c r="R25" s="75" t="str">
        <f>IF(ISNUMBER('Effluent Data'!J10),'Effluent Data'!J10,"*")</f>
        <v>*</v>
      </c>
      <c r="S25" s="75" t="str">
        <f>IF(ISNUMBER('Effluent Data'!K10),'Effluent Data'!K10,"*")</f>
        <v>*</v>
      </c>
      <c r="T25" s="75" t="str">
        <f>IF(ISNUMBER('Effluent Data'!L10),'Effluent Data'!L10,"*")</f>
        <v>*</v>
      </c>
      <c r="U25" s="11" t="e">
        <f t="shared" si="0"/>
        <v>#VALUE!</v>
      </c>
      <c r="V25" s="75" t="str">
        <f t="shared" si="1"/>
        <v>*</v>
      </c>
      <c r="W25" s="75" t="e">
        <f t="shared" si="2"/>
        <v>#VALUE!</v>
      </c>
      <c r="X25" s="75" t="e">
        <f t="shared" si="3"/>
        <v>#VALUE!</v>
      </c>
      <c r="Y25" s="75" t="e">
        <f t="shared" si="4"/>
        <v>#VALUE!</v>
      </c>
      <c r="Z25" s="75" t="e">
        <f t="shared" si="5"/>
        <v>#VALUE!</v>
      </c>
      <c r="AA25" s="75" t="e">
        <f t="shared" si="6"/>
        <v>#VALUE!</v>
      </c>
      <c r="AB25" s="75" t="e">
        <f t="shared" si="7"/>
        <v>#VALUE!</v>
      </c>
      <c r="AC25" s="75" t="e">
        <f t="shared" si="8"/>
        <v>#VALUE!</v>
      </c>
      <c r="AD25" s="86" t="e">
        <f t="shared" si="9"/>
        <v>#VALUE!</v>
      </c>
      <c r="AE25" s="11" t="e">
        <f t="shared" si="10"/>
        <v>#VALUE!</v>
      </c>
      <c r="AF25" s="75" t="str">
        <f t="shared" si="11"/>
        <v>*</v>
      </c>
      <c r="AG25" s="75" t="e">
        <f t="shared" si="12"/>
        <v>#VALUE!</v>
      </c>
      <c r="AH25" s="75" t="e">
        <f t="shared" si="13"/>
        <v>#VALUE!</v>
      </c>
      <c r="AI25" s="75" t="e">
        <f t="shared" si="14"/>
        <v>#VALUE!</v>
      </c>
      <c r="AJ25" s="75" t="e">
        <f t="shared" si="15"/>
        <v>#VALUE!</v>
      </c>
      <c r="AK25" s="75" t="e">
        <f t="shared" si="16"/>
        <v>#VALUE!</v>
      </c>
      <c r="AL25" s="75" t="e">
        <f t="shared" si="17"/>
        <v>#VALUE!</v>
      </c>
      <c r="AM25" s="75" t="e">
        <f t="shared" si="18"/>
        <v>#VALUE!</v>
      </c>
      <c r="AN25" s="86" t="e">
        <f t="shared" si="19"/>
        <v>#VALUE!</v>
      </c>
      <c r="AO25" s="11" t="str">
        <f t="shared" si="20"/>
        <v>*</v>
      </c>
      <c r="AP25" s="75" t="str">
        <f t="shared" si="21"/>
        <v>*</v>
      </c>
      <c r="AQ25" s="75" t="str">
        <f t="shared" si="22"/>
        <v>*</v>
      </c>
      <c r="AR25" s="75" t="str">
        <f t="shared" si="23"/>
        <v>*</v>
      </c>
      <c r="AS25" s="75" t="str">
        <f t="shared" si="24"/>
        <v>*</v>
      </c>
      <c r="AT25" s="75" t="str">
        <f t="shared" si="25"/>
        <v>*</v>
      </c>
      <c r="AU25" s="75" t="str">
        <f t="shared" si="26"/>
        <v>*</v>
      </c>
      <c r="AV25" s="75" t="str">
        <f t="shared" si="27"/>
        <v>*</v>
      </c>
      <c r="AW25" s="75" t="str">
        <f t="shared" si="28"/>
        <v>*</v>
      </c>
      <c r="AX25" s="86" t="str">
        <f t="shared" si="29"/>
        <v>*</v>
      </c>
      <c r="AZ25" s="58" t="e">
        <f t="shared" si="35"/>
        <v>#VALUE!</v>
      </c>
      <c r="BA25" s="58" t="e">
        <f t="shared" si="36"/>
        <v>#VALUE!</v>
      </c>
      <c r="BB25" s="58" t="e">
        <f t="shared" si="37"/>
        <v>#VALUE!</v>
      </c>
      <c r="BC25" s="58" t="e">
        <f t="shared" si="38"/>
        <v>#VALUE!</v>
      </c>
      <c r="BD25" s="58" t="e">
        <f t="shared" si="39"/>
        <v>#VALUE!</v>
      </c>
      <c r="BE25" s="58" t="e">
        <f t="shared" si="40"/>
        <v>#VALUE!</v>
      </c>
      <c r="BF25" s="58" t="e">
        <f t="shared" si="30"/>
        <v>#VALUE!</v>
      </c>
      <c r="BG25" s="58" t="e">
        <f t="shared" si="31"/>
        <v>#VALUE!</v>
      </c>
      <c r="BH25" s="58" t="e">
        <f t="shared" si="41"/>
        <v>#VALUE!</v>
      </c>
      <c r="BI25" s="58" t="e">
        <f t="shared" si="42"/>
        <v>#VALUE!</v>
      </c>
      <c r="BJ25" s="58" t="e">
        <f t="shared" si="32"/>
        <v>#VALUE!</v>
      </c>
      <c r="BK25" s="58" t="e">
        <f t="shared" si="43"/>
        <v>#VALUE!</v>
      </c>
      <c r="BL25" s="58" t="e">
        <f t="shared" si="33"/>
        <v>#VALUE!</v>
      </c>
      <c r="BM25" s="58" t="e">
        <f t="shared" si="34"/>
        <v>#VALUE!</v>
      </c>
      <c r="BN25" s="58" t="e">
        <f t="shared" si="44"/>
        <v>#VALUE!</v>
      </c>
    </row>
    <row r="26" spans="1:66" x14ac:dyDescent="0.25">
      <c r="A26" s="11" t="str">
        <f>IF(ISNUMBER('Ambient Data'!C11),'Ambient Data'!C11,"*")</f>
        <v>*</v>
      </c>
      <c r="B26" s="11" t="str">
        <f>IF(ISNUMBER('Ambient Data'!D11),'Ambient Data'!D11,"*")</f>
        <v>*</v>
      </c>
      <c r="C26" s="75" t="str">
        <f>IF(ISNUMBER('Ambient Data'!M11),'Ambient Data'!M11,"*")</f>
        <v>*</v>
      </c>
      <c r="D26" s="75" t="str">
        <f>IF(ISNUMBER('Ambient Data'!E11),'Ambient Data'!E11,"*")</f>
        <v>*</v>
      </c>
      <c r="E26" s="75" t="str">
        <f>IF(ISNUMBER('Ambient Data'!G11),'Ambient Data'!G11,"*")</f>
        <v>*</v>
      </c>
      <c r="F26" s="75" t="str">
        <f>IF(ISNUMBER('Ambient Data'!H11),'Ambient Data'!H11,"*")</f>
        <v>*</v>
      </c>
      <c r="G26" s="75" t="str">
        <f>IF(ISNUMBER('Ambient Data'!I11),'Ambient Data'!I11,"*")</f>
        <v>*</v>
      </c>
      <c r="H26" s="75" t="str">
        <f>IF(ISNUMBER('Ambient Data'!J11),'Ambient Data'!J11,"*")</f>
        <v>*</v>
      </c>
      <c r="I26" s="75" t="str">
        <f>IF(ISNUMBER('Ambient Data'!K11),'Ambient Data'!K11,"*")</f>
        <v>*</v>
      </c>
      <c r="J26" s="75" t="str">
        <f>IF(ISNUMBER('Ambient Data'!L11),'Ambient Data'!L11,"*")</f>
        <v>*</v>
      </c>
      <c r="K26" s="11" t="str">
        <f>IF(ISNUMBER('Effluent Data'!C11),'Effluent Data'!C11,"*")</f>
        <v>*</v>
      </c>
      <c r="L26" s="11" t="str">
        <f>IF(ISNUMBER('Effluent Data'!D11),'Effluent Data'!D11,"*")</f>
        <v>*</v>
      </c>
      <c r="M26" s="75" t="str">
        <f>IF(ISNUMBER('Effluent Data'!M11),'Effluent Data'!M11,"*")</f>
        <v>*</v>
      </c>
      <c r="N26" s="75" t="str">
        <f>IF(ISNUMBER('Effluent Data'!E11),'Effluent Data'!E11,"*")</f>
        <v>*</v>
      </c>
      <c r="O26" s="75" t="str">
        <f>IF(ISNUMBER('Effluent Data'!G11),'Effluent Data'!G11,"*")</f>
        <v>*</v>
      </c>
      <c r="P26" s="75" t="str">
        <f>IF(ISNUMBER('Effluent Data'!H11),'Effluent Data'!H11,"*")</f>
        <v>*</v>
      </c>
      <c r="Q26" s="75" t="str">
        <f>IF(ISNUMBER('Effluent Data'!I11),'Effluent Data'!I11,"*")</f>
        <v>*</v>
      </c>
      <c r="R26" s="75" t="str">
        <f>IF(ISNUMBER('Effluent Data'!J11),'Effluent Data'!J11,"*")</f>
        <v>*</v>
      </c>
      <c r="S26" s="75" t="str">
        <f>IF(ISNUMBER('Effluent Data'!K11),'Effluent Data'!K11,"*")</f>
        <v>*</v>
      </c>
      <c r="T26" s="75" t="str">
        <f>IF(ISNUMBER('Effluent Data'!L11),'Effluent Data'!L11,"*")</f>
        <v>*</v>
      </c>
      <c r="U26" s="11" t="e">
        <f t="shared" si="0"/>
        <v>#VALUE!</v>
      </c>
      <c r="V26" s="75" t="str">
        <f t="shared" si="1"/>
        <v>*</v>
      </c>
      <c r="W26" s="75" t="e">
        <f t="shared" si="2"/>
        <v>#VALUE!</v>
      </c>
      <c r="X26" s="75" t="e">
        <f t="shared" si="3"/>
        <v>#VALUE!</v>
      </c>
      <c r="Y26" s="75" t="e">
        <f t="shared" si="4"/>
        <v>#VALUE!</v>
      </c>
      <c r="Z26" s="75" t="e">
        <f t="shared" si="5"/>
        <v>#VALUE!</v>
      </c>
      <c r="AA26" s="75" t="e">
        <f t="shared" si="6"/>
        <v>#VALUE!</v>
      </c>
      <c r="AB26" s="75" t="e">
        <f t="shared" si="7"/>
        <v>#VALUE!</v>
      </c>
      <c r="AC26" s="75" t="e">
        <f t="shared" si="8"/>
        <v>#VALUE!</v>
      </c>
      <c r="AD26" s="86" t="e">
        <f t="shared" si="9"/>
        <v>#VALUE!</v>
      </c>
      <c r="AE26" s="11" t="e">
        <f t="shared" si="10"/>
        <v>#VALUE!</v>
      </c>
      <c r="AF26" s="75" t="str">
        <f t="shared" si="11"/>
        <v>*</v>
      </c>
      <c r="AG26" s="75" t="e">
        <f t="shared" si="12"/>
        <v>#VALUE!</v>
      </c>
      <c r="AH26" s="75" t="e">
        <f t="shared" si="13"/>
        <v>#VALUE!</v>
      </c>
      <c r="AI26" s="75" t="e">
        <f t="shared" si="14"/>
        <v>#VALUE!</v>
      </c>
      <c r="AJ26" s="75" t="e">
        <f t="shared" si="15"/>
        <v>#VALUE!</v>
      </c>
      <c r="AK26" s="75" t="e">
        <f t="shared" si="16"/>
        <v>#VALUE!</v>
      </c>
      <c r="AL26" s="75" t="e">
        <f t="shared" si="17"/>
        <v>#VALUE!</v>
      </c>
      <c r="AM26" s="75" t="e">
        <f t="shared" si="18"/>
        <v>#VALUE!</v>
      </c>
      <c r="AN26" s="86" t="e">
        <f t="shared" si="19"/>
        <v>#VALUE!</v>
      </c>
      <c r="AO26" s="11" t="str">
        <f t="shared" si="20"/>
        <v>*</v>
      </c>
      <c r="AP26" s="75" t="str">
        <f t="shared" si="21"/>
        <v>*</v>
      </c>
      <c r="AQ26" s="75" t="str">
        <f t="shared" si="22"/>
        <v>*</v>
      </c>
      <c r="AR26" s="75" t="str">
        <f t="shared" si="23"/>
        <v>*</v>
      </c>
      <c r="AS26" s="75" t="str">
        <f t="shared" si="24"/>
        <v>*</v>
      </c>
      <c r="AT26" s="75" t="str">
        <f t="shared" si="25"/>
        <v>*</v>
      </c>
      <c r="AU26" s="75" t="str">
        <f t="shared" si="26"/>
        <v>*</v>
      </c>
      <c r="AV26" s="75" t="str">
        <f t="shared" si="27"/>
        <v>*</v>
      </c>
      <c r="AW26" s="75" t="str">
        <f t="shared" si="28"/>
        <v>*</v>
      </c>
      <c r="AX26" s="86" t="str">
        <f t="shared" si="29"/>
        <v>*</v>
      </c>
      <c r="AZ26" s="58" t="e">
        <f t="shared" si="35"/>
        <v>#VALUE!</v>
      </c>
      <c r="BA26" s="58" t="e">
        <f t="shared" si="36"/>
        <v>#VALUE!</v>
      </c>
      <c r="BB26" s="58" t="e">
        <f t="shared" si="37"/>
        <v>#VALUE!</v>
      </c>
      <c r="BC26" s="58" t="e">
        <f t="shared" si="38"/>
        <v>#VALUE!</v>
      </c>
      <c r="BD26" s="58" t="e">
        <f t="shared" si="39"/>
        <v>#VALUE!</v>
      </c>
      <c r="BE26" s="58" t="e">
        <f t="shared" si="40"/>
        <v>#VALUE!</v>
      </c>
      <c r="BF26" s="58" t="e">
        <f t="shared" si="30"/>
        <v>#VALUE!</v>
      </c>
      <c r="BG26" s="58" t="e">
        <f t="shared" si="31"/>
        <v>#VALUE!</v>
      </c>
      <c r="BH26" s="58" t="e">
        <f t="shared" si="41"/>
        <v>#VALUE!</v>
      </c>
      <c r="BI26" s="58" t="e">
        <f t="shared" si="42"/>
        <v>#VALUE!</v>
      </c>
      <c r="BJ26" s="58" t="e">
        <f t="shared" si="32"/>
        <v>#VALUE!</v>
      </c>
      <c r="BK26" s="58" t="e">
        <f t="shared" si="43"/>
        <v>#VALUE!</v>
      </c>
      <c r="BL26" s="58" t="e">
        <f t="shared" si="33"/>
        <v>#VALUE!</v>
      </c>
      <c r="BM26" s="58" t="e">
        <f t="shared" si="34"/>
        <v>#VALUE!</v>
      </c>
      <c r="BN26" s="58" t="e">
        <f t="shared" si="44"/>
        <v>#VALUE!</v>
      </c>
    </row>
    <row r="27" spans="1:66" x14ac:dyDescent="0.25">
      <c r="A27" s="11" t="str">
        <f>IF(ISNUMBER('Ambient Data'!C12),'Ambient Data'!C12,"*")</f>
        <v>*</v>
      </c>
      <c r="B27" s="11" t="str">
        <f>IF(ISNUMBER('Ambient Data'!D12),'Ambient Data'!D12,"*")</f>
        <v>*</v>
      </c>
      <c r="C27" s="75" t="str">
        <f>IF(ISNUMBER('Ambient Data'!M12),'Ambient Data'!M12,"*")</f>
        <v>*</v>
      </c>
      <c r="D27" s="75" t="str">
        <f>IF(ISNUMBER('Ambient Data'!E12),'Ambient Data'!E12,"*")</f>
        <v>*</v>
      </c>
      <c r="E27" s="75" t="str">
        <f>IF(ISNUMBER('Ambient Data'!G12),'Ambient Data'!G12,"*")</f>
        <v>*</v>
      </c>
      <c r="F27" s="75" t="str">
        <f>IF(ISNUMBER('Ambient Data'!H12),'Ambient Data'!H12,"*")</f>
        <v>*</v>
      </c>
      <c r="G27" s="75" t="str">
        <f>IF(ISNUMBER('Ambient Data'!I12),'Ambient Data'!I12,"*")</f>
        <v>*</v>
      </c>
      <c r="H27" s="75" t="str">
        <f>IF(ISNUMBER('Ambient Data'!J12),'Ambient Data'!J12,"*")</f>
        <v>*</v>
      </c>
      <c r="I27" s="75" t="str">
        <f>IF(ISNUMBER('Ambient Data'!K12),'Ambient Data'!K12,"*")</f>
        <v>*</v>
      </c>
      <c r="J27" s="75" t="str">
        <f>IF(ISNUMBER('Ambient Data'!L12),'Ambient Data'!L12,"*")</f>
        <v>*</v>
      </c>
      <c r="K27" s="11" t="str">
        <f>IF(ISNUMBER('Effluent Data'!C12),'Effluent Data'!C12,"*")</f>
        <v>*</v>
      </c>
      <c r="L27" s="11" t="str">
        <f>IF(ISNUMBER('Effluent Data'!D12),'Effluent Data'!D12,"*")</f>
        <v>*</v>
      </c>
      <c r="M27" s="75" t="str">
        <f>IF(ISNUMBER('Effluent Data'!M12),'Effluent Data'!M12,"*")</f>
        <v>*</v>
      </c>
      <c r="N27" s="75" t="str">
        <f>IF(ISNUMBER('Effluent Data'!E12),'Effluent Data'!E12,"*")</f>
        <v>*</v>
      </c>
      <c r="O27" s="75" t="str">
        <f>IF(ISNUMBER('Effluent Data'!G12),'Effluent Data'!G12,"*")</f>
        <v>*</v>
      </c>
      <c r="P27" s="75" t="str">
        <f>IF(ISNUMBER('Effluent Data'!H12),'Effluent Data'!H12,"*")</f>
        <v>*</v>
      </c>
      <c r="Q27" s="75" t="str">
        <f>IF(ISNUMBER('Effluent Data'!I12),'Effluent Data'!I12,"*")</f>
        <v>*</v>
      </c>
      <c r="R27" s="75" t="str">
        <f>IF(ISNUMBER('Effluent Data'!J12),'Effluent Data'!J12,"*")</f>
        <v>*</v>
      </c>
      <c r="S27" s="75" t="str">
        <f>IF(ISNUMBER('Effluent Data'!K12),'Effluent Data'!K12,"*")</f>
        <v>*</v>
      </c>
      <c r="T27" s="75" t="str">
        <f>IF(ISNUMBER('Effluent Data'!L12),'Effluent Data'!L12,"*")</f>
        <v>*</v>
      </c>
      <c r="U27" s="11" t="e">
        <f t="shared" si="0"/>
        <v>#VALUE!</v>
      </c>
      <c r="V27" s="75" t="str">
        <f t="shared" si="1"/>
        <v>*</v>
      </c>
      <c r="W27" s="75" t="e">
        <f t="shared" si="2"/>
        <v>#VALUE!</v>
      </c>
      <c r="X27" s="75" t="e">
        <f t="shared" si="3"/>
        <v>#VALUE!</v>
      </c>
      <c r="Y27" s="75" t="e">
        <f t="shared" si="4"/>
        <v>#VALUE!</v>
      </c>
      <c r="Z27" s="75" t="e">
        <f t="shared" si="5"/>
        <v>#VALUE!</v>
      </c>
      <c r="AA27" s="75" t="e">
        <f t="shared" si="6"/>
        <v>#VALUE!</v>
      </c>
      <c r="AB27" s="75" t="e">
        <f t="shared" si="7"/>
        <v>#VALUE!</v>
      </c>
      <c r="AC27" s="75" t="e">
        <f t="shared" si="8"/>
        <v>#VALUE!</v>
      </c>
      <c r="AD27" s="86" t="e">
        <f t="shared" si="9"/>
        <v>#VALUE!</v>
      </c>
      <c r="AE27" s="11" t="e">
        <f t="shared" si="10"/>
        <v>#VALUE!</v>
      </c>
      <c r="AF27" s="75" t="str">
        <f t="shared" si="11"/>
        <v>*</v>
      </c>
      <c r="AG27" s="75" t="e">
        <f t="shared" si="12"/>
        <v>#VALUE!</v>
      </c>
      <c r="AH27" s="75" t="e">
        <f t="shared" si="13"/>
        <v>#VALUE!</v>
      </c>
      <c r="AI27" s="75" t="e">
        <f t="shared" si="14"/>
        <v>#VALUE!</v>
      </c>
      <c r="AJ27" s="75" t="e">
        <f t="shared" si="15"/>
        <v>#VALUE!</v>
      </c>
      <c r="AK27" s="75" t="e">
        <f t="shared" si="16"/>
        <v>#VALUE!</v>
      </c>
      <c r="AL27" s="75" t="e">
        <f t="shared" si="17"/>
        <v>#VALUE!</v>
      </c>
      <c r="AM27" s="75" t="e">
        <f t="shared" si="18"/>
        <v>#VALUE!</v>
      </c>
      <c r="AN27" s="86" t="e">
        <f t="shared" si="19"/>
        <v>#VALUE!</v>
      </c>
      <c r="AO27" s="11" t="str">
        <f t="shared" si="20"/>
        <v>*</v>
      </c>
      <c r="AP27" s="75" t="str">
        <f t="shared" si="21"/>
        <v>*</v>
      </c>
      <c r="AQ27" s="75" t="str">
        <f t="shared" si="22"/>
        <v>*</v>
      </c>
      <c r="AR27" s="75" t="str">
        <f t="shared" si="23"/>
        <v>*</v>
      </c>
      <c r="AS27" s="75" t="str">
        <f t="shared" si="24"/>
        <v>*</v>
      </c>
      <c r="AT27" s="75" t="str">
        <f t="shared" si="25"/>
        <v>*</v>
      </c>
      <c r="AU27" s="75" t="str">
        <f t="shared" si="26"/>
        <v>*</v>
      </c>
      <c r="AV27" s="75" t="str">
        <f t="shared" si="27"/>
        <v>*</v>
      </c>
      <c r="AW27" s="75" t="str">
        <f t="shared" si="28"/>
        <v>*</v>
      </c>
      <c r="AX27" s="86" t="str">
        <f t="shared" si="29"/>
        <v>*</v>
      </c>
      <c r="AZ27" s="58" t="e">
        <f t="shared" si="35"/>
        <v>#VALUE!</v>
      </c>
      <c r="BA27" s="58" t="e">
        <f t="shared" si="36"/>
        <v>#VALUE!</v>
      </c>
      <c r="BB27" s="58" t="e">
        <f t="shared" si="37"/>
        <v>#VALUE!</v>
      </c>
      <c r="BC27" s="58" t="e">
        <f t="shared" si="38"/>
        <v>#VALUE!</v>
      </c>
      <c r="BD27" s="58" t="e">
        <f t="shared" si="39"/>
        <v>#VALUE!</v>
      </c>
      <c r="BE27" s="58" t="e">
        <f t="shared" si="40"/>
        <v>#VALUE!</v>
      </c>
      <c r="BF27" s="58" t="e">
        <f t="shared" si="30"/>
        <v>#VALUE!</v>
      </c>
      <c r="BG27" s="58" t="e">
        <f t="shared" si="31"/>
        <v>#VALUE!</v>
      </c>
      <c r="BH27" s="58" t="e">
        <f t="shared" si="41"/>
        <v>#VALUE!</v>
      </c>
      <c r="BI27" s="58" t="e">
        <f t="shared" si="42"/>
        <v>#VALUE!</v>
      </c>
      <c r="BJ27" s="58" t="e">
        <f t="shared" si="32"/>
        <v>#VALUE!</v>
      </c>
      <c r="BK27" s="58" t="e">
        <f t="shared" si="43"/>
        <v>#VALUE!</v>
      </c>
      <c r="BL27" s="58" t="e">
        <f t="shared" si="33"/>
        <v>#VALUE!</v>
      </c>
      <c r="BM27" s="58" t="e">
        <f t="shared" si="34"/>
        <v>#VALUE!</v>
      </c>
      <c r="BN27" s="58" t="e">
        <f t="shared" si="44"/>
        <v>#VALUE!</v>
      </c>
    </row>
    <row r="28" spans="1:66" x14ac:dyDescent="0.25">
      <c r="A28" s="11" t="str">
        <f>IF(ISNUMBER('Ambient Data'!C13),'Ambient Data'!C13,"*")</f>
        <v>*</v>
      </c>
      <c r="B28" s="11" t="str">
        <f>IF(ISNUMBER('Ambient Data'!D13),'Ambient Data'!D13,"*")</f>
        <v>*</v>
      </c>
      <c r="C28" s="75" t="str">
        <f>IF(ISNUMBER('Ambient Data'!M13),'Ambient Data'!M13,"*")</f>
        <v>*</v>
      </c>
      <c r="D28" s="75" t="str">
        <f>IF(ISNUMBER('Ambient Data'!E13),'Ambient Data'!E13,"*")</f>
        <v>*</v>
      </c>
      <c r="E28" s="75" t="str">
        <f>IF(ISNUMBER('Ambient Data'!G13),'Ambient Data'!G13,"*")</f>
        <v>*</v>
      </c>
      <c r="F28" s="75" t="str">
        <f>IF(ISNUMBER('Ambient Data'!H13),'Ambient Data'!H13,"*")</f>
        <v>*</v>
      </c>
      <c r="G28" s="75" t="str">
        <f>IF(ISNUMBER('Ambient Data'!I13),'Ambient Data'!I13,"*")</f>
        <v>*</v>
      </c>
      <c r="H28" s="75" t="str">
        <f>IF(ISNUMBER('Ambient Data'!J13),'Ambient Data'!J13,"*")</f>
        <v>*</v>
      </c>
      <c r="I28" s="75" t="str">
        <f>IF(ISNUMBER('Ambient Data'!K13),'Ambient Data'!K13,"*")</f>
        <v>*</v>
      </c>
      <c r="J28" s="75" t="str">
        <f>IF(ISNUMBER('Ambient Data'!L13),'Ambient Data'!L13,"*")</f>
        <v>*</v>
      </c>
      <c r="K28" s="11" t="str">
        <f>IF(ISNUMBER('Effluent Data'!C13),'Effluent Data'!C13,"*")</f>
        <v>*</v>
      </c>
      <c r="L28" s="11" t="str">
        <f>IF(ISNUMBER('Effluent Data'!D13),'Effluent Data'!D13,"*")</f>
        <v>*</v>
      </c>
      <c r="M28" s="75" t="str">
        <f>IF(ISNUMBER('Effluent Data'!M13),'Effluent Data'!M13,"*")</f>
        <v>*</v>
      </c>
      <c r="N28" s="75" t="str">
        <f>IF(ISNUMBER('Effluent Data'!E13),'Effluent Data'!E13,"*")</f>
        <v>*</v>
      </c>
      <c r="O28" s="75" t="str">
        <f>IF(ISNUMBER('Effluent Data'!G13),'Effluent Data'!G13,"*")</f>
        <v>*</v>
      </c>
      <c r="P28" s="75" t="str">
        <f>IF(ISNUMBER('Effluent Data'!H13),'Effluent Data'!H13,"*")</f>
        <v>*</v>
      </c>
      <c r="Q28" s="75" t="str">
        <f>IF(ISNUMBER('Effluent Data'!I13),'Effluent Data'!I13,"*")</f>
        <v>*</v>
      </c>
      <c r="R28" s="75" t="str">
        <f>IF(ISNUMBER('Effluent Data'!J13),'Effluent Data'!J13,"*")</f>
        <v>*</v>
      </c>
      <c r="S28" s="75" t="str">
        <f>IF(ISNUMBER('Effluent Data'!K13),'Effluent Data'!K13,"*")</f>
        <v>*</v>
      </c>
      <c r="T28" s="75" t="str">
        <f>IF(ISNUMBER('Effluent Data'!L13),'Effluent Data'!L13,"*")</f>
        <v>*</v>
      </c>
      <c r="U28" s="11" t="e">
        <f t="shared" si="0"/>
        <v>#VALUE!</v>
      </c>
      <c r="V28" s="75" t="str">
        <f t="shared" si="1"/>
        <v>*</v>
      </c>
      <c r="W28" s="75" t="e">
        <f t="shared" si="2"/>
        <v>#VALUE!</v>
      </c>
      <c r="X28" s="75" t="e">
        <f t="shared" si="3"/>
        <v>#VALUE!</v>
      </c>
      <c r="Y28" s="75" t="e">
        <f t="shared" si="4"/>
        <v>#VALUE!</v>
      </c>
      <c r="Z28" s="75" t="e">
        <f t="shared" si="5"/>
        <v>#VALUE!</v>
      </c>
      <c r="AA28" s="75" t="e">
        <f t="shared" si="6"/>
        <v>#VALUE!</v>
      </c>
      <c r="AB28" s="75" t="e">
        <f t="shared" si="7"/>
        <v>#VALUE!</v>
      </c>
      <c r="AC28" s="75" t="e">
        <f t="shared" si="8"/>
        <v>#VALUE!</v>
      </c>
      <c r="AD28" s="86" t="e">
        <f t="shared" si="9"/>
        <v>#VALUE!</v>
      </c>
      <c r="AE28" s="11" t="e">
        <f t="shared" si="10"/>
        <v>#VALUE!</v>
      </c>
      <c r="AF28" s="75" t="str">
        <f t="shared" si="11"/>
        <v>*</v>
      </c>
      <c r="AG28" s="75" t="e">
        <f t="shared" si="12"/>
        <v>#VALUE!</v>
      </c>
      <c r="AH28" s="75" t="e">
        <f t="shared" si="13"/>
        <v>#VALUE!</v>
      </c>
      <c r="AI28" s="75" t="e">
        <f t="shared" si="14"/>
        <v>#VALUE!</v>
      </c>
      <c r="AJ28" s="75" t="e">
        <f t="shared" si="15"/>
        <v>#VALUE!</v>
      </c>
      <c r="AK28" s="75" t="e">
        <f t="shared" si="16"/>
        <v>#VALUE!</v>
      </c>
      <c r="AL28" s="75" t="e">
        <f t="shared" si="17"/>
        <v>#VALUE!</v>
      </c>
      <c r="AM28" s="75" t="e">
        <f t="shared" si="18"/>
        <v>#VALUE!</v>
      </c>
      <c r="AN28" s="86" t="e">
        <f t="shared" si="19"/>
        <v>#VALUE!</v>
      </c>
      <c r="AO28" s="11" t="str">
        <f t="shared" si="20"/>
        <v>*</v>
      </c>
      <c r="AP28" s="75" t="str">
        <f t="shared" si="21"/>
        <v>*</v>
      </c>
      <c r="AQ28" s="75" t="str">
        <f t="shared" si="22"/>
        <v>*</v>
      </c>
      <c r="AR28" s="75" t="str">
        <f t="shared" si="23"/>
        <v>*</v>
      </c>
      <c r="AS28" s="75" t="str">
        <f t="shared" si="24"/>
        <v>*</v>
      </c>
      <c r="AT28" s="75" t="str">
        <f t="shared" si="25"/>
        <v>*</v>
      </c>
      <c r="AU28" s="75" t="str">
        <f t="shared" si="26"/>
        <v>*</v>
      </c>
      <c r="AV28" s="75" t="str">
        <f t="shared" si="27"/>
        <v>*</v>
      </c>
      <c r="AW28" s="75" t="str">
        <f t="shared" si="28"/>
        <v>*</v>
      </c>
      <c r="AX28" s="86" t="str">
        <f t="shared" si="29"/>
        <v>*</v>
      </c>
      <c r="AZ28" s="58" t="e">
        <f t="shared" si="35"/>
        <v>#VALUE!</v>
      </c>
      <c r="BA28" s="58" t="e">
        <f t="shared" si="36"/>
        <v>#VALUE!</v>
      </c>
      <c r="BB28" s="58" t="e">
        <f t="shared" si="37"/>
        <v>#VALUE!</v>
      </c>
      <c r="BC28" s="58" t="e">
        <f t="shared" si="38"/>
        <v>#VALUE!</v>
      </c>
      <c r="BD28" s="58" t="e">
        <f t="shared" si="39"/>
        <v>#VALUE!</v>
      </c>
      <c r="BE28" s="58" t="e">
        <f t="shared" si="40"/>
        <v>#VALUE!</v>
      </c>
      <c r="BF28" s="58" t="e">
        <f t="shared" si="30"/>
        <v>#VALUE!</v>
      </c>
      <c r="BG28" s="58" t="e">
        <f t="shared" si="31"/>
        <v>#VALUE!</v>
      </c>
      <c r="BH28" s="58" t="e">
        <f t="shared" si="41"/>
        <v>#VALUE!</v>
      </c>
      <c r="BI28" s="58" t="e">
        <f t="shared" si="42"/>
        <v>#VALUE!</v>
      </c>
      <c r="BJ28" s="58" t="e">
        <f t="shared" si="32"/>
        <v>#VALUE!</v>
      </c>
      <c r="BK28" s="58" t="e">
        <f t="shared" si="43"/>
        <v>#VALUE!</v>
      </c>
      <c r="BL28" s="58" t="e">
        <f t="shared" si="33"/>
        <v>#VALUE!</v>
      </c>
      <c r="BM28" s="58" t="e">
        <f t="shared" si="34"/>
        <v>#VALUE!</v>
      </c>
      <c r="BN28" s="58" t="e">
        <f t="shared" si="44"/>
        <v>#VALUE!</v>
      </c>
    </row>
    <row r="29" spans="1:66" x14ac:dyDescent="0.25">
      <c r="A29" s="11" t="str">
        <f>IF(ISNUMBER('Ambient Data'!C14),'Ambient Data'!C14,"*")</f>
        <v>*</v>
      </c>
      <c r="B29" s="11" t="str">
        <f>IF(ISNUMBER('Ambient Data'!D14),'Ambient Data'!D14,"*")</f>
        <v>*</v>
      </c>
      <c r="C29" s="75" t="str">
        <f>IF(ISNUMBER('Ambient Data'!M14),'Ambient Data'!M14,"*")</f>
        <v>*</v>
      </c>
      <c r="D29" s="75" t="str">
        <f>IF(ISNUMBER('Ambient Data'!E14),'Ambient Data'!E14,"*")</f>
        <v>*</v>
      </c>
      <c r="E29" s="75" t="str">
        <f>IF(ISNUMBER('Ambient Data'!G14),'Ambient Data'!G14,"*")</f>
        <v>*</v>
      </c>
      <c r="F29" s="75" t="str">
        <f>IF(ISNUMBER('Ambient Data'!H14),'Ambient Data'!H14,"*")</f>
        <v>*</v>
      </c>
      <c r="G29" s="75" t="str">
        <f>IF(ISNUMBER('Ambient Data'!I14),'Ambient Data'!I14,"*")</f>
        <v>*</v>
      </c>
      <c r="H29" s="75" t="str">
        <f>IF(ISNUMBER('Ambient Data'!J14),'Ambient Data'!J14,"*")</f>
        <v>*</v>
      </c>
      <c r="I29" s="75" t="str">
        <f>IF(ISNUMBER('Ambient Data'!K14),'Ambient Data'!K14,"*")</f>
        <v>*</v>
      </c>
      <c r="J29" s="75" t="str">
        <f>IF(ISNUMBER('Ambient Data'!L14),'Ambient Data'!L14,"*")</f>
        <v>*</v>
      </c>
      <c r="K29" s="11" t="str">
        <f>IF(ISNUMBER('Effluent Data'!C14),'Effluent Data'!C14,"*")</f>
        <v>*</v>
      </c>
      <c r="L29" s="11" t="str">
        <f>IF(ISNUMBER('Effluent Data'!D14),'Effluent Data'!D14,"*")</f>
        <v>*</v>
      </c>
      <c r="M29" s="75" t="str">
        <f>IF(ISNUMBER('Effluent Data'!M14),'Effluent Data'!M14,"*")</f>
        <v>*</v>
      </c>
      <c r="N29" s="75" t="str">
        <f>IF(ISNUMBER('Effluent Data'!E14),'Effluent Data'!E14,"*")</f>
        <v>*</v>
      </c>
      <c r="O29" s="75" t="str">
        <f>IF(ISNUMBER('Effluent Data'!G14),'Effluent Data'!G14,"*")</f>
        <v>*</v>
      </c>
      <c r="P29" s="75" t="str">
        <f>IF(ISNUMBER('Effluent Data'!H14),'Effluent Data'!H14,"*")</f>
        <v>*</v>
      </c>
      <c r="Q29" s="75" t="str">
        <f>IF(ISNUMBER('Effluent Data'!I14),'Effluent Data'!I14,"*")</f>
        <v>*</v>
      </c>
      <c r="R29" s="75" t="str">
        <f>IF(ISNUMBER('Effluent Data'!J14),'Effluent Data'!J14,"*")</f>
        <v>*</v>
      </c>
      <c r="S29" s="75" t="str">
        <f>IF(ISNUMBER('Effluent Data'!K14),'Effluent Data'!K14,"*")</f>
        <v>*</v>
      </c>
      <c r="T29" s="75" t="str">
        <f>IF(ISNUMBER('Effluent Data'!L14),'Effluent Data'!L14,"*")</f>
        <v>*</v>
      </c>
      <c r="U29" s="11" t="e">
        <f t="shared" si="0"/>
        <v>#VALUE!</v>
      </c>
      <c r="V29" s="75" t="str">
        <f t="shared" si="1"/>
        <v>*</v>
      </c>
      <c r="W29" s="75" t="e">
        <f t="shared" si="2"/>
        <v>#VALUE!</v>
      </c>
      <c r="X29" s="75" t="e">
        <f t="shared" si="3"/>
        <v>#VALUE!</v>
      </c>
      <c r="Y29" s="75" t="e">
        <f t="shared" si="4"/>
        <v>#VALUE!</v>
      </c>
      <c r="Z29" s="75" t="e">
        <f t="shared" si="5"/>
        <v>#VALUE!</v>
      </c>
      <c r="AA29" s="75" t="e">
        <f t="shared" si="6"/>
        <v>#VALUE!</v>
      </c>
      <c r="AB29" s="75" t="e">
        <f t="shared" si="7"/>
        <v>#VALUE!</v>
      </c>
      <c r="AC29" s="75" t="e">
        <f t="shared" si="8"/>
        <v>#VALUE!</v>
      </c>
      <c r="AD29" s="86" t="e">
        <f t="shared" si="9"/>
        <v>#VALUE!</v>
      </c>
      <c r="AE29" s="11" t="e">
        <f t="shared" si="10"/>
        <v>#VALUE!</v>
      </c>
      <c r="AF29" s="75" t="str">
        <f t="shared" si="11"/>
        <v>*</v>
      </c>
      <c r="AG29" s="75" t="e">
        <f t="shared" si="12"/>
        <v>#VALUE!</v>
      </c>
      <c r="AH29" s="75" t="e">
        <f t="shared" si="13"/>
        <v>#VALUE!</v>
      </c>
      <c r="AI29" s="75" t="e">
        <f t="shared" si="14"/>
        <v>#VALUE!</v>
      </c>
      <c r="AJ29" s="75" t="e">
        <f t="shared" si="15"/>
        <v>#VALUE!</v>
      </c>
      <c r="AK29" s="75" t="e">
        <f t="shared" si="16"/>
        <v>#VALUE!</v>
      </c>
      <c r="AL29" s="75" t="e">
        <f t="shared" si="17"/>
        <v>#VALUE!</v>
      </c>
      <c r="AM29" s="75" t="e">
        <f t="shared" si="18"/>
        <v>#VALUE!</v>
      </c>
      <c r="AN29" s="86" t="e">
        <f t="shared" si="19"/>
        <v>#VALUE!</v>
      </c>
      <c r="AO29" s="11" t="str">
        <f t="shared" si="20"/>
        <v>*</v>
      </c>
      <c r="AP29" s="75" t="str">
        <f t="shared" si="21"/>
        <v>*</v>
      </c>
      <c r="AQ29" s="75" t="str">
        <f t="shared" si="22"/>
        <v>*</v>
      </c>
      <c r="AR29" s="75" t="str">
        <f t="shared" si="23"/>
        <v>*</v>
      </c>
      <c r="AS29" s="75" t="str">
        <f t="shared" si="24"/>
        <v>*</v>
      </c>
      <c r="AT29" s="75" t="str">
        <f t="shared" si="25"/>
        <v>*</v>
      </c>
      <c r="AU29" s="75" t="str">
        <f t="shared" si="26"/>
        <v>*</v>
      </c>
      <c r="AV29" s="75" t="str">
        <f t="shared" si="27"/>
        <v>*</v>
      </c>
      <c r="AW29" s="75" t="str">
        <f t="shared" si="28"/>
        <v>*</v>
      </c>
      <c r="AX29" s="86" t="str">
        <f t="shared" si="29"/>
        <v>*</v>
      </c>
      <c r="AZ29" s="58" t="e">
        <f t="shared" si="35"/>
        <v>#VALUE!</v>
      </c>
      <c r="BA29" s="58" t="e">
        <f t="shared" si="36"/>
        <v>#VALUE!</v>
      </c>
      <c r="BB29" s="58" t="e">
        <f t="shared" si="37"/>
        <v>#VALUE!</v>
      </c>
      <c r="BC29" s="58" t="e">
        <f t="shared" si="38"/>
        <v>#VALUE!</v>
      </c>
      <c r="BD29" s="58" t="e">
        <f t="shared" si="39"/>
        <v>#VALUE!</v>
      </c>
      <c r="BE29" s="58" t="e">
        <f t="shared" si="40"/>
        <v>#VALUE!</v>
      </c>
      <c r="BF29" s="58" t="e">
        <f t="shared" si="30"/>
        <v>#VALUE!</v>
      </c>
      <c r="BG29" s="58" t="e">
        <f t="shared" si="31"/>
        <v>#VALUE!</v>
      </c>
      <c r="BH29" s="58" t="e">
        <f t="shared" si="41"/>
        <v>#VALUE!</v>
      </c>
      <c r="BI29" s="58" t="e">
        <f t="shared" si="42"/>
        <v>#VALUE!</v>
      </c>
      <c r="BJ29" s="58" t="e">
        <f t="shared" si="32"/>
        <v>#VALUE!</v>
      </c>
      <c r="BK29" s="58" t="e">
        <f t="shared" si="43"/>
        <v>#VALUE!</v>
      </c>
      <c r="BL29" s="58" t="e">
        <f t="shared" si="33"/>
        <v>#VALUE!</v>
      </c>
      <c r="BM29" s="58" t="e">
        <f t="shared" si="34"/>
        <v>#VALUE!</v>
      </c>
      <c r="BN29" s="58" t="e">
        <f t="shared" si="44"/>
        <v>#VALUE!</v>
      </c>
    </row>
    <row r="30" spans="1:66" ht="15.75" customHeight="1" x14ac:dyDescent="0.25">
      <c r="A30" s="11" t="str">
        <f>IF(ISNUMBER('Ambient Data'!C15),'Ambient Data'!C15,"*")</f>
        <v>*</v>
      </c>
      <c r="B30" s="11" t="str">
        <f>IF(ISNUMBER('Ambient Data'!D15),'Ambient Data'!D15,"*")</f>
        <v>*</v>
      </c>
      <c r="C30" s="75" t="str">
        <f>IF(ISNUMBER('Ambient Data'!M15),'Ambient Data'!M15,"*")</f>
        <v>*</v>
      </c>
      <c r="D30" s="75" t="str">
        <f>IF(ISNUMBER('Ambient Data'!E15),'Ambient Data'!E15,"*")</f>
        <v>*</v>
      </c>
      <c r="E30" s="75" t="str">
        <f>IF(ISNUMBER('Ambient Data'!G15),'Ambient Data'!G15,"*")</f>
        <v>*</v>
      </c>
      <c r="F30" s="75" t="str">
        <f>IF(ISNUMBER('Ambient Data'!H15),'Ambient Data'!H15,"*")</f>
        <v>*</v>
      </c>
      <c r="G30" s="75" t="str">
        <f>IF(ISNUMBER('Ambient Data'!I15),'Ambient Data'!I15,"*")</f>
        <v>*</v>
      </c>
      <c r="H30" s="75" t="str">
        <f>IF(ISNUMBER('Ambient Data'!J15),'Ambient Data'!J15,"*")</f>
        <v>*</v>
      </c>
      <c r="I30" s="75" t="str">
        <f>IF(ISNUMBER('Ambient Data'!K15),'Ambient Data'!K15,"*")</f>
        <v>*</v>
      </c>
      <c r="J30" s="75" t="str">
        <f>IF(ISNUMBER('Ambient Data'!L15),'Ambient Data'!L15,"*")</f>
        <v>*</v>
      </c>
      <c r="K30" s="11" t="str">
        <f>IF(ISNUMBER('Effluent Data'!C15),'Effluent Data'!C15,"*")</f>
        <v>*</v>
      </c>
      <c r="L30" s="11" t="str">
        <f>IF(ISNUMBER('Effluent Data'!D15),'Effluent Data'!D15,"*")</f>
        <v>*</v>
      </c>
      <c r="M30" s="75" t="str">
        <f>IF(ISNUMBER('Effluent Data'!M15),'Effluent Data'!M15,"*")</f>
        <v>*</v>
      </c>
      <c r="N30" s="75" t="str">
        <f>IF(ISNUMBER('Effluent Data'!E15),'Effluent Data'!E15,"*")</f>
        <v>*</v>
      </c>
      <c r="O30" s="75" t="str">
        <f>IF(ISNUMBER('Effluent Data'!G15),'Effluent Data'!G15,"*")</f>
        <v>*</v>
      </c>
      <c r="P30" s="75" t="str">
        <f>IF(ISNUMBER('Effluent Data'!H15),'Effluent Data'!H15,"*")</f>
        <v>*</v>
      </c>
      <c r="Q30" s="75" t="str">
        <f>IF(ISNUMBER('Effluent Data'!I15),'Effluent Data'!I15,"*")</f>
        <v>*</v>
      </c>
      <c r="R30" s="75" t="str">
        <f>IF(ISNUMBER('Effluent Data'!J15),'Effluent Data'!J15,"*")</f>
        <v>*</v>
      </c>
      <c r="S30" s="75" t="str">
        <f>IF(ISNUMBER('Effluent Data'!K15),'Effluent Data'!K15,"*")</f>
        <v>*</v>
      </c>
      <c r="T30" s="75" t="str">
        <f>IF(ISNUMBER('Effluent Data'!L15),'Effluent Data'!L15,"*")</f>
        <v>*</v>
      </c>
      <c r="U30" s="11" t="e">
        <f t="shared" si="0"/>
        <v>#VALUE!</v>
      </c>
      <c r="V30" s="75" t="str">
        <f t="shared" si="1"/>
        <v>*</v>
      </c>
      <c r="W30" s="75" t="e">
        <f t="shared" si="2"/>
        <v>#VALUE!</v>
      </c>
      <c r="X30" s="75" t="e">
        <f t="shared" si="3"/>
        <v>#VALUE!</v>
      </c>
      <c r="Y30" s="75" t="e">
        <f t="shared" si="4"/>
        <v>#VALUE!</v>
      </c>
      <c r="Z30" s="75" t="e">
        <f t="shared" si="5"/>
        <v>#VALUE!</v>
      </c>
      <c r="AA30" s="75" t="e">
        <f t="shared" si="6"/>
        <v>#VALUE!</v>
      </c>
      <c r="AB30" s="75" t="e">
        <f t="shared" si="7"/>
        <v>#VALUE!</v>
      </c>
      <c r="AC30" s="75" t="e">
        <f t="shared" si="8"/>
        <v>#VALUE!</v>
      </c>
      <c r="AD30" s="86" t="e">
        <f t="shared" si="9"/>
        <v>#VALUE!</v>
      </c>
      <c r="AE30" s="11" t="e">
        <f t="shared" si="10"/>
        <v>#VALUE!</v>
      </c>
      <c r="AF30" s="75" t="str">
        <f t="shared" si="11"/>
        <v>*</v>
      </c>
      <c r="AG30" s="75" t="e">
        <f t="shared" si="12"/>
        <v>#VALUE!</v>
      </c>
      <c r="AH30" s="75" t="e">
        <f t="shared" si="13"/>
        <v>#VALUE!</v>
      </c>
      <c r="AI30" s="75" t="e">
        <f t="shared" si="14"/>
        <v>#VALUE!</v>
      </c>
      <c r="AJ30" s="75" t="e">
        <f t="shared" si="15"/>
        <v>#VALUE!</v>
      </c>
      <c r="AK30" s="75" t="e">
        <f t="shared" si="16"/>
        <v>#VALUE!</v>
      </c>
      <c r="AL30" s="75" t="e">
        <f t="shared" si="17"/>
        <v>#VALUE!</v>
      </c>
      <c r="AM30" s="75" t="e">
        <f t="shared" si="18"/>
        <v>#VALUE!</v>
      </c>
      <c r="AN30" s="86" t="e">
        <f t="shared" si="19"/>
        <v>#VALUE!</v>
      </c>
      <c r="AO30" s="11" t="str">
        <f t="shared" si="20"/>
        <v>*</v>
      </c>
      <c r="AP30" s="75" t="str">
        <f t="shared" si="21"/>
        <v>*</v>
      </c>
      <c r="AQ30" s="75" t="str">
        <f t="shared" si="22"/>
        <v>*</v>
      </c>
      <c r="AR30" s="75" t="str">
        <f t="shared" si="23"/>
        <v>*</v>
      </c>
      <c r="AS30" s="75" t="str">
        <f t="shared" si="24"/>
        <v>*</v>
      </c>
      <c r="AT30" s="75" t="str">
        <f t="shared" si="25"/>
        <v>*</v>
      </c>
      <c r="AU30" s="75" t="str">
        <f t="shared" si="26"/>
        <v>*</v>
      </c>
      <c r="AV30" s="75" t="str">
        <f t="shared" si="27"/>
        <v>*</v>
      </c>
      <c r="AW30" s="75" t="str">
        <f t="shared" si="28"/>
        <v>*</v>
      </c>
      <c r="AX30" s="86" t="str">
        <f t="shared" si="29"/>
        <v>*</v>
      </c>
      <c r="AZ30" s="58" t="e">
        <f t="shared" si="35"/>
        <v>#VALUE!</v>
      </c>
      <c r="BA30" s="58" t="e">
        <f t="shared" si="36"/>
        <v>#VALUE!</v>
      </c>
      <c r="BB30" s="58" t="e">
        <f t="shared" si="37"/>
        <v>#VALUE!</v>
      </c>
      <c r="BC30" s="58" t="e">
        <f t="shared" si="38"/>
        <v>#VALUE!</v>
      </c>
      <c r="BD30" s="58" t="e">
        <f t="shared" si="39"/>
        <v>#VALUE!</v>
      </c>
      <c r="BE30" s="58" t="e">
        <f t="shared" si="40"/>
        <v>#VALUE!</v>
      </c>
      <c r="BF30" s="58" t="e">
        <f t="shared" si="30"/>
        <v>#VALUE!</v>
      </c>
      <c r="BG30" s="58" t="e">
        <f t="shared" si="31"/>
        <v>#VALUE!</v>
      </c>
      <c r="BH30" s="58" t="e">
        <f t="shared" si="41"/>
        <v>#VALUE!</v>
      </c>
      <c r="BI30" s="58" t="e">
        <f t="shared" si="42"/>
        <v>#VALUE!</v>
      </c>
      <c r="BJ30" s="58" t="e">
        <f t="shared" si="32"/>
        <v>#VALUE!</v>
      </c>
      <c r="BK30" s="58" t="e">
        <f t="shared" si="43"/>
        <v>#VALUE!</v>
      </c>
      <c r="BL30" s="58" t="e">
        <f t="shared" si="33"/>
        <v>#VALUE!</v>
      </c>
      <c r="BM30" s="58" t="e">
        <f t="shared" si="34"/>
        <v>#VALUE!</v>
      </c>
      <c r="BN30" s="58" t="e">
        <f t="shared" si="44"/>
        <v>#VALUE!</v>
      </c>
    </row>
    <row r="31" spans="1:66" ht="15.75" customHeight="1" x14ac:dyDescent="0.25">
      <c r="A31" s="11" t="str">
        <f>IF(ISNUMBER('Ambient Data'!C16),'Ambient Data'!C16,"*")</f>
        <v>*</v>
      </c>
      <c r="B31" s="11" t="str">
        <f>IF(ISNUMBER('Ambient Data'!D16),'Ambient Data'!D16,"*")</f>
        <v>*</v>
      </c>
      <c r="C31" s="75" t="str">
        <f>IF(ISNUMBER('Ambient Data'!M16),'Ambient Data'!M16,"*")</f>
        <v>*</v>
      </c>
      <c r="D31" s="75" t="str">
        <f>IF(ISNUMBER('Ambient Data'!E16),'Ambient Data'!E16,"*")</f>
        <v>*</v>
      </c>
      <c r="E31" s="75" t="str">
        <f>IF(ISNUMBER('Ambient Data'!G16),'Ambient Data'!G16,"*")</f>
        <v>*</v>
      </c>
      <c r="F31" s="75" t="str">
        <f>IF(ISNUMBER('Ambient Data'!H16),'Ambient Data'!H16,"*")</f>
        <v>*</v>
      </c>
      <c r="G31" s="75" t="str">
        <f>IF(ISNUMBER('Ambient Data'!I16),'Ambient Data'!I16,"*")</f>
        <v>*</v>
      </c>
      <c r="H31" s="75" t="str">
        <f>IF(ISNUMBER('Ambient Data'!J16),'Ambient Data'!J16,"*")</f>
        <v>*</v>
      </c>
      <c r="I31" s="75" t="str">
        <f>IF(ISNUMBER('Ambient Data'!K16),'Ambient Data'!K16,"*")</f>
        <v>*</v>
      </c>
      <c r="J31" s="75" t="str">
        <f>IF(ISNUMBER('Ambient Data'!L16),'Ambient Data'!L16,"*")</f>
        <v>*</v>
      </c>
      <c r="K31" s="11" t="str">
        <f>IF(ISNUMBER('Effluent Data'!C16),'Effluent Data'!C16,"*")</f>
        <v>*</v>
      </c>
      <c r="L31" s="11" t="str">
        <f>IF(ISNUMBER('Effluent Data'!D16),'Effluent Data'!D16,"*")</f>
        <v>*</v>
      </c>
      <c r="M31" s="75" t="str">
        <f>IF(ISNUMBER('Effluent Data'!M16),'Effluent Data'!M16,"*")</f>
        <v>*</v>
      </c>
      <c r="N31" s="75" t="str">
        <f>IF(ISNUMBER('Effluent Data'!E16),'Effluent Data'!E16,"*")</f>
        <v>*</v>
      </c>
      <c r="O31" s="75" t="str">
        <f>IF(ISNUMBER('Effluent Data'!G16),'Effluent Data'!G16,"*")</f>
        <v>*</v>
      </c>
      <c r="P31" s="75" t="str">
        <f>IF(ISNUMBER('Effluent Data'!H16),'Effluent Data'!H16,"*")</f>
        <v>*</v>
      </c>
      <c r="Q31" s="75" t="str">
        <f>IF(ISNUMBER('Effluent Data'!I16),'Effluent Data'!I16,"*")</f>
        <v>*</v>
      </c>
      <c r="R31" s="75" t="str">
        <f>IF(ISNUMBER('Effluent Data'!J16),'Effluent Data'!J16,"*")</f>
        <v>*</v>
      </c>
      <c r="S31" s="75" t="str">
        <f>IF(ISNUMBER('Effluent Data'!K16),'Effluent Data'!K16,"*")</f>
        <v>*</v>
      </c>
      <c r="T31" s="75" t="str">
        <f>IF(ISNUMBER('Effluent Data'!L16),'Effluent Data'!L16,"*")</f>
        <v>*</v>
      </c>
      <c r="U31" s="11" t="e">
        <f t="shared" si="0"/>
        <v>#VALUE!</v>
      </c>
      <c r="V31" s="75" t="str">
        <f t="shared" si="1"/>
        <v>*</v>
      </c>
      <c r="W31" s="75" t="e">
        <f t="shared" si="2"/>
        <v>#VALUE!</v>
      </c>
      <c r="X31" s="75" t="e">
        <f t="shared" si="3"/>
        <v>#VALUE!</v>
      </c>
      <c r="Y31" s="75" t="e">
        <f t="shared" si="4"/>
        <v>#VALUE!</v>
      </c>
      <c r="Z31" s="75" t="e">
        <f t="shared" si="5"/>
        <v>#VALUE!</v>
      </c>
      <c r="AA31" s="75" t="e">
        <f t="shared" si="6"/>
        <v>#VALUE!</v>
      </c>
      <c r="AB31" s="75" t="e">
        <f t="shared" si="7"/>
        <v>#VALUE!</v>
      </c>
      <c r="AC31" s="75" t="e">
        <f t="shared" si="8"/>
        <v>#VALUE!</v>
      </c>
      <c r="AD31" s="86" t="e">
        <f t="shared" si="9"/>
        <v>#VALUE!</v>
      </c>
      <c r="AE31" s="11" t="e">
        <f t="shared" si="10"/>
        <v>#VALUE!</v>
      </c>
      <c r="AF31" s="75" t="str">
        <f t="shared" si="11"/>
        <v>*</v>
      </c>
      <c r="AG31" s="75" t="e">
        <f t="shared" si="12"/>
        <v>#VALUE!</v>
      </c>
      <c r="AH31" s="75" t="e">
        <f t="shared" si="13"/>
        <v>#VALUE!</v>
      </c>
      <c r="AI31" s="75" t="e">
        <f t="shared" si="14"/>
        <v>#VALUE!</v>
      </c>
      <c r="AJ31" s="75" t="e">
        <f t="shared" si="15"/>
        <v>#VALUE!</v>
      </c>
      <c r="AK31" s="75" t="e">
        <f t="shared" si="16"/>
        <v>#VALUE!</v>
      </c>
      <c r="AL31" s="75" t="e">
        <f t="shared" si="17"/>
        <v>#VALUE!</v>
      </c>
      <c r="AM31" s="75" t="e">
        <f t="shared" si="18"/>
        <v>#VALUE!</v>
      </c>
      <c r="AN31" s="86" t="e">
        <f t="shared" si="19"/>
        <v>#VALUE!</v>
      </c>
      <c r="AO31" s="11" t="str">
        <f t="shared" si="20"/>
        <v>*</v>
      </c>
      <c r="AP31" s="75" t="str">
        <f t="shared" si="21"/>
        <v>*</v>
      </c>
      <c r="AQ31" s="75" t="str">
        <f t="shared" si="22"/>
        <v>*</v>
      </c>
      <c r="AR31" s="75" t="str">
        <f t="shared" si="23"/>
        <v>*</v>
      </c>
      <c r="AS31" s="75" t="str">
        <f t="shared" si="24"/>
        <v>*</v>
      </c>
      <c r="AT31" s="75" t="str">
        <f t="shared" si="25"/>
        <v>*</v>
      </c>
      <c r="AU31" s="75" t="str">
        <f t="shared" si="26"/>
        <v>*</v>
      </c>
      <c r="AV31" s="75" t="str">
        <f t="shared" si="27"/>
        <v>*</v>
      </c>
      <c r="AW31" s="75" t="str">
        <f t="shared" si="28"/>
        <v>*</v>
      </c>
      <c r="AX31" s="86" t="str">
        <f t="shared" si="29"/>
        <v>*</v>
      </c>
      <c r="AZ31" s="58" t="e">
        <f t="shared" si="35"/>
        <v>#VALUE!</v>
      </c>
      <c r="BA31" s="58" t="e">
        <f t="shared" si="36"/>
        <v>#VALUE!</v>
      </c>
      <c r="BB31" s="58" t="e">
        <f t="shared" si="37"/>
        <v>#VALUE!</v>
      </c>
      <c r="BC31" s="58" t="e">
        <f t="shared" si="38"/>
        <v>#VALUE!</v>
      </c>
      <c r="BD31" s="58" t="e">
        <f t="shared" si="39"/>
        <v>#VALUE!</v>
      </c>
      <c r="BE31" s="58" t="e">
        <f t="shared" si="40"/>
        <v>#VALUE!</v>
      </c>
      <c r="BF31" s="58" t="e">
        <f t="shared" si="30"/>
        <v>#VALUE!</v>
      </c>
      <c r="BG31" s="58" t="e">
        <f t="shared" si="31"/>
        <v>#VALUE!</v>
      </c>
      <c r="BH31" s="58" t="e">
        <f t="shared" si="41"/>
        <v>#VALUE!</v>
      </c>
      <c r="BI31" s="58" t="e">
        <f t="shared" si="42"/>
        <v>#VALUE!</v>
      </c>
      <c r="BJ31" s="58" t="e">
        <f t="shared" si="32"/>
        <v>#VALUE!</v>
      </c>
      <c r="BK31" s="58" t="e">
        <f t="shared" si="43"/>
        <v>#VALUE!</v>
      </c>
      <c r="BL31" s="58" t="e">
        <f t="shared" si="33"/>
        <v>#VALUE!</v>
      </c>
      <c r="BM31" s="58" t="e">
        <f t="shared" si="34"/>
        <v>#VALUE!</v>
      </c>
      <c r="BN31" s="58" t="e">
        <f t="shared" si="44"/>
        <v>#VALUE!</v>
      </c>
    </row>
    <row r="32" spans="1:66" ht="15" customHeight="1" x14ac:dyDescent="0.25">
      <c r="A32" s="11" t="str">
        <f>IF(ISNUMBER('Ambient Data'!C17),'Ambient Data'!C17,"*")</f>
        <v>*</v>
      </c>
      <c r="B32" s="11" t="str">
        <f>IF(ISNUMBER('Ambient Data'!D17),'Ambient Data'!D17,"*")</f>
        <v>*</v>
      </c>
      <c r="C32" s="75" t="str">
        <f>IF(ISNUMBER('Ambient Data'!M17),'Ambient Data'!M17,"*")</f>
        <v>*</v>
      </c>
      <c r="D32" s="75" t="str">
        <f>IF(ISNUMBER('Ambient Data'!E17),'Ambient Data'!E17,"*")</f>
        <v>*</v>
      </c>
      <c r="E32" s="75" t="str">
        <f>IF(ISNUMBER('Ambient Data'!G17),'Ambient Data'!G17,"*")</f>
        <v>*</v>
      </c>
      <c r="F32" s="75" t="str">
        <f>IF(ISNUMBER('Ambient Data'!H17),'Ambient Data'!H17,"*")</f>
        <v>*</v>
      </c>
      <c r="G32" s="75" t="str">
        <f>IF(ISNUMBER('Ambient Data'!I17),'Ambient Data'!I17,"*")</f>
        <v>*</v>
      </c>
      <c r="H32" s="75" t="str">
        <f>IF(ISNUMBER('Ambient Data'!J17),'Ambient Data'!J17,"*")</f>
        <v>*</v>
      </c>
      <c r="I32" s="75" t="str">
        <f>IF(ISNUMBER('Ambient Data'!K17),'Ambient Data'!K17,"*")</f>
        <v>*</v>
      </c>
      <c r="J32" s="75" t="str">
        <f>IF(ISNUMBER('Ambient Data'!L17),'Ambient Data'!L17,"*")</f>
        <v>*</v>
      </c>
      <c r="K32" s="11" t="str">
        <f>IF(ISNUMBER('Effluent Data'!C17),'Effluent Data'!C17,"*")</f>
        <v>*</v>
      </c>
      <c r="L32" s="11" t="str">
        <f>IF(ISNUMBER('Effluent Data'!D17),'Effluent Data'!D17,"*")</f>
        <v>*</v>
      </c>
      <c r="M32" s="75" t="str">
        <f>IF(ISNUMBER('Effluent Data'!M17),'Effluent Data'!M17,"*")</f>
        <v>*</v>
      </c>
      <c r="N32" s="75" t="str">
        <f>IF(ISNUMBER('Effluent Data'!E17),'Effluent Data'!E17,"*")</f>
        <v>*</v>
      </c>
      <c r="O32" s="75" t="str">
        <f>IF(ISNUMBER('Effluent Data'!G17),'Effluent Data'!G17,"*")</f>
        <v>*</v>
      </c>
      <c r="P32" s="75" t="str">
        <f>IF(ISNUMBER('Effluent Data'!H17),'Effluent Data'!H17,"*")</f>
        <v>*</v>
      </c>
      <c r="Q32" s="75" t="str">
        <f>IF(ISNUMBER('Effluent Data'!I17),'Effluent Data'!I17,"*")</f>
        <v>*</v>
      </c>
      <c r="R32" s="75" t="str">
        <f>IF(ISNUMBER('Effluent Data'!J17),'Effluent Data'!J17,"*")</f>
        <v>*</v>
      </c>
      <c r="S32" s="75" t="str">
        <f>IF(ISNUMBER('Effluent Data'!K17),'Effluent Data'!K17,"*")</f>
        <v>*</v>
      </c>
      <c r="T32" s="75" t="str">
        <f>IF(ISNUMBER('Effluent Data'!L17),'Effluent Data'!L17,"*")</f>
        <v>*</v>
      </c>
      <c r="U32" s="11" t="e">
        <f t="shared" si="0"/>
        <v>#VALUE!</v>
      </c>
      <c r="V32" s="75" t="str">
        <f t="shared" si="1"/>
        <v>*</v>
      </c>
      <c r="W32" s="75" t="e">
        <f t="shared" si="2"/>
        <v>#VALUE!</v>
      </c>
      <c r="X32" s="75" t="e">
        <f t="shared" si="3"/>
        <v>#VALUE!</v>
      </c>
      <c r="Y32" s="75" t="e">
        <f t="shared" si="4"/>
        <v>#VALUE!</v>
      </c>
      <c r="Z32" s="75" t="e">
        <f t="shared" si="5"/>
        <v>#VALUE!</v>
      </c>
      <c r="AA32" s="75" t="e">
        <f t="shared" si="6"/>
        <v>#VALUE!</v>
      </c>
      <c r="AB32" s="75" t="e">
        <f t="shared" si="7"/>
        <v>#VALUE!</v>
      </c>
      <c r="AC32" s="75" t="e">
        <f t="shared" si="8"/>
        <v>#VALUE!</v>
      </c>
      <c r="AD32" s="86" t="e">
        <f t="shared" si="9"/>
        <v>#VALUE!</v>
      </c>
      <c r="AE32" s="11" t="e">
        <f t="shared" si="10"/>
        <v>#VALUE!</v>
      </c>
      <c r="AF32" s="75" t="str">
        <f t="shared" si="11"/>
        <v>*</v>
      </c>
      <c r="AG32" s="75" t="e">
        <f t="shared" si="12"/>
        <v>#VALUE!</v>
      </c>
      <c r="AH32" s="75" t="e">
        <f t="shared" si="13"/>
        <v>#VALUE!</v>
      </c>
      <c r="AI32" s="75" t="e">
        <f t="shared" si="14"/>
        <v>#VALUE!</v>
      </c>
      <c r="AJ32" s="75" t="e">
        <f t="shared" si="15"/>
        <v>#VALUE!</v>
      </c>
      <c r="AK32" s="75" t="e">
        <f t="shared" si="16"/>
        <v>#VALUE!</v>
      </c>
      <c r="AL32" s="75" t="e">
        <f t="shared" si="17"/>
        <v>#VALUE!</v>
      </c>
      <c r="AM32" s="75" t="e">
        <f t="shared" si="18"/>
        <v>#VALUE!</v>
      </c>
      <c r="AN32" s="86" t="e">
        <f t="shared" si="19"/>
        <v>#VALUE!</v>
      </c>
      <c r="AO32" s="11" t="str">
        <f t="shared" si="20"/>
        <v>*</v>
      </c>
      <c r="AP32" s="75" t="str">
        <f t="shared" si="21"/>
        <v>*</v>
      </c>
      <c r="AQ32" s="75" t="str">
        <f t="shared" si="22"/>
        <v>*</v>
      </c>
      <c r="AR32" s="75" t="str">
        <f t="shared" si="23"/>
        <v>*</v>
      </c>
      <c r="AS32" s="75" t="str">
        <f t="shared" si="24"/>
        <v>*</v>
      </c>
      <c r="AT32" s="75" t="str">
        <f t="shared" si="25"/>
        <v>*</v>
      </c>
      <c r="AU32" s="75" t="str">
        <f t="shared" si="26"/>
        <v>*</v>
      </c>
      <c r="AV32" s="75" t="str">
        <f t="shared" si="27"/>
        <v>*</v>
      </c>
      <c r="AW32" s="75" t="str">
        <f t="shared" si="28"/>
        <v>*</v>
      </c>
      <c r="AX32" s="86" t="str">
        <f t="shared" si="29"/>
        <v>*</v>
      </c>
      <c r="AZ32" s="58" t="e">
        <f t="shared" si="35"/>
        <v>#VALUE!</v>
      </c>
      <c r="BA32" s="58" t="e">
        <f t="shared" si="36"/>
        <v>#VALUE!</v>
      </c>
      <c r="BB32" s="58" t="e">
        <f t="shared" si="37"/>
        <v>#VALUE!</v>
      </c>
      <c r="BC32" s="58" t="e">
        <f t="shared" si="38"/>
        <v>#VALUE!</v>
      </c>
      <c r="BD32" s="58" t="e">
        <f t="shared" si="39"/>
        <v>#VALUE!</v>
      </c>
      <c r="BE32" s="58" t="e">
        <f t="shared" si="40"/>
        <v>#VALUE!</v>
      </c>
      <c r="BF32" s="58" t="e">
        <f t="shared" si="30"/>
        <v>#VALUE!</v>
      </c>
      <c r="BG32" s="58" t="e">
        <f t="shared" si="31"/>
        <v>#VALUE!</v>
      </c>
      <c r="BH32" s="58" t="e">
        <f t="shared" si="41"/>
        <v>#VALUE!</v>
      </c>
      <c r="BI32" s="58" t="e">
        <f t="shared" si="42"/>
        <v>#VALUE!</v>
      </c>
      <c r="BJ32" s="58" t="e">
        <f t="shared" si="32"/>
        <v>#VALUE!</v>
      </c>
      <c r="BK32" s="58" t="e">
        <f t="shared" si="43"/>
        <v>#VALUE!</v>
      </c>
      <c r="BL32" s="58" t="e">
        <f t="shared" si="33"/>
        <v>#VALUE!</v>
      </c>
      <c r="BM32" s="58" t="e">
        <f t="shared" si="34"/>
        <v>#VALUE!</v>
      </c>
      <c r="BN32" s="58" t="e">
        <f t="shared" si="44"/>
        <v>#VALUE!</v>
      </c>
    </row>
    <row r="33" spans="1:66" ht="15" customHeight="1" x14ac:dyDescent="0.25">
      <c r="A33" s="11" t="str">
        <f>IF(ISNUMBER('Ambient Data'!C18),'Ambient Data'!C18,"*")</f>
        <v>*</v>
      </c>
      <c r="B33" s="11" t="str">
        <f>IF(ISNUMBER('Ambient Data'!D18),'Ambient Data'!D18,"*")</f>
        <v>*</v>
      </c>
      <c r="C33" s="75" t="str">
        <f>IF(ISNUMBER('Ambient Data'!M18),'Ambient Data'!M18,"*")</f>
        <v>*</v>
      </c>
      <c r="D33" s="75" t="str">
        <f>IF(ISNUMBER('Ambient Data'!E18),'Ambient Data'!E18,"*")</f>
        <v>*</v>
      </c>
      <c r="E33" s="75" t="str">
        <f>IF(ISNUMBER('Ambient Data'!G18),'Ambient Data'!G18,"*")</f>
        <v>*</v>
      </c>
      <c r="F33" s="75" t="str">
        <f>IF(ISNUMBER('Ambient Data'!H18),'Ambient Data'!H18,"*")</f>
        <v>*</v>
      </c>
      <c r="G33" s="75" t="str">
        <f>IF(ISNUMBER('Ambient Data'!I18),'Ambient Data'!I18,"*")</f>
        <v>*</v>
      </c>
      <c r="H33" s="75" t="str">
        <f>IF(ISNUMBER('Ambient Data'!J18),'Ambient Data'!J18,"*")</f>
        <v>*</v>
      </c>
      <c r="I33" s="75" t="str">
        <f>IF(ISNUMBER('Ambient Data'!K18),'Ambient Data'!K18,"*")</f>
        <v>*</v>
      </c>
      <c r="J33" s="75" t="str">
        <f>IF(ISNUMBER('Ambient Data'!L18),'Ambient Data'!L18,"*")</f>
        <v>*</v>
      </c>
      <c r="K33" s="11" t="str">
        <f>IF(ISNUMBER('Effluent Data'!C18),'Effluent Data'!C18,"*")</f>
        <v>*</v>
      </c>
      <c r="L33" s="11" t="str">
        <f>IF(ISNUMBER('Effluent Data'!D18),'Effluent Data'!D18,"*")</f>
        <v>*</v>
      </c>
      <c r="M33" s="75" t="str">
        <f>IF(ISNUMBER('Effluent Data'!M18),'Effluent Data'!M18,"*")</f>
        <v>*</v>
      </c>
      <c r="N33" s="75" t="str">
        <f>IF(ISNUMBER('Effluent Data'!E18),'Effluent Data'!E18,"*")</f>
        <v>*</v>
      </c>
      <c r="O33" s="75" t="str">
        <f>IF(ISNUMBER('Effluent Data'!G18),'Effluent Data'!G18,"*")</f>
        <v>*</v>
      </c>
      <c r="P33" s="75" t="str">
        <f>IF(ISNUMBER('Effluent Data'!H18),'Effluent Data'!H18,"*")</f>
        <v>*</v>
      </c>
      <c r="Q33" s="75" t="str">
        <f>IF(ISNUMBER('Effluent Data'!I18),'Effluent Data'!I18,"*")</f>
        <v>*</v>
      </c>
      <c r="R33" s="75" t="str">
        <f>IF(ISNUMBER('Effluent Data'!J18),'Effluent Data'!J18,"*")</f>
        <v>*</v>
      </c>
      <c r="S33" s="75" t="str">
        <f>IF(ISNUMBER('Effluent Data'!K18),'Effluent Data'!K18,"*")</f>
        <v>*</v>
      </c>
      <c r="T33" s="75" t="str">
        <f>IF(ISNUMBER('Effluent Data'!L18),'Effluent Data'!L18,"*")</f>
        <v>*</v>
      </c>
      <c r="U33" s="11" t="e">
        <f t="shared" si="0"/>
        <v>#VALUE!</v>
      </c>
      <c r="V33" s="75" t="str">
        <f t="shared" si="1"/>
        <v>*</v>
      </c>
      <c r="W33" s="75" t="e">
        <f t="shared" si="2"/>
        <v>#VALUE!</v>
      </c>
      <c r="X33" s="75" t="e">
        <f t="shared" si="3"/>
        <v>#VALUE!</v>
      </c>
      <c r="Y33" s="75" t="e">
        <f t="shared" si="4"/>
        <v>#VALUE!</v>
      </c>
      <c r="Z33" s="75" t="e">
        <f t="shared" si="5"/>
        <v>#VALUE!</v>
      </c>
      <c r="AA33" s="75" t="e">
        <f t="shared" si="6"/>
        <v>#VALUE!</v>
      </c>
      <c r="AB33" s="75" t="e">
        <f t="shared" si="7"/>
        <v>#VALUE!</v>
      </c>
      <c r="AC33" s="75" t="e">
        <f t="shared" si="8"/>
        <v>#VALUE!</v>
      </c>
      <c r="AD33" s="86" t="e">
        <f t="shared" si="9"/>
        <v>#VALUE!</v>
      </c>
      <c r="AE33" s="11" t="e">
        <f t="shared" si="10"/>
        <v>#VALUE!</v>
      </c>
      <c r="AF33" s="75" t="str">
        <f t="shared" si="11"/>
        <v>*</v>
      </c>
      <c r="AG33" s="75" t="e">
        <f t="shared" si="12"/>
        <v>#VALUE!</v>
      </c>
      <c r="AH33" s="75" t="e">
        <f t="shared" si="13"/>
        <v>#VALUE!</v>
      </c>
      <c r="AI33" s="75" t="e">
        <f t="shared" si="14"/>
        <v>#VALUE!</v>
      </c>
      <c r="AJ33" s="75" t="e">
        <f t="shared" si="15"/>
        <v>#VALUE!</v>
      </c>
      <c r="AK33" s="75" t="e">
        <f t="shared" si="16"/>
        <v>#VALUE!</v>
      </c>
      <c r="AL33" s="75" t="e">
        <f t="shared" si="17"/>
        <v>#VALUE!</v>
      </c>
      <c r="AM33" s="75" t="e">
        <f t="shared" si="18"/>
        <v>#VALUE!</v>
      </c>
      <c r="AN33" s="86" t="e">
        <f t="shared" si="19"/>
        <v>#VALUE!</v>
      </c>
      <c r="AO33" s="11" t="str">
        <f t="shared" si="20"/>
        <v>*</v>
      </c>
      <c r="AP33" s="75" t="str">
        <f t="shared" si="21"/>
        <v>*</v>
      </c>
      <c r="AQ33" s="75" t="str">
        <f t="shared" si="22"/>
        <v>*</v>
      </c>
      <c r="AR33" s="75" t="str">
        <f t="shared" si="23"/>
        <v>*</v>
      </c>
      <c r="AS33" s="75" t="str">
        <f t="shared" si="24"/>
        <v>*</v>
      </c>
      <c r="AT33" s="75" t="str">
        <f t="shared" si="25"/>
        <v>*</v>
      </c>
      <c r="AU33" s="75" t="str">
        <f t="shared" si="26"/>
        <v>*</v>
      </c>
      <c r="AV33" s="75" t="str">
        <f t="shared" si="27"/>
        <v>*</v>
      </c>
      <c r="AW33" s="75" t="str">
        <f t="shared" si="28"/>
        <v>*</v>
      </c>
      <c r="AX33" s="86" t="str">
        <f t="shared" si="29"/>
        <v>*</v>
      </c>
      <c r="AZ33" s="58" t="e">
        <f t="shared" si="35"/>
        <v>#VALUE!</v>
      </c>
      <c r="BA33" s="58" t="e">
        <f t="shared" si="36"/>
        <v>#VALUE!</v>
      </c>
      <c r="BB33" s="58" t="e">
        <f t="shared" si="37"/>
        <v>#VALUE!</v>
      </c>
      <c r="BC33" s="58" t="e">
        <f t="shared" si="38"/>
        <v>#VALUE!</v>
      </c>
      <c r="BD33" s="58" t="e">
        <f t="shared" si="39"/>
        <v>#VALUE!</v>
      </c>
      <c r="BE33" s="58" t="e">
        <f t="shared" si="40"/>
        <v>#VALUE!</v>
      </c>
      <c r="BF33" s="58" t="e">
        <f t="shared" si="30"/>
        <v>#VALUE!</v>
      </c>
      <c r="BG33" s="58" t="e">
        <f t="shared" si="31"/>
        <v>#VALUE!</v>
      </c>
      <c r="BH33" s="58" t="e">
        <f t="shared" si="41"/>
        <v>#VALUE!</v>
      </c>
      <c r="BI33" s="58" t="e">
        <f t="shared" si="42"/>
        <v>#VALUE!</v>
      </c>
      <c r="BJ33" s="58" t="e">
        <f t="shared" si="32"/>
        <v>#VALUE!</v>
      </c>
      <c r="BK33" s="58" t="e">
        <f t="shared" si="43"/>
        <v>#VALUE!</v>
      </c>
      <c r="BL33" s="58" t="e">
        <f t="shared" si="33"/>
        <v>#VALUE!</v>
      </c>
      <c r="BM33" s="58" t="e">
        <f t="shared" si="34"/>
        <v>#VALUE!</v>
      </c>
      <c r="BN33" s="58" t="e">
        <f t="shared" si="44"/>
        <v>#VALUE!</v>
      </c>
    </row>
    <row r="34" spans="1:66" x14ac:dyDescent="0.25">
      <c r="A34" s="11" t="str">
        <f>IF(ISNUMBER('Ambient Data'!C19),'Ambient Data'!C19,"*")</f>
        <v>*</v>
      </c>
      <c r="B34" s="11" t="str">
        <f>IF(ISNUMBER('Ambient Data'!D19),'Ambient Data'!D19,"*")</f>
        <v>*</v>
      </c>
      <c r="C34" s="75" t="str">
        <f>IF(ISNUMBER('Ambient Data'!M19),'Ambient Data'!M19,"*")</f>
        <v>*</v>
      </c>
      <c r="D34" s="75" t="str">
        <f>IF(ISNUMBER('Ambient Data'!E19),'Ambient Data'!E19,"*")</f>
        <v>*</v>
      </c>
      <c r="E34" s="75" t="str">
        <f>IF(ISNUMBER('Ambient Data'!G19),'Ambient Data'!G19,"*")</f>
        <v>*</v>
      </c>
      <c r="F34" s="75" t="str">
        <f>IF(ISNUMBER('Ambient Data'!H19),'Ambient Data'!H19,"*")</f>
        <v>*</v>
      </c>
      <c r="G34" s="75" t="str">
        <f>IF(ISNUMBER('Ambient Data'!I19),'Ambient Data'!I19,"*")</f>
        <v>*</v>
      </c>
      <c r="H34" s="75" t="str">
        <f>IF(ISNUMBER('Ambient Data'!J19),'Ambient Data'!J19,"*")</f>
        <v>*</v>
      </c>
      <c r="I34" s="75" t="str">
        <f>IF(ISNUMBER('Ambient Data'!K19),'Ambient Data'!K19,"*")</f>
        <v>*</v>
      </c>
      <c r="J34" s="75" t="str">
        <f>IF(ISNUMBER('Ambient Data'!L19),'Ambient Data'!L19,"*")</f>
        <v>*</v>
      </c>
      <c r="K34" s="11" t="str">
        <f>IF(ISNUMBER('Effluent Data'!C19),'Effluent Data'!C19,"*")</f>
        <v>*</v>
      </c>
      <c r="L34" s="11" t="str">
        <f>IF(ISNUMBER('Effluent Data'!D19),'Effluent Data'!D19,"*")</f>
        <v>*</v>
      </c>
      <c r="M34" s="75" t="str">
        <f>IF(ISNUMBER('Effluent Data'!M19),'Effluent Data'!M19,"*")</f>
        <v>*</v>
      </c>
      <c r="N34" s="75" t="str">
        <f>IF(ISNUMBER('Effluent Data'!E19),'Effluent Data'!E19,"*")</f>
        <v>*</v>
      </c>
      <c r="O34" s="75" t="str">
        <f>IF(ISNUMBER('Effluent Data'!G19),'Effluent Data'!G19,"*")</f>
        <v>*</v>
      </c>
      <c r="P34" s="75" t="str">
        <f>IF(ISNUMBER('Effluent Data'!H19),'Effluent Data'!H19,"*")</f>
        <v>*</v>
      </c>
      <c r="Q34" s="75" t="str">
        <f>IF(ISNUMBER('Effluent Data'!I19),'Effluent Data'!I19,"*")</f>
        <v>*</v>
      </c>
      <c r="R34" s="75" t="str">
        <f>IF(ISNUMBER('Effluent Data'!J19),'Effluent Data'!J19,"*")</f>
        <v>*</v>
      </c>
      <c r="S34" s="75" t="str">
        <f>IF(ISNUMBER('Effluent Data'!K19),'Effluent Data'!K19,"*")</f>
        <v>*</v>
      </c>
      <c r="T34" s="75" t="str">
        <f>IF(ISNUMBER('Effluent Data'!L19),'Effluent Data'!L19,"*")</f>
        <v>*</v>
      </c>
      <c r="U34" s="11" t="e">
        <f t="shared" si="0"/>
        <v>#VALUE!</v>
      </c>
      <c r="V34" s="75" t="str">
        <f t="shared" si="1"/>
        <v>*</v>
      </c>
      <c r="W34" s="75" t="e">
        <f t="shared" si="2"/>
        <v>#VALUE!</v>
      </c>
      <c r="X34" s="75" t="e">
        <f t="shared" si="3"/>
        <v>#VALUE!</v>
      </c>
      <c r="Y34" s="75" t="e">
        <f t="shared" si="4"/>
        <v>#VALUE!</v>
      </c>
      <c r="Z34" s="75" t="e">
        <f t="shared" si="5"/>
        <v>#VALUE!</v>
      </c>
      <c r="AA34" s="75" t="e">
        <f t="shared" si="6"/>
        <v>#VALUE!</v>
      </c>
      <c r="AB34" s="75" t="e">
        <f t="shared" si="7"/>
        <v>#VALUE!</v>
      </c>
      <c r="AC34" s="75" t="e">
        <f t="shared" si="8"/>
        <v>#VALUE!</v>
      </c>
      <c r="AD34" s="86" t="e">
        <f t="shared" si="9"/>
        <v>#VALUE!</v>
      </c>
      <c r="AE34" s="11" t="e">
        <f t="shared" si="10"/>
        <v>#VALUE!</v>
      </c>
      <c r="AF34" s="75" t="str">
        <f t="shared" si="11"/>
        <v>*</v>
      </c>
      <c r="AG34" s="75" t="e">
        <f t="shared" si="12"/>
        <v>#VALUE!</v>
      </c>
      <c r="AH34" s="75" t="e">
        <f t="shared" si="13"/>
        <v>#VALUE!</v>
      </c>
      <c r="AI34" s="75" t="e">
        <f t="shared" si="14"/>
        <v>#VALUE!</v>
      </c>
      <c r="AJ34" s="75" t="e">
        <f t="shared" si="15"/>
        <v>#VALUE!</v>
      </c>
      <c r="AK34" s="75" t="e">
        <f t="shared" si="16"/>
        <v>#VALUE!</v>
      </c>
      <c r="AL34" s="75" t="e">
        <f t="shared" si="17"/>
        <v>#VALUE!</v>
      </c>
      <c r="AM34" s="75" t="e">
        <f t="shared" si="18"/>
        <v>#VALUE!</v>
      </c>
      <c r="AN34" s="86" t="e">
        <f t="shared" si="19"/>
        <v>#VALUE!</v>
      </c>
      <c r="AO34" s="11" t="str">
        <f t="shared" si="20"/>
        <v>*</v>
      </c>
      <c r="AP34" s="75" t="str">
        <f t="shared" si="21"/>
        <v>*</v>
      </c>
      <c r="AQ34" s="75" t="str">
        <f t="shared" si="22"/>
        <v>*</v>
      </c>
      <c r="AR34" s="75" t="str">
        <f t="shared" si="23"/>
        <v>*</v>
      </c>
      <c r="AS34" s="75" t="str">
        <f t="shared" si="24"/>
        <v>*</v>
      </c>
      <c r="AT34" s="75" t="str">
        <f t="shared" si="25"/>
        <v>*</v>
      </c>
      <c r="AU34" s="75" t="str">
        <f t="shared" si="26"/>
        <v>*</v>
      </c>
      <c r="AV34" s="75" t="str">
        <f t="shared" si="27"/>
        <v>*</v>
      </c>
      <c r="AW34" s="75" t="str">
        <f t="shared" si="28"/>
        <v>*</v>
      </c>
      <c r="AX34" s="86" t="str">
        <f t="shared" si="29"/>
        <v>*</v>
      </c>
      <c r="AZ34" s="58" t="e">
        <f t="shared" si="35"/>
        <v>#VALUE!</v>
      </c>
      <c r="BA34" s="58" t="e">
        <f t="shared" si="36"/>
        <v>#VALUE!</v>
      </c>
      <c r="BB34" s="58" t="e">
        <f t="shared" si="37"/>
        <v>#VALUE!</v>
      </c>
      <c r="BC34" s="58" t="e">
        <f t="shared" si="38"/>
        <v>#VALUE!</v>
      </c>
      <c r="BD34" s="58" t="e">
        <f t="shared" si="39"/>
        <v>#VALUE!</v>
      </c>
      <c r="BE34" s="58" t="e">
        <f t="shared" si="40"/>
        <v>#VALUE!</v>
      </c>
      <c r="BF34" s="58" t="e">
        <f t="shared" si="30"/>
        <v>#VALUE!</v>
      </c>
      <c r="BG34" s="58" t="e">
        <f t="shared" si="31"/>
        <v>#VALUE!</v>
      </c>
      <c r="BH34" s="58" t="e">
        <f t="shared" si="41"/>
        <v>#VALUE!</v>
      </c>
      <c r="BI34" s="58" t="e">
        <f t="shared" si="42"/>
        <v>#VALUE!</v>
      </c>
      <c r="BJ34" s="58" t="e">
        <f t="shared" si="32"/>
        <v>#VALUE!</v>
      </c>
      <c r="BK34" s="58" t="e">
        <f t="shared" si="43"/>
        <v>#VALUE!</v>
      </c>
      <c r="BL34" s="58" t="e">
        <f t="shared" si="33"/>
        <v>#VALUE!</v>
      </c>
      <c r="BM34" s="58" t="e">
        <f t="shared" si="34"/>
        <v>#VALUE!</v>
      </c>
      <c r="BN34" s="58" t="e">
        <f t="shared" si="44"/>
        <v>#VALUE!</v>
      </c>
    </row>
    <row r="35" spans="1:66" x14ac:dyDescent="0.25">
      <c r="A35" s="11" t="str">
        <f>IF(ISNUMBER('Ambient Data'!C20),'Ambient Data'!C20,"*")</f>
        <v>*</v>
      </c>
      <c r="B35" s="11" t="str">
        <f>IF(ISNUMBER('Ambient Data'!D20),'Ambient Data'!D20,"*")</f>
        <v>*</v>
      </c>
      <c r="C35" s="75" t="str">
        <f>IF(ISNUMBER('Ambient Data'!M20),'Ambient Data'!M20,"*")</f>
        <v>*</v>
      </c>
      <c r="D35" s="75" t="str">
        <f>IF(ISNUMBER('Ambient Data'!E20),'Ambient Data'!E20,"*")</f>
        <v>*</v>
      </c>
      <c r="E35" s="75" t="str">
        <f>IF(ISNUMBER('Ambient Data'!G20),'Ambient Data'!G20,"*")</f>
        <v>*</v>
      </c>
      <c r="F35" s="75" t="str">
        <f>IF(ISNUMBER('Ambient Data'!H20),'Ambient Data'!H20,"*")</f>
        <v>*</v>
      </c>
      <c r="G35" s="75" t="str">
        <f>IF(ISNUMBER('Ambient Data'!I20),'Ambient Data'!I20,"*")</f>
        <v>*</v>
      </c>
      <c r="H35" s="75" t="str">
        <f>IF(ISNUMBER('Ambient Data'!J20),'Ambient Data'!J20,"*")</f>
        <v>*</v>
      </c>
      <c r="I35" s="75" t="str">
        <f>IF(ISNUMBER('Ambient Data'!K20),'Ambient Data'!K20,"*")</f>
        <v>*</v>
      </c>
      <c r="J35" s="75" t="str">
        <f>IF(ISNUMBER('Ambient Data'!L20),'Ambient Data'!L20,"*")</f>
        <v>*</v>
      </c>
      <c r="K35" s="11" t="str">
        <f>IF(ISNUMBER('Effluent Data'!C20),'Effluent Data'!C20,"*")</f>
        <v>*</v>
      </c>
      <c r="L35" s="11" t="str">
        <f>IF(ISNUMBER('Effluent Data'!D20),'Effluent Data'!D20,"*")</f>
        <v>*</v>
      </c>
      <c r="M35" s="75" t="str">
        <f>IF(ISNUMBER('Effluent Data'!M20),'Effluent Data'!M20,"*")</f>
        <v>*</v>
      </c>
      <c r="N35" s="75" t="str">
        <f>IF(ISNUMBER('Effluent Data'!E20),'Effluent Data'!E20,"*")</f>
        <v>*</v>
      </c>
      <c r="O35" s="75" t="str">
        <f>IF(ISNUMBER('Effluent Data'!G20),'Effluent Data'!G20,"*")</f>
        <v>*</v>
      </c>
      <c r="P35" s="75" t="str">
        <f>IF(ISNUMBER('Effluent Data'!H20),'Effluent Data'!H20,"*")</f>
        <v>*</v>
      </c>
      <c r="Q35" s="75" t="str">
        <f>IF(ISNUMBER('Effluent Data'!I20),'Effluent Data'!I20,"*")</f>
        <v>*</v>
      </c>
      <c r="R35" s="75" t="str">
        <f>IF(ISNUMBER('Effluent Data'!J20),'Effluent Data'!J20,"*")</f>
        <v>*</v>
      </c>
      <c r="S35" s="75" t="str">
        <f>IF(ISNUMBER('Effluent Data'!K20),'Effluent Data'!K20,"*")</f>
        <v>*</v>
      </c>
      <c r="T35" s="75" t="str">
        <f>IF(ISNUMBER('Effluent Data'!L20),'Effluent Data'!L20,"*")</f>
        <v>*</v>
      </c>
      <c r="U35" s="11" t="e">
        <f t="shared" si="0"/>
        <v>#VALUE!</v>
      </c>
      <c r="V35" s="75" t="str">
        <f t="shared" si="1"/>
        <v>*</v>
      </c>
      <c r="W35" s="75" t="e">
        <f t="shared" si="2"/>
        <v>#VALUE!</v>
      </c>
      <c r="X35" s="75" t="e">
        <f t="shared" si="3"/>
        <v>#VALUE!</v>
      </c>
      <c r="Y35" s="75" t="e">
        <f t="shared" si="4"/>
        <v>#VALUE!</v>
      </c>
      <c r="Z35" s="75" t="e">
        <f t="shared" si="5"/>
        <v>#VALUE!</v>
      </c>
      <c r="AA35" s="75" t="e">
        <f t="shared" si="6"/>
        <v>#VALUE!</v>
      </c>
      <c r="AB35" s="75" t="e">
        <f t="shared" si="7"/>
        <v>#VALUE!</v>
      </c>
      <c r="AC35" s="75" t="e">
        <f t="shared" si="8"/>
        <v>#VALUE!</v>
      </c>
      <c r="AD35" s="86" t="e">
        <f t="shared" si="9"/>
        <v>#VALUE!</v>
      </c>
      <c r="AE35" s="11" t="e">
        <f t="shared" si="10"/>
        <v>#VALUE!</v>
      </c>
      <c r="AF35" s="75" t="str">
        <f t="shared" si="11"/>
        <v>*</v>
      </c>
      <c r="AG35" s="75" t="e">
        <f t="shared" si="12"/>
        <v>#VALUE!</v>
      </c>
      <c r="AH35" s="75" t="e">
        <f t="shared" si="13"/>
        <v>#VALUE!</v>
      </c>
      <c r="AI35" s="75" t="e">
        <f t="shared" si="14"/>
        <v>#VALUE!</v>
      </c>
      <c r="AJ35" s="75" t="e">
        <f t="shared" si="15"/>
        <v>#VALUE!</v>
      </c>
      <c r="AK35" s="75" t="e">
        <f t="shared" si="16"/>
        <v>#VALUE!</v>
      </c>
      <c r="AL35" s="75" t="e">
        <f t="shared" si="17"/>
        <v>#VALUE!</v>
      </c>
      <c r="AM35" s="75" t="e">
        <f t="shared" si="18"/>
        <v>#VALUE!</v>
      </c>
      <c r="AN35" s="86" t="e">
        <f t="shared" si="19"/>
        <v>#VALUE!</v>
      </c>
      <c r="AO35" s="11" t="str">
        <f t="shared" si="20"/>
        <v>*</v>
      </c>
      <c r="AP35" s="75" t="str">
        <f t="shared" si="21"/>
        <v>*</v>
      </c>
      <c r="AQ35" s="75" t="str">
        <f t="shared" si="22"/>
        <v>*</v>
      </c>
      <c r="AR35" s="75" t="str">
        <f t="shared" si="23"/>
        <v>*</v>
      </c>
      <c r="AS35" s="75" t="str">
        <f t="shared" si="24"/>
        <v>*</v>
      </c>
      <c r="AT35" s="75" t="str">
        <f t="shared" si="25"/>
        <v>*</v>
      </c>
      <c r="AU35" s="75" t="str">
        <f t="shared" si="26"/>
        <v>*</v>
      </c>
      <c r="AV35" s="75" t="str">
        <f t="shared" si="27"/>
        <v>*</v>
      </c>
      <c r="AW35" s="75" t="str">
        <f t="shared" si="28"/>
        <v>*</v>
      </c>
      <c r="AX35" s="86" t="str">
        <f t="shared" si="29"/>
        <v>*</v>
      </c>
      <c r="AZ35" s="58" t="e">
        <f t="shared" si="35"/>
        <v>#VALUE!</v>
      </c>
      <c r="BA35" s="58" t="e">
        <f t="shared" si="36"/>
        <v>#VALUE!</v>
      </c>
      <c r="BB35" s="58" t="e">
        <f t="shared" si="37"/>
        <v>#VALUE!</v>
      </c>
      <c r="BC35" s="58" t="e">
        <f t="shared" si="38"/>
        <v>#VALUE!</v>
      </c>
      <c r="BD35" s="58" t="e">
        <f t="shared" si="39"/>
        <v>#VALUE!</v>
      </c>
      <c r="BE35" s="58" t="e">
        <f t="shared" si="40"/>
        <v>#VALUE!</v>
      </c>
      <c r="BF35" s="58" t="e">
        <f t="shared" si="30"/>
        <v>#VALUE!</v>
      </c>
      <c r="BG35" s="58" t="e">
        <f t="shared" si="31"/>
        <v>#VALUE!</v>
      </c>
      <c r="BH35" s="58" t="e">
        <f t="shared" si="41"/>
        <v>#VALUE!</v>
      </c>
      <c r="BI35" s="58" t="e">
        <f t="shared" si="42"/>
        <v>#VALUE!</v>
      </c>
      <c r="BJ35" s="58" t="e">
        <f t="shared" si="32"/>
        <v>#VALUE!</v>
      </c>
      <c r="BK35" s="58" t="e">
        <f t="shared" si="43"/>
        <v>#VALUE!</v>
      </c>
      <c r="BL35" s="58" t="e">
        <f t="shared" si="33"/>
        <v>#VALUE!</v>
      </c>
      <c r="BM35" s="58" t="e">
        <f t="shared" si="34"/>
        <v>#VALUE!</v>
      </c>
      <c r="BN35" s="58" t="e">
        <f t="shared" si="44"/>
        <v>#VALUE!</v>
      </c>
    </row>
    <row r="36" spans="1:66" x14ac:dyDescent="0.25">
      <c r="A36" s="11" t="str">
        <f>IF(ISNUMBER('Ambient Data'!C21),'Ambient Data'!C21,"*")</f>
        <v>*</v>
      </c>
      <c r="B36" s="11" t="str">
        <f>IF(ISNUMBER('Ambient Data'!D21),'Ambient Data'!D21,"*")</f>
        <v>*</v>
      </c>
      <c r="C36" s="75" t="str">
        <f>IF(ISNUMBER('Ambient Data'!M21),'Ambient Data'!M21,"*")</f>
        <v>*</v>
      </c>
      <c r="D36" s="75" t="str">
        <f>IF(ISNUMBER('Ambient Data'!E21),'Ambient Data'!E21,"*")</f>
        <v>*</v>
      </c>
      <c r="E36" s="75" t="str">
        <f>IF(ISNUMBER('Ambient Data'!G21),'Ambient Data'!G21,"*")</f>
        <v>*</v>
      </c>
      <c r="F36" s="75" t="str">
        <f>IF(ISNUMBER('Ambient Data'!H21),'Ambient Data'!H21,"*")</f>
        <v>*</v>
      </c>
      <c r="G36" s="75" t="str">
        <f>IF(ISNUMBER('Ambient Data'!I21),'Ambient Data'!I21,"*")</f>
        <v>*</v>
      </c>
      <c r="H36" s="75" t="str">
        <f>IF(ISNUMBER('Ambient Data'!J21),'Ambient Data'!J21,"*")</f>
        <v>*</v>
      </c>
      <c r="I36" s="75" t="str">
        <f>IF(ISNUMBER('Ambient Data'!K21),'Ambient Data'!K21,"*")</f>
        <v>*</v>
      </c>
      <c r="J36" s="75" t="str">
        <f>IF(ISNUMBER('Ambient Data'!L21),'Ambient Data'!L21,"*")</f>
        <v>*</v>
      </c>
      <c r="K36" s="11" t="str">
        <f>IF(ISNUMBER('Effluent Data'!C21),'Effluent Data'!C21,"*")</f>
        <v>*</v>
      </c>
      <c r="L36" s="11" t="str">
        <f>IF(ISNUMBER('Effluent Data'!D21),'Effluent Data'!D21,"*")</f>
        <v>*</v>
      </c>
      <c r="M36" s="75" t="str">
        <f>IF(ISNUMBER('Effluent Data'!M21),'Effluent Data'!M21,"*")</f>
        <v>*</v>
      </c>
      <c r="N36" s="75" t="str">
        <f>IF(ISNUMBER('Effluent Data'!E21),'Effluent Data'!E21,"*")</f>
        <v>*</v>
      </c>
      <c r="O36" s="75" t="str">
        <f>IF(ISNUMBER('Effluent Data'!G21),'Effluent Data'!G21,"*")</f>
        <v>*</v>
      </c>
      <c r="P36" s="75" t="str">
        <f>IF(ISNUMBER('Effluent Data'!H21),'Effluent Data'!H21,"*")</f>
        <v>*</v>
      </c>
      <c r="Q36" s="75" t="str">
        <f>IF(ISNUMBER('Effluent Data'!I21),'Effluent Data'!I21,"*")</f>
        <v>*</v>
      </c>
      <c r="R36" s="75" t="str">
        <f>IF(ISNUMBER('Effluent Data'!J21),'Effluent Data'!J21,"*")</f>
        <v>*</v>
      </c>
      <c r="S36" s="75" t="str">
        <f>IF(ISNUMBER('Effluent Data'!K21),'Effluent Data'!K21,"*")</f>
        <v>*</v>
      </c>
      <c r="T36" s="75" t="str">
        <f>IF(ISNUMBER('Effluent Data'!L21),'Effluent Data'!L21,"*")</f>
        <v>*</v>
      </c>
      <c r="U36" s="11" t="e">
        <f t="shared" si="0"/>
        <v>#VALUE!</v>
      </c>
      <c r="V36" s="75" t="str">
        <f t="shared" si="1"/>
        <v>*</v>
      </c>
      <c r="W36" s="75" t="e">
        <f t="shared" si="2"/>
        <v>#VALUE!</v>
      </c>
      <c r="X36" s="75" t="e">
        <f t="shared" si="3"/>
        <v>#VALUE!</v>
      </c>
      <c r="Y36" s="75" t="e">
        <f t="shared" si="4"/>
        <v>#VALUE!</v>
      </c>
      <c r="Z36" s="75" t="e">
        <f t="shared" si="5"/>
        <v>#VALUE!</v>
      </c>
      <c r="AA36" s="75" t="e">
        <f t="shared" si="6"/>
        <v>#VALUE!</v>
      </c>
      <c r="AB36" s="75" t="e">
        <f t="shared" si="7"/>
        <v>#VALUE!</v>
      </c>
      <c r="AC36" s="75" t="e">
        <f t="shared" si="8"/>
        <v>#VALUE!</v>
      </c>
      <c r="AD36" s="86" t="e">
        <f t="shared" si="9"/>
        <v>#VALUE!</v>
      </c>
      <c r="AE36" s="11" t="e">
        <f t="shared" si="10"/>
        <v>#VALUE!</v>
      </c>
      <c r="AF36" s="75" t="str">
        <f t="shared" si="11"/>
        <v>*</v>
      </c>
      <c r="AG36" s="75" t="e">
        <f t="shared" si="12"/>
        <v>#VALUE!</v>
      </c>
      <c r="AH36" s="75" t="e">
        <f t="shared" si="13"/>
        <v>#VALUE!</v>
      </c>
      <c r="AI36" s="75" t="e">
        <f t="shared" si="14"/>
        <v>#VALUE!</v>
      </c>
      <c r="AJ36" s="75" t="e">
        <f t="shared" si="15"/>
        <v>#VALUE!</v>
      </c>
      <c r="AK36" s="75" t="e">
        <f t="shared" si="16"/>
        <v>#VALUE!</v>
      </c>
      <c r="AL36" s="75" t="e">
        <f t="shared" si="17"/>
        <v>#VALUE!</v>
      </c>
      <c r="AM36" s="75" t="e">
        <f t="shared" si="18"/>
        <v>#VALUE!</v>
      </c>
      <c r="AN36" s="86" t="e">
        <f t="shared" si="19"/>
        <v>#VALUE!</v>
      </c>
      <c r="AO36" s="11" t="str">
        <f t="shared" si="20"/>
        <v>*</v>
      </c>
      <c r="AP36" s="75" t="str">
        <f t="shared" si="21"/>
        <v>*</v>
      </c>
      <c r="AQ36" s="75" t="str">
        <f t="shared" si="22"/>
        <v>*</v>
      </c>
      <c r="AR36" s="75" t="str">
        <f t="shared" si="23"/>
        <v>*</v>
      </c>
      <c r="AS36" s="75" t="str">
        <f t="shared" si="24"/>
        <v>*</v>
      </c>
      <c r="AT36" s="75" t="str">
        <f t="shared" si="25"/>
        <v>*</v>
      </c>
      <c r="AU36" s="75" t="str">
        <f t="shared" si="26"/>
        <v>*</v>
      </c>
      <c r="AV36" s="75" t="str">
        <f t="shared" si="27"/>
        <v>*</v>
      </c>
      <c r="AW36" s="75" t="str">
        <f t="shared" si="28"/>
        <v>*</v>
      </c>
      <c r="AX36" s="86" t="str">
        <f t="shared" si="29"/>
        <v>*</v>
      </c>
      <c r="AZ36" s="58" t="e">
        <f t="shared" si="35"/>
        <v>#VALUE!</v>
      </c>
      <c r="BA36" s="58" t="e">
        <f t="shared" si="36"/>
        <v>#VALUE!</v>
      </c>
      <c r="BB36" s="58" t="e">
        <f t="shared" si="37"/>
        <v>#VALUE!</v>
      </c>
      <c r="BC36" s="58" t="e">
        <f t="shared" si="38"/>
        <v>#VALUE!</v>
      </c>
      <c r="BD36" s="58" t="e">
        <f t="shared" si="39"/>
        <v>#VALUE!</v>
      </c>
      <c r="BE36" s="58" t="e">
        <f t="shared" si="40"/>
        <v>#VALUE!</v>
      </c>
      <c r="BF36" s="58" t="e">
        <f t="shared" si="30"/>
        <v>#VALUE!</v>
      </c>
      <c r="BG36" s="58" t="e">
        <f t="shared" si="31"/>
        <v>#VALUE!</v>
      </c>
      <c r="BH36" s="58" t="e">
        <f t="shared" si="41"/>
        <v>#VALUE!</v>
      </c>
      <c r="BI36" s="58" t="e">
        <f t="shared" si="42"/>
        <v>#VALUE!</v>
      </c>
      <c r="BJ36" s="58" t="e">
        <f t="shared" si="32"/>
        <v>#VALUE!</v>
      </c>
      <c r="BK36" s="58" t="e">
        <f t="shared" si="43"/>
        <v>#VALUE!</v>
      </c>
      <c r="BL36" s="58" t="e">
        <f t="shared" si="33"/>
        <v>#VALUE!</v>
      </c>
      <c r="BM36" s="58" t="e">
        <f t="shared" si="34"/>
        <v>#VALUE!</v>
      </c>
      <c r="BN36" s="58" t="e">
        <f t="shared" si="44"/>
        <v>#VALUE!</v>
      </c>
    </row>
    <row r="37" spans="1:66" x14ac:dyDescent="0.25">
      <c r="A37" s="11" t="str">
        <f>IF(ISNUMBER('Ambient Data'!C22),'Ambient Data'!C22,"*")</f>
        <v>*</v>
      </c>
      <c r="B37" s="11" t="str">
        <f>IF(ISNUMBER('Ambient Data'!D22),'Ambient Data'!D22,"*")</f>
        <v>*</v>
      </c>
      <c r="C37" s="75" t="str">
        <f>IF(ISNUMBER('Ambient Data'!M22),'Ambient Data'!M22,"*")</f>
        <v>*</v>
      </c>
      <c r="D37" s="75" t="str">
        <f>IF(ISNUMBER('Ambient Data'!E22),'Ambient Data'!E22,"*")</f>
        <v>*</v>
      </c>
      <c r="E37" s="75" t="str">
        <f>IF(ISNUMBER('Ambient Data'!G22),'Ambient Data'!G22,"*")</f>
        <v>*</v>
      </c>
      <c r="F37" s="75" t="str">
        <f>IF(ISNUMBER('Ambient Data'!H22),'Ambient Data'!H22,"*")</f>
        <v>*</v>
      </c>
      <c r="G37" s="75" t="str">
        <f>IF(ISNUMBER('Ambient Data'!I22),'Ambient Data'!I22,"*")</f>
        <v>*</v>
      </c>
      <c r="H37" s="75" t="str">
        <f>IF(ISNUMBER('Ambient Data'!J22),'Ambient Data'!J22,"*")</f>
        <v>*</v>
      </c>
      <c r="I37" s="75" t="str">
        <f>IF(ISNUMBER('Ambient Data'!K22),'Ambient Data'!K22,"*")</f>
        <v>*</v>
      </c>
      <c r="J37" s="75" t="str">
        <f>IF(ISNUMBER('Ambient Data'!L22),'Ambient Data'!L22,"*")</f>
        <v>*</v>
      </c>
      <c r="K37" s="11" t="str">
        <f>IF(ISNUMBER('Effluent Data'!C22),'Effluent Data'!C22,"*")</f>
        <v>*</v>
      </c>
      <c r="L37" s="11" t="str">
        <f>IF(ISNUMBER('Effluent Data'!D22),'Effluent Data'!D22,"*")</f>
        <v>*</v>
      </c>
      <c r="M37" s="75" t="str">
        <f>IF(ISNUMBER('Effluent Data'!M22),'Effluent Data'!M22,"*")</f>
        <v>*</v>
      </c>
      <c r="N37" s="75" t="str">
        <f>IF(ISNUMBER('Effluent Data'!E22),'Effluent Data'!E22,"*")</f>
        <v>*</v>
      </c>
      <c r="O37" s="75" t="str">
        <f>IF(ISNUMBER('Effluent Data'!G22),'Effluent Data'!G22,"*")</f>
        <v>*</v>
      </c>
      <c r="P37" s="75" t="str">
        <f>IF(ISNUMBER('Effluent Data'!H22),'Effluent Data'!H22,"*")</f>
        <v>*</v>
      </c>
      <c r="Q37" s="75" t="str">
        <f>IF(ISNUMBER('Effluent Data'!I22),'Effluent Data'!I22,"*")</f>
        <v>*</v>
      </c>
      <c r="R37" s="75" t="str">
        <f>IF(ISNUMBER('Effluent Data'!J22),'Effluent Data'!J22,"*")</f>
        <v>*</v>
      </c>
      <c r="S37" s="75" t="str">
        <f>IF(ISNUMBER('Effluent Data'!K22),'Effluent Data'!K22,"*")</f>
        <v>*</v>
      </c>
      <c r="T37" s="75" t="str">
        <f>IF(ISNUMBER('Effluent Data'!L22),'Effluent Data'!L22,"*")</f>
        <v>*</v>
      </c>
      <c r="U37" s="11" t="e">
        <f t="shared" si="0"/>
        <v>#VALUE!</v>
      </c>
      <c r="V37" s="75" t="str">
        <f t="shared" si="1"/>
        <v>*</v>
      </c>
      <c r="W37" s="75" t="e">
        <f t="shared" si="2"/>
        <v>#VALUE!</v>
      </c>
      <c r="X37" s="75" t="e">
        <f t="shared" si="3"/>
        <v>#VALUE!</v>
      </c>
      <c r="Y37" s="75" t="e">
        <f t="shared" si="4"/>
        <v>#VALUE!</v>
      </c>
      <c r="Z37" s="75" t="e">
        <f t="shared" si="5"/>
        <v>#VALUE!</v>
      </c>
      <c r="AA37" s="75" t="e">
        <f t="shared" si="6"/>
        <v>#VALUE!</v>
      </c>
      <c r="AB37" s="75" t="e">
        <f t="shared" si="7"/>
        <v>#VALUE!</v>
      </c>
      <c r="AC37" s="75" t="e">
        <f t="shared" si="8"/>
        <v>#VALUE!</v>
      </c>
      <c r="AD37" s="86" t="e">
        <f t="shared" si="9"/>
        <v>#VALUE!</v>
      </c>
      <c r="AE37" s="11" t="e">
        <f t="shared" si="10"/>
        <v>#VALUE!</v>
      </c>
      <c r="AF37" s="75" t="str">
        <f t="shared" si="11"/>
        <v>*</v>
      </c>
      <c r="AG37" s="75" t="e">
        <f t="shared" si="12"/>
        <v>#VALUE!</v>
      </c>
      <c r="AH37" s="75" t="e">
        <f t="shared" si="13"/>
        <v>#VALUE!</v>
      </c>
      <c r="AI37" s="75" t="e">
        <f t="shared" si="14"/>
        <v>#VALUE!</v>
      </c>
      <c r="AJ37" s="75" t="e">
        <f t="shared" si="15"/>
        <v>#VALUE!</v>
      </c>
      <c r="AK37" s="75" t="e">
        <f t="shared" si="16"/>
        <v>#VALUE!</v>
      </c>
      <c r="AL37" s="75" t="e">
        <f t="shared" si="17"/>
        <v>#VALUE!</v>
      </c>
      <c r="AM37" s="75" t="e">
        <f t="shared" si="18"/>
        <v>#VALUE!</v>
      </c>
      <c r="AN37" s="86" t="e">
        <f t="shared" si="19"/>
        <v>#VALUE!</v>
      </c>
      <c r="AO37" s="11" t="str">
        <f t="shared" si="20"/>
        <v>*</v>
      </c>
      <c r="AP37" s="75" t="str">
        <f t="shared" si="21"/>
        <v>*</v>
      </c>
      <c r="AQ37" s="75" t="str">
        <f t="shared" si="22"/>
        <v>*</v>
      </c>
      <c r="AR37" s="75" t="str">
        <f t="shared" si="23"/>
        <v>*</v>
      </c>
      <c r="AS37" s="75" t="str">
        <f t="shared" si="24"/>
        <v>*</v>
      </c>
      <c r="AT37" s="75" t="str">
        <f t="shared" si="25"/>
        <v>*</v>
      </c>
      <c r="AU37" s="75" t="str">
        <f t="shared" si="26"/>
        <v>*</v>
      </c>
      <c r="AV37" s="75" t="str">
        <f t="shared" si="27"/>
        <v>*</v>
      </c>
      <c r="AW37" s="75" t="str">
        <f t="shared" si="28"/>
        <v>*</v>
      </c>
      <c r="AX37" s="86" t="str">
        <f t="shared" si="29"/>
        <v>*</v>
      </c>
      <c r="AZ37" s="58" t="e">
        <f t="shared" si="35"/>
        <v>#VALUE!</v>
      </c>
      <c r="BA37" s="58" t="e">
        <f t="shared" si="36"/>
        <v>#VALUE!</v>
      </c>
      <c r="BB37" s="58" t="e">
        <f t="shared" si="37"/>
        <v>#VALUE!</v>
      </c>
      <c r="BC37" s="58" t="e">
        <f t="shared" si="38"/>
        <v>#VALUE!</v>
      </c>
      <c r="BD37" s="58" t="e">
        <f t="shared" si="39"/>
        <v>#VALUE!</v>
      </c>
      <c r="BE37" s="58" t="e">
        <f t="shared" si="40"/>
        <v>#VALUE!</v>
      </c>
      <c r="BF37" s="58" t="e">
        <f t="shared" si="30"/>
        <v>#VALUE!</v>
      </c>
      <c r="BG37" s="58" t="e">
        <f t="shared" si="31"/>
        <v>#VALUE!</v>
      </c>
      <c r="BH37" s="58" t="e">
        <f t="shared" si="41"/>
        <v>#VALUE!</v>
      </c>
      <c r="BI37" s="58" t="e">
        <f t="shared" si="42"/>
        <v>#VALUE!</v>
      </c>
      <c r="BJ37" s="58" t="e">
        <f t="shared" si="32"/>
        <v>#VALUE!</v>
      </c>
      <c r="BK37" s="58" t="e">
        <f t="shared" si="43"/>
        <v>#VALUE!</v>
      </c>
      <c r="BL37" s="58" t="e">
        <f t="shared" si="33"/>
        <v>#VALUE!</v>
      </c>
      <c r="BM37" s="58" t="e">
        <f t="shared" si="34"/>
        <v>#VALUE!</v>
      </c>
      <c r="BN37" s="58" t="e">
        <f t="shared" si="44"/>
        <v>#VALUE!</v>
      </c>
    </row>
    <row r="38" spans="1:66" x14ac:dyDescent="0.25">
      <c r="A38" s="11" t="str">
        <f>IF(ISNUMBER('Ambient Data'!C23),'Ambient Data'!C23,"*")</f>
        <v>*</v>
      </c>
      <c r="B38" s="11" t="str">
        <f>IF(ISNUMBER('Ambient Data'!D23),'Ambient Data'!D23,"*")</f>
        <v>*</v>
      </c>
      <c r="C38" s="75" t="str">
        <f>IF(ISNUMBER('Ambient Data'!M23),'Ambient Data'!M23,"*")</f>
        <v>*</v>
      </c>
      <c r="D38" s="75" t="str">
        <f>IF(ISNUMBER('Ambient Data'!E23),'Ambient Data'!E23,"*")</f>
        <v>*</v>
      </c>
      <c r="E38" s="75" t="str">
        <f>IF(ISNUMBER('Ambient Data'!G23),'Ambient Data'!G23,"*")</f>
        <v>*</v>
      </c>
      <c r="F38" s="75" t="str">
        <f>IF(ISNUMBER('Ambient Data'!H23),'Ambient Data'!H23,"*")</f>
        <v>*</v>
      </c>
      <c r="G38" s="75" t="str">
        <f>IF(ISNUMBER('Ambient Data'!I23),'Ambient Data'!I23,"*")</f>
        <v>*</v>
      </c>
      <c r="H38" s="75" t="str">
        <f>IF(ISNUMBER('Ambient Data'!J23),'Ambient Data'!J23,"*")</f>
        <v>*</v>
      </c>
      <c r="I38" s="75" t="str">
        <f>IF(ISNUMBER('Ambient Data'!K23),'Ambient Data'!K23,"*")</f>
        <v>*</v>
      </c>
      <c r="J38" s="75" t="str">
        <f>IF(ISNUMBER('Ambient Data'!L23),'Ambient Data'!L23,"*")</f>
        <v>*</v>
      </c>
      <c r="K38" s="11" t="str">
        <f>IF(ISNUMBER('Effluent Data'!C23),'Effluent Data'!C23,"*")</f>
        <v>*</v>
      </c>
      <c r="L38" s="11" t="str">
        <f>IF(ISNUMBER('Effluent Data'!D23),'Effluent Data'!D23,"*")</f>
        <v>*</v>
      </c>
      <c r="M38" s="75" t="str">
        <f>IF(ISNUMBER('Effluent Data'!M23),'Effluent Data'!M23,"*")</f>
        <v>*</v>
      </c>
      <c r="N38" s="75" t="str">
        <f>IF(ISNUMBER('Effluent Data'!E23),'Effluent Data'!E23,"*")</f>
        <v>*</v>
      </c>
      <c r="O38" s="75" t="str">
        <f>IF(ISNUMBER('Effluent Data'!G23),'Effluent Data'!G23,"*")</f>
        <v>*</v>
      </c>
      <c r="P38" s="75" t="str">
        <f>IF(ISNUMBER('Effluent Data'!H23),'Effluent Data'!H23,"*")</f>
        <v>*</v>
      </c>
      <c r="Q38" s="75" t="str">
        <f>IF(ISNUMBER('Effluent Data'!I23),'Effluent Data'!I23,"*")</f>
        <v>*</v>
      </c>
      <c r="R38" s="75" t="str">
        <f>IF(ISNUMBER('Effluent Data'!J23),'Effluent Data'!J23,"*")</f>
        <v>*</v>
      </c>
      <c r="S38" s="75" t="str">
        <f>IF(ISNUMBER('Effluent Data'!K23),'Effluent Data'!K23,"*")</f>
        <v>*</v>
      </c>
      <c r="T38" s="75" t="str">
        <f>IF(ISNUMBER('Effluent Data'!L23),'Effluent Data'!L23,"*")</f>
        <v>*</v>
      </c>
      <c r="U38" s="11" t="e">
        <f t="shared" si="0"/>
        <v>#VALUE!</v>
      </c>
      <c r="V38" s="75" t="str">
        <f t="shared" si="1"/>
        <v>*</v>
      </c>
      <c r="W38" s="75" t="e">
        <f t="shared" si="2"/>
        <v>#VALUE!</v>
      </c>
      <c r="X38" s="75" t="e">
        <f t="shared" si="3"/>
        <v>#VALUE!</v>
      </c>
      <c r="Y38" s="75" t="e">
        <f t="shared" si="4"/>
        <v>#VALUE!</v>
      </c>
      <c r="Z38" s="75" t="e">
        <f t="shared" si="5"/>
        <v>#VALUE!</v>
      </c>
      <c r="AA38" s="75" t="e">
        <f t="shared" si="6"/>
        <v>#VALUE!</v>
      </c>
      <c r="AB38" s="75" t="e">
        <f t="shared" si="7"/>
        <v>#VALUE!</v>
      </c>
      <c r="AC38" s="75" t="e">
        <f t="shared" si="8"/>
        <v>#VALUE!</v>
      </c>
      <c r="AD38" s="86" t="e">
        <f t="shared" si="9"/>
        <v>#VALUE!</v>
      </c>
      <c r="AE38" s="11" t="e">
        <f t="shared" si="10"/>
        <v>#VALUE!</v>
      </c>
      <c r="AF38" s="75" t="str">
        <f t="shared" si="11"/>
        <v>*</v>
      </c>
      <c r="AG38" s="75" t="e">
        <f t="shared" si="12"/>
        <v>#VALUE!</v>
      </c>
      <c r="AH38" s="75" t="e">
        <f t="shared" si="13"/>
        <v>#VALUE!</v>
      </c>
      <c r="AI38" s="75" t="e">
        <f t="shared" si="14"/>
        <v>#VALUE!</v>
      </c>
      <c r="AJ38" s="75" t="e">
        <f t="shared" si="15"/>
        <v>#VALUE!</v>
      </c>
      <c r="AK38" s="75" t="e">
        <f t="shared" si="16"/>
        <v>#VALUE!</v>
      </c>
      <c r="AL38" s="75" t="e">
        <f t="shared" si="17"/>
        <v>#VALUE!</v>
      </c>
      <c r="AM38" s="75" t="e">
        <f t="shared" si="18"/>
        <v>#VALUE!</v>
      </c>
      <c r="AN38" s="86" t="e">
        <f t="shared" si="19"/>
        <v>#VALUE!</v>
      </c>
      <c r="AO38" s="11" t="str">
        <f t="shared" si="20"/>
        <v>*</v>
      </c>
      <c r="AP38" s="75" t="str">
        <f t="shared" si="21"/>
        <v>*</v>
      </c>
      <c r="AQ38" s="75" t="str">
        <f t="shared" si="22"/>
        <v>*</v>
      </c>
      <c r="AR38" s="75" t="str">
        <f t="shared" si="23"/>
        <v>*</v>
      </c>
      <c r="AS38" s="75" t="str">
        <f t="shared" si="24"/>
        <v>*</v>
      </c>
      <c r="AT38" s="75" t="str">
        <f t="shared" si="25"/>
        <v>*</v>
      </c>
      <c r="AU38" s="75" t="str">
        <f t="shared" si="26"/>
        <v>*</v>
      </c>
      <c r="AV38" s="75" t="str">
        <f t="shared" si="27"/>
        <v>*</v>
      </c>
      <c r="AW38" s="75" t="str">
        <f t="shared" si="28"/>
        <v>*</v>
      </c>
      <c r="AX38" s="86" t="str">
        <f t="shared" si="29"/>
        <v>*</v>
      </c>
      <c r="AZ38" s="58" t="e">
        <f t="shared" si="35"/>
        <v>#VALUE!</v>
      </c>
      <c r="BA38" s="58" t="e">
        <f t="shared" si="36"/>
        <v>#VALUE!</v>
      </c>
      <c r="BB38" s="58" t="e">
        <f t="shared" si="37"/>
        <v>#VALUE!</v>
      </c>
      <c r="BC38" s="58" t="e">
        <f t="shared" si="38"/>
        <v>#VALUE!</v>
      </c>
      <c r="BD38" s="58" t="e">
        <f t="shared" si="39"/>
        <v>#VALUE!</v>
      </c>
      <c r="BE38" s="58" t="e">
        <f t="shared" si="40"/>
        <v>#VALUE!</v>
      </c>
      <c r="BF38" s="58" t="e">
        <f t="shared" si="30"/>
        <v>#VALUE!</v>
      </c>
      <c r="BG38" s="58" t="e">
        <f t="shared" si="31"/>
        <v>#VALUE!</v>
      </c>
      <c r="BH38" s="58" t="e">
        <f t="shared" si="41"/>
        <v>#VALUE!</v>
      </c>
      <c r="BI38" s="58" t="e">
        <f t="shared" si="42"/>
        <v>#VALUE!</v>
      </c>
      <c r="BJ38" s="58" t="e">
        <f t="shared" si="32"/>
        <v>#VALUE!</v>
      </c>
      <c r="BK38" s="58" t="e">
        <f t="shared" si="43"/>
        <v>#VALUE!</v>
      </c>
      <c r="BL38" s="58" t="e">
        <f t="shared" si="33"/>
        <v>#VALUE!</v>
      </c>
      <c r="BM38" s="58" t="e">
        <f t="shared" si="34"/>
        <v>#VALUE!</v>
      </c>
      <c r="BN38" s="58" t="e">
        <f t="shared" si="44"/>
        <v>#VALUE!</v>
      </c>
    </row>
    <row r="39" spans="1:66" x14ac:dyDescent="0.25">
      <c r="A39" s="11" t="str">
        <f>IF(ISNUMBER('Ambient Data'!C24),'Ambient Data'!C24,"*")</f>
        <v>*</v>
      </c>
      <c r="B39" s="11" t="str">
        <f>IF(ISNUMBER('Ambient Data'!D24),'Ambient Data'!D24,"*")</f>
        <v>*</v>
      </c>
      <c r="C39" s="75" t="str">
        <f>IF(ISNUMBER('Ambient Data'!M24),'Ambient Data'!M24,"*")</f>
        <v>*</v>
      </c>
      <c r="D39" s="75" t="str">
        <f>IF(ISNUMBER('Ambient Data'!E24),'Ambient Data'!E24,"*")</f>
        <v>*</v>
      </c>
      <c r="E39" s="75" t="str">
        <f>IF(ISNUMBER('Ambient Data'!G24),'Ambient Data'!G24,"*")</f>
        <v>*</v>
      </c>
      <c r="F39" s="75" t="str">
        <f>IF(ISNUMBER('Ambient Data'!H24),'Ambient Data'!H24,"*")</f>
        <v>*</v>
      </c>
      <c r="G39" s="75" t="str">
        <f>IF(ISNUMBER('Ambient Data'!I24),'Ambient Data'!I24,"*")</f>
        <v>*</v>
      </c>
      <c r="H39" s="75" t="str">
        <f>IF(ISNUMBER('Ambient Data'!J24),'Ambient Data'!J24,"*")</f>
        <v>*</v>
      </c>
      <c r="I39" s="75" t="str">
        <f>IF(ISNUMBER('Ambient Data'!K24),'Ambient Data'!K24,"*")</f>
        <v>*</v>
      </c>
      <c r="J39" s="75" t="str">
        <f>IF(ISNUMBER('Ambient Data'!L24),'Ambient Data'!L24,"*")</f>
        <v>*</v>
      </c>
      <c r="K39" s="11" t="str">
        <f>IF(ISNUMBER('Effluent Data'!C24),'Effluent Data'!C24,"*")</f>
        <v>*</v>
      </c>
      <c r="L39" s="11" t="str">
        <f>IF(ISNUMBER('Effluent Data'!D24),'Effluent Data'!D24,"*")</f>
        <v>*</v>
      </c>
      <c r="M39" s="75" t="str">
        <f>IF(ISNUMBER('Effluent Data'!M24),'Effluent Data'!M24,"*")</f>
        <v>*</v>
      </c>
      <c r="N39" s="75" t="str">
        <f>IF(ISNUMBER('Effluent Data'!E24),'Effluent Data'!E24,"*")</f>
        <v>*</v>
      </c>
      <c r="O39" s="75" t="str">
        <f>IF(ISNUMBER('Effluent Data'!G24),'Effluent Data'!G24,"*")</f>
        <v>*</v>
      </c>
      <c r="P39" s="75" t="str">
        <f>IF(ISNUMBER('Effluent Data'!H24),'Effluent Data'!H24,"*")</f>
        <v>*</v>
      </c>
      <c r="Q39" s="75" t="str">
        <f>IF(ISNUMBER('Effluent Data'!I24),'Effluent Data'!I24,"*")</f>
        <v>*</v>
      </c>
      <c r="R39" s="75" t="str">
        <f>IF(ISNUMBER('Effluent Data'!J24),'Effluent Data'!J24,"*")</f>
        <v>*</v>
      </c>
      <c r="S39" s="75" t="str">
        <f>IF(ISNUMBER('Effluent Data'!K24),'Effluent Data'!K24,"*")</f>
        <v>*</v>
      </c>
      <c r="T39" s="75" t="str">
        <f>IF(ISNUMBER('Effluent Data'!L24),'Effluent Data'!L24,"*")</f>
        <v>*</v>
      </c>
      <c r="U39" s="11" t="e">
        <f t="shared" si="0"/>
        <v>#VALUE!</v>
      </c>
      <c r="V39" s="75" t="str">
        <f t="shared" si="1"/>
        <v>*</v>
      </c>
      <c r="W39" s="75" t="e">
        <f t="shared" si="2"/>
        <v>#VALUE!</v>
      </c>
      <c r="X39" s="75" t="e">
        <f t="shared" si="3"/>
        <v>#VALUE!</v>
      </c>
      <c r="Y39" s="75" t="e">
        <f t="shared" si="4"/>
        <v>#VALUE!</v>
      </c>
      <c r="Z39" s="75" t="e">
        <f t="shared" si="5"/>
        <v>#VALUE!</v>
      </c>
      <c r="AA39" s="75" t="e">
        <f t="shared" si="6"/>
        <v>#VALUE!</v>
      </c>
      <c r="AB39" s="75" t="e">
        <f t="shared" si="7"/>
        <v>#VALUE!</v>
      </c>
      <c r="AC39" s="75" t="e">
        <f t="shared" si="8"/>
        <v>#VALUE!</v>
      </c>
      <c r="AD39" s="86" t="e">
        <f t="shared" si="9"/>
        <v>#VALUE!</v>
      </c>
      <c r="AE39" s="11" t="e">
        <f t="shared" si="10"/>
        <v>#VALUE!</v>
      </c>
      <c r="AF39" s="75" t="str">
        <f t="shared" si="11"/>
        <v>*</v>
      </c>
      <c r="AG39" s="75" t="e">
        <f t="shared" si="12"/>
        <v>#VALUE!</v>
      </c>
      <c r="AH39" s="75" t="e">
        <f t="shared" si="13"/>
        <v>#VALUE!</v>
      </c>
      <c r="AI39" s="75" t="e">
        <f t="shared" si="14"/>
        <v>#VALUE!</v>
      </c>
      <c r="AJ39" s="75" t="e">
        <f t="shared" si="15"/>
        <v>#VALUE!</v>
      </c>
      <c r="AK39" s="75" t="e">
        <f t="shared" si="16"/>
        <v>#VALUE!</v>
      </c>
      <c r="AL39" s="75" t="e">
        <f t="shared" si="17"/>
        <v>#VALUE!</v>
      </c>
      <c r="AM39" s="75" t="e">
        <f t="shared" si="18"/>
        <v>#VALUE!</v>
      </c>
      <c r="AN39" s="86" t="e">
        <f t="shared" si="19"/>
        <v>#VALUE!</v>
      </c>
      <c r="AO39" s="11" t="str">
        <f t="shared" si="20"/>
        <v>*</v>
      </c>
      <c r="AP39" s="75" t="str">
        <f t="shared" si="21"/>
        <v>*</v>
      </c>
      <c r="AQ39" s="75" t="str">
        <f t="shared" si="22"/>
        <v>*</v>
      </c>
      <c r="AR39" s="75" t="str">
        <f t="shared" si="23"/>
        <v>*</v>
      </c>
      <c r="AS39" s="75" t="str">
        <f t="shared" si="24"/>
        <v>*</v>
      </c>
      <c r="AT39" s="75" t="str">
        <f t="shared" si="25"/>
        <v>*</v>
      </c>
      <c r="AU39" s="75" t="str">
        <f t="shared" si="26"/>
        <v>*</v>
      </c>
      <c r="AV39" s="75" t="str">
        <f t="shared" si="27"/>
        <v>*</v>
      </c>
      <c r="AW39" s="75" t="str">
        <f t="shared" si="28"/>
        <v>*</v>
      </c>
      <c r="AX39" s="86" t="str">
        <f t="shared" si="29"/>
        <v>*</v>
      </c>
      <c r="AZ39" s="58" t="e">
        <f t="shared" si="35"/>
        <v>#VALUE!</v>
      </c>
      <c r="BA39" s="58" t="e">
        <f t="shared" si="36"/>
        <v>#VALUE!</v>
      </c>
      <c r="BB39" s="58" t="e">
        <f t="shared" si="37"/>
        <v>#VALUE!</v>
      </c>
      <c r="BC39" s="58" t="e">
        <f t="shared" si="38"/>
        <v>#VALUE!</v>
      </c>
      <c r="BD39" s="58" t="e">
        <f t="shared" si="39"/>
        <v>#VALUE!</v>
      </c>
      <c r="BE39" s="58" t="e">
        <f t="shared" si="40"/>
        <v>#VALUE!</v>
      </c>
      <c r="BF39" s="58" t="e">
        <f t="shared" si="30"/>
        <v>#VALUE!</v>
      </c>
      <c r="BG39" s="58" t="e">
        <f t="shared" si="31"/>
        <v>#VALUE!</v>
      </c>
      <c r="BH39" s="58" t="e">
        <f t="shared" si="41"/>
        <v>#VALUE!</v>
      </c>
      <c r="BI39" s="58" t="e">
        <f t="shared" si="42"/>
        <v>#VALUE!</v>
      </c>
      <c r="BJ39" s="58" t="e">
        <f t="shared" si="32"/>
        <v>#VALUE!</v>
      </c>
      <c r="BK39" s="58" t="e">
        <f t="shared" si="43"/>
        <v>#VALUE!</v>
      </c>
      <c r="BL39" s="58" t="e">
        <f t="shared" si="33"/>
        <v>#VALUE!</v>
      </c>
      <c r="BM39" s="58" t="e">
        <f t="shared" si="34"/>
        <v>#VALUE!</v>
      </c>
      <c r="BN39" s="58" t="e">
        <f t="shared" si="44"/>
        <v>#VALUE!</v>
      </c>
    </row>
    <row r="40" spans="1:66" x14ac:dyDescent="0.25">
      <c r="A40" s="11" t="str">
        <f>IF(ISNUMBER('Ambient Data'!C25),'Ambient Data'!C25,"*")</f>
        <v>*</v>
      </c>
      <c r="B40" s="11" t="str">
        <f>IF(ISNUMBER('Ambient Data'!D25),'Ambient Data'!D25,"*")</f>
        <v>*</v>
      </c>
      <c r="C40" s="75" t="str">
        <f>IF(ISNUMBER('Ambient Data'!M25),'Ambient Data'!M25,"*")</f>
        <v>*</v>
      </c>
      <c r="D40" s="75" t="str">
        <f>IF(ISNUMBER('Ambient Data'!E25),'Ambient Data'!E25,"*")</f>
        <v>*</v>
      </c>
      <c r="E40" s="75" t="str">
        <f>IF(ISNUMBER('Ambient Data'!G25),'Ambient Data'!G25,"*")</f>
        <v>*</v>
      </c>
      <c r="F40" s="75" t="str">
        <f>IF(ISNUMBER('Ambient Data'!H25),'Ambient Data'!H25,"*")</f>
        <v>*</v>
      </c>
      <c r="G40" s="75" t="str">
        <f>IF(ISNUMBER('Ambient Data'!I25),'Ambient Data'!I25,"*")</f>
        <v>*</v>
      </c>
      <c r="H40" s="75" t="str">
        <f>IF(ISNUMBER('Ambient Data'!J25),'Ambient Data'!J25,"*")</f>
        <v>*</v>
      </c>
      <c r="I40" s="75" t="str">
        <f>IF(ISNUMBER('Ambient Data'!K25),'Ambient Data'!K25,"*")</f>
        <v>*</v>
      </c>
      <c r="J40" s="75" t="str">
        <f>IF(ISNUMBER('Ambient Data'!L25),'Ambient Data'!L25,"*")</f>
        <v>*</v>
      </c>
      <c r="K40" s="11" t="str">
        <f>IF(ISNUMBER('Effluent Data'!C25),'Effluent Data'!C25,"*")</f>
        <v>*</v>
      </c>
      <c r="L40" s="11" t="str">
        <f>IF(ISNUMBER('Effluent Data'!D25),'Effluent Data'!D25,"*")</f>
        <v>*</v>
      </c>
      <c r="M40" s="75" t="str">
        <f>IF(ISNUMBER('Effluent Data'!M25),'Effluent Data'!M25,"*")</f>
        <v>*</v>
      </c>
      <c r="N40" s="75" t="str">
        <f>IF(ISNUMBER('Effluent Data'!E25),'Effluent Data'!E25,"*")</f>
        <v>*</v>
      </c>
      <c r="O40" s="75" t="str">
        <f>IF(ISNUMBER('Effluent Data'!G25),'Effluent Data'!G25,"*")</f>
        <v>*</v>
      </c>
      <c r="P40" s="75" t="str">
        <f>IF(ISNUMBER('Effluent Data'!H25),'Effluent Data'!H25,"*")</f>
        <v>*</v>
      </c>
      <c r="Q40" s="75" t="str">
        <f>IF(ISNUMBER('Effluent Data'!I25),'Effluent Data'!I25,"*")</f>
        <v>*</v>
      </c>
      <c r="R40" s="75" t="str">
        <f>IF(ISNUMBER('Effluent Data'!J25),'Effluent Data'!J25,"*")</f>
        <v>*</v>
      </c>
      <c r="S40" s="75" t="str">
        <f>IF(ISNUMBER('Effluent Data'!K25),'Effluent Data'!K25,"*")</f>
        <v>*</v>
      </c>
      <c r="T40" s="75" t="str">
        <f>IF(ISNUMBER('Effluent Data'!L25),'Effluent Data'!L25,"*")</f>
        <v>*</v>
      </c>
      <c r="U40" s="11" t="e">
        <f t="shared" si="0"/>
        <v>#VALUE!</v>
      </c>
      <c r="V40" s="75" t="str">
        <f t="shared" si="1"/>
        <v>*</v>
      </c>
      <c r="W40" s="75" t="e">
        <f t="shared" si="2"/>
        <v>#VALUE!</v>
      </c>
      <c r="X40" s="75" t="e">
        <f t="shared" si="3"/>
        <v>#VALUE!</v>
      </c>
      <c r="Y40" s="75" t="e">
        <f t="shared" si="4"/>
        <v>#VALUE!</v>
      </c>
      <c r="Z40" s="75" t="e">
        <f t="shared" si="5"/>
        <v>#VALUE!</v>
      </c>
      <c r="AA40" s="75" t="e">
        <f t="shared" si="6"/>
        <v>#VALUE!</v>
      </c>
      <c r="AB40" s="75" t="e">
        <f t="shared" si="7"/>
        <v>#VALUE!</v>
      </c>
      <c r="AC40" s="75" t="e">
        <f t="shared" si="8"/>
        <v>#VALUE!</v>
      </c>
      <c r="AD40" s="86" t="e">
        <f t="shared" si="9"/>
        <v>#VALUE!</v>
      </c>
      <c r="AE40" s="11" t="e">
        <f t="shared" si="10"/>
        <v>#VALUE!</v>
      </c>
      <c r="AF40" s="75" t="str">
        <f t="shared" si="11"/>
        <v>*</v>
      </c>
      <c r="AG40" s="75" t="e">
        <f t="shared" si="12"/>
        <v>#VALUE!</v>
      </c>
      <c r="AH40" s="75" t="e">
        <f t="shared" si="13"/>
        <v>#VALUE!</v>
      </c>
      <c r="AI40" s="75" t="e">
        <f t="shared" si="14"/>
        <v>#VALUE!</v>
      </c>
      <c r="AJ40" s="75" t="e">
        <f t="shared" si="15"/>
        <v>#VALUE!</v>
      </c>
      <c r="AK40" s="75" t="e">
        <f t="shared" si="16"/>
        <v>#VALUE!</v>
      </c>
      <c r="AL40" s="75" t="e">
        <f t="shared" si="17"/>
        <v>#VALUE!</v>
      </c>
      <c r="AM40" s="75" t="e">
        <f t="shared" si="18"/>
        <v>#VALUE!</v>
      </c>
      <c r="AN40" s="86" t="e">
        <f t="shared" si="19"/>
        <v>#VALUE!</v>
      </c>
      <c r="AO40" s="11" t="str">
        <f t="shared" si="20"/>
        <v>*</v>
      </c>
      <c r="AP40" s="75" t="str">
        <f t="shared" si="21"/>
        <v>*</v>
      </c>
      <c r="AQ40" s="75" t="str">
        <f t="shared" si="22"/>
        <v>*</v>
      </c>
      <c r="AR40" s="75" t="str">
        <f t="shared" si="23"/>
        <v>*</v>
      </c>
      <c r="AS40" s="75" t="str">
        <f t="shared" si="24"/>
        <v>*</v>
      </c>
      <c r="AT40" s="75" t="str">
        <f t="shared" si="25"/>
        <v>*</v>
      </c>
      <c r="AU40" s="75" t="str">
        <f t="shared" si="26"/>
        <v>*</v>
      </c>
      <c r="AV40" s="75" t="str">
        <f t="shared" si="27"/>
        <v>*</v>
      </c>
      <c r="AW40" s="75" t="str">
        <f t="shared" si="28"/>
        <v>*</v>
      </c>
      <c r="AX40" s="86" t="str">
        <f t="shared" si="29"/>
        <v>*</v>
      </c>
      <c r="AZ40" s="58" t="e">
        <f t="shared" si="35"/>
        <v>#VALUE!</v>
      </c>
      <c r="BA40" s="58" t="e">
        <f t="shared" si="36"/>
        <v>#VALUE!</v>
      </c>
      <c r="BB40" s="58" t="e">
        <f t="shared" si="37"/>
        <v>#VALUE!</v>
      </c>
      <c r="BC40" s="58" t="e">
        <f t="shared" si="38"/>
        <v>#VALUE!</v>
      </c>
      <c r="BD40" s="58" t="e">
        <f t="shared" si="39"/>
        <v>#VALUE!</v>
      </c>
      <c r="BE40" s="58" t="e">
        <f t="shared" si="40"/>
        <v>#VALUE!</v>
      </c>
      <c r="BF40" s="58" t="e">
        <f t="shared" si="30"/>
        <v>#VALUE!</v>
      </c>
      <c r="BG40" s="58" t="e">
        <f t="shared" si="31"/>
        <v>#VALUE!</v>
      </c>
      <c r="BH40" s="58" t="e">
        <f t="shared" si="41"/>
        <v>#VALUE!</v>
      </c>
      <c r="BI40" s="58" t="e">
        <f t="shared" si="42"/>
        <v>#VALUE!</v>
      </c>
      <c r="BJ40" s="58" t="e">
        <f t="shared" si="32"/>
        <v>#VALUE!</v>
      </c>
      <c r="BK40" s="58" t="e">
        <f t="shared" si="43"/>
        <v>#VALUE!</v>
      </c>
      <c r="BL40" s="58" t="e">
        <f t="shared" si="33"/>
        <v>#VALUE!</v>
      </c>
      <c r="BM40" s="58" t="e">
        <f t="shared" si="34"/>
        <v>#VALUE!</v>
      </c>
      <c r="BN40" s="58" t="e">
        <f t="shared" si="44"/>
        <v>#VALUE!</v>
      </c>
    </row>
    <row r="41" spans="1:66" x14ac:dyDescent="0.25">
      <c r="A41" s="11" t="str">
        <f>IF(ISNUMBER('Ambient Data'!C26),'Ambient Data'!C26,"*")</f>
        <v>*</v>
      </c>
      <c r="B41" s="11" t="str">
        <f>IF(ISNUMBER('Ambient Data'!D26),'Ambient Data'!D26,"*")</f>
        <v>*</v>
      </c>
      <c r="C41" s="75" t="str">
        <f>IF(ISNUMBER('Ambient Data'!M26),'Ambient Data'!M26,"*")</f>
        <v>*</v>
      </c>
      <c r="D41" s="75" t="str">
        <f>IF(ISNUMBER('Ambient Data'!E26),'Ambient Data'!E26,"*")</f>
        <v>*</v>
      </c>
      <c r="E41" s="75" t="str">
        <f>IF(ISNUMBER('Ambient Data'!G26),'Ambient Data'!G26,"*")</f>
        <v>*</v>
      </c>
      <c r="F41" s="75" t="str">
        <f>IF(ISNUMBER('Ambient Data'!H26),'Ambient Data'!H26,"*")</f>
        <v>*</v>
      </c>
      <c r="G41" s="75" t="str">
        <f>IF(ISNUMBER('Ambient Data'!I26),'Ambient Data'!I26,"*")</f>
        <v>*</v>
      </c>
      <c r="H41" s="75" t="str">
        <f>IF(ISNUMBER('Ambient Data'!J26),'Ambient Data'!J26,"*")</f>
        <v>*</v>
      </c>
      <c r="I41" s="75" t="str">
        <f>IF(ISNUMBER('Ambient Data'!K26),'Ambient Data'!K26,"*")</f>
        <v>*</v>
      </c>
      <c r="J41" s="75" t="str">
        <f>IF(ISNUMBER('Ambient Data'!L26),'Ambient Data'!L26,"*")</f>
        <v>*</v>
      </c>
      <c r="K41" s="11" t="str">
        <f>IF(ISNUMBER('Effluent Data'!C26),'Effluent Data'!C26,"*")</f>
        <v>*</v>
      </c>
      <c r="L41" s="11" t="str">
        <f>IF(ISNUMBER('Effluent Data'!D26),'Effluent Data'!D26,"*")</f>
        <v>*</v>
      </c>
      <c r="M41" s="75" t="str">
        <f>IF(ISNUMBER('Effluent Data'!M26),'Effluent Data'!M26,"*")</f>
        <v>*</v>
      </c>
      <c r="N41" s="75" t="str">
        <f>IF(ISNUMBER('Effluent Data'!E26),'Effluent Data'!E26,"*")</f>
        <v>*</v>
      </c>
      <c r="O41" s="75" t="str">
        <f>IF(ISNUMBER('Effluent Data'!G26),'Effluent Data'!G26,"*")</f>
        <v>*</v>
      </c>
      <c r="P41" s="75" t="str">
        <f>IF(ISNUMBER('Effluent Data'!H26),'Effluent Data'!H26,"*")</f>
        <v>*</v>
      </c>
      <c r="Q41" s="75" t="str">
        <f>IF(ISNUMBER('Effluent Data'!I26),'Effluent Data'!I26,"*")</f>
        <v>*</v>
      </c>
      <c r="R41" s="75" t="str">
        <f>IF(ISNUMBER('Effluent Data'!J26),'Effluent Data'!J26,"*")</f>
        <v>*</v>
      </c>
      <c r="S41" s="75" t="str">
        <f>IF(ISNUMBER('Effluent Data'!K26),'Effluent Data'!K26,"*")</f>
        <v>*</v>
      </c>
      <c r="T41" s="75" t="str">
        <f>IF(ISNUMBER('Effluent Data'!L26),'Effluent Data'!L26,"*")</f>
        <v>*</v>
      </c>
      <c r="U41" s="11" t="e">
        <f t="shared" si="0"/>
        <v>#VALUE!</v>
      </c>
      <c r="V41" s="75" t="str">
        <f t="shared" si="1"/>
        <v>*</v>
      </c>
      <c r="W41" s="75" t="e">
        <f t="shared" si="2"/>
        <v>#VALUE!</v>
      </c>
      <c r="X41" s="75" t="e">
        <f t="shared" si="3"/>
        <v>#VALUE!</v>
      </c>
      <c r="Y41" s="75" t="e">
        <f t="shared" si="4"/>
        <v>#VALUE!</v>
      </c>
      <c r="Z41" s="75" t="e">
        <f t="shared" si="5"/>
        <v>#VALUE!</v>
      </c>
      <c r="AA41" s="75" t="e">
        <f t="shared" si="6"/>
        <v>#VALUE!</v>
      </c>
      <c r="AB41" s="75" t="e">
        <f t="shared" si="7"/>
        <v>#VALUE!</v>
      </c>
      <c r="AC41" s="75" t="e">
        <f t="shared" si="8"/>
        <v>#VALUE!</v>
      </c>
      <c r="AD41" s="86" t="e">
        <f t="shared" si="9"/>
        <v>#VALUE!</v>
      </c>
      <c r="AE41" s="11" t="e">
        <f t="shared" si="10"/>
        <v>#VALUE!</v>
      </c>
      <c r="AF41" s="75" t="str">
        <f t="shared" si="11"/>
        <v>*</v>
      </c>
      <c r="AG41" s="75" t="e">
        <f t="shared" si="12"/>
        <v>#VALUE!</v>
      </c>
      <c r="AH41" s="75" t="e">
        <f t="shared" si="13"/>
        <v>#VALUE!</v>
      </c>
      <c r="AI41" s="75" t="e">
        <f t="shared" si="14"/>
        <v>#VALUE!</v>
      </c>
      <c r="AJ41" s="75" t="e">
        <f t="shared" si="15"/>
        <v>#VALUE!</v>
      </c>
      <c r="AK41" s="75" t="e">
        <f t="shared" si="16"/>
        <v>#VALUE!</v>
      </c>
      <c r="AL41" s="75" t="e">
        <f t="shared" si="17"/>
        <v>#VALUE!</v>
      </c>
      <c r="AM41" s="75" t="e">
        <f t="shared" si="18"/>
        <v>#VALUE!</v>
      </c>
      <c r="AN41" s="86" t="e">
        <f t="shared" si="19"/>
        <v>#VALUE!</v>
      </c>
      <c r="AO41" s="11" t="str">
        <f t="shared" si="20"/>
        <v>*</v>
      </c>
      <c r="AP41" s="75" t="str">
        <f t="shared" si="21"/>
        <v>*</v>
      </c>
      <c r="AQ41" s="75" t="str">
        <f t="shared" si="22"/>
        <v>*</v>
      </c>
      <c r="AR41" s="75" t="str">
        <f t="shared" si="23"/>
        <v>*</v>
      </c>
      <c r="AS41" s="75" t="str">
        <f t="shared" si="24"/>
        <v>*</v>
      </c>
      <c r="AT41" s="75" t="str">
        <f t="shared" si="25"/>
        <v>*</v>
      </c>
      <c r="AU41" s="75" t="str">
        <f t="shared" si="26"/>
        <v>*</v>
      </c>
      <c r="AV41" s="75" t="str">
        <f t="shared" si="27"/>
        <v>*</v>
      </c>
      <c r="AW41" s="75" t="str">
        <f t="shared" si="28"/>
        <v>*</v>
      </c>
      <c r="AX41" s="86" t="str">
        <f t="shared" si="29"/>
        <v>*</v>
      </c>
      <c r="AZ41" s="58" t="e">
        <f t="shared" si="35"/>
        <v>#VALUE!</v>
      </c>
      <c r="BA41" s="58" t="e">
        <f t="shared" si="36"/>
        <v>#VALUE!</v>
      </c>
      <c r="BB41" s="58" t="e">
        <f t="shared" si="37"/>
        <v>#VALUE!</v>
      </c>
      <c r="BC41" s="58" t="e">
        <f t="shared" si="38"/>
        <v>#VALUE!</v>
      </c>
      <c r="BD41" s="58" t="e">
        <f t="shared" si="39"/>
        <v>#VALUE!</v>
      </c>
      <c r="BE41" s="58" t="e">
        <f t="shared" si="40"/>
        <v>#VALUE!</v>
      </c>
      <c r="BF41" s="58" t="e">
        <f t="shared" si="30"/>
        <v>#VALUE!</v>
      </c>
      <c r="BG41" s="58" t="e">
        <f t="shared" si="31"/>
        <v>#VALUE!</v>
      </c>
      <c r="BH41" s="58" t="e">
        <f t="shared" si="41"/>
        <v>#VALUE!</v>
      </c>
      <c r="BI41" s="58" t="e">
        <f t="shared" si="42"/>
        <v>#VALUE!</v>
      </c>
      <c r="BJ41" s="58" t="e">
        <f t="shared" si="32"/>
        <v>#VALUE!</v>
      </c>
      <c r="BK41" s="58" t="e">
        <f t="shared" si="43"/>
        <v>#VALUE!</v>
      </c>
      <c r="BL41" s="58" t="e">
        <f t="shared" si="33"/>
        <v>#VALUE!</v>
      </c>
      <c r="BM41" s="58" t="e">
        <f t="shared" si="34"/>
        <v>#VALUE!</v>
      </c>
      <c r="BN41" s="58" t="e">
        <f t="shared" si="44"/>
        <v>#VALUE!</v>
      </c>
    </row>
    <row r="42" spans="1:66" x14ac:dyDescent="0.25">
      <c r="A42" s="11" t="str">
        <f>IF(ISNUMBER('Ambient Data'!C27),'Ambient Data'!C27,"*")</f>
        <v>*</v>
      </c>
      <c r="B42" s="11" t="str">
        <f>IF(ISNUMBER('Ambient Data'!D27),'Ambient Data'!D27,"*")</f>
        <v>*</v>
      </c>
      <c r="C42" s="75" t="str">
        <f>IF(ISNUMBER('Ambient Data'!M27),'Ambient Data'!M27,"*")</f>
        <v>*</v>
      </c>
      <c r="D42" s="75" t="str">
        <f>IF(ISNUMBER('Ambient Data'!E27),'Ambient Data'!E27,"*")</f>
        <v>*</v>
      </c>
      <c r="E42" s="75" t="str">
        <f>IF(ISNUMBER('Ambient Data'!G27),'Ambient Data'!G27,"*")</f>
        <v>*</v>
      </c>
      <c r="F42" s="75" t="str">
        <f>IF(ISNUMBER('Ambient Data'!H27),'Ambient Data'!H27,"*")</f>
        <v>*</v>
      </c>
      <c r="G42" s="75" t="str">
        <f>IF(ISNUMBER('Ambient Data'!I27),'Ambient Data'!I27,"*")</f>
        <v>*</v>
      </c>
      <c r="H42" s="75" t="str">
        <f>IF(ISNUMBER('Ambient Data'!J27),'Ambient Data'!J27,"*")</f>
        <v>*</v>
      </c>
      <c r="I42" s="75" t="str">
        <f>IF(ISNUMBER('Ambient Data'!K27),'Ambient Data'!K27,"*")</f>
        <v>*</v>
      </c>
      <c r="J42" s="75" t="str">
        <f>IF(ISNUMBER('Ambient Data'!L27),'Ambient Data'!L27,"*")</f>
        <v>*</v>
      </c>
      <c r="K42" s="11" t="str">
        <f>IF(ISNUMBER('Effluent Data'!C27),'Effluent Data'!C27,"*")</f>
        <v>*</v>
      </c>
      <c r="L42" s="11" t="str">
        <f>IF(ISNUMBER('Effluent Data'!D27),'Effluent Data'!D27,"*")</f>
        <v>*</v>
      </c>
      <c r="M42" s="75" t="str">
        <f>IF(ISNUMBER('Effluent Data'!M27),'Effluent Data'!M27,"*")</f>
        <v>*</v>
      </c>
      <c r="N42" s="75" t="str">
        <f>IF(ISNUMBER('Effluent Data'!E27),'Effluent Data'!E27,"*")</f>
        <v>*</v>
      </c>
      <c r="O42" s="75" t="str">
        <f>IF(ISNUMBER('Effluent Data'!G27),'Effluent Data'!G27,"*")</f>
        <v>*</v>
      </c>
      <c r="P42" s="75" t="str">
        <f>IF(ISNUMBER('Effluent Data'!H27),'Effluent Data'!H27,"*")</f>
        <v>*</v>
      </c>
      <c r="Q42" s="75" t="str">
        <f>IF(ISNUMBER('Effluent Data'!I27),'Effluent Data'!I27,"*")</f>
        <v>*</v>
      </c>
      <c r="R42" s="75" t="str">
        <f>IF(ISNUMBER('Effluent Data'!J27),'Effluent Data'!J27,"*")</f>
        <v>*</v>
      </c>
      <c r="S42" s="75" t="str">
        <f>IF(ISNUMBER('Effluent Data'!K27),'Effluent Data'!K27,"*")</f>
        <v>*</v>
      </c>
      <c r="T42" s="75" t="str">
        <f>IF(ISNUMBER('Effluent Data'!L27),'Effluent Data'!L27,"*")</f>
        <v>*</v>
      </c>
      <c r="U42" s="11" t="e">
        <f t="shared" si="0"/>
        <v>#VALUE!</v>
      </c>
      <c r="V42" s="75" t="str">
        <f t="shared" si="1"/>
        <v>*</v>
      </c>
      <c r="W42" s="75" t="e">
        <f t="shared" si="2"/>
        <v>#VALUE!</v>
      </c>
      <c r="X42" s="75" t="e">
        <f t="shared" si="3"/>
        <v>#VALUE!</v>
      </c>
      <c r="Y42" s="75" t="e">
        <f t="shared" si="4"/>
        <v>#VALUE!</v>
      </c>
      <c r="Z42" s="75" t="e">
        <f t="shared" si="5"/>
        <v>#VALUE!</v>
      </c>
      <c r="AA42" s="75" t="e">
        <f t="shared" si="6"/>
        <v>#VALUE!</v>
      </c>
      <c r="AB42" s="75" t="e">
        <f t="shared" si="7"/>
        <v>#VALUE!</v>
      </c>
      <c r="AC42" s="75" t="e">
        <f t="shared" si="8"/>
        <v>#VALUE!</v>
      </c>
      <c r="AD42" s="86" t="e">
        <f t="shared" si="9"/>
        <v>#VALUE!</v>
      </c>
      <c r="AE42" s="11" t="e">
        <f t="shared" si="10"/>
        <v>#VALUE!</v>
      </c>
      <c r="AF42" s="75" t="str">
        <f t="shared" si="11"/>
        <v>*</v>
      </c>
      <c r="AG42" s="75" t="e">
        <f t="shared" si="12"/>
        <v>#VALUE!</v>
      </c>
      <c r="AH42" s="75" t="e">
        <f t="shared" si="13"/>
        <v>#VALUE!</v>
      </c>
      <c r="AI42" s="75" t="e">
        <f t="shared" si="14"/>
        <v>#VALUE!</v>
      </c>
      <c r="AJ42" s="75" t="e">
        <f t="shared" si="15"/>
        <v>#VALUE!</v>
      </c>
      <c r="AK42" s="75" t="e">
        <f t="shared" si="16"/>
        <v>#VALUE!</v>
      </c>
      <c r="AL42" s="75" t="e">
        <f t="shared" si="17"/>
        <v>#VALUE!</v>
      </c>
      <c r="AM42" s="75" t="e">
        <f t="shared" si="18"/>
        <v>#VALUE!</v>
      </c>
      <c r="AN42" s="86" t="e">
        <f t="shared" si="19"/>
        <v>#VALUE!</v>
      </c>
      <c r="AO42" s="11" t="str">
        <f t="shared" si="20"/>
        <v>*</v>
      </c>
      <c r="AP42" s="75" t="str">
        <f t="shared" si="21"/>
        <v>*</v>
      </c>
      <c r="AQ42" s="75" t="str">
        <f t="shared" si="22"/>
        <v>*</v>
      </c>
      <c r="AR42" s="75" t="str">
        <f t="shared" si="23"/>
        <v>*</v>
      </c>
      <c r="AS42" s="75" t="str">
        <f t="shared" si="24"/>
        <v>*</v>
      </c>
      <c r="AT42" s="75" t="str">
        <f t="shared" si="25"/>
        <v>*</v>
      </c>
      <c r="AU42" s="75" t="str">
        <f t="shared" si="26"/>
        <v>*</v>
      </c>
      <c r="AV42" s="75" t="str">
        <f t="shared" si="27"/>
        <v>*</v>
      </c>
      <c r="AW42" s="75" t="str">
        <f t="shared" si="28"/>
        <v>*</v>
      </c>
      <c r="AX42" s="86" t="str">
        <f t="shared" si="29"/>
        <v>*</v>
      </c>
      <c r="AZ42" s="58" t="e">
        <f t="shared" si="35"/>
        <v>#VALUE!</v>
      </c>
      <c r="BA42" s="58" t="e">
        <f t="shared" si="36"/>
        <v>#VALUE!</v>
      </c>
      <c r="BB42" s="58" t="e">
        <f t="shared" si="37"/>
        <v>#VALUE!</v>
      </c>
      <c r="BC42" s="58" t="e">
        <f t="shared" si="38"/>
        <v>#VALUE!</v>
      </c>
      <c r="BD42" s="58" t="e">
        <f t="shared" si="39"/>
        <v>#VALUE!</v>
      </c>
      <c r="BE42" s="58" t="e">
        <f t="shared" si="40"/>
        <v>#VALUE!</v>
      </c>
      <c r="BF42" s="58" t="e">
        <f t="shared" si="30"/>
        <v>#VALUE!</v>
      </c>
      <c r="BG42" s="58" t="e">
        <f t="shared" si="31"/>
        <v>#VALUE!</v>
      </c>
      <c r="BH42" s="58" t="e">
        <f t="shared" si="41"/>
        <v>#VALUE!</v>
      </c>
      <c r="BI42" s="58" t="e">
        <f t="shared" si="42"/>
        <v>#VALUE!</v>
      </c>
      <c r="BJ42" s="58" t="e">
        <f t="shared" si="32"/>
        <v>#VALUE!</v>
      </c>
      <c r="BK42" s="58" t="e">
        <f t="shared" si="43"/>
        <v>#VALUE!</v>
      </c>
      <c r="BL42" s="58" t="e">
        <f t="shared" si="33"/>
        <v>#VALUE!</v>
      </c>
      <c r="BM42" s="58" t="e">
        <f t="shared" si="34"/>
        <v>#VALUE!</v>
      </c>
      <c r="BN42" s="58" t="e">
        <f t="shared" si="44"/>
        <v>#VALUE!</v>
      </c>
    </row>
    <row r="43" spans="1:66" x14ac:dyDescent="0.25">
      <c r="A43" s="11" t="str">
        <f>IF(ISNUMBER('Ambient Data'!C28),'Ambient Data'!C28,"*")</f>
        <v>*</v>
      </c>
      <c r="B43" s="11" t="str">
        <f>IF(ISNUMBER('Ambient Data'!D28),'Ambient Data'!D28,"*")</f>
        <v>*</v>
      </c>
      <c r="C43" s="75" t="str">
        <f>IF(ISNUMBER('Ambient Data'!M28),'Ambient Data'!M28,"*")</f>
        <v>*</v>
      </c>
      <c r="D43" s="75" t="str">
        <f>IF(ISNUMBER('Ambient Data'!E28),'Ambient Data'!E28,"*")</f>
        <v>*</v>
      </c>
      <c r="E43" s="75" t="str">
        <f>IF(ISNUMBER('Ambient Data'!G28),'Ambient Data'!G28,"*")</f>
        <v>*</v>
      </c>
      <c r="F43" s="75" t="str">
        <f>IF(ISNUMBER('Ambient Data'!H28),'Ambient Data'!H28,"*")</f>
        <v>*</v>
      </c>
      <c r="G43" s="75" t="str">
        <f>IF(ISNUMBER('Ambient Data'!I28),'Ambient Data'!I28,"*")</f>
        <v>*</v>
      </c>
      <c r="H43" s="75" t="str">
        <f>IF(ISNUMBER('Ambient Data'!J28),'Ambient Data'!J28,"*")</f>
        <v>*</v>
      </c>
      <c r="I43" s="75" t="str">
        <f>IF(ISNUMBER('Ambient Data'!K28),'Ambient Data'!K28,"*")</f>
        <v>*</v>
      </c>
      <c r="J43" s="75" t="str">
        <f>IF(ISNUMBER('Ambient Data'!L28),'Ambient Data'!L28,"*")</f>
        <v>*</v>
      </c>
      <c r="K43" s="11" t="str">
        <f>IF(ISNUMBER('Effluent Data'!C28),'Effluent Data'!C28,"*")</f>
        <v>*</v>
      </c>
      <c r="L43" s="11" t="str">
        <f>IF(ISNUMBER('Effluent Data'!D28),'Effluent Data'!D28,"*")</f>
        <v>*</v>
      </c>
      <c r="M43" s="75" t="str">
        <f>IF(ISNUMBER('Effluent Data'!M28),'Effluent Data'!M28,"*")</f>
        <v>*</v>
      </c>
      <c r="N43" s="75" t="str">
        <f>IF(ISNUMBER('Effluent Data'!E28),'Effluent Data'!E28,"*")</f>
        <v>*</v>
      </c>
      <c r="O43" s="75" t="str">
        <f>IF(ISNUMBER('Effluent Data'!G28),'Effluent Data'!G28,"*")</f>
        <v>*</v>
      </c>
      <c r="P43" s="75" t="str">
        <f>IF(ISNUMBER('Effluent Data'!H28),'Effluent Data'!H28,"*")</f>
        <v>*</v>
      </c>
      <c r="Q43" s="75" t="str">
        <f>IF(ISNUMBER('Effluent Data'!I28),'Effluent Data'!I28,"*")</f>
        <v>*</v>
      </c>
      <c r="R43" s="75" t="str">
        <f>IF(ISNUMBER('Effluent Data'!J28),'Effluent Data'!J28,"*")</f>
        <v>*</v>
      </c>
      <c r="S43" s="75" t="str">
        <f>IF(ISNUMBER('Effluent Data'!K28),'Effluent Data'!K28,"*")</f>
        <v>*</v>
      </c>
      <c r="T43" s="75" t="str">
        <f>IF(ISNUMBER('Effluent Data'!L28),'Effluent Data'!L28,"*")</f>
        <v>*</v>
      </c>
      <c r="U43" s="11" t="e">
        <f t="shared" si="0"/>
        <v>#VALUE!</v>
      </c>
      <c r="V43" s="75" t="str">
        <f t="shared" si="1"/>
        <v>*</v>
      </c>
      <c r="W43" s="75" t="e">
        <f t="shared" si="2"/>
        <v>#VALUE!</v>
      </c>
      <c r="X43" s="75" t="e">
        <f t="shared" si="3"/>
        <v>#VALUE!</v>
      </c>
      <c r="Y43" s="75" t="e">
        <f t="shared" si="4"/>
        <v>#VALUE!</v>
      </c>
      <c r="Z43" s="75" t="e">
        <f t="shared" si="5"/>
        <v>#VALUE!</v>
      </c>
      <c r="AA43" s="75" t="e">
        <f t="shared" si="6"/>
        <v>#VALUE!</v>
      </c>
      <c r="AB43" s="75" t="e">
        <f t="shared" si="7"/>
        <v>#VALUE!</v>
      </c>
      <c r="AC43" s="75" t="e">
        <f t="shared" si="8"/>
        <v>#VALUE!</v>
      </c>
      <c r="AD43" s="86" t="e">
        <f t="shared" si="9"/>
        <v>#VALUE!</v>
      </c>
      <c r="AE43" s="11" t="e">
        <f t="shared" si="10"/>
        <v>#VALUE!</v>
      </c>
      <c r="AF43" s="75" t="str">
        <f t="shared" si="11"/>
        <v>*</v>
      </c>
      <c r="AG43" s="75" t="e">
        <f t="shared" si="12"/>
        <v>#VALUE!</v>
      </c>
      <c r="AH43" s="75" t="e">
        <f t="shared" si="13"/>
        <v>#VALUE!</v>
      </c>
      <c r="AI43" s="75" t="e">
        <f t="shared" si="14"/>
        <v>#VALUE!</v>
      </c>
      <c r="AJ43" s="75" t="e">
        <f t="shared" si="15"/>
        <v>#VALUE!</v>
      </c>
      <c r="AK43" s="75" t="e">
        <f t="shared" si="16"/>
        <v>#VALUE!</v>
      </c>
      <c r="AL43" s="75" t="e">
        <f t="shared" si="17"/>
        <v>#VALUE!</v>
      </c>
      <c r="AM43" s="75" t="e">
        <f t="shared" si="18"/>
        <v>#VALUE!</v>
      </c>
      <c r="AN43" s="86" t="e">
        <f t="shared" si="19"/>
        <v>#VALUE!</v>
      </c>
      <c r="AO43" s="11" t="str">
        <f t="shared" si="20"/>
        <v>*</v>
      </c>
      <c r="AP43" s="75" t="str">
        <f t="shared" si="21"/>
        <v>*</v>
      </c>
      <c r="AQ43" s="75" t="str">
        <f t="shared" si="22"/>
        <v>*</v>
      </c>
      <c r="AR43" s="75" t="str">
        <f t="shared" si="23"/>
        <v>*</v>
      </c>
      <c r="AS43" s="75" t="str">
        <f t="shared" si="24"/>
        <v>*</v>
      </c>
      <c r="AT43" s="75" t="str">
        <f t="shared" si="25"/>
        <v>*</v>
      </c>
      <c r="AU43" s="75" t="str">
        <f t="shared" si="26"/>
        <v>*</v>
      </c>
      <c r="AV43" s="75" t="str">
        <f t="shared" si="27"/>
        <v>*</v>
      </c>
      <c r="AW43" s="75" t="str">
        <f t="shared" si="28"/>
        <v>*</v>
      </c>
      <c r="AX43" s="86" t="str">
        <f t="shared" si="29"/>
        <v>*</v>
      </c>
      <c r="AZ43" s="58" t="e">
        <f t="shared" si="35"/>
        <v>#VALUE!</v>
      </c>
      <c r="BA43" s="58" t="e">
        <f t="shared" si="36"/>
        <v>#VALUE!</v>
      </c>
      <c r="BB43" s="58" t="e">
        <f t="shared" si="37"/>
        <v>#VALUE!</v>
      </c>
      <c r="BC43" s="58" t="e">
        <f t="shared" si="38"/>
        <v>#VALUE!</v>
      </c>
      <c r="BD43" s="58" t="e">
        <f t="shared" si="39"/>
        <v>#VALUE!</v>
      </c>
      <c r="BE43" s="58" t="e">
        <f t="shared" si="40"/>
        <v>#VALUE!</v>
      </c>
      <c r="BF43" s="58" t="e">
        <f t="shared" si="30"/>
        <v>#VALUE!</v>
      </c>
      <c r="BG43" s="58" t="e">
        <f t="shared" si="31"/>
        <v>#VALUE!</v>
      </c>
      <c r="BH43" s="58" t="e">
        <f t="shared" si="41"/>
        <v>#VALUE!</v>
      </c>
      <c r="BI43" s="58" t="e">
        <f t="shared" si="42"/>
        <v>#VALUE!</v>
      </c>
      <c r="BJ43" s="58" t="e">
        <f t="shared" si="32"/>
        <v>#VALUE!</v>
      </c>
      <c r="BK43" s="58" t="e">
        <f t="shared" si="43"/>
        <v>#VALUE!</v>
      </c>
      <c r="BL43" s="58" t="e">
        <f t="shared" si="33"/>
        <v>#VALUE!</v>
      </c>
      <c r="BM43" s="58" t="e">
        <f t="shared" si="34"/>
        <v>#VALUE!</v>
      </c>
      <c r="BN43" s="58" t="e">
        <f t="shared" si="44"/>
        <v>#VALUE!</v>
      </c>
    </row>
    <row r="44" spans="1:66" x14ac:dyDescent="0.25">
      <c r="A44" s="11" t="str">
        <f>IF(ISNUMBER('Ambient Data'!C29),'Ambient Data'!C29,"*")</f>
        <v>*</v>
      </c>
      <c r="B44" s="11" t="str">
        <f>IF(ISNUMBER('Ambient Data'!D29),'Ambient Data'!D29,"*")</f>
        <v>*</v>
      </c>
      <c r="C44" s="75" t="str">
        <f>IF(ISNUMBER('Ambient Data'!M29),'Ambient Data'!M29,"*")</f>
        <v>*</v>
      </c>
      <c r="D44" s="75" t="str">
        <f>IF(ISNUMBER('Ambient Data'!E29),'Ambient Data'!E29,"*")</f>
        <v>*</v>
      </c>
      <c r="E44" s="75" t="str">
        <f>IF(ISNUMBER('Ambient Data'!G29),'Ambient Data'!G29,"*")</f>
        <v>*</v>
      </c>
      <c r="F44" s="75" t="str">
        <f>IF(ISNUMBER('Ambient Data'!H29),'Ambient Data'!H29,"*")</f>
        <v>*</v>
      </c>
      <c r="G44" s="75" t="str">
        <f>IF(ISNUMBER('Ambient Data'!I29),'Ambient Data'!I29,"*")</f>
        <v>*</v>
      </c>
      <c r="H44" s="75" t="str">
        <f>IF(ISNUMBER('Ambient Data'!J29),'Ambient Data'!J29,"*")</f>
        <v>*</v>
      </c>
      <c r="I44" s="75" t="str">
        <f>IF(ISNUMBER('Ambient Data'!K29),'Ambient Data'!K29,"*")</f>
        <v>*</v>
      </c>
      <c r="J44" s="75" t="str">
        <f>IF(ISNUMBER('Ambient Data'!L29),'Ambient Data'!L29,"*")</f>
        <v>*</v>
      </c>
      <c r="K44" s="11" t="str">
        <f>IF(ISNUMBER('Effluent Data'!C29),'Effluent Data'!C29,"*")</f>
        <v>*</v>
      </c>
      <c r="L44" s="11" t="str">
        <f>IF(ISNUMBER('Effluent Data'!D29),'Effluent Data'!D29,"*")</f>
        <v>*</v>
      </c>
      <c r="M44" s="75" t="str">
        <f>IF(ISNUMBER('Effluent Data'!M29),'Effluent Data'!M29,"*")</f>
        <v>*</v>
      </c>
      <c r="N44" s="75" t="str">
        <f>IF(ISNUMBER('Effluent Data'!E29),'Effluent Data'!E29,"*")</f>
        <v>*</v>
      </c>
      <c r="O44" s="75" t="str">
        <f>IF(ISNUMBER('Effluent Data'!G29),'Effluent Data'!G29,"*")</f>
        <v>*</v>
      </c>
      <c r="P44" s="75" t="str">
        <f>IF(ISNUMBER('Effluent Data'!H29),'Effluent Data'!H29,"*")</f>
        <v>*</v>
      </c>
      <c r="Q44" s="75" t="str">
        <f>IF(ISNUMBER('Effluent Data'!I29),'Effluent Data'!I29,"*")</f>
        <v>*</v>
      </c>
      <c r="R44" s="75" t="str">
        <f>IF(ISNUMBER('Effluent Data'!J29),'Effluent Data'!J29,"*")</f>
        <v>*</v>
      </c>
      <c r="S44" s="75" t="str">
        <f>IF(ISNUMBER('Effluent Data'!K29),'Effluent Data'!K29,"*")</f>
        <v>*</v>
      </c>
      <c r="T44" s="75" t="str">
        <f>IF(ISNUMBER('Effluent Data'!L29),'Effluent Data'!L29,"*")</f>
        <v>*</v>
      </c>
      <c r="U44" s="11" t="e">
        <f t="shared" si="0"/>
        <v>#VALUE!</v>
      </c>
      <c r="V44" s="75" t="str">
        <f t="shared" si="1"/>
        <v>*</v>
      </c>
      <c r="W44" s="75" t="e">
        <f t="shared" si="2"/>
        <v>#VALUE!</v>
      </c>
      <c r="X44" s="75" t="e">
        <f t="shared" si="3"/>
        <v>#VALUE!</v>
      </c>
      <c r="Y44" s="75" t="e">
        <f t="shared" si="4"/>
        <v>#VALUE!</v>
      </c>
      <c r="Z44" s="75" t="e">
        <f t="shared" si="5"/>
        <v>#VALUE!</v>
      </c>
      <c r="AA44" s="75" t="e">
        <f t="shared" si="6"/>
        <v>#VALUE!</v>
      </c>
      <c r="AB44" s="75" t="e">
        <f t="shared" si="7"/>
        <v>#VALUE!</v>
      </c>
      <c r="AC44" s="75" t="e">
        <f t="shared" si="8"/>
        <v>#VALUE!</v>
      </c>
      <c r="AD44" s="86" t="e">
        <f t="shared" si="9"/>
        <v>#VALUE!</v>
      </c>
      <c r="AE44" s="11" t="e">
        <f t="shared" si="10"/>
        <v>#VALUE!</v>
      </c>
      <c r="AF44" s="75" t="str">
        <f t="shared" si="11"/>
        <v>*</v>
      </c>
      <c r="AG44" s="75" t="e">
        <f t="shared" si="12"/>
        <v>#VALUE!</v>
      </c>
      <c r="AH44" s="75" t="e">
        <f t="shared" si="13"/>
        <v>#VALUE!</v>
      </c>
      <c r="AI44" s="75" t="e">
        <f t="shared" si="14"/>
        <v>#VALUE!</v>
      </c>
      <c r="AJ44" s="75" t="e">
        <f t="shared" si="15"/>
        <v>#VALUE!</v>
      </c>
      <c r="AK44" s="75" t="e">
        <f t="shared" si="16"/>
        <v>#VALUE!</v>
      </c>
      <c r="AL44" s="75" t="e">
        <f t="shared" si="17"/>
        <v>#VALUE!</v>
      </c>
      <c r="AM44" s="75" t="e">
        <f t="shared" si="18"/>
        <v>#VALUE!</v>
      </c>
      <c r="AN44" s="86" t="e">
        <f t="shared" si="19"/>
        <v>#VALUE!</v>
      </c>
      <c r="AO44" s="11" t="str">
        <f t="shared" si="20"/>
        <v>*</v>
      </c>
      <c r="AP44" s="75" t="str">
        <f t="shared" si="21"/>
        <v>*</v>
      </c>
      <c r="AQ44" s="75" t="str">
        <f t="shared" si="22"/>
        <v>*</v>
      </c>
      <c r="AR44" s="75" t="str">
        <f t="shared" si="23"/>
        <v>*</v>
      </c>
      <c r="AS44" s="75" t="str">
        <f t="shared" si="24"/>
        <v>*</v>
      </c>
      <c r="AT44" s="75" t="str">
        <f t="shared" si="25"/>
        <v>*</v>
      </c>
      <c r="AU44" s="75" t="str">
        <f t="shared" si="26"/>
        <v>*</v>
      </c>
      <c r="AV44" s="75" t="str">
        <f t="shared" si="27"/>
        <v>*</v>
      </c>
      <c r="AW44" s="75" t="str">
        <f t="shared" si="28"/>
        <v>*</v>
      </c>
      <c r="AX44" s="86" t="str">
        <f t="shared" si="29"/>
        <v>*</v>
      </c>
      <c r="AZ44" s="58" t="e">
        <f t="shared" si="35"/>
        <v>#VALUE!</v>
      </c>
      <c r="BA44" s="58" t="e">
        <f t="shared" si="36"/>
        <v>#VALUE!</v>
      </c>
      <c r="BB44" s="58" t="e">
        <f t="shared" si="37"/>
        <v>#VALUE!</v>
      </c>
      <c r="BC44" s="58" t="e">
        <f t="shared" si="38"/>
        <v>#VALUE!</v>
      </c>
      <c r="BD44" s="58" t="e">
        <f t="shared" si="39"/>
        <v>#VALUE!</v>
      </c>
      <c r="BE44" s="58" t="e">
        <f t="shared" si="40"/>
        <v>#VALUE!</v>
      </c>
      <c r="BF44" s="58" t="e">
        <f t="shared" si="30"/>
        <v>#VALUE!</v>
      </c>
      <c r="BG44" s="58" t="e">
        <f t="shared" si="31"/>
        <v>#VALUE!</v>
      </c>
      <c r="BH44" s="58" t="e">
        <f t="shared" si="41"/>
        <v>#VALUE!</v>
      </c>
      <c r="BI44" s="58" t="e">
        <f t="shared" si="42"/>
        <v>#VALUE!</v>
      </c>
      <c r="BJ44" s="58" t="e">
        <f t="shared" si="32"/>
        <v>#VALUE!</v>
      </c>
      <c r="BK44" s="58" t="e">
        <f t="shared" si="43"/>
        <v>#VALUE!</v>
      </c>
      <c r="BL44" s="58" t="e">
        <f t="shared" si="33"/>
        <v>#VALUE!</v>
      </c>
      <c r="BM44" s="58" t="e">
        <f t="shared" si="34"/>
        <v>#VALUE!</v>
      </c>
      <c r="BN44" s="58" t="e">
        <f t="shared" si="44"/>
        <v>#VALUE!</v>
      </c>
    </row>
    <row r="45" spans="1:66" x14ac:dyDescent="0.25">
      <c r="A45" s="11" t="str">
        <f>IF(ISNUMBER('Ambient Data'!C30),'Ambient Data'!C30,"*")</f>
        <v>*</v>
      </c>
      <c r="B45" s="11" t="str">
        <f>IF(ISNUMBER('Ambient Data'!D30),'Ambient Data'!D30,"*")</f>
        <v>*</v>
      </c>
      <c r="C45" s="75" t="str">
        <f>IF(ISNUMBER('Ambient Data'!M30),'Ambient Data'!M30,"*")</f>
        <v>*</v>
      </c>
      <c r="D45" s="75" t="str">
        <f>IF(ISNUMBER('Ambient Data'!E30),'Ambient Data'!E30,"*")</f>
        <v>*</v>
      </c>
      <c r="E45" s="75" t="str">
        <f>IF(ISNUMBER('Ambient Data'!G30),'Ambient Data'!G30,"*")</f>
        <v>*</v>
      </c>
      <c r="F45" s="75" t="str">
        <f>IF(ISNUMBER('Ambient Data'!H30),'Ambient Data'!H30,"*")</f>
        <v>*</v>
      </c>
      <c r="G45" s="75" t="str">
        <f>IF(ISNUMBER('Ambient Data'!I30),'Ambient Data'!I30,"*")</f>
        <v>*</v>
      </c>
      <c r="H45" s="75" t="str">
        <f>IF(ISNUMBER('Ambient Data'!J30),'Ambient Data'!J30,"*")</f>
        <v>*</v>
      </c>
      <c r="I45" s="75" t="str">
        <f>IF(ISNUMBER('Ambient Data'!K30),'Ambient Data'!K30,"*")</f>
        <v>*</v>
      </c>
      <c r="J45" s="75" t="str">
        <f>IF(ISNUMBER('Ambient Data'!L30),'Ambient Data'!L30,"*")</f>
        <v>*</v>
      </c>
      <c r="K45" s="11" t="str">
        <f>IF(ISNUMBER('Effluent Data'!C30),'Effluent Data'!C30,"*")</f>
        <v>*</v>
      </c>
      <c r="L45" s="11" t="str">
        <f>IF(ISNUMBER('Effluent Data'!D30),'Effluent Data'!D30,"*")</f>
        <v>*</v>
      </c>
      <c r="M45" s="75" t="str">
        <f>IF(ISNUMBER('Effluent Data'!M30),'Effluent Data'!M30,"*")</f>
        <v>*</v>
      </c>
      <c r="N45" s="75" t="str">
        <f>IF(ISNUMBER('Effluent Data'!E30),'Effluent Data'!E30,"*")</f>
        <v>*</v>
      </c>
      <c r="O45" s="75" t="str">
        <f>IF(ISNUMBER('Effluent Data'!G30),'Effluent Data'!G30,"*")</f>
        <v>*</v>
      </c>
      <c r="P45" s="75" t="str">
        <f>IF(ISNUMBER('Effluent Data'!H30),'Effluent Data'!H30,"*")</f>
        <v>*</v>
      </c>
      <c r="Q45" s="75" t="str">
        <f>IF(ISNUMBER('Effluent Data'!I30),'Effluent Data'!I30,"*")</f>
        <v>*</v>
      </c>
      <c r="R45" s="75" t="str">
        <f>IF(ISNUMBER('Effluent Data'!J30),'Effluent Data'!J30,"*")</f>
        <v>*</v>
      </c>
      <c r="S45" s="75" t="str">
        <f>IF(ISNUMBER('Effluent Data'!K30),'Effluent Data'!K30,"*")</f>
        <v>*</v>
      </c>
      <c r="T45" s="75" t="str">
        <f>IF(ISNUMBER('Effluent Data'!L30),'Effluent Data'!L30,"*")</f>
        <v>*</v>
      </c>
      <c r="U45" s="11" t="e">
        <f t="shared" si="0"/>
        <v>#VALUE!</v>
      </c>
      <c r="V45" s="75" t="str">
        <f t="shared" si="1"/>
        <v>*</v>
      </c>
      <c r="W45" s="75" t="e">
        <f t="shared" si="2"/>
        <v>#VALUE!</v>
      </c>
      <c r="X45" s="75" t="e">
        <f t="shared" si="3"/>
        <v>#VALUE!</v>
      </c>
      <c r="Y45" s="75" t="e">
        <f t="shared" si="4"/>
        <v>#VALUE!</v>
      </c>
      <c r="Z45" s="75" t="e">
        <f t="shared" si="5"/>
        <v>#VALUE!</v>
      </c>
      <c r="AA45" s="75" t="e">
        <f t="shared" si="6"/>
        <v>#VALUE!</v>
      </c>
      <c r="AB45" s="75" t="e">
        <f t="shared" si="7"/>
        <v>#VALUE!</v>
      </c>
      <c r="AC45" s="75" t="e">
        <f t="shared" si="8"/>
        <v>#VALUE!</v>
      </c>
      <c r="AD45" s="86" t="e">
        <f t="shared" si="9"/>
        <v>#VALUE!</v>
      </c>
      <c r="AE45" s="11" t="e">
        <f t="shared" si="10"/>
        <v>#VALUE!</v>
      </c>
      <c r="AF45" s="75" t="str">
        <f t="shared" si="11"/>
        <v>*</v>
      </c>
      <c r="AG45" s="75" t="e">
        <f t="shared" si="12"/>
        <v>#VALUE!</v>
      </c>
      <c r="AH45" s="75" t="e">
        <f t="shared" si="13"/>
        <v>#VALUE!</v>
      </c>
      <c r="AI45" s="75" t="e">
        <f t="shared" si="14"/>
        <v>#VALUE!</v>
      </c>
      <c r="AJ45" s="75" t="e">
        <f t="shared" si="15"/>
        <v>#VALUE!</v>
      </c>
      <c r="AK45" s="75" t="e">
        <f t="shared" si="16"/>
        <v>#VALUE!</v>
      </c>
      <c r="AL45" s="75" t="e">
        <f t="shared" si="17"/>
        <v>#VALUE!</v>
      </c>
      <c r="AM45" s="75" t="e">
        <f t="shared" si="18"/>
        <v>#VALUE!</v>
      </c>
      <c r="AN45" s="86" t="e">
        <f t="shared" si="19"/>
        <v>#VALUE!</v>
      </c>
      <c r="AO45" s="11" t="str">
        <f t="shared" si="20"/>
        <v>*</v>
      </c>
      <c r="AP45" s="75" t="str">
        <f t="shared" si="21"/>
        <v>*</v>
      </c>
      <c r="AQ45" s="75" t="str">
        <f t="shared" si="22"/>
        <v>*</v>
      </c>
      <c r="AR45" s="75" t="str">
        <f t="shared" si="23"/>
        <v>*</v>
      </c>
      <c r="AS45" s="75" t="str">
        <f t="shared" si="24"/>
        <v>*</v>
      </c>
      <c r="AT45" s="75" t="str">
        <f t="shared" si="25"/>
        <v>*</v>
      </c>
      <c r="AU45" s="75" t="str">
        <f t="shared" si="26"/>
        <v>*</v>
      </c>
      <c r="AV45" s="75" t="str">
        <f t="shared" si="27"/>
        <v>*</v>
      </c>
      <c r="AW45" s="75" t="str">
        <f t="shared" si="28"/>
        <v>*</v>
      </c>
      <c r="AX45" s="86" t="str">
        <f t="shared" si="29"/>
        <v>*</v>
      </c>
      <c r="AZ45" s="58" t="e">
        <f t="shared" si="35"/>
        <v>#VALUE!</v>
      </c>
      <c r="BA45" s="58" t="e">
        <f t="shared" si="36"/>
        <v>#VALUE!</v>
      </c>
      <c r="BB45" s="58" t="e">
        <f t="shared" si="37"/>
        <v>#VALUE!</v>
      </c>
      <c r="BC45" s="58" t="e">
        <f t="shared" si="38"/>
        <v>#VALUE!</v>
      </c>
      <c r="BD45" s="58" t="e">
        <f t="shared" si="39"/>
        <v>#VALUE!</v>
      </c>
      <c r="BE45" s="58" t="e">
        <f t="shared" si="40"/>
        <v>#VALUE!</v>
      </c>
      <c r="BF45" s="58" t="e">
        <f t="shared" si="30"/>
        <v>#VALUE!</v>
      </c>
      <c r="BG45" s="58" t="e">
        <f t="shared" si="31"/>
        <v>#VALUE!</v>
      </c>
      <c r="BH45" s="58" t="e">
        <f t="shared" si="41"/>
        <v>#VALUE!</v>
      </c>
      <c r="BI45" s="58" t="e">
        <f t="shared" si="42"/>
        <v>#VALUE!</v>
      </c>
      <c r="BJ45" s="58" t="e">
        <f t="shared" si="32"/>
        <v>#VALUE!</v>
      </c>
      <c r="BK45" s="58" t="e">
        <f t="shared" si="43"/>
        <v>#VALUE!</v>
      </c>
      <c r="BL45" s="58" t="e">
        <f t="shared" si="33"/>
        <v>#VALUE!</v>
      </c>
      <c r="BM45" s="58" t="e">
        <f t="shared" si="34"/>
        <v>#VALUE!</v>
      </c>
      <c r="BN45" s="58" t="e">
        <f t="shared" si="44"/>
        <v>#VALUE!</v>
      </c>
    </row>
    <row r="46" spans="1:66" x14ac:dyDescent="0.25">
      <c r="A46" s="11" t="str">
        <f>IF(ISNUMBER('Ambient Data'!C31),'Ambient Data'!C31,"*")</f>
        <v>*</v>
      </c>
      <c r="B46" s="11" t="str">
        <f>IF(ISNUMBER('Ambient Data'!D31),'Ambient Data'!D31,"*")</f>
        <v>*</v>
      </c>
      <c r="C46" s="75" t="str">
        <f>IF(ISNUMBER('Ambient Data'!M31),'Ambient Data'!M31,"*")</f>
        <v>*</v>
      </c>
      <c r="D46" s="75" t="str">
        <f>IF(ISNUMBER('Ambient Data'!E31),'Ambient Data'!E31,"*")</f>
        <v>*</v>
      </c>
      <c r="E46" s="75" t="str">
        <f>IF(ISNUMBER('Ambient Data'!G31),'Ambient Data'!G31,"*")</f>
        <v>*</v>
      </c>
      <c r="F46" s="75" t="str">
        <f>IF(ISNUMBER('Ambient Data'!H31),'Ambient Data'!H31,"*")</f>
        <v>*</v>
      </c>
      <c r="G46" s="75" t="str">
        <f>IF(ISNUMBER('Ambient Data'!I31),'Ambient Data'!I31,"*")</f>
        <v>*</v>
      </c>
      <c r="H46" s="75" t="str">
        <f>IF(ISNUMBER('Ambient Data'!J31),'Ambient Data'!J31,"*")</f>
        <v>*</v>
      </c>
      <c r="I46" s="75" t="str">
        <f>IF(ISNUMBER('Ambient Data'!K31),'Ambient Data'!K31,"*")</f>
        <v>*</v>
      </c>
      <c r="J46" s="75" t="str">
        <f>IF(ISNUMBER('Ambient Data'!L31),'Ambient Data'!L31,"*")</f>
        <v>*</v>
      </c>
      <c r="K46" s="11" t="str">
        <f>IF(ISNUMBER('Effluent Data'!C31),'Effluent Data'!C31,"*")</f>
        <v>*</v>
      </c>
      <c r="L46" s="11" t="str">
        <f>IF(ISNUMBER('Effluent Data'!D31),'Effluent Data'!D31,"*")</f>
        <v>*</v>
      </c>
      <c r="M46" s="75" t="str">
        <f>IF(ISNUMBER('Effluent Data'!M31),'Effluent Data'!M31,"*")</f>
        <v>*</v>
      </c>
      <c r="N46" s="75" t="str">
        <f>IF(ISNUMBER('Effluent Data'!E31),'Effluent Data'!E31,"*")</f>
        <v>*</v>
      </c>
      <c r="O46" s="75" t="str">
        <f>IF(ISNUMBER('Effluent Data'!G31),'Effluent Data'!G31,"*")</f>
        <v>*</v>
      </c>
      <c r="P46" s="75" t="str">
        <f>IF(ISNUMBER('Effluent Data'!H31),'Effluent Data'!H31,"*")</f>
        <v>*</v>
      </c>
      <c r="Q46" s="75" t="str">
        <f>IF(ISNUMBER('Effluent Data'!I31),'Effluent Data'!I31,"*")</f>
        <v>*</v>
      </c>
      <c r="R46" s="75" t="str">
        <f>IF(ISNUMBER('Effluent Data'!J31),'Effluent Data'!J31,"*")</f>
        <v>*</v>
      </c>
      <c r="S46" s="75" t="str">
        <f>IF(ISNUMBER('Effluent Data'!K31),'Effluent Data'!K31,"*")</f>
        <v>*</v>
      </c>
      <c r="T46" s="75" t="str">
        <f>IF(ISNUMBER('Effluent Data'!L31),'Effluent Data'!L31,"*")</f>
        <v>*</v>
      </c>
      <c r="U46" s="11" t="e">
        <f t="shared" si="0"/>
        <v>#VALUE!</v>
      </c>
      <c r="V46" s="75" t="str">
        <f t="shared" si="1"/>
        <v>*</v>
      </c>
      <c r="W46" s="75" t="e">
        <f t="shared" si="2"/>
        <v>#VALUE!</v>
      </c>
      <c r="X46" s="75" t="e">
        <f t="shared" si="3"/>
        <v>#VALUE!</v>
      </c>
      <c r="Y46" s="75" t="e">
        <f t="shared" si="4"/>
        <v>#VALUE!</v>
      </c>
      <c r="Z46" s="75" t="e">
        <f t="shared" si="5"/>
        <v>#VALUE!</v>
      </c>
      <c r="AA46" s="75" t="e">
        <f t="shared" si="6"/>
        <v>#VALUE!</v>
      </c>
      <c r="AB46" s="75" t="e">
        <f t="shared" si="7"/>
        <v>#VALUE!</v>
      </c>
      <c r="AC46" s="75" t="e">
        <f t="shared" si="8"/>
        <v>#VALUE!</v>
      </c>
      <c r="AD46" s="86" t="e">
        <f t="shared" si="9"/>
        <v>#VALUE!</v>
      </c>
      <c r="AE46" s="11" t="e">
        <f t="shared" si="10"/>
        <v>#VALUE!</v>
      </c>
      <c r="AF46" s="75" t="str">
        <f t="shared" si="11"/>
        <v>*</v>
      </c>
      <c r="AG46" s="75" t="e">
        <f t="shared" si="12"/>
        <v>#VALUE!</v>
      </c>
      <c r="AH46" s="75" t="e">
        <f t="shared" si="13"/>
        <v>#VALUE!</v>
      </c>
      <c r="AI46" s="75" t="e">
        <f t="shared" si="14"/>
        <v>#VALUE!</v>
      </c>
      <c r="AJ46" s="75" t="e">
        <f t="shared" si="15"/>
        <v>#VALUE!</v>
      </c>
      <c r="AK46" s="75" t="e">
        <f t="shared" si="16"/>
        <v>#VALUE!</v>
      </c>
      <c r="AL46" s="75" t="e">
        <f t="shared" si="17"/>
        <v>#VALUE!</v>
      </c>
      <c r="AM46" s="75" t="e">
        <f t="shared" si="18"/>
        <v>#VALUE!</v>
      </c>
      <c r="AN46" s="86" t="e">
        <f t="shared" si="19"/>
        <v>#VALUE!</v>
      </c>
      <c r="AO46" s="11" t="str">
        <f t="shared" si="20"/>
        <v>*</v>
      </c>
      <c r="AP46" s="75" t="str">
        <f t="shared" si="21"/>
        <v>*</v>
      </c>
      <c r="AQ46" s="75" t="str">
        <f t="shared" si="22"/>
        <v>*</v>
      </c>
      <c r="AR46" s="75" t="str">
        <f t="shared" si="23"/>
        <v>*</v>
      </c>
      <c r="AS46" s="75" t="str">
        <f t="shared" si="24"/>
        <v>*</v>
      </c>
      <c r="AT46" s="75" t="str">
        <f t="shared" si="25"/>
        <v>*</v>
      </c>
      <c r="AU46" s="75" t="str">
        <f t="shared" si="26"/>
        <v>*</v>
      </c>
      <c r="AV46" s="75" t="str">
        <f t="shared" si="27"/>
        <v>*</v>
      </c>
      <c r="AW46" s="75" t="str">
        <f t="shared" si="28"/>
        <v>*</v>
      </c>
      <c r="AX46" s="86" t="str">
        <f t="shared" si="29"/>
        <v>*</v>
      </c>
      <c r="AZ46" s="58" t="e">
        <f t="shared" si="35"/>
        <v>#VALUE!</v>
      </c>
      <c r="BA46" s="58" t="e">
        <f t="shared" si="36"/>
        <v>#VALUE!</v>
      </c>
      <c r="BB46" s="58" t="e">
        <f t="shared" si="37"/>
        <v>#VALUE!</v>
      </c>
      <c r="BC46" s="58" t="e">
        <f t="shared" si="38"/>
        <v>#VALUE!</v>
      </c>
      <c r="BD46" s="58" t="e">
        <f t="shared" si="39"/>
        <v>#VALUE!</v>
      </c>
      <c r="BE46" s="58" t="e">
        <f t="shared" si="40"/>
        <v>#VALUE!</v>
      </c>
      <c r="BF46" s="58" t="e">
        <f t="shared" si="30"/>
        <v>#VALUE!</v>
      </c>
      <c r="BG46" s="58" t="e">
        <f t="shared" si="31"/>
        <v>#VALUE!</v>
      </c>
      <c r="BH46" s="58" t="e">
        <f t="shared" si="41"/>
        <v>#VALUE!</v>
      </c>
      <c r="BI46" s="58" t="e">
        <f t="shared" si="42"/>
        <v>#VALUE!</v>
      </c>
      <c r="BJ46" s="58" t="e">
        <f t="shared" si="32"/>
        <v>#VALUE!</v>
      </c>
      <c r="BK46" s="58" t="e">
        <f t="shared" si="43"/>
        <v>#VALUE!</v>
      </c>
      <c r="BL46" s="58" t="e">
        <f t="shared" si="33"/>
        <v>#VALUE!</v>
      </c>
      <c r="BM46" s="58" t="e">
        <f t="shared" si="34"/>
        <v>#VALUE!</v>
      </c>
      <c r="BN46" s="58" t="e">
        <f t="shared" si="44"/>
        <v>#VALUE!</v>
      </c>
    </row>
    <row r="47" spans="1:66" x14ac:dyDescent="0.25">
      <c r="A47" s="11" t="str">
        <f>IF(ISNUMBER('Ambient Data'!C32),'Ambient Data'!C32,"*")</f>
        <v>*</v>
      </c>
      <c r="B47" s="11" t="str">
        <f>IF(ISNUMBER('Ambient Data'!D32),'Ambient Data'!D32,"*")</f>
        <v>*</v>
      </c>
      <c r="C47" s="75" t="str">
        <f>IF(ISNUMBER('Ambient Data'!M32),'Ambient Data'!M32,"*")</f>
        <v>*</v>
      </c>
      <c r="D47" s="75" t="str">
        <f>IF(ISNUMBER('Ambient Data'!E32),'Ambient Data'!E32,"*")</f>
        <v>*</v>
      </c>
      <c r="E47" s="75" t="str">
        <f>IF(ISNUMBER('Ambient Data'!G32),'Ambient Data'!G32,"*")</f>
        <v>*</v>
      </c>
      <c r="F47" s="75" t="str">
        <f>IF(ISNUMBER('Ambient Data'!H32),'Ambient Data'!H32,"*")</f>
        <v>*</v>
      </c>
      <c r="G47" s="75" t="str">
        <f>IF(ISNUMBER('Ambient Data'!I32),'Ambient Data'!I32,"*")</f>
        <v>*</v>
      </c>
      <c r="H47" s="75" t="str">
        <f>IF(ISNUMBER('Ambient Data'!J32),'Ambient Data'!J32,"*")</f>
        <v>*</v>
      </c>
      <c r="I47" s="75" t="str">
        <f>IF(ISNUMBER('Ambient Data'!K32),'Ambient Data'!K32,"*")</f>
        <v>*</v>
      </c>
      <c r="J47" s="75" t="str">
        <f>IF(ISNUMBER('Ambient Data'!L32),'Ambient Data'!L32,"*")</f>
        <v>*</v>
      </c>
      <c r="K47" s="11" t="str">
        <f>IF(ISNUMBER('Effluent Data'!C32),'Effluent Data'!C32,"*")</f>
        <v>*</v>
      </c>
      <c r="L47" s="11" t="str">
        <f>IF(ISNUMBER('Effluent Data'!D32),'Effluent Data'!D32,"*")</f>
        <v>*</v>
      </c>
      <c r="M47" s="75" t="str">
        <f>IF(ISNUMBER('Effluent Data'!M32),'Effluent Data'!M32,"*")</f>
        <v>*</v>
      </c>
      <c r="N47" s="75" t="str">
        <f>IF(ISNUMBER('Effluent Data'!E32),'Effluent Data'!E32,"*")</f>
        <v>*</v>
      </c>
      <c r="O47" s="75" t="str">
        <f>IF(ISNUMBER('Effluent Data'!G32),'Effluent Data'!G32,"*")</f>
        <v>*</v>
      </c>
      <c r="P47" s="75" t="str">
        <f>IF(ISNUMBER('Effluent Data'!H32),'Effluent Data'!H32,"*")</f>
        <v>*</v>
      </c>
      <c r="Q47" s="75" t="str">
        <f>IF(ISNUMBER('Effluent Data'!I32),'Effluent Data'!I32,"*")</f>
        <v>*</v>
      </c>
      <c r="R47" s="75" t="str">
        <f>IF(ISNUMBER('Effluent Data'!J32),'Effluent Data'!J32,"*")</f>
        <v>*</v>
      </c>
      <c r="S47" s="75" t="str">
        <f>IF(ISNUMBER('Effluent Data'!K32),'Effluent Data'!K32,"*")</f>
        <v>*</v>
      </c>
      <c r="T47" s="75" t="str">
        <f>IF(ISNUMBER('Effluent Data'!L32),'Effluent Data'!L32,"*")</f>
        <v>*</v>
      </c>
      <c r="U47" s="11" t="e">
        <f t="shared" si="0"/>
        <v>#VALUE!</v>
      </c>
      <c r="V47" s="75" t="str">
        <f t="shared" si="1"/>
        <v>*</v>
      </c>
      <c r="W47" s="75" t="e">
        <f t="shared" si="2"/>
        <v>#VALUE!</v>
      </c>
      <c r="X47" s="75" t="e">
        <f t="shared" si="3"/>
        <v>#VALUE!</v>
      </c>
      <c r="Y47" s="75" t="e">
        <f t="shared" si="4"/>
        <v>#VALUE!</v>
      </c>
      <c r="Z47" s="75" t="e">
        <f t="shared" si="5"/>
        <v>#VALUE!</v>
      </c>
      <c r="AA47" s="75" t="e">
        <f t="shared" si="6"/>
        <v>#VALUE!</v>
      </c>
      <c r="AB47" s="75" t="e">
        <f t="shared" si="7"/>
        <v>#VALUE!</v>
      </c>
      <c r="AC47" s="75" t="e">
        <f t="shared" si="8"/>
        <v>#VALUE!</v>
      </c>
      <c r="AD47" s="86" t="e">
        <f t="shared" si="9"/>
        <v>#VALUE!</v>
      </c>
      <c r="AE47" s="11" t="e">
        <f t="shared" si="10"/>
        <v>#VALUE!</v>
      </c>
      <c r="AF47" s="75" t="str">
        <f t="shared" si="11"/>
        <v>*</v>
      </c>
      <c r="AG47" s="75" t="e">
        <f t="shared" si="12"/>
        <v>#VALUE!</v>
      </c>
      <c r="AH47" s="75" t="e">
        <f t="shared" si="13"/>
        <v>#VALUE!</v>
      </c>
      <c r="AI47" s="75" t="e">
        <f t="shared" si="14"/>
        <v>#VALUE!</v>
      </c>
      <c r="AJ47" s="75" t="e">
        <f t="shared" si="15"/>
        <v>#VALUE!</v>
      </c>
      <c r="AK47" s="75" t="e">
        <f t="shared" si="16"/>
        <v>#VALUE!</v>
      </c>
      <c r="AL47" s="75" t="e">
        <f t="shared" si="17"/>
        <v>#VALUE!</v>
      </c>
      <c r="AM47" s="75" t="e">
        <f t="shared" si="18"/>
        <v>#VALUE!</v>
      </c>
      <c r="AN47" s="86" t="e">
        <f t="shared" si="19"/>
        <v>#VALUE!</v>
      </c>
      <c r="AO47" s="11" t="str">
        <f t="shared" si="20"/>
        <v>*</v>
      </c>
      <c r="AP47" s="75" t="str">
        <f t="shared" si="21"/>
        <v>*</v>
      </c>
      <c r="AQ47" s="75" t="str">
        <f t="shared" si="22"/>
        <v>*</v>
      </c>
      <c r="AR47" s="75" t="str">
        <f t="shared" si="23"/>
        <v>*</v>
      </c>
      <c r="AS47" s="75" t="str">
        <f t="shared" si="24"/>
        <v>*</v>
      </c>
      <c r="AT47" s="75" t="str">
        <f t="shared" si="25"/>
        <v>*</v>
      </c>
      <c r="AU47" s="75" t="str">
        <f t="shared" si="26"/>
        <v>*</v>
      </c>
      <c r="AV47" s="75" t="str">
        <f t="shared" si="27"/>
        <v>*</v>
      </c>
      <c r="AW47" s="75" t="str">
        <f t="shared" si="28"/>
        <v>*</v>
      </c>
      <c r="AX47" s="86" t="str">
        <f t="shared" si="29"/>
        <v>*</v>
      </c>
      <c r="AZ47" s="58" t="e">
        <f t="shared" si="35"/>
        <v>#VALUE!</v>
      </c>
      <c r="BA47" s="58" t="e">
        <f t="shared" si="36"/>
        <v>#VALUE!</v>
      </c>
      <c r="BB47" s="58" t="e">
        <f t="shared" si="37"/>
        <v>#VALUE!</v>
      </c>
      <c r="BC47" s="58" t="e">
        <f t="shared" si="38"/>
        <v>#VALUE!</v>
      </c>
      <c r="BD47" s="58" t="e">
        <f t="shared" si="39"/>
        <v>#VALUE!</v>
      </c>
      <c r="BE47" s="58" t="e">
        <f t="shared" si="40"/>
        <v>#VALUE!</v>
      </c>
      <c r="BF47" s="58" t="e">
        <f t="shared" si="30"/>
        <v>#VALUE!</v>
      </c>
      <c r="BG47" s="58" t="e">
        <f t="shared" si="31"/>
        <v>#VALUE!</v>
      </c>
      <c r="BH47" s="58" t="e">
        <f t="shared" si="41"/>
        <v>#VALUE!</v>
      </c>
      <c r="BI47" s="58" t="e">
        <f t="shared" si="42"/>
        <v>#VALUE!</v>
      </c>
      <c r="BJ47" s="58" t="e">
        <f t="shared" si="32"/>
        <v>#VALUE!</v>
      </c>
      <c r="BK47" s="58" t="e">
        <f t="shared" si="43"/>
        <v>#VALUE!</v>
      </c>
      <c r="BL47" s="58" t="e">
        <f t="shared" si="33"/>
        <v>#VALUE!</v>
      </c>
      <c r="BM47" s="58" t="e">
        <f t="shared" si="34"/>
        <v>#VALUE!</v>
      </c>
      <c r="BN47" s="58" t="e">
        <f t="shared" si="44"/>
        <v>#VALUE!</v>
      </c>
    </row>
    <row r="48" spans="1:66" x14ac:dyDescent="0.25">
      <c r="A48" s="11" t="str">
        <f>IF(ISNUMBER('Ambient Data'!C33),'Ambient Data'!C33,"*")</f>
        <v>*</v>
      </c>
      <c r="B48" s="11" t="str">
        <f>IF(ISNUMBER('Ambient Data'!D33),'Ambient Data'!D33,"*")</f>
        <v>*</v>
      </c>
      <c r="C48" s="75" t="str">
        <f>IF(ISNUMBER('Ambient Data'!M33),'Ambient Data'!M33,"*")</f>
        <v>*</v>
      </c>
      <c r="D48" s="75" t="str">
        <f>IF(ISNUMBER('Ambient Data'!E33),'Ambient Data'!E33,"*")</f>
        <v>*</v>
      </c>
      <c r="E48" s="75" t="str">
        <f>IF(ISNUMBER('Ambient Data'!G33),'Ambient Data'!G33,"*")</f>
        <v>*</v>
      </c>
      <c r="F48" s="75" t="str">
        <f>IF(ISNUMBER('Ambient Data'!H33),'Ambient Data'!H33,"*")</f>
        <v>*</v>
      </c>
      <c r="G48" s="75" t="str">
        <f>IF(ISNUMBER('Ambient Data'!I33),'Ambient Data'!I33,"*")</f>
        <v>*</v>
      </c>
      <c r="H48" s="75" t="str">
        <f>IF(ISNUMBER('Ambient Data'!J33),'Ambient Data'!J33,"*")</f>
        <v>*</v>
      </c>
      <c r="I48" s="75" t="str">
        <f>IF(ISNUMBER('Ambient Data'!K33),'Ambient Data'!K33,"*")</f>
        <v>*</v>
      </c>
      <c r="J48" s="75" t="str">
        <f>IF(ISNUMBER('Ambient Data'!L33),'Ambient Data'!L33,"*")</f>
        <v>*</v>
      </c>
      <c r="K48" s="11" t="str">
        <f>IF(ISNUMBER('Effluent Data'!C33),'Effluent Data'!C33,"*")</f>
        <v>*</v>
      </c>
      <c r="L48" s="11" t="str">
        <f>IF(ISNUMBER('Effluent Data'!D33),'Effluent Data'!D33,"*")</f>
        <v>*</v>
      </c>
      <c r="M48" s="75" t="str">
        <f>IF(ISNUMBER('Effluent Data'!M33),'Effluent Data'!M33,"*")</f>
        <v>*</v>
      </c>
      <c r="N48" s="75" t="str">
        <f>IF(ISNUMBER('Effluent Data'!E33),'Effluent Data'!E33,"*")</f>
        <v>*</v>
      </c>
      <c r="O48" s="75" t="str">
        <f>IF(ISNUMBER('Effluent Data'!G33),'Effluent Data'!G33,"*")</f>
        <v>*</v>
      </c>
      <c r="P48" s="75" t="str">
        <f>IF(ISNUMBER('Effluent Data'!H33),'Effluent Data'!H33,"*")</f>
        <v>*</v>
      </c>
      <c r="Q48" s="75" t="str">
        <f>IF(ISNUMBER('Effluent Data'!I33),'Effluent Data'!I33,"*")</f>
        <v>*</v>
      </c>
      <c r="R48" s="75" t="str">
        <f>IF(ISNUMBER('Effluent Data'!J33),'Effluent Data'!J33,"*")</f>
        <v>*</v>
      </c>
      <c r="S48" s="75" t="str">
        <f>IF(ISNUMBER('Effluent Data'!K33),'Effluent Data'!K33,"*")</f>
        <v>*</v>
      </c>
      <c r="T48" s="75" t="str">
        <f>IF(ISNUMBER('Effluent Data'!L33),'Effluent Data'!L33,"*")</f>
        <v>*</v>
      </c>
      <c r="U48" s="11" t="e">
        <f t="shared" si="0"/>
        <v>#VALUE!</v>
      </c>
      <c r="V48" s="75" t="str">
        <f t="shared" si="1"/>
        <v>*</v>
      </c>
      <c r="W48" s="75" t="e">
        <f t="shared" si="2"/>
        <v>#VALUE!</v>
      </c>
      <c r="X48" s="75" t="e">
        <f t="shared" si="3"/>
        <v>#VALUE!</v>
      </c>
      <c r="Y48" s="75" t="e">
        <f t="shared" si="4"/>
        <v>#VALUE!</v>
      </c>
      <c r="Z48" s="75" t="e">
        <f t="shared" si="5"/>
        <v>#VALUE!</v>
      </c>
      <c r="AA48" s="75" t="e">
        <f t="shared" si="6"/>
        <v>#VALUE!</v>
      </c>
      <c r="AB48" s="75" t="e">
        <f t="shared" si="7"/>
        <v>#VALUE!</v>
      </c>
      <c r="AC48" s="75" t="e">
        <f t="shared" si="8"/>
        <v>#VALUE!</v>
      </c>
      <c r="AD48" s="86" t="e">
        <f t="shared" si="9"/>
        <v>#VALUE!</v>
      </c>
      <c r="AE48" s="11" t="e">
        <f t="shared" si="10"/>
        <v>#VALUE!</v>
      </c>
      <c r="AF48" s="75" t="str">
        <f t="shared" si="11"/>
        <v>*</v>
      </c>
      <c r="AG48" s="75" t="e">
        <f t="shared" si="12"/>
        <v>#VALUE!</v>
      </c>
      <c r="AH48" s="75" t="e">
        <f t="shared" si="13"/>
        <v>#VALUE!</v>
      </c>
      <c r="AI48" s="75" t="e">
        <f t="shared" si="14"/>
        <v>#VALUE!</v>
      </c>
      <c r="AJ48" s="75" t="e">
        <f t="shared" si="15"/>
        <v>#VALUE!</v>
      </c>
      <c r="AK48" s="75" t="e">
        <f t="shared" si="16"/>
        <v>#VALUE!</v>
      </c>
      <c r="AL48" s="75" t="e">
        <f t="shared" si="17"/>
        <v>#VALUE!</v>
      </c>
      <c r="AM48" s="75" t="e">
        <f t="shared" si="18"/>
        <v>#VALUE!</v>
      </c>
      <c r="AN48" s="86" t="e">
        <f t="shared" si="19"/>
        <v>#VALUE!</v>
      </c>
      <c r="AO48" s="11" t="str">
        <f t="shared" si="20"/>
        <v>*</v>
      </c>
      <c r="AP48" s="75" t="str">
        <f t="shared" si="21"/>
        <v>*</v>
      </c>
      <c r="AQ48" s="75" t="str">
        <f t="shared" si="22"/>
        <v>*</v>
      </c>
      <c r="AR48" s="75" t="str">
        <f t="shared" si="23"/>
        <v>*</v>
      </c>
      <c r="AS48" s="75" t="str">
        <f t="shared" si="24"/>
        <v>*</v>
      </c>
      <c r="AT48" s="75" t="str">
        <f t="shared" si="25"/>
        <v>*</v>
      </c>
      <c r="AU48" s="75" t="str">
        <f t="shared" si="26"/>
        <v>*</v>
      </c>
      <c r="AV48" s="75" t="str">
        <f t="shared" si="27"/>
        <v>*</v>
      </c>
      <c r="AW48" s="75" t="str">
        <f t="shared" si="28"/>
        <v>*</v>
      </c>
      <c r="AX48" s="86" t="str">
        <f t="shared" si="29"/>
        <v>*</v>
      </c>
      <c r="AZ48" s="58" t="e">
        <f t="shared" si="35"/>
        <v>#VALUE!</v>
      </c>
      <c r="BA48" s="58" t="e">
        <f t="shared" si="36"/>
        <v>#VALUE!</v>
      </c>
      <c r="BB48" s="58" t="e">
        <f t="shared" si="37"/>
        <v>#VALUE!</v>
      </c>
      <c r="BC48" s="58" t="e">
        <f t="shared" si="38"/>
        <v>#VALUE!</v>
      </c>
      <c r="BD48" s="58" t="e">
        <f t="shared" si="39"/>
        <v>#VALUE!</v>
      </c>
      <c r="BE48" s="58" t="e">
        <f t="shared" si="40"/>
        <v>#VALUE!</v>
      </c>
      <c r="BF48" s="58" t="e">
        <f t="shared" si="30"/>
        <v>#VALUE!</v>
      </c>
      <c r="BG48" s="58" t="e">
        <f t="shared" si="31"/>
        <v>#VALUE!</v>
      </c>
      <c r="BH48" s="58" t="e">
        <f t="shared" si="41"/>
        <v>#VALUE!</v>
      </c>
      <c r="BI48" s="58" t="e">
        <f t="shared" si="42"/>
        <v>#VALUE!</v>
      </c>
      <c r="BJ48" s="58" t="e">
        <f t="shared" si="32"/>
        <v>#VALUE!</v>
      </c>
      <c r="BK48" s="58" t="e">
        <f t="shared" si="43"/>
        <v>#VALUE!</v>
      </c>
      <c r="BL48" s="58" t="e">
        <f t="shared" si="33"/>
        <v>#VALUE!</v>
      </c>
      <c r="BM48" s="58" t="e">
        <f t="shared" si="34"/>
        <v>#VALUE!</v>
      </c>
      <c r="BN48" s="58" t="e">
        <f t="shared" si="44"/>
        <v>#VALUE!</v>
      </c>
    </row>
    <row r="49" spans="1:66" x14ac:dyDescent="0.25">
      <c r="A49" s="11" t="str">
        <f>IF(ISNUMBER('Ambient Data'!C34),'Ambient Data'!C34,"*")</f>
        <v>*</v>
      </c>
      <c r="B49" s="11" t="str">
        <f>IF(ISNUMBER('Ambient Data'!D34),'Ambient Data'!D34,"*")</f>
        <v>*</v>
      </c>
      <c r="C49" s="75" t="str">
        <f>IF(ISNUMBER('Ambient Data'!M34),'Ambient Data'!M34,"*")</f>
        <v>*</v>
      </c>
      <c r="D49" s="75" t="str">
        <f>IF(ISNUMBER('Ambient Data'!E34),'Ambient Data'!E34,"*")</f>
        <v>*</v>
      </c>
      <c r="E49" s="75" t="str">
        <f>IF(ISNUMBER('Ambient Data'!G34),'Ambient Data'!G34,"*")</f>
        <v>*</v>
      </c>
      <c r="F49" s="75" t="str">
        <f>IF(ISNUMBER('Ambient Data'!H34),'Ambient Data'!H34,"*")</f>
        <v>*</v>
      </c>
      <c r="G49" s="75" t="str">
        <f>IF(ISNUMBER('Ambient Data'!I34),'Ambient Data'!I34,"*")</f>
        <v>*</v>
      </c>
      <c r="H49" s="75" t="str">
        <f>IF(ISNUMBER('Ambient Data'!J34),'Ambient Data'!J34,"*")</f>
        <v>*</v>
      </c>
      <c r="I49" s="75" t="str">
        <f>IF(ISNUMBER('Ambient Data'!K34),'Ambient Data'!K34,"*")</f>
        <v>*</v>
      </c>
      <c r="J49" s="75" t="str">
        <f>IF(ISNUMBER('Ambient Data'!L34),'Ambient Data'!L34,"*")</f>
        <v>*</v>
      </c>
      <c r="K49" s="11" t="str">
        <f>IF(ISNUMBER('Effluent Data'!C34),'Effluent Data'!C34,"*")</f>
        <v>*</v>
      </c>
      <c r="L49" s="11" t="str">
        <f>IF(ISNUMBER('Effluent Data'!D34),'Effluent Data'!D34,"*")</f>
        <v>*</v>
      </c>
      <c r="M49" s="75" t="str">
        <f>IF(ISNUMBER('Effluent Data'!M34),'Effluent Data'!M34,"*")</f>
        <v>*</v>
      </c>
      <c r="N49" s="75" t="str">
        <f>IF(ISNUMBER('Effluent Data'!E34),'Effluent Data'!E34,"*")</f>
        <v>*</v>
      </c>
      <c r="O49" s="75" t="str">
        <f>IF(ISNUMBER('Effluent Data'!G34),'Effluent Data'!G34,"*")</f>
        <v>*</v>
      </c>
      <c r="P49" s="75" t="str">
        <f>IF(ISNUMBER('Effluent Data'!H34),'Effluent Data'!H34,"*")</f>
        <v>*</v>
      </c>
      <c r="Q49" s="75" t="str">
        <f>IF(ISNUMBER('Effluent Data'!I34),'Effluent Data'!I34,"*")</f>
        <v>*</v>
      </c>
      <c r="R49" s="75" t="str">
        <f>IF(ISNUMBER('Effluent Data'!J34),'Effluent Data'!J34,"*")</f>
        <v>*</v>
      </c>
      <c r="S49" s="75" t="str">
        <f>IF(ISNUMBER('Effluent Data'!K34),'Effluent Data'!K34,"*")</f>
        <v>*</v>
      </c>
      <c r="T49" s="75" t="str">
        <f>IF(ISNUMBER('Effluent Data'!L34),'Effluent Data'!L34,"*")</f>
        <v>*</v>
      </c>
      <c r="U49" s="11" t="e">
        <f t="shared" si="0"/>
        <v>#VALUE!</v>
      </c>
      <c r="V49" s="75" t="str">
        <f t="shared" si="1"/>
        <v>*</v>
      </c>
      <c r="W49" s="75" t="e">
        <f t="shared" si="2"/>
        <v>#VALUE!</v>
      </c>
      <c r="X49" s="75" t="e">
        <f t="shared" si="3"/>
        <v>#VALUE!</v>
      </c>
      <c r="Y49" s="75" t="e">
        <f t="shared" si="4"/>
        <v>#VALUE!</v>
      </c>
      <c r="Z49" s="75" t="e">
        <f t="shared" si="5"/>
        <v>#VALUE!</v>
      </c>
      <c r="AA49" s="75" t="e">
        <f t="shared" si="6"/>
        <v>#VALUE!</v>
      </c>
      <c r="AB49" s="75" t="e">
        <f t="shared" si="7"/>
        <v>#VALUE!</v>
      </c>
      <c r="AC49" s="75" t="e">
        <f t="shared" si="8"/>
        <v>#VALUE!</v>
      </c>
      <c r="AD49" s="86" t="e">
        <f t="shared" si="9"/>
        <v>#VALUE!</v>
      </c>
      <c r="AE49" s="11" t="e">
        <f t="shared" si="10"/>
        <v>#VALUE!</v>
      </c>
      <c r="AF49" s="75" t="str">
        <f t="shared" si="11"/>
        <v>*</v>
      </c>
      <c r="AG49" s="75" t="e">
        <f t="shared" si="12"/>
        <v>#VALUE!</v>
      </c>
      <c r="AH49" s="75" t="e">
        <f t="shared" si="13"/>
        <v>#VALUE!</v>
      </c>
      <c r="AI49" s="75" t="e">
        <f t="shared" si="14"/>
        <v>#VALUE!</v>
      </c>
      <c r="AJ49" s="75" t="e">
        <f t="shared" si="15"/>
        <v>#VALUE!</v>
      </c>
      <c r="AK49" s="75" t="e">
        <f t="shared" si="16"/>
        <v>#VALUE!</v>
      </c>
      <c r="AL49" s="75" t="e">
        <f t="shared" si="17"/>
        <v>#VALUE!</v>
      </c>
      <c r="AM49" s="75" t="e">
        <f t="shared" si="18"/>
        <v>#VALUE!</v>
      </c>
      <c r="AN49" s="86" t="e">
        <f t="shared" si="19"/>
        <v>#VALUE!</v>
      </c>
      <c r="AO49" s="11" t="str">
        <f t="shared" si="20"/>
        <v>*</v>
      </c>
      <c r="AP49" s="75" t="str">
        <f t="shared" si="21"/>
        <v>*</v>
      </c>
      <c r="AQ49" s="75" t="str">
        <f t="shared" si="22"/>
        <v>*</v>
      </c>
      <c r="AR49" s="75" t="str">
        <f t="shared" si="23"/>
        <v>*</v>
      </c>
      <c r="AS49" s="75" t="str">
        <f t="shared" si="24"/>
        <v>*</v>
      </c>
      <c r="AT49" s="75" t="str">
        <f t="shared" si="25"/>
        <v>*</v>
      </c>
      <c r="AU49" s="75" t="str">
        <f t="shared" si="26"/>
        <v>*</v>
      </c>
      <c r="AV49" s="75" t="str">
        <f t="shared" si="27"/>
        <v>*</v>
      </c>
      <c r="AW49" s="75" t="str">
        <f t="shared" si="28"/>
        <v>*</v>
      </c>
      <c r="AX49" s="86" t="str">
        <f t="shared" si="29"/>
        <v>*</v>
      </c>
      <c r="AZ49" s="58" t="e">
        <f t="shared" si="35"/>
        <v>#VALUE!</v>
      </c>
      <c r="BA49" s="58" t="e">
        <f t="shared" si="36"/>
        <v>#VALUE!</v>
      </c>
      <c r="BB49" s="58" t="e">
        <f t="shared" si="37"/>
        <v>#VALUE!</v>
      </c>
      <c r="BC49" s="58" t="e">
        <f t="shared" si="38"/>
        <v>#VALUE!</v>
      </c>
      <c r="BD49" s="58" t="e">
        <f t="shared" si="39"/>
        <v>#VALUE!</v>
      </c>
      <c r="BE49" s="58" t="e">
        <f t="shared" si="40"/>
        <v>#VALUE!</v>
      </c>
      <c r="BF49" s="58" t="e">
        <f t="shared" si="30"/>
        <v>#VALUE!</v>
      </c>
      <c r="BG49" s="58" t="e">
        <f t="shared" si="31"/>
        <v>#VALUE!</v>
      </c>
      <c r="BH49" s="58" t="e">
        <f t="shared" si="41"/>
        <v>#VALUE!</v>
      </c>
      <c r="BI49" s="58" t="e">
        <f t="shared" si="42"/>
        <v>#VALUE!</v>
      </c>
      <c r="BJ49" s="58" t="e">
        <f t="shared" si="32"/>
        <v>#VALUE!</v>
      </c>
      <c r="BK49" s="58" t="e">
        <f t="shared" si="43"/>
        <v>#VALUE!</v>
      </c>
      <c r="BL49" s="58" t="e">
        <f t="shared" si="33"/>
        <v>#VALUE!</v>
      </c>
      <c r="BM49" s="58" t="e">
        <f t="shared" si="34"/>
        <v>#VALUE!</v>
      </c>
      <c r="BN49" s="58" t="e">
        <f t="shared" si="44"/>
        <v>#VALUE!</v>
      </c>
    </row>
    <row r="50" spans="1:66" x14ac:dyDescent="0.25">
      <c r="A50" s="11" t="str">
        <f>IF(ISNUMBER('Ambient Data'!C35),'Ambient Data'!C35,"*")</f>
        <v>*</v>
      </c>
      <c r="B50" s="11" t="str">
        <f>IF(ISNUMBER('Ambient Data'!D35),'Ambient Data'!D35,"*")</f>
        <v>*</v>
      </c>
      <c r="C50" s="75" t="str">
        <f>IF(ISNUMBER('Ambient Data'!M35),'Ambient Data'!M35,"*")</f>
        <v>*</v>
      </c>
      <c r="D50" s="75" t="str">
        <f>IF(ISNUMBER('Ambient Data'!E35),'Ambient Data'!E35,"*")</f>
        <v>*</v>
      </c>
      <c r="E50" s="75" t="str">
        <f>IF(ISNUMBER('Ambient Data'!G35),'Ambient Data'!G35,"*")</f>
        <v>*</v>
      </c>
      <c r="F50" s="75" t="str">
        <f>IF(ISNUMBER('Ambient Data'!H35),'Ambient Data'!H35,"*")</f>
        <v>*</v>
      </c>
      <c r="G50" s="75" t="str">
        <f>IF(ISNUMBER('Ambient Data'!I35),'Ambient Data'!I35,"*")</f>
        <v>*</v>
      </c>
      <c r="H50" s="75" t="str">
        <f>IF(ISNUMBER('Ambient Data'!J35),'Ambient Data'!J35,"*")</f>
        <v>*</v>
      </c>
      <c r="I50" s="75" t="str">
        <f>IF(ISNUMBER('Ambient Data'!K35),'Ambient Data'!K35,"*")</f>
        <v>*</v>
      </c>
      <c r="J50" s="75" t="str">
        <f>IF(ISNUMBER('Ambient Data'!L35),'Ambient Data'!L35,"*")</f>
        <v>*</v>
      </c>
      <c r="K50" s="11" t="str">
        <f>IF(ISNUMBER('Effluent Data'!C35),'Effluent Data'!C35,"*")</f>
        <v>*</v>
      </c>
      <c r="L50" s="11" t="str">
        <f>IF(ISNUMBER('Effluent Data'!D35),'Effluent Data'!D35,"*")</f>
        <v>*</v>
      </c>
      <c r="M50" s="75" t="str">
        <f>IF(ISNUMBER('Effluent Data'!M35),'Effluent Data'!M35,"*")</f>
        <v>*</v>
      </c>
      <c r="N50" s="75" t="str">
        <f>IF(ISNUMBER('Effluent Data'!E35),'Effluent Data'!E35,"*")</f>
        <v>*</v>
      </c>
      <c r="O50" s="75" t="str">
        <f>IF(ISNUMBER('Effluent Data'!G35),'Effluent Data'!G35,"*")</f>
        <v>*</v>
      </c>
      <c r="P50" s="75" t="str">
        <f>IF(ISNUMBER('Effluent Data'!H35),'Effluent Data'!H35,"*")</f>
        <v>*</v>
      </c>
      <c r="Q50" s="75" t="str">
        <f>IF(ISNUMBER('Effluent Data'!I35),'Effluent Data'!I35,"*")</f>
        <v>*</v>
      </c>
      <c r="R50" s="75" t="str">
        <f>IF(ISNUMBER('Effluent Data'!J35),'Effluent Data'!J35,"*")</f>
        <v>*</v>
      </c>
      <c r="S50" s="75" t="str">
        <f>IF(ISNUMBER('Effluent Data'!K35),'Effluent Data'!K35,"*")</f>
        <v>*</v>
      </c>
      <c r="T50" s="75" t="str">
        <f>IF(ISNUMBER('Effluent Data'!L35),'Effluent Data'!L35,"*")</f>
        <v>*</v>
      </c>
      <c r="U50" s="11" t="e">
        <f t="shared" si="0"/>
        <v>#VALUE!</v>
      </c>
      <c r="V50" s="75" t="str">
        <f t="shared" si="1"/>
        <v>*</v>
      </c>
      <c r="W50" s="75" t="e">
        <f t="shared" si="2"/>
        <v>#VALUE!</v>
      </c>
      <c r="X50" s="75" t="e">
        <f t="shared" si="3"/>
        <v>#VALUE!</v>
      </c>
      <c r="Y50" s="75" t="e">
        <f t="shared" si="4"/>
        <v>#VALUE!</v>
      </c>
      <c r="Z50" s="75" t="e">
        <f t="shared" si="5"/>
        <v>#VALUE!</v>
      </c>
      <c r="AA50" s="75" t="e">
        <f t="shared" si="6"/>
        <v>#VALUE!</v>
      </c>
      <c r="AB50" s="75" t="e">
        <f t="shared" si="7"/>
        <v>#VALUE!</v>
      </c>
      <c r="AC50" s="75" t="e">
        <f t="shared" si="8"/>
        <v>#VALUE!</v>
      </c>
      <c r="AD50" s="86" t="e">
        <f t="shared" si="9"/>
        <v>#VALUE!</v>
      </c>
      <c r="AE50" s="11" t="e">
        <f t="shared" si="10"/>
        <v>#VALUE!</v>
      </c>
      <c r="AF50" s="75" t="str">
        <f t="shared" si="11"/>
        <v>*</v>
      </c>
      <c r="AG50" s="75" t="e">
        <f t="shared" si="12"/>
        <v>#VALUE!</v>
      </c>
      <c r="AH50" s="75" t="e">
        <f t="shared" si="13"/>
        <v>#VALUE!</v>
      </c>
      <c r="AI50" s="75" t="e">
        <f t="shared" si="14"/>
        <v>#VALUE!</v>
      </c>
      <c r="AJ50" s="75" t="e">
        <f t="shared" si="15"/>
        <v>#VALUE!</v>
      </c>
      <c r="AK50" s="75" t="e">
        <f t="shared" si="16"/>
        <v>#VALUE!</v>
      </c>
      <c r="AL50" s="75" t="e">
        <f t="shared" si="17"/>
        <v>#VALUE!</v>
      </c>
      <c r="AM50" s="75" t="e">
        <f t="shared" si="18"/>
        <v>#VALUE!</v>
      </c>
      <c r="AN50" s="86" t="e">
        <f t="shared" si="19"/>
        <v>#VALUE!</v>
      </c>
      <c r="AO50" s="11" t="str">
        <f t="shared" si="20"/>
        <v>*</v>
      </c>
      <c r="AP50" s="75" t="str">
        <f t="shared" si="21"/>
        <v>*</v>
      </c>
      <c r="AQ50" s="75" t="str">
        <f t="shared" si="22"/>
        <v>*</v>
      </c>
      <c r="AR50" s="75" t="str">
        <f t="shared" si="23"/>
        <v>*</v>
      </c>
      <c r="AS50" s="75" t="str">
        <f t="shared" si="24"/>
        <v>*</v>
      </c>
      <c r="AT50" s="75" t="str">
        <f t="shared" si="25"/>
        <v>*</v>
      </c>
      <c r="AU50" s="75" t="str">
        <f t="shared" si="26"/>
        <v>*</v>
      </c>
      <c r="AV50" s="75" t="str">
        <f t="shared" si="27"/>
        <v>*</v>
      </c>
      <c r="AW50" s="75" t="str">
        <f t="shared" si="28"/>
        <v>*</v>
      </c>
      <c r="AX50" s="86" t="str">
        <f t="shared" si="29"/>
        <v>*</v>
      </c>
      <c r="AZ50" s="58" t="e">
        <f t="shared" si="35"/>
        <v>#VALUE!</v>
      </c>
      <c r="BA50" s="58" t="e">
        <f t="shared" si="36"/>
        <v>#VALUE!</v>
      </c>
      <c r="BB50" s="58" t="e">
        <f t="shared" si="37"/>
        <v>#VALUE!</v>
      </c>
      <c r="BC50" s="58" t="e">
        <f t="shared" si="38"/>
        <v>#VALUE!</v>
      </c>
      <c r="BD50" s="58" t="e">
        <f t="shared" si="39"/>
        <v>#VALUE!</v>
      </c>
      <c r="BE50" s="58" t="e">
        <f t="shared" si="40"/>
        <v>#VALUE!</v>
      </c>
      <c r="BF50" s="58" t="e">
        <f t="shared" si="30"/>
        <v>#VALUE!</v>
      </c>
      <c r="BG50" s="58" t="e">
        <f t="shared" si="31"/>
        <v>#VALUE!</v>
      </c>
      <c r="BH50" s="58" t="e">
        <f t="shared" si="41"/>
        <v>#VALUE!</v>
      </c>
      <c r="BI50" s="58" t="e">
        <f t="shared" si="42"/>
        <v>#VALUE!</v>
      </c>
      <c r="BJ50" s="58" t="e">
        <f t="shared" si="32"/>
        <v>#VALUE!</v>
      </c>
      <c r="BK50" s="58" t="e">
        <f t="shared" si="43"/>
        <v>#VALUE!</v>
      </c>
      <c r="BL50" s="58" t="e">
        <f t="shared" si="33"/>
        <v>#VALUE!</v>
      </c>
      <c r="BM50" s="58" t="e">
        <f t="shared" si="34"/>
        <v>#VALUE!</v>
      </c>
      <c r="BN50" s="58" t="e">
        <f t="shared" si="44"/>
        <v>#VALUE!</v>
      </c>
    </row>
    <row r="51" spans="1:66" x14ac:dyDescent="0.25">
      <c r="A51" s="11" t="str">
        <f>IF(ISNUMBER('Ambient Data'!C36),'Ambient Data'!C36,"*")</f>
        <v>*</v>
      </c>
      <c r="B51" s="11" t="str">
        <f>IF(ISNUMBER('Ambient Data'!D36),'Ambient Data'!D36,"*")</f>
        <v>*</v>
      </c>
      <c r="C51" s="75" t="str">
        <f>IF(ISNUMBER('Ambient Data'!M36),'Ambient Data'!M36,"*")</f>
        <v>*</v>
      </c>
      <c r="D51" s="75" t="str">
        <f>IF(ISNUMBER('Ambient Data'!E36),'Ambient Data'!E36,"*")</f>
        <v>*</v>
      </c>
      <c r="E51" s="75" t="str">
        <f>IF(ISNUMBER('Ambient Data'!G36),'Ambient Data'!G36,"*")</f>
        <v>*</v>
      </c>
      <c r="F51" s="75" t="str">
        <f>IF(ISNUMBER('Ambient Data'!H36),'Ambient Data'!H36,"*")</f>
        <v>*</v>
      </c>
      <c r="G51" s="75" t="str">
        <f>IF(ISNUMBER('Ambient Data'!I36),'Ambient Data'!I36,"*")</f>
        <v>*</v>
      </c>
      <c r="H51" s="75" t="str">
        <f>IF(ISNUMBER('Ambient Data'!J36),'Ambient Data'!J36,"*")</f>
        <v>*</v>
      </c>
      <c r="I51" s="75" t="str">
        <f>IF(ISNUMBER('Ambient Data'!K36),'Ambient Data'!K36,"*")</f>
        <v>*</v>
      </c>
      <c r="J51" s="75" t="str">
        <f>IF(ISNUMBER('Ambient Data'!L36),'Ambient Data'!L36,"*")</f>
        <v>*</v>
      </c>
      <c r="K51" s="11" t="str">
        <f>IF(ISNUMBER('Effluent Data'!C36),'Effluent Data'!C36,"*")</f>
        <v>*</v>
      </c>
      <c r="L51" s="11" t="str">
        <f>IF(ISNUMBER('Effluent Data'!D36),'Effluent Data'!D36,"*")</f>
        <v>*</v>
      </c>
      <c r="M51" s="75" t="str">
        <f>IF(ISNUMBER('Effluent Data'!M36),'Effluent Data'!M36,"*")</f>
        <v>*</v>
      </c>
      <c r="N51" s="75" t="str">
        <f>IF(ISNUMBER('Effluent Data'!E36),'Effluent Data'!E36,"*")</f>
        <v>*</v>
      </c>
      <c r="O51" s="75" t="str">
        <f>IF(ISNUMBER('Effluent Data'!G36),'Effluent Data'!G36,"*")</f>
        <v>*</v>
      </c>
      <c r="P51" s="75" t="str">
        <f>IF(ISNUMBER('Effluent Data'!H36),'Effluent Data'!H36,"*")</f>
        <v>*</v>
      </c>
      <c r="Q51" s="75" t="str">
        <f>IF(ISNUMBER('Effluent Data'!I36),'Effluent Data'!I36,"*")</f>
        <v>*</v>
      </c>
      <c r="R51" s="75" t="str">
        <f>IF(ISNUMBER('Effluent Data'!J36),'Effluent Data'!J36,"*")</f>
        <v>*</v>
      </c>
      <c r="S51" s="75" t="str">
        <f>IF(ISNUMBER('Effluent Data'!K36),'Effluent Data'!K36,"*")</f>
        <v>*</v>
      </c>
      <c r="T51" s="75" t="str">
        <f>IF(ISNUMBER('Effluent Data'!L36),'Effluent Data'!L36,"*")</f>
        <v>*</v>
      </c>
      <c r="U51" s="11" t="e">
        <f t="shared" si="0"/>
        <v>#VALUE!</v>
      </c>
      <c r="V51" s="75" t="str">
        <f t="shared" si="1"/>
        <v>*</v>
      </c>
      <c r="W51" s="75" t="e">
        <f t="shared" si="2"/>
        <v>#VALUE!</v>
      </c>
      <c r="X51" s="75" t="e">
        <f t="shared" si="3"/>
        <v>#VALUE!</v>
      </c>
      <c r="Y51" s="75" t="e">
        <f t="shared" si="4"/>
        <v>#VALUE!</v>
      </c>
      <c r="Z51" s="75" t="e">
        <f t="shared" si="5"/>
        <v>#VALUE!</v>
      </c>
      <c r="AA51" s="75" t="e">
        <f t="shared" si="6"/>
        <v>#VALUE!</v>
      </c>
      <c r="AB51" s="75" t="e">
        <f t="shared" si="7"/>
        <v>#VALUE!</v>
      </c>
      <c r="AC51" s="75" t="e">
        <f t="shared" si="8"/>
        <v>#VALUE!</v>
      </c>
      <c r="AD51" s="86" t="e">
        <f t="shared" si="9"/>
        <v>#VALUE!</v>
      </c>
      <c r="AE51" s="11" t="e">
        <f t="shared" si="10"/>
        <v>#VALUE!</v>
      </c>
      <c r="AF51" s="75" t="str">
        <f t="shared" si="11"/>
        <v>*</v>
      </c>
      <c r="AG51" s="75" t="e">
        <f t="shared" si="12"/>
        <v>#VALUE!</v>
      </c>
      <c r="AH51" s="75" t="e">
        <f t="shared" si="13"/>
        <v>#VALUE!</v>
      </c>
      <c r="AI51" s="75" t="e">
        <f t="shared" si="14"/>
        <v>#VALUE!</v>
      </c>
      <c r="AJ51" s="75" t="e">
        <f t="shared" si="15"/>
        <v>#VALUE!</v>
      </c>
      <c r="AK51" s="75" t="e">
        <f t="shared" si="16"/>
        <v>#VALUE!</v>
      </c>
      <c r="AL51" s="75" t="e">
        <f t="shared" si="17"/>
        <v>#VALUE!</v>
      </c>
      <c r="AM51" s="75" t="e">
        <f t="shared" si="18"/>
        <v>#VALUE!</v>
      </c>
      <c r="AN51" s="86" t="e">
        <f t="shared" si="19"/>
        <v>#VALUE!</v>
      </c>
      <c r="AO51" s="11" t="str">
        <f t="shared" si="20"/>
        <v>*</v>
      </c>
      <c r="AP51" s="75" t="str">
        <f t="shared" si="21"/>
        <v>*</v>
      </c>
      <c r="AQ51" s="75" t="str">
        <f t="shared" si="22"/>
        <v>*</v>
      </c>
      <c r="AR51" s="75" t="str">
        <f t="shared" si="23"/>
        <v>*</v>
      </c>
      <c r="AS51" s="75" t="str">
        <f t="shared" si="24"/>
        <v>*</v>
      </c>
      <c r="AT51" s="75" t="str">
        <f t="shared" si="25"/>
        <v>*</v>
      </c>
      <c r="AU51" s="75" t="str">
        <f t="shared" si="26"/>
        <v>*</v>
      </c>
      <c r="AV51" s="75" t="str">
        <f t="shared" si="27"/>
        <v>*</v>
      </c>
      <c r="AW51" s="75" t="str">
        <f t="shared" si="28"/>
        <v>*</v>
      </c>
      <c r="AX51" s="86" t="str">
        <f t="shared" si="29"/>
        <v>*</v>
      </c>
      <c r="AZ51" s="58" t="e">
        <f t="shared" si="35"/>
        <v>#VALUE!</v>
      </c>
      <c r="BA51" s="58" t="e">
        <f t="shared" si="36"/>
        <v>#VALUE!</v>
      </c>
      <c r="BB51" s="58" t="e">
        <f t="shared" si="37"/>
        <v>#VALUE!</v>
      </c>
      <c r="BC51" s="58" t="e">
        <f t="shared" si="38"/>
        <v>#VALUE!</v>
      </c>
      <c r="BD51" s="58" t="e">
        <f t="shared" si="39"/>
        <v>#VALUE!</v>
      </c>
      <c r="BE51" s="58" t="e">
        <f t="shared" si="40"/>
        <v>#VALUE!</v>
      </c>
      <c r="BF51" s="58" t="e">
        <f t="shared" si="30"/>
        <v>#VALUE!</v>
      </c>
      <c r="BG51" s="58" t="e">
        <f t="shared" si="31"/>
        <v>#VALUE!</v>
      </c>
      <c r="BH51" s="58" t="e">
        <f t="shared" si="41"/>
        <v>#VALUE!</v>
      </c>
      <c r="BI51" s="58" t="e">
        <f t="shared" si="42"/>
        <v>#VALUE!</v>
      </c>
      <c r="BJ51" s="58" t="e">
        <f t="shared" si="32"/>
        <v>#VALUE!</v>
      </c>
      <c r="BK51" s="58" t="e">
        <f t="shared" si="43"/>
        <v>#VALUE!</v>
      </c>
      <c r="BL51" s="58" t="e">
        <f t="shared" si="33"/>
        <v>#VALUE!</v>
      </c>
      <c r="BM51" s="58" t="e">
        <f t="shared" si="34"/>
        <v>#VALUE!</v>
      </c>
      <c r="BN51" s="58" t="e">
        <f t="shared" si="44"/>
        <v>#VALUE!</v>
      </c>
    </row>
    <row r="52" spans="1:66" x14ac:dyDescent="0.25">
      <c r="A52" s="11" t="str">
        <f>IF(ISNUMBER('Ambient Data'!C37),'Ambient Data'!C37,"*")</f>
        <v>*</v>
      </c>
      <c r="B52" s="11" t="str">
        <f>IF(ISNUMBER('Ambient Data'!D37),'Ambient Data'!D37,"*")</f>
        <v>*</v>
      </c>
      <c r="C52" s="75" t="str">
        <f>IF(ISNUMBER('Ambient Data'!M37),'Ambient Data'!M37,"*")</f>
        <v>*</v>
      </c>
      <c r="D52" s="75" t="str">
        <f>IF(ISNUMBER('Ambient Data'!E37),'Ambient Data'!E37,"*")</f>
        <v>*</v>
      </c>
      <c r="E52" s="75" t="str">
        <f>IF(ISNUMBER('Ambient Data'!G37),'Ambient Data'!G37,"*")</f>
        <v>*</v>
      </c>
      <c r="F52" s="75" t="str">
        <f>IF(ISNUMBER('Ambient Data'!H37),'Ambient Data'!H37,"*")</f>
        <v>*</v>
      </c>
      <c r="G52" s="75" t="str">
        <f>IF(ISNUMBER('Ambient Data'!I37),'Ambient Data'!I37,"*")</f>
        <v>*</v>
      </c>
      <c r="H52" s="75" t="str">
        <f>IF(ISNUMBER('Ambient Data'!J37),'Ambient Data'!J37,"*")</f>
        <v>*</v>
      </c>
      <c r="I52" s="75" t="str">
        <f>IF(ISNUMBER('Ambient Data'!K37),'Ambient Data'!K37,"*")</f>
        <v>*</v>
      </c>
      <c r="J52" s="75" t="str">
        <f>IF(ISNUMBER('Ambient Data'!L37),'Ambient Data'!L37,"*")</f>
        <v>*</v>
      </c>
      <c r="K52" s="11" t="str">
        <f>IF(ISNUMBER('Effluent Data'!C37),'Effluent Data'!C37,"*")</f>
        <v>*</v>
      </c>
      <c r="L52" s="11" t="str">
        <f>IF(ISNUMBER('Effluent Data'!D37),'Effluent Data'!D37,"*")</f>
        <v>*</v>
      </c>
      <c r="M52" s="75" t="str">
        <f>IF(ISNUMBER('Effluent Data'!M37),'Effluent Data'!M37,"*")</f>
        <v>*</v>
      </c>
      <c r="N52" s="75" t="str">
        <f>IF(ISNUMBER('Effluent Data'!E37),'Effluent Data'!E37,"*")</f>
        <v>*</v>
      </c>
      <c r="O52" s="75" t="str">
        <f>IF(ISNUMBER('Effluent Data'!G37),'Effluent Data'!G37,"*")</f>
        <v>*</v>
      </c>
      <c r="P52" s="75" t="str">
        <f>IF(ISNUMBER('Effluent Data'!H37),'Effluent Data'!H37,"*")</f>
        <v>*</v>
      </c>
      <c r="Q52" s="75" t="str">
        <f>IF(ISNUMBER('Effluent Data'!I37),'Effluent Data'!I37,"*")</f>
        <v>*</v>
      </c>
      <c r="R52" s="75" t="str">
        <f>IF(ISNUMBER('Effluent Data'!J37),'Effluent Data'!J37,"*")</f>
        <v>*</v>
      </c>
      <c r="S52" s="75" t="str">
        <f>IF(ISNUMBER('Effluent Data'!K37),'Effluent Data'!K37,"*")</f>
        <v>*</v>
      </c>
      <c r="T52" s="75" t="str">
        <f>IF(ISNUMBER('Effluent Data'!L37),'Effluent Data'!L37,"*")</f>
        <v>*</v>
      </c>
      <c r="U52" s="11" t="e">
        <f t="shared" si="0"/>
        <v>#VALUE!</v>
      </c>
      <c r="V52" s="75" t="str">
        <f t="shared" si="1"/>
        <v>*</v>
      </c>
      <c r="W52" s="75" t="e">
        <f t="shared" si="2"/>
        <v>#VALUE!</v>
      </c>
      <c r="X52" s="75" t="e">
        <f t="shared" si="3"/>
        <v>#VALUE!</v>
      </c>
      <c r="Y52" s="75" t="e">
        <f t="shared" si="4"/>
        <v>#VALUE!</v>
      </c>
      <c r="Z52" s="75" t="e">
        <f t="shared" si="5"/>
        <v>#VALUE!</v>
      </c>
      <c r="AA52" s="75" t="e">
        <f t="shared" si="6"/>
        <v>#VALUE!</v>
      </c>
      <c r="AB52" s="75" t="e">
        <f t="shared" si="7"/>
        <v>#VALUE!</v>
      </c>
      <c r="AC52" s="75" t="e">
        <f t="shared" si="8"/>
        <v>#VALUE!</v>
      </c>
      <c r="AD52" s="86" t="e">
        <f t="shared" si="9"/>
        <v>#VALUE!</v>
      </c>
      <c r="AE52" s="11" t="e">
        <f t="shared" si="10"/>
        <v>#VALUE!</v>
      </c>
      <c r="AF52" s="75" t="str">
        <f t="shared" si="11"/>
        <v>*</v>
      </c>
      <c r="AG52" s="75" t="e">
        <f t="shared" si="12"/>
        <v>#VALUE!</v>
      </c>
      <c r="AH52" s="75" t="e">
        <f t="shared" si="13"/>
        <v>#VALUE!</v>
      </c>
      <c r="AI52" s="75" t="e">
        <f t="shared" si="14"/>
        <v>#VALUE!</v>
      </c>
      <c r="AJ52" s="75" t="e">
        <f t="shared" si="15"/>
        <v>#VALUE!</v>
      </c>
      <c r="AK52" s="75" t="e">
        <f t="shared" si="16"/>
        <v>#VALUE!</v>
      </c>
      <c r="AL52" s="75" t="e">
        <f t="shared" si="17"/>
        <v>#VALUE!</v>
      </c>
      <c r="AM52" s="75" t="e">
        <f t="shared" si="18"/>
        <v>#VALUE!</v>
      </c>
      <c r="AN52" s="86" t="e">
        <f t="shared" si="19"/>
        <v>#VALUE!</v>
      </c>
      <c r="AO52" s="11" t="str">
        <f t="shared" si="20"/>
        <v>*</v>
      </c>
      <c r="AP52" s="75" t="str">
        <f t="shared" si="21"/>
        <v>*</v>
      </c>
      <c r="AQ52" s="75" t="str">
        <f t="shared" si="22"/>
        <v>*</v>
      </c>
      <c r="AR52" s="75" t="str">
        <f t="shared" si="23"/>
        <v>*</v>
      </c>
      <c r="AS52" s="75" t="str">
        <f t="shared" si="24"/>
        <v>*</v>
      </c>
      <c r="AT52" s="75" t="str">
        <f t="shared" si="25"/>
        <v>*</v>
      </c>
      <c r="AU52" s="75" t="str">
        <f t="shared" si="26"/>
        <v>*</v>
      </c>
      <c r="AV52" s="75" t="str">
        <f t="shared" si="27"/>
        <v>*</v>
      </c>
      <c r="AW52" s="75" t="str">
        <f t="shared" si="28"/>
        <v>*</v>
      </c>
      <c r="AX52" s="86" t="str">
        <f t="shared" si="29"/>
        <v>*</v>
      </c>
      <c r="AZ52" s="58" t="e">
        <f t="shared" si="35"/>
        <v>#VALUE!</v>
      </c>
      <c r="BA52" s="58" t="e">
        <f t="shared" si="36"/>
        <v>#VALUE!</v>
      </c>
      <c r="BB52" s="58" t="e">
        <f t="shared" si="37"/>
        <v>#VALUE!</v>
      </c>
      <c r="BC52" s="58" t="e">
        <f t="shared" si="38"/>
        <v>#VALUE!</v>
      </c>
      <c r="BD52" s="58" t="e">
        <f t="shared" si="39"/>
        <v>#VALUE!</v>
      </c>
      <c r="BE52" s="58" t="e">
        <f t="shared" si="40"/>
        <v>#VALUE!</v>
      </c>
      <c r="BF52" s="58" t="e">
        <f t="shared" si="30"/>
        <v>#VALUE!</v>
      </c>
      <c r="BG52" s="58" t="e">
        <f t="shared" si="31"/>
        <v>#VALUE!</v>
      </c>
      <c r="BH52" s="58" t="e">
        <f t="shared" si="41"/>
        <v>#VALUE!</v>
      </c>
      <c r="BI52" s="58" t="e">
        <f t="shared" si="42"/>
        <v>#VALUE!</v>
      </c>
      <c r="BJ52" s="58" t="e">
        <f t="shared" si="32"/>
        <v>#VALUE!</v>
      </c>
      <c r="BK52" s="58" t="e">
        <f t="shared" si="43"/>
        <v>#VALUE!</v>
      </c>
      <c r="BL52" s="58" t="e">
        <f t="shared" si="33"/>
        <v>#VALUE!</v>
      </c>
      <c r="BM52" s="58" t="e">
        <f t="shared" si="34"/>
        <v>#VALUE!</v>
      </c>
      <c r="BN52" s="58" t="e">
        <f t="shared" si="44"/>
        <v>#VALUE!</v>
      </c>
    </row>
    <row r="53" spans="1:66" x14ac:dyDescent="0.25">
      <c r="A53" s="11" t="str">
        <f>IF(ISNUMBER('Ambient Data'!C38),'Ambient Data'!C38,"*")</f>
        <v>*</v>
      </c>
      <c r="B53" s="11" t="str">
        <f>IF(ISNUMBER('Ambient Data'!D38),'Ambient Data'!D38,"*")</f>
        <v>*</v>
      </c>
      <c r="C53" s="75" t="str">
        <f>IF(ISNUMBER('Ambient Data'!M38),'Ambient Data'!M38,"*")</f>
        <v>*</v>
      </c>
      <c r="D53" s="75" t="str">
        <f>IF(ISNUMBER('Ambient Data'!E38),'Ambient Data'!E38,"*")</f>
        <v>*</v>
      </c>
      <c r="E53" s="75" t="str">
        <f>IF(ISNUMBER('Ambient Data'!G38),'Ambient Data'!G38,"*")</f>
        <v>*</v>
      </c>
      <c r="F53" s="75" t="str">
        <f>IF(ISNUMBER('Ambient Data'!H38),'Ambient Data'!H38,"*")</f>
        <v>*</v>
      </c>
      <c r="G53" s="75" t="str">
        <f>IF(ISNUMBER('Ambient Data'!I38),'Ambient Data'!I38,"*")</f>
        <v>*</v>
      </c>
      <c r="H53" s="75" t="str">
        <f>IF(ISNUMBER('Ambient Data'!J38),'Ambient Data'!J38,"*")</f>
        <v>*</v>
      </c>
      <c r="I53" s="75" t="str">
        <f>IF(ISNUMBER('Ambient Data'!K38),'Ambient Data'!K38,"*")</f>
        <v>*</v>
      </c>
      <c r="J53" s="75" t="str">
        <f>IF(ISNUMBER('Ambient Data'!L38),'Ambient Data'!L38,"*")</f>
        <v>*</v>
      </c>
      <c r="K53" s="11" t="str">
        <f>IF(ISNUMBER('Effluent Data'!C38),'Effluent Data'!C38,"*")</f>
        <v>*</v>
      </c>
      <c r="L53" s="11" t="str">
        <f>IF(ISNUMBER('Effluent Data'!D38),'Effluent Data'!D38,"*")</f>
        <v>*</v>
      </c>
      <c r="M53" s="75" t="str">
        <f>IF(ISNUMBER('Effluent Data'!M38),'Effluent Data'!M38,"*")</f>
        <v>*</v>
      </c>
      <c r="N53" s="75" t="str">
        <f>IF(ISNUMBER('Effluent Data'!E38),'Effluent Data'!E38,"*")</f>
        <v>*</v>
      </c>
      <c r="O53" s="75" t="str">
        <f>IF(ISNUMBER('Effluent Data'!G38),'Effluent Data'!G38,"*")</f>
        <v>*</v>
      </c>
      <c r="P53" s="75" t="str">
        <f>IF(ISNUMBER('Effluent Data'!H38),'Effluent Data'!H38,"*")</f>
        <v>*</v>
      </c>
      <c r="Q53" s="75" t="str">
        <f>IF(ISNUMBER('Effluent Data'!I38),'Effluent Data'!I38,"*")</f>
        <v>*</v>
      </c>
      <c r="R53" s="75" t="str">
        <f>IF(ISNUMBER('Effluent Data'!J38),'Effluent Data'!J38,"*")</f>
        <v>*</v>
      </c>
      <c r="S53" s="75" t="str">
        <f>IF(ISNUMBER('Effluent Data'!K38),'Effluent Data'!K38,"*")</f>
        <v>*</v>
      </c>
      <c r="T53" s="75" t="str">
        <f>IF(ISNUMBER('Effluent Data'!L38),'Effluent Data'!L38,"*")</f>
        <v>*</v>
      </c>
      <c r="U53" s="11" t="e">
        <f t="shared" si="0"/>
        <v>#VALUE!</v>
      </c>
      <c r="V53" s="75" t="str">
        <f t="shared" si="1"/>
        <v>*</v>
      </c>
      <c r="W53" s="75" t="e">
        <f t="shared" si="2"/>
        <v>#VALUE!</v>
      </c>
      <c r="X53" s="75" t="e">
        <f t="shared" si="3"/>
        <v>#VALUE!</v>
      </c>
      <c r="Y53" s="75" t="e">
        <f t="shared" si="4"/>
        <v>#VALUE!</v>
      </c>
      <c r="Z53" s="75" t="e">
        <f t="shared" si="5"/>
        <v>#VALUE!</v>
      </c>
      <c r="AA53" s="75" t="e">
        <f t="shared" si="6"/>
        <v>#VALUE!</v>
      </c>
      <c r="AB53" s="75" t="e">
        <f t="shared" si="7"/>
        <v>#VALUE!</v>
      </c>
      <c r="AC53" s="75" t="e">
        <f t="shared" si="8"/>
        <v>#VALUE!</v>
      </c>
      <c r="AD53" s="86" t="e">
        <f t="shared" si="9"/>
        <v>#VALUE!</v>
      </c>
      <c r="AE53" s="11" t="e">
        <f t="shared" si="10"/>
        <v>#VALUE!</v>
      </c>
      <c r="AF53" s="75" t="str">
        <f t="shared" si="11"/>
        <v>*</v>
      </c>
      <c r="AG53" s="75" t="e">
        <f t="shared" si="12"/>
        <v>#VALUE!</v>
      </c>
      <c r="AH53" s="75" t="e">
        <f t="shared" si="13"/>
        <v>#VALUE!</v>
      </c>
      <c r="AI53" s="75" t="e">
        <f t="shared" si="14"/>
        <v>#VALUE!</v>
      </c>
      <c r="AJ53" s="75" t="e">
        <f t="shared" si="15"/>
        <v>#VALUE!</v>
      </c>
      <c r="AK53" s="75" t="e">
        <f t="shared" si="16"/>
        <v>#VALUE!</v>
      </c>
      <c r="AL53" s="75" t="e">
        <f t="shared" si="17"/>
        <v>#VALUE!</v>
      </c>
      <c r="AM53" s="75" t="e">
        <f t="shared" si="18"/>
        <v>#VALUE!</v>
      </c>
      <c r="AN53" s="86" t="e">
        <f t="shared" si="19"/>
        <v>#VALUE!</v>
      </c>
      <c r="AO53" s="11" t="str">
        <f t="shared" si="20"/>
        <v>*</v>
      </c>
      <c r="AP53" s="75" t="str">
        <f t="shared" si="21"/>
        <v>*</v>
      </c>
      <c r="AQ53" s="75" t="str">
        <f t="shared" si="22"/>
        <v>*</v>
      </c>
      <c r="AR53" s="75" t="str">
        <f t="shared" si="23"/>
        <v>*</v>
      </c>
      <c r="AS53" s="75" t="str">
        <f t="shared" si="24"/>
        <v>*</v>
      </c>
      <c r="AT53" s="75" t="str">
        <f t="shared" si="25"/>
        <v>*</v>
      </c>
      <c r="AU53" s="75" t="str">
        <f t="shared" si="26"/>
        <v>*</v>
      </c>
      <c r="AV53" s="75" t="str">
        <f t="shared" si="27"/>
        <v>*</v>
      </c>
      <c r="AW53" s="75" t="str">
        <f t="shared" si="28"/>
        <v>*</v>
      </c>
      <c r="AX53" s="86" t="str">
        <f t="shared" si="29"/>
        <v>*</v>
      </c>
      <c r="AZ53" s="58" t="e">
        <f t="shared" si="35"/>
        <v>#VALUE!</v>
      </c>
      <c r="BA53" s="58" t="e">
        <f t="shared" si="36"/>
        <v>#VALUE!</v>
      </c>
      <c r="BB53" s="58" t="e">
        <f t="shared" si="37"/>
        <v>#VALUE!</v>
      </c>
      <c r="BC53" s="58" t="e">
        <f t="shared" si="38"/>
        <v>#VALUE!</v>
      </c>
      <c r="BD53" s="58" t="e">
        <f t="shared" si="39"/>
        <v>#VALUE!</v>
      </c>
      <c r="BE53" s="58" t="e">
        <f t="shared" si="40"/>
        <v>#VALUE!</v>
      </c>
      <c r="BF53" s="58" t="e">
        <f t="shared" si="30"/>
        <v>#VALUE!</v>
      </c>
      <c r="BG53" s="58" t="e">
        <f t="shared" si="31"/>
        <v>#VALUE!</v>
      </c>
      <c r="BH53" s="58" t="e">
        <f t="shared" si="41"/>
        <v>#VALUE!</v>
      </c>
      <c r="BI53" s="58" t="e">
        <f t="shared" si="42"/>
        <v>#VALUE!</v>
      </c>
      <c r="BJ53" s="58" t="e">
        <f t="shared" si="32"/>
        <v>#VALUE!</v>
      </c>
      <c r="BK53" s="58" t="e">
        <f t="shared" si="43"/>
        <v>#VALUE!</v>
      </c>
      <c r="BL53" s="58" t="e">
        <f t="shared" si="33"/>
        <v>#VALUE!</v>
      </c>
      <c r="BM53" s="58" t="e">
        <f t="shared" si="34"/>
        <v>#VALUE!</v>
      </c>
      <c r="BN53" s="58" t="e">
        <f t="shared" si="44"/>
        <v>#VALUE!</v>
      </c>
    </row>
    <row r="54" spans="1:66" x14ac:dyDescent="0.25">
      <c r="A54" s="11" t="str">
        <f>IF(ISNUMBER('Ambient Data'!C39),'Ambient Data'!C39,"*")</f>
        <v>*</v>
      </c>
      <c r="B54" s="11" t="str">
        <f>IF(ISNUMBER('Ambient Data'!D39),'Ambient Data'!D39,"*")</f>
        <v>*</v>
      </c>
      <c r="C54" s="75" t="str">
        <f>IF(ISNUMBER('Ambient Data'!M39),'Ambient Data'!M39,"*")</f>
        <v>*</v>
      </c>
      <c r="D54" s="75" t="str">
        <f>IF(ISNUMBER('Ambient Data'!E39),'Ambient Data'!E39,"*")</f>
        <v>*</v>
      </c>
      <c r="E54" s="75" t="str">
        <f>IF(ISNUMBER('Ambient Data'!G39),'Ambient Data'!G39,"*")</f>
        <v>*</v>
      </c>
      <c r="F54" s="75" t="str">
        <f>IF(ISNUMBER('Ambient Data'!H39),'Ambient Data'!H39,"*")</f>
        <v>*</v>
      </c>
      <c r="G54" s="75" t="str">
        <f>IF(ISNUMBER('Ambient Data'!I39),'Ambient Data'!I39,"*")</f>
        <v>*</v>
      </c>
      <c r="H54" s="75" t="str">
        <f>IF(ISNUMBER('Ambient Data'!J39),'Ambient Data'!J39,"*")</f>
        <v>*</v>
      </c>
      <c r="I54" s="75" t="str">
        <f>IF(ISNUMBER('Ambient Data'!K39),'Ambient Data'!K39,"*")</f>
        <v>*</v>
      </c>
      <c r="J54" s="75" t="str">
        <f>IF(ISNUMBER('Ambient Data'!L39),'Ambient Data'!L39,"*")</f>
        <v>*</v>
      </c>
      <c r="K54" s="11" t="str">
        <f>IF(ISNUMBER('Effluent Data'!C39),'Effluent Data'!C39,"*")</f>
        <v>*</v>
      </c>
      <c r="L54" s="11" t="str">
        <f>IF(ISNUMBER('Effluent Data'!D39),'Effluent Data'!D39,"*")</f>
        <v>*</v>
      </c>
      <c r="M54" s="75" t="str">
        <f>IF(ISNUMBER('Effluent Data'!M39),'Effluent Data'!M39,"*")</f>
        <v>*</v>
      </c>
      <c r="N54" s="75" t="str">
        <f>IF(ISNUMBER('Effluent Data'!E39),'Effluent Data'!E39,"*")</f>
        <v>*</v>
      </c>
      <c r="O54" s="75" t="str">
        <f>IF(ISNUMBER('Effluent Data'!G39),'Effluent Data'!G39,"*")</f>
        <v>*</v>
      </c>
      <c r="P54" s="75" t="str">
        <f>IF(ISNUMBER('Effluent Data'!H39),'Effluent Data'!H39,"*")</f>
        <v>*</v>
      </c>
      <c r="Q54" s="75" t="str">
        <f>IF(ISNUMBER('Effluent Data'!I39),'Effluent Data'!I39,"*")</f>
        <v>*</v>
      </c>
      <c r="R54" s="75" t="str">
        <f>IF(ISNUMBER('Effluent Data'!J39),'Effluent Data'!J39,"*")</f>
        <v>*</v>
      </c>
      <c r="S54" s="75" t="str">
        <f>IF(ISNUMBER('Effluent Data'!K39),'Effluent Data'!K39,"*")</f>
        <v>*</v>
      </c>
      <c r="T54" s="75" t="str">
        <f>IF(ISNUMBER('Effluent Data'!L39),'Effluent Data'!L39,"*")</f>
        <v>*</v>
      </c>
      <c r="U54" s="103" t="e">
        <f t="shared" si="0"/>
        <v>#VALUE!</v>
      </c>
      <c r="V54" s="75" t="str">
        <f t="shared" si="1"/>
        <v>*</v>
      </c>
      <c r="W54" s="104" t="e">
        <f t="shared" si="2"/>
        <v>#VALUE!</v>
      </c>
      <c r="X54" s="104" t="e">
        <f t="shared" si="3"/>
        <v>#VALUE!</v>
      </c>
      <c r="Y54" s="104" t="e">
        <f t="shared" si="4"/>
        <v>#VALUE!</v>
      </c>
      <c r="Z54" s="104" t="e">
        <f t="shared" si="5"/>
        <v>#VALUE!</v>
      </c>
      <c r="AA54" s="104" t="e">
        <f t="shared" si="6"/>
        <v>#VALUE!</v>
      </c>
      <c r="AB54" s="104" t="e">
        <f t="shared" si="7"/>
        <v>#VALUE!</v>
      </c>
      <c r="AC54" s="104" t="e">
        <f t="shared" si="8"/>
        <v>#VALUE!</v>
      </c>
      <c r="AD54" s="105" t="e">
        <f t="shared" si="9"/>
        <v>#VALUE!</v>
      </c>
      <c r="AE54" s="103" t="e">
        <f t="shared" si="10"/>
        <v>#VALUE!</v>
      </c>
      <c r="AF54" s="75" t="str">
        <f t="shared" si="11"/>
        <v>*</v>
      </c>
      <c r="AG54" s="104" t="e">
        <f t="shared" si="12"/>
        <v>#VALUE!</v>
      </c>
      <c r="AH54" s="104" t="e">
        <f t="shared" si="13"/>
        <v>#VALUE!</v>
      </c>
      <c r="AI54" s="104" t="e">
        <f t="shared" si="14"/>
        <v>#VALUE!</v>
      </c>
      <c r="AJ54" s="104" t="e">
        <f t="shared" si="15"/>
        <v>#VALUE!</v>
      </c>
      <c r="AK54" s="104" t="e">
        <f t="shared" si="16"/>
        <v>#VALUE!</v>
      </c>
      <c r="AL54" s="104" t="e">
        <f t="shared" si="17"/>
        <v>#VALUE!</v>
      </c>
      <c r="AM54" s="104" t="e">
        <f t="shared" si="18"/>
        <v>#VALUE!</v>
      </c>
      <c r="AN54" s="105" t="e">
        <f t="shared" si="19"/>
        <v>#VALUE!</v>
      </c>
      <c r="AO54" s="11" t="str">
        <f t="shared" si="20"/>
        <v>*</v>
      </c>
      <c r="AP54" s="75" t="str">
        <f t="shared" si="21"/>
        <v>*</v>
      </c>
      <c r="AQ54" s="104" t="str">
        <f t="shared" si="22"/>
        <v>*</v>
      </c>
      <c r="AR54" s="104" t="str">
        <f t="shared" si="23"/>
        <v>*</v>
      </c>
      <c r="AS54" s="104" t="str">
        <f t="shared" si="24"/>
        <v>*</v>
      </c>
      <c r="AT54" s="104" t="str">
        <f t="shared" si="25"/>
        <v>*</v>
      </c>
      <c r="AU54" s="104" t="str">
        <f t="shared" si="26"/>
        <v>*</v>
      </c>
      <c r="AV54" s="104" t="str">
        <f t="shared" si="27"/>
        <v>*</v>
      </c>
      <c r="AW54" s="104" t="str">
        <f t="shared" si="28"/>
        <v>*</v>
      </c>
      <c r="AX54" s="105" t="str">
        <f t="shared" si="29"/>
        <v>*</v>
      </c>
      <c r="AZ54" s="58" t="e">
        <f t="shared" si="35"/>
        <v>#VALUE!</v>
      </c>
      <c r="BA54" s="58" t="e">
        <f t="shared" si="36"/>
        <v>#VALUE!</v>
      </c>
      <c r="BB54" s="58" t="e">
        <f t="shared" si="37"/>
        <v>#VALUE!</v>
      </c>
      <c r="BC54" s="58" t="e">
        <f t="shared" si="38"/>
        <v>#VALUE!</v>
      </c>
      <c r="BD54" s="58" t="e">
        <f t="shared" si="39"/>
        <v>#VALUE!</v>
      </c>
      <c r="BE54" s="58" t="e">
        <f t="shared" si="40"/>
        <v>#VALUE!</v>
      </c>
      <c r="BF54" s="58" t="e">
        <f t="shared" si="30"/>
        <v>#VALUE!</v>
      </c>
      <c r="BG54" s="58" t="e">
        <f t="shared" si="31"/>
        <v>#VALUE!</v>
      </c>
      <c r="BH54" s="58" t="e">
        <f t="shared" si="41"/>
        <v>#VALUE!</v>
      </c>
      <c r="BI54" s="58" t="e">
        <f t="shared" si="42"/>
        <v>#VALUE!</v>
      </c>
      <c r="BJ54" s="58" t="e">
        <f t="shared" si="32"/>
        <v>#VALUE!</v>
      </c>
      <c r="BK54" s="58" t="e">
        <f t="shared" si="43"/>
        <v>#VALUE!</v>
      </c>
      <c r="BL54" s="58" t="e">
        <f t="shared" si="33"/>
        <v>#VALUE!</v>
      </c>
      <c r="BM54" s="58" t="e">
        <f t="shared" si="34"/>
        <v>#VALUE!</v>
      </c>
      <c r="BN54" s="58" t="e">
        <f t="shared" si="44"/>
        <v>#VALUE!</v>
      </c>
    </row>
    <row r="55" spans="1:66" x14ac:dyDescent="0.25">
      <c r="A55" s="11" t="str">
        <f>IF(ISNUMBER('Ambient Data'!C40),'Ambient Data'!C40,"*")</f>
        <v>*</v>
      </c>
      <c r="B55" s="11" t="str">
        <f>IF(ISNUMBER('Ambient Data'!D40),'Ambient Data'!D40,"*")</f>
        <v>*</v>
      </c>
      <c r="C55" s="75" t="str">
        <f>IF(ISNUMBER('Ambient Data'!M40),'Ambient Data'!M40,"*")</f>
        <v>*</v>
      </c>
      <c r="D55" s="75" t="str">
        <f>IF(ISNUMBER('Ambient Data'!E40),'Ambient Data'!E40,"*")</f>
        <v>*</v>
      </c>
      <c r="E55" s="75" t="str">
        <f>IF(ISNUMBER('Ambient Data'!G40),'Ambient Data'!G40,"*")</f>
        <v>*</v>
      </c>
      <c r="F55" s="75" t="str">
        <f>IF(ISNUMBER('Ambient Data'!H40),'Ambient Data'!H40,"*")</f>
        <v>*</v>
      </c>
      <c r="G55" s="75" t="str">
        <f>IF(ISNUMBER('Ambient Data'!I40),'Ambient Data'!I40,"*")</f>
        <v>*</v>
      </c>
      <c r="H55" s="75" t="str">
        <f>IF(ISNUMBER('Ambient Data'!J40),'Ambient Data'!J40,"*")</f>
        <v>*</v>
      </c>
      <c r="I55" s="75" t="str">
        <f>IF(ISNUMBER('Ambient Data'!K40),'Ambient Data'!K40,"*")</f>
        <v>*</v>
      </c>
      <c r="J55" s="75" t="str">
        <f>IF(ISNUMBER('Ambient Data'!L40),'Ambient Data'!L40,"*")</f>
        <v>*</v>
      </c>
      <c r="K55" s="11" t="str">
        <f>IF(ISNUMBER('Effluent Data'!C40),'Effluent Data'!C40,"*")</f>
        <v>*</v>
      </c>
      <c r="L55" s="11" t="str">
        <f>IF(ISNUMBER('Effluent Data'!D40),'Effluent Data'!D40,"*")</f>
        <v>*</v>
      </c>
      <c r="M55" s="75" t="str">
        <f>IF(ISNUMBER('Effluent Data'!M40),'Effluent Data'!M40,"*")</f>
        <v>*</v>
      </c>
      <c r="N55" s="75" t="str">
        <f>IF(ISNUMBER('Effluent Data'!E40),'Effluent Data'!E40,"*")</f>
        <v>*</v>
      </c>
      <c r="O55" s="75" t="str">
        <f>IF(ISNUMBER('Effluent Data'!G40),'Effluent Data'!G40,"*")</f>
        <v>*</v>
      </c>
      <c r="P55" s="75" t="str">
        <f>IF(ISNUMBER('Effluent Data'!H40),'Effluent Data'!H40,"*")</f>
        <v>*</v>
      </c>
      <c r="Q55" s="75" t="str">
        <f>IF(ISNUMBER('Effluent Data'!I40),'Effluent Data'!I40,"*")</f>
        <v>*</v>
      </c>
      <c r="R55" s="75" t="str">
        <f>IF(ISNUMBER('Effluent Data'!J40),'Effluent Data'!J40,"*")</f>
        <v>*</v>
      </c>
      <c r="S55" s="75" t="str">
        <f>IF(ISNUMBER('Effluent Data'!K40),'Effluent Data'!K40,"*")</f>
        <v>*</v>
      </c>
      <c r="T55" s="75" t="str">
        <f>IF(ISNUMBER('Effluent Data'!L40),'Effluent Data'!L40,"*")</f>
        <v>*</v>
      </c>
      <c r="U55" s="11" t="e">
        <f t="shared" si="0"/>
        <v>#VALUE!</v>
      </c>
      <c r="V55" s="75" t="str">
        <f t="shared" si="1"/>
        <v>*</v>
      </c>
      <c r="W55" s="75" t="e">
        <f t="shared" si="2"/>
        <v>#VALUE!</v>
      </c>
      <c r="X55" s="75" t="e">
        <f t="shared" si="3"/>
        <v>#VALUE!</v>
      </c>
      <c r="Y55" s="75" t="e">
        <f t="shared" si="4"/>
        <v>#VALUE!</v>
      </c>
      <c r="Z55" s="75" t="e">
        <f t="shared" si="5"/>
        <v>#VALUE!</v>
      </c>
      <c r="AA55" s="75" t="e">
        <f t="shared" si="6"/>
        <v>#VALUE!</v>
      </c>
      <c r="AB55" s="75" t="e">
        <f t="shared" si="7"/>
        <v>#VALUE!</v>
      </c>
      <c r="AC55" s="75" t="e">
        <f t="shared" si="8"/>
        <v>#VALUE!</v>
      </c>
      <c r="AD55" s="86" t="e">
        <f t="shared" si="9"/>
        <v>#VALUE!</v>
      </c>
      <c r="AE55" s="11" t="e">
        <f t="shared" si="10"/>
        <v>#VALUE!</v>
      </c>
      <c r="AF55" s="75" t="str">
        <f t="shared" si="11"/>
        <v>*</v>
      </c>
      <c r="AG55" s="75" t="e">
        <f t="shared" si="12"/>
        <v>#VALUE!</v>
      </c>
      <c r="AH55" s="75" t="e">
        <f t="shared" si="13"/>
        <v>#VALUE!</v>
      </c>
      <c r="AI55" s="75" t="e">
        <f t="shared" si="14"/>
        <v>#VALUE!</v>
      </c>
      <c r="AJ55" s="75" t="e">
        <f t="shared" si="15"/>
        <v>#VALUE!</v>
      </c>
      <c r="AK55" s="75" t="e">
        <f t="shared" si="16"/>
        <v>#VALUE!</v>
      </c>
      <c r="AL55" s="75" t="e">
        <f t="shared" si="17"/>
        <v>#VALUE!</v>
      </c>
      <c r="AM55" s="75" t="e">
        <f t="shared" si="18"/>
        <v>#VALUE!</v>
      </c>
      <c r="AN55" s="86" t="e">
        <f t="shared" si="19"/>
        <v>#VALUE!</v>
      </c>
      <c r="AO55" s="11" t="str">
        <f t="shared" si="20"/>
        <v>*</v>
      </c>
      <c r="AP55" s="75" t="str">
        <f t="shared" si="21"/>
        <v>*</v>
      </c>
      <c r="AQ55" s="75" t="str">
        <f t="shared" si="22"/>
        <v>*</v>
      </c>
      <c r="AR55" s="75" t="str">
        <f t="shared" si="23"/>
        <v>*</v>
      </c>
      <c r="AS55" s="75" t="str">
        <f t="shared" si="24"/>
        <v>*</v>
      </c>
      <c r="AT55" s="75" t="str">
        <f t="shared" si="25"/>
        <v>*</v>
      </c>
      <c r="AU55" s="75" t="str">
        <f t="shared" si="26"/>
        <v>*</v>
      </c>
      <c r="AV55" s="75" t="str">
        <f t="shared" si="27"/>
        <v>*</v>
      </c>
      <c r="AW55" s="75" t="str">
        <f t="shared" si="28"/>
        <v>*</v>
      </c>
      <c r="AX55" s="86" t="str">
        <f t="shared" si="29"/>
        <v>*</v>
      </c>
      <c r="AZ55" s="58" t="e">
        <f t="shared" si="35"/>
        <v>#VALUE!</v>
      </c>
      <c r="BA55" s="58" t="e">
        <f t="shared" si="36"/>
        <v>#VALUE!</v>
      </c>
      <c r="BB55" s="58" t="e">
        <f t="shared" si="37"/>
        <v>#VALUE!</v>
      </c>
      <c r="BC55" s="58" t="e">
        <f t="shared" si="38"/>
        <v>#VALUE!</v>
      </c>
      <c r="BD55" s="58" t="e">
        <f t="shared" si="39"/>
        <v>#VALUE!</v>
      </c>
      <c r="BE55" s="58" t="e">
        <f t="shared" si="40"/>
        <v>#VALUE!</v>
      </c>
      <c r="BF55" s="58" t="e">
        <f t="shared" si="30"/>
        <v>#VALUE!</v>
      </c>
      <c r="BG55" s="58" t="e">
        <f t="shared" si="31"/>
        <v>#VALUE!</v>
      </c>
      <c r="BH55" s="58" t="e">
        <f t="shared" si="41"/>
        <v>#VALUE!</v>
      </c>
      <c r="BI55" s="58" t="e">
        <f t="shared" si="42"/>
        <v>#VALUE!</v>
      </c>
      <c r="BJ55" s="58" t="e">
        <f t="shared" si="32"/>
        <v>#VALUE!</v>
      </c>
      <c r="BK55" s="58" t="e">
        <f t="shared" si="43"/>
        <v>#VALUE!</v>
      </c>
      <c r="BL55" s="58" t="e">
        <f t="shared" si="33"/>
        <v>#VALUE!</v>
      </c>
      <c r="BM55" s="58" t="e">
        <f t="shared" si="34"/>
        <v>#VALUE!</v>
      </c>
      <c r="BN55" s="58" t="e">
        <f t="shared" si="44"/>
        <v>#VALUE!</v>
      </c>
    </row>
    <row r="56" spans="1:66" x14ac:dyDescent="0.25">
      <c r="A56" s="11" t="str">
        <f>IF(ISNUMBER('Ambient Data'!C41),'Ambient Data'!C41,"*")</f>
        <v>*</v>
      </c>
      <c r="B56" s="11" t="str">
        <f>IF(ISNUMBER('Ambient Data'!D41),'Ambient Data'!D41,"*")</f>
        <v>*</v>
      </c>
      <c r="C56" s="75" t="str">
        <f>IF(ISNUMBER('Ambient Data'!M41),'Ambient Data'!M41,"*")</f>
        <v>*</v>
      </c>
      <c r="D56" s="75" t="str">
        <f>IF(ISNUMBER('Ambient Data'!E41),'Ambient Data'!E41,"*")</f>
        <v>*</v>
      </c>
      <c r="E56" s="75" t="str">
        <f>IF(ISNUMBER('Ambient Data'!G41),'Ambient Data'!G41,"*")</f>
        <v>*</v>
      </c>
      <c r="F56" s="75" t="str">
        <f>IF(ISNUMBER('Ambient Data'!H41),'Ambient Data'!H41,"*")</f>
        <v>*</v>
      </c>
      <c r="G56" s="75" t="str">
        <f>IF(ISNUMBER('Ambient Data'!I41),'Ambient Data'!I41,"*")</f>
        <v>*</v>
      </c>
      <c r="H56" s="75" t="str">
        <f>IF(ISNUMBER('Ambient Data'!J41),'Ambient Data'!J41,"*")</f>
        <v>*</v>
      </c>
      <c r="I56" s="75" t="str">
        <f>IF(ISNUMBER('Ambient Data'!K41),'Ambient Data'!K41,"*")</f>
        <v>*</v>
      </c>
      <c r="J56" s="75" t="str">
        <f>IF(ISNUMBER('Ambient Data'!L41),'Ambient Data'!L41,"*")</f>
        <v>*</v>
      </c>
      <c r="K56" s="11" t="str">
        <f>IF(ISNUMBER('Effluent Data'!C41),'Effluent Data'!C41,"*")</f>
        <v>*</v>
      </c>
      <c r="L56" s="11" t="str">
        <f>IF(ISNUMBER('Effluent Data'!D41),'Effluent Data'!D41,"*")</f>
        <v>*</v>
      </c>
      <c r="M56" s="75" t="str">
        <f>IF(ISNUMBER('Effluent Data'!M41),'Effluent Data'!M41,"*")</f>
        <v>*</v>
      </c>
      <c r="N56" s="75" t="str">
        <f>IF(ISNUMBER('Effluent Data'!E41),'Effluent Data'!E41,"*")</f>
        <v>*</v>
      </c>
      <c r="O56" s="75" t="str">
        <f>IF(ISNUMBER('Effluent Data'!G41),'Effluent Data'!G41,"*")</f>
        <v>*</v>
      </c>
      <c r="P56" s="75" t="str">
        <f>IF(ISNUMBER('Effluent Data'!H41),'Effluent Data'!H41,"*")</f>
        <v>*</v>
      </c>
      <c r="Q56" s="75" t="str">
        <f>IF(ISNUMBER('Effluent Data'!I41),'Effluent Data'!I41,"*")</f>
        <v>*</v>
      </c>
      <c r="R56" s="75" t="str">
        <f>IF(ISNUMBER('Effluent Data'!J41),'Effluent Data'!J41,"*")</f>
        <v>*</v>
      </c>
      <c r="S56" s="75" t="str">
        <f>IF(ISNUMBER('Effluent Data'!K41),'Effluent Data'!K41,"*")</f>
        <v>*</v>
      </c>
      <c r="T56" s="75" t="str">
        <f>IF(ISNUMBER('Effluent Data'!L41),'Effluent Data'!L41,"*")</f>
        <v>*</v>
      </c>
      <c r="U56" s="103" t="e">
        <f t="shared" si="0"/>
        <v>#VALUE!</v>
      </c>
      <c r="V56" s="75" t="str">
        <f t="shared" si="1"/>
        <v>*</v>
      </c>
      <c r="W56" s="104" t="e">
        <f t="shared" si="2"/>
        <v>#VALUE!</v>
      </c>
      <c r="X56" s="104" t="e">
        <f t="shared" si="3"/>
        <v>#VALUE!</v>
      </c>
      <c r="Y56" s="104" t="e">
        <f t="shared" si="4"/>
        <v>#VALUE!</v>
      </c>
      <c r="Z56" s="104" t="e">
        <f t="shared" si="5"/>
        <v>#VALUE!</v>
      </c>
      <c r="AA56" s="104" t="e">
        <f t="shared" si="6"/>
        <v>#VALUE!</v>
      </c>
      <c r="AB56" s="104" t="e">
        <f t="shared" si="7"/>
        <v>#VALUE!</v>
      </c>
      <c r="AC56" s="104" t="e">
        <f t="shared" si="8"/>
        <v>#VALUE!</v>
      </c>
      <c r="AD56" s="105" t="e">
        <f t="shared" si="9"/>
        <v>#VALUE!</v>
      </c>
      <c r="AE56" s="103" t="e">
        <f t="shared" si="10"/>
        <v>#VALUE!</v>
      </c>
      <c r="AF56" s="75" t="str">
        <f t="shared" si="11"/>
        <v>*</v>
      </c>
      <c r="AG56" s="104" t="e">
        <f t="shared" si="12"/>
        <v>#VALUE!</v>
      </c>
      <c r="AH56" s="104" t="e">
        <f t="shared" si="13"/>
        <v>#VALUE!</v>
      </c>
      <c r="AI56" s="104" t="e">
        <f t="shared" si="14"/>
        <v>#VALUE!</v>
      </c>
      <c r="AJ56" s="104" t="e">
        <f t="shared" si="15"/>
        <v>#VALUE!</v>
      </c>
      <c r="AK56" s="104" t="e">
        <f t="shared" si="16"/>
        <v>#VALUE!</v>
      </c>
      <c r="AL56" s="104" t="e">
        <f t="shared" si="17"/>
        <v>#VALUE!</v>
      </c>
      <c r="AM56" s="104" t="e">
        <f t="shared" si="18"/>
        <v>#VALUE!</v>
      </c>
      <c r="AN56" s="105" t="e">
        <f t="shared" si="19"/>
        <v>#VALUE!</v>
      </c>
      <c r="AO56" s="11" t="str">
        <f t="shared" si="20"/>
        <v>*</v>
      </c>
      <c r="AP56" s="75" t="str">
        <f t="shared" si="21"/>
        <v>*</v>
      </c>
      <c r="AQ56" s="104" t="str">
        <f t="shared" si="22"/>
        <v>*</v>
      </c>
      <c r="AR56" s="104" t="str">
        <f t="shared" si="23"/>
        <v>*</v>
      </c>
      <c r="AS56" s="104" t="str">
        <f t="shared" si="24"/>
        <v>*</v>
      </c>
      <c r="AT56" s="104" t="str">
        <f t="shared" si="25"/>
        <v>*</v>
      </c>
      <c r="AU56" s="104" t="str">
        <f t="shared" si="26"/>
        <v>*</v>
      </c>
      <c r="AV56" s="104" t="str">
        <f t="shared" si="27"/>
        <v>*</v>
      </c>
      <c r="AW56" s="104" t="str">
        <f t="shared" si="28"/>
        <v>*</v>
      </c>
      <c r="AX56" s="105" t="str">
        <f t="shared" si="29"/>
        <v>*</v>
      </c>
      <c r="AZ56" s="58" t="e">
        <f t="shared" si="35"/>
        <v>#VALUE!</v>
      </c>
      <c r="BA56" s="58" t="e">
        <f>1/(1+10^(AZ56-B56))</f>
        <v>#VALUE!</v>
      </c>
      <c r="BB56" s="58" t="e">
        <f t="shared" si="37"/>
        <v>#VALUE!</v>
      </c>
      <c r="BC56" s="58" t="e">
        <f t="shared" si="38"/>
        <v>#VALUE!</v>
      </c>
      <c r="BD56" s="58" t="e">
        <f t="shared" si="39"/>
        <v>#VALUE!</v>
      </c>
      <c r="BE56" s="58" t="e">
        <f t="shared" si="40"/>
        <v>#VALUE!</v>
      </c>
      <c r="BF56" s="58" t="e">
        <f t="shared" si="30"/>
        <v>#VALUE!</v>
      </c>
      <c r="BG56" s="58" t="e">
        <f t="shared" si="31"/>
        <v>#VALUE!</v>
      </c>
      <c r="BH56" s="58" t="e">
        <f t="shared" si="41"/>
        <v>#VALUE!</v>
      </c>
      <c r="BI56" s="58" t="e">
        <f t="shared" si="42"/>
        <v>#VALUE!</v>
      </c>
      <c r="BJ56" s="58" t="e">
        <f t="shared" si="32"/>
        <v>#VALUE!</v>
      </c>
      <c r="BK56" s="58" t="e">
        <f t="shared" si="43"/>
        <v>#VALUE!</v>
      </c>
      <c r="BL56" s="58" t="e">
        <f t="shared" si="33"/>
        <v>#VALUE!</v>
      </c>
      <c r="BM56" s="58" t="e">
        <f t="shared" si="34"/>
        <v>#VALUE!</v>
      </c>
      <c r="BN56" s="58" t="e">
        <f t="shared" si="44"/>
        <v>#VALUE!</v>
      </c>
    </row>
    <row r="57" spans="1:66" s="2" customFormat="1" x14ac:dyDescent="0.25">
      <c r="A57" s="11" t="str">
        <f>IF(ISNUMBER('Ambient Data'!C42),'Ambient Data'!C42,"*")</f>
        <v>*</v>
      </c>
      <c r="B57" s="11" t="str">
        <f>IF(ISNUMBER('Ambient Data'!D42),'Ambient Data'!D42,"*")</f>
        <v>*</v>
      </c>
      <c r="C57" s="75" t="str">
        <f>IF(ISNUMBER('Ambient Data'!M42),'Ambient Data'!M42,"*")</f>
        <v>*</v>
      </c>
      <c r="D57" s="75" t="str">
        <f>IF(ISNUMBER('Ambient Data'!E42),'Ambient Data'!E42,"*")</f>
        <v>*</v>
      </c>
      <c r="E57" s="75" t="str">
        <f>IF(ISNUMBER('Ambient Data'!G42),'Ambient Data'!G42,"*")</f>
        <v>*</v>
      </c>
      <c r="F57" s="75" t="str">
        <f>IF(ISNUMBER('Ambient Data'!H42),'Ambient Data'!H42,"*")</f>
        <v>*</v>
      </c>
      <c r="G57" s="75" t="str">
        <f>IF(ISNUMBER('Ambient Data'!I42),'Ambient Data'!I42,"*")</f>
        <v>*</v>
      </c>
      <c r="H57" s="75" t="str">
        <f>IF(ISNUMBER('Ambient Data'!J42),'Ambient Data'!J42,"*")</f>
        <v>*</v>
      </c>
      <c r="I57" s="75" t="str">
        <f>IF(ISNUMBER('Ambient Data'!K42),'Ambient Data'!K42,"*")</f>
        <v>*</v>
      </c>
      <c r="J57" s="75" t="str">
        <f>IF(ISNUMBER('Ambient Data'!L42),'Ambient Data'!L42,"*")</f>
        <v>*</v>
      </c>
      <c r="K57" s="11" t="str">
        <f>IF(ISNUMBER('Effluent Data'!C42),'Effluent Data'!C42,"*")</f>
        <v>*</v>
      </c>
      <c r="L57" s="11" t="str">
        <f>IF(ISNUMBER('Effluent Data'!D42),'Effluent Data'!D42,"*")</f>
        <v>*</v>
      </c>
      <c r="M57" s="75" t="str">
        <f>IF(ISNUMBER('Effluent Data'!M42),'Effluent Data'!M42,"*")</f>
        <v>*</v>
      </c>
      <c r="N57" s="75" t="str">
        <f>IF(ISNUMBER('Effluent Data'!E42),'Effluent Data'!E42,"*")</f>
        <v>*</v>
      </c>
      <c r="O57" s="75" t="str">
        <f>IF(ISNUMBER('Effluent Data'!G42),'Effluent Data'!G42,"*")</f>
        <v>*</v>
      </c>
      <c r="P57" s="75" t="str">
        <f>IF(ISNUMBER('Effluent Data'!H42),'Effluent Data'!H42,"*")</f>
        <v>*</v>
      </c>
      <c r="Q57" s="75" t="str">
        <f>IF(ISNUMBER('Effluent Data'!I42),'Effluent Data'!I42,"*")</f>
        <v>*</v>
      </c>
      <c r="R57" s="75" t="str">
        <f>IF(ISNUMBER('Effluent Data'!J42),'Effluent Data'!J42,"*")</f>
        <v>*</v>
      </c>
      <c r="S57" s="75" t="str">
        <f>IF(ISNUMBER('Effluent Data'!K42),'Effluent Data'!K42,"*")</f>
        <v>*</v>
      </c>
      <c r="T57" s="75" t="str">
        <f>IF(ISNUMBER('Effluent Data'!L42),'Effluent Data'!L42,"*")</f>
        <v>*</v>
      </c>
      <c r="U57" s="103" t="e">
        <f t="shared" ref="U57:U59" si="45">IF(AND($D$6="*",$D$9="*"),"*",(IF(ISNUMBER($D$6),(K57+A57*($D$6-1))/$D$6,(K57+A57*($D$13-1))/$D$13)))</f>
        <v>#VALUE!</v>
      </c>
      <c r="V57" s="75" t="str">
        <f t="shared" ref="V57:V59" si="46">IF(OR(ISNUMBER($D$6),ISNUMBER($D$13)),BH57-LOG((BG57/BF57)-1),"*")</f>
        <v>*</v>
      </c>
      <c r="W57" s="104" t="e">
        <f t="shared" ref="W57:W59" si="47">IF(AND($D$6="*",$D$9="*"),"*",(IF(ISNUMBER($D$6),(M57+C57*($D$6-1))/$D$6,(M57+C57*($D$13-1))/$D$13)))</f>
        <v>#VALUE!</v>
      </c>
      <c r="X57" s="104" t="e">
        <f t="shared" ref="X57:X59" si="48">IF(AND($D$6="*",$D$9="*"),"*",(IF(ISNUMBER($D$6),(N57+D57*($D$6-1))/$D$6,(N57+D57*($D$13-1))/$D$13)))</f>
        <v>#VALUE!</v>
      </c>
      <c r="Y57" s="104" t="e">
        <f t="shared" ref="Y57:Y59" si="49">IF(AND($D$6="*",$D$9="*"),"*",(IF(ISNUMBER($D$6),(O57+E57*($D$6-1))/$D$6,(O57+E57*($D$13-1))/$D$13)))</f>
        <v>#VALUE!</v>
      </c>
      <c r="Z57" s="104" t="e">
        <f t="shared" ref="Z57:Z59" si="50">IF(AND($D$6="*",$D$9="*"),"*",(IF(ISNUMBER($D$6),(P57+F57*($D$6-1))/$D$6,(P57+F57*($D$13-1))/$D$13)))</f>
        <v>#VALUE!</v>
      </c>
      <c r="AA57" s="104" t="e">
        <f t="shared" ref="AA57:AA59" si="51">IF(AND($D$6="*",$D$9="*"),"*",(IF(ISNUMBER($D$6),(Q57+G57*($D$6-1))/$D$6,(Q57+G57*($D$13-1))/$D$13)))</f>
        <v>#VALUE!</v>
      </c>
      <c r="AB57" s="104" t="e">
        <f t="shared" ref="AB57:AB59" si="52">IF(AND($D$6="*",$D$9="*"),"*",(IF(ISNUMBER($D$6),(R57+H57*($D$6-1))/$D$6,(R57+H57*($D$13-1))/$D$13)))</f>
        <v>#VALUE!</v>
      </c>
      <c r="AC57" s="104" t="e">
        <f t="shared" ref="AC57:AC59" si="53">IF(AND($D$6="*",$D$9="*"),"*",(IF(ISNUMBER($D$6),(S57+I57*($D$6-1))/$D$6,(S57+I57*($D$13-1))/$D$13)))</f>
        <v>#VALUE!</v>
      </c>
      <c r="AD57" s="105" t="e">
        <f t="shared" ref="AD57:AD59" si="54">IF(AND($D$6="*",$D$9="*"),"*",(IF(ISNUMBER($D$6),(T57+J57*($D$6-1))/$D$6,(T57+J57*($D$13-1))/$D$13)))</f>
        <v>#VALUE!</v>
      </c>
      <c r="AE57" s="103" t="e">
        <f t="shared" ref="AE57:AE59" si="55">IF(AND($D$7="*",$D$9="*"),"*",IF(ISNUMBER($D$7),A57+(K57-A57)/$D$7,A57+(K57-A57)/$D$14))</f>
        <v>#VALUE!</v>
      </c>
      <c r="AF57" s="75" t="str">
        <f t="shared" ref="AF57:AF59" si="56">IF(OR(ISNUMBER($D$7),ISNUMBER($D$14)),BK57-LOG((BJ57/BI57)-1),"*")</f>
        <v>*</v>
      </c>
      <c r="AG57" s="104" t="e">
        <f t="shared" ref="AG57:AG59" si="57">IF(AND($D$7="*",$D$9="*"),"*",IF(ISNUMBER($D$7),C57+(M57-C57)/$D$7,C57+(M57-C57)/$D$14))</f>
        <v>#VALUE!</v>
      </c>
      <c r="AH57" s="104" t="e">
        <f t="shared" ref="AH57:AH59" si="58">IF(AND($D$7="*",$D$9="*"),"*",IF(ISNUMBER($D$7),D57+(N57-D57)/$D$7,D57+(N57-D57)/$D$14))</f>
        <v>#VALUE!</v>
      </c>
      <c r="AI57" s="104" t="e">
        <f t="shared" ref="AI57:AI59" si="59">IF(AND($D$7="*",$D$9="*"),"*",IF(ISNUMBER($D$7),E57+(O57-E57)/$D$7,E57+(O57-E57)/$D$14))</f>
        <v>#VALUE!</v>
      </c>
      <c r="AJ57" s="104" t="e">
        <f t="shared" ref="AJ57:AJ59" si="60">IF(AND($D$7="*",$D$9="*"),"*",IF(ISNUMBER($D$7),F57+(P57-F57)/$D$7,F57+(P57-F57)/$D$14))</f>
        <v>#VALUE!</v>
      </c>
      <c r="AK57" s="104" t="e">
        <f t="shared" ref="AK57:AK59" si="61">IF(AND($D$7="*",$D$9="*"),"*",IF(ISNUMBER($D$7),G57+(Q57-G57)/$D$7,G57+(Q57-G57)/$D$14))</f>
        <v>#VALUE!</v>
      </c>
      <c r="AL57" s="104" t="e">
        <f t="shared" ref="AL57:AL59" si="62">IF(AND($D$7="*",$D$9="*"),"*",IF(ISNUMBER($D$7),H57+(R57-H57)/$D$7,H57+(R57-H57)/$D$14))</f>
        <v>#VALUE!</v>
      </c>
      <c r="AM57" s="104" t="e">
        <f t="shared" ref="AM57:AM59" si="63">IF(AND($D$7="*",$D$9="*"),"*",IF(ISNUMBER($D$7),I57+(S57-I57)/$D$7,I57+(S57-I57)/$D$14))</f>
        <v>#VALUE!</v>
      </c>
      <c r="AN57" s="105" t="e">
        <f t="shared" ref="AN57:AN59" si="64">IF(AND($D$7="*",$D$9="*"),"*",IF(ISNUMBER($D$7),J57+(T57-J57)/$D$7,J57+(T57-J57)/$D$14))</f>
        <v>#VALUE!</v>
      </c>
      <c r="AO57" s="11" t="str">
        <f t="shared" ref="AO57:AO59" si="65">IF(ISNUMBER($D$15),(K57+A57*($D$15-1))/$D$15,"*")</f>
        <v>*</v>
      </c>
      <c r="AP57" s="75" t="str">
        <f t="shared" ref="AP57:AP59" si="66">IF(ISNUMBER($D$15),BN57-LOG((BM57/BL57)-1),"*")</f>
        <v>*</v>
      </c>
      <c r="AQ57" s="104" t="str">
        <f t="shared" ref="AQ57:AQ59" si="67">IF(ISNUMBER($D$15),(M57+C57*($D$15-1))/$D$15,"*")</f>
        <v>*</v>
      </c>
      <c r="AR57" s="104" t="str">
        <f t="shared" ref="AR57:AR59" si="68">IF(ISNUMBER($D$15),(N57+D57*($D$15-1))/$D$15,"*")</f>
        <v>*</v>
      </c>
      <c r="AS57" s="104" t="str">
        <f t="shared" ref="AS57:AS59" si="69">IF(ISNUMBER($D$15),(O57+E57*($D$15-1))/$D$15,"*")</f>
        <v>*</v>
      </c>
      <c r="AT57" s="104" t="str">
        <f t="shared" ref="AT57:AT59" si="70">IF(ISNUMBER($D$15),(P57+F57*($D$15-1))/$D$15,"*")</f>
        <v>*</v>
      </c>
      <c r="AU57" s="104" t="str">
        <f t="shared" ref="AU57:AU59" si="71">IF(ISNUMBER($D$15),(Q57+G57*($D$15-1))/$D$15,"*")</f>
        <v>*</v>
      </c>
      <c r="AV57" s="104" t="str">
        <f t="shared" ref="AV57:AV59" si="72">IF(ISNUMBER($D$15),(R57+H57*($D$15-1))/$D$15,"*")</f>
        <v>*</v>
      </c>
      <c r="AW57" s="104" t="str">
        <f t="shared" ref="AW57:AW59" si="73">IF(ISNUMBER($D$15),(S57+I57*($D$15-1))/$D$15,"*")</f>
        <v>*</v>
      </c>
      <c r="AX57" s="105" t="str">
        <f t="shared" ref="AX57:AX59" si="74">IF(ISNUMBER($D$15),(T57+J57*($D$15-1))/$D$15,"*")</f>
        <v>*</v>
      </c>
    </row>
    <row r="58" spans="1:66" s="2" customFormat="1" x14ac:dyDescent="0.25">
      <c r="A58" s="11" t="str">
        <f>IF(ISNUMBER('Ambient Data'!C43),'Ambient Data'!C43,"*")</f>
        <v>*</v>
      </c>
      <c r="B58" s="11" t="str">
        <f>IF(ISNUMBER('Ambient Data'!D43),'Ambient Data'!D43,"*")</f>
        <v>*</v>
      </c>
      <c r="C58" s="75" t="str">
        <f>IF(ISNUMBER('Ambient Data'!M43),'Ambient Data'!M43,"*")</f>
        <v>*</v>
      </c>
      <c r="D58" s="75" t="str">
        <f>IF(ISNUMBER('Ambient Data'!E43),'Ambient Data'!E43,"*")</f>
        <v>*</v>
      </c>
      <c r="E58" s="75" t="str">
        <f>IF(ISNUMBER('Ambient Data'!G43),'Ambient Data'!G43,"*")</f>
        <v>*</v>
      </c>
      <c r="F58" s="75" t="str">
        <f>IF(ISNUMBER('Ambient Data'!H43),'Ambient Data'!H43,"*")</f>
        <v>*</v>
      </c>
      <c r="G58" s="75" t="str">
        <f>IF(ISNUMBER('Ambient Data'!I43),'Ambient Data'!I43,"*")</f>
        <v>*</v>
      </c>
      <c r="H58" s="75" t="str">
        <f>IF(ISNUMBER('Ambient Data'!J43),'Ambient Data'!J43,"*")</f>
        <v>*</v>
      </c>
      <c r="I58" s="75" t="str">
        <f>IF(ISNUMBER('Ambient Data'!K43),'Ambient Data'!K43,"*")</f>
        <v>*</v>
      </c>
      <c r="J58" s="75" t="str">
        <f>IF(ISNUMBER('Ambient Data'!L43),'Ambient Data'!L43,"*")</f>
        <v>*</v>
      </c>
      <c r="K58" s="11" t="str">
        <f>IF(ISNUMBER('Effluent Data'!C43),'Effluent Data'!C43,"*")</f>
        <v>*</v>
      </c>
      <c r="L58" s="11" t="str">
        <f>IF(ISNUMBER('Effluent Data'!D43),'Effluent Data'!D43,"*")</f>
        <v>*</v>
      </c>
      <c r="M58" s="75" t="str">
        <f>IF(ISNUMBER('Effluent Data'!M43),'Effluent Data'!M43,"*")</f>
        <v>*</v>
      </c>
      <c r="N58" s="75" t="str">
        <f>IF(ISNUMBER('Effluent Data'!E43),'Effluent Data'!E43,"*")</f>
        <v>*</v>
      </c>
      <c r="O58" s="75" t="str">
        <f>IF(ISNUMBER('Effluent Data'!G43),'Effluent Data'!G43,"*")</f>
        <v>*</v>
      </c>
      <c r="P58" s="75" t="str">
        <f>IF(ISNUMBER('Effluent Data'!H43),'Effluent Data'!H43,"*")</f>
        <v>*</v>
      </c>
      <c r="Q58" s="75" t="str">
        <f>IF(ISNUMBER('Effluent Data'!I43),'Effluent Data'!I43,"*")</f>
        <v>*</v>
      </c>
      <c r="R58" s="75" t="str">
        <f>IF(ISNUMBER('Effluent Data'!J43),'Effluent Data'!J43,"*")</f>
        <v>*</v>
      </c>
      <c r="S58" s="75" t="str">
        <f>IF(ISNUMBER('Effluent Data'!K43),'Effluent Data'!K43,"*")</f>
        <v>*</v>
      </c>
      <c r="T58" s="75" t="str">
        <f>IF(ISNUMBER('Effluent Data'!L43),'Effluent Data'!L43,"*")</f>
        <v>*</v>
      </c>
      <c r="U58" s="103" t="e">
        <f t="shared" si="45"/>
        <v>#VALUE!</v>
      </c>
      <c r="V58" s="75" t="str">
        <f t="shared" si="46"/>
        <v>*</v>
      </c>
      <c r="W58" s="104" t="e">
        <f t="shared" si="47"/>
        <v>#VALUE!</v>
      </c>
      <c r="X58" s="104" t="e">
        <f t="shared" si="48"/>
        <v>#VALUE!</v>
      </c>
      <c r="Y58" s="104" t="e">
        <f t="shared" si="49"/>
        <v>#VALUE!</v>
      </c>
      <c r="Z58" s="104" t="e">
        <f t="shared" si="50"/>
        <v>#VALUE!</v>
      </c>
      <c r="AA58" s="104" t="e">
        <f t="shared" si="51"/>
        <v>#VALUE!</v>
      </c>
      <c r="AB58" s="104" t="e">
        <f t="shared" si="52"/>
        <v>#VALUE!</v>
      </c>
      <c r="AC58" s="104" t="e">
        <f t="shared" si="53"/>
        <v>#VALUE!</v>
      </c>
      <c r="AD58" s="105" t="e">
        <f t="shared" si="54"/>
        <v>#VALUE!</v>
      </c>
      <c r="AE58" s="103" t="e">
        <f t="shared" si="55"/>
        <v>#VALUE!</v>
      </c>
      <c r="AF58" s="75" t="str">
        <f t="shared" si="56"/>
        <v>*</v>
      </c>
      <c r="AG58" s="104" t="e">
        <f t="shared" si="57"/>
        <v>#VALUE!</v>
      </c>
      <c r="AH58" s="104" t="e">
        <f t="shared" si="58"/>
        <v>#VALUE!</v>
      </c>
      <c r="AI58" s="104" t="e">
        <f t="shared" si="59"/>
        <v>#VALUE!</v>
      </c>
      <c r="AJ58" s="104" t="e">
        <f t="shared" si="60"/>
        <v>#VALUE!</v>
      </c>
      <c r="AK58" s="104" t="e">
        <f t="shared" si="61"/>
        <v>#VALUE!</v>
      </c>
      <c r="AL58" s="104" t="e">
        <f t="shared" si="62"/>
        <v>#VALUE!</v>
      </c>
      <c r="AM58" s="104" t="e">
        <f t="shared" si="63"/>
        <v>#VALUE!</v>
      </c>
      <c r="AN58" s="105" t="e">
        <f t="shared" si="64"/>
        <v>#VALUE!</v>
      </c>
      <c r="AO58" s="11" t="str">
        <f t="shared" si="65"/>
        <v>*</v>
      </c>
      <c r="AP58" s="75" t="str">
        <f t="shared" si="66"/>
        <v>*</v>
      </c>
      <c r="AQ58" s="104" t="str">
        <f t="shared" si="67"/>
        <v>*</v>
      </c>
      <c r="AR58" s="104" t="str">
        <f t="shared" si="68"/>
        <v>*</v>
      </c>
      <c r="AS58" s="104" t="str">
        <f t="shared" si="69"/>
        <v>*</v>
      </c>
      <c r="AT58" s="104" t="str">
        <f t="shared" si="70"/>
        <v>*</v>
      </c>
      <c r="AU58" s="104" t="str">
        <f t="shared" si="71"/>
        <v>*</v>
      </c>
      <c r="AV58" s="104" t="str">
        <f t="shared" si="72"/>
        <v>*</v>
      </c>
      <c r="AW58" s="104" t="str">
        <f t="shared" si="73"/>
        <v>*</v>
      </c>
      <c r="AX58" s="105" t="str">
        <f t="shared" si="74"/>
        <v>*</v>
      </c>
    </row>
    <row r="59" spans="1:66" s="2" customFormat="1" x14ac:dyDescent="0.25">
      <c r="A59" s="11" t="str">
        <f>IF(ISNUMBER('Ambient Data'!C44),'Ambient Data'!C44,"*")</f>
        <v>*</v>
      </c>
      <c r="B59" s="11" t="str">
        <f>IF(ISNUMBER('Ambient Data'!D44),'Ambient Data'!D44,"*")</f>
        <v>*</v>
      </c>
      <c r="C59" s="75" t="str">
        <f>IF(ISNUMBER('Ambient Data'!M44),'Ambient Data'!M44,"*")</f>
        <v>*</v>
      </c>
      <c r="D59" s="75" t="str">
        <f>IF(ISNUMBER('Ambient Data'!E44),'Ambient Data'!E44,"*")</f>
        <v>*</v>
      </c>
      <c r="E59" s="75" t="str">
        <f>IF(ISNUMBER('Ambient Data'!G44),'Ambient Data'!G44,"*")</f>
        <v>*</v>
      </c>
      <c r="F59" s="75" t="str">
        <f>IF(ISNUMBER('Ambient Data'!H44),'Ambient Data'!H44,"*")</f>
        <v>*</v>
      </c>
      <c r="G59" s="75" t="str">
        <f>IF(ISNUMBER('Ambient Data'!I44),'Ambient Data'!I44,"*")</f>
        <v>*</v>
      </c>
      <c r="H59" s="75" t="str">
        <f>IF(ISNUMBER('Ambient Data'!J44),'Ambient Data'!J44,"*")</f>
        <v>*</v>
      </c>
      <c r="I59" s="75" t="str">
        <f>IF(ISNUMBER('Ambient Data'!K44),'Ambient Data'!K44,"*")</f>
        <v>*</v>
      </c>
      <c r="J59" s="75" t="str">
        <f>IF(ISNUMBER('Ambient Data'!L44),'Ambient Data'!L44,"*")</f>
        <v>*</v>
      </c>
      <c r="K59" s="11" t="str">
        <f>IF(ISNUMBER('Effluent Data'!C44),'Effluent Data'!C44,"*")</f>
        <v>*</v>
      </c>
      <c r="L59" s="11" t="str">
        <f>IF(ISNUMBER('Effluent Data'!D44),'Effluent Data'!D44,"*")</f>
        <v>*</v>
      </c>
      <c r="M59" s="75" t="str">
        <f>IF(ISNUMBER('Effluent Data'!M44),'Effluent Data'!M44,"*")</f>
        <v>*</v>
      </c>
      <c r="N59" s="75" t="str">
        <f>IF(ISNUMBER('Effluent Data'!E44),'Effluent Data'!E44,"*")</f>
        <v>*</v>
      </c>
      <c r="O59" s="75" t="str">
        <f>IF(ISNUMBER('Effluent Data'!G44),'Effluent Data'!G44,"*")</f>
        <v>*</v>
      </c>
      <c r="P59" s="75" t="str">
        <f>IF(ISNUMBER('Effluent Data'!H44),'Effluent Data'!H44,"*")</f>
        <v>*</v>
      </c>
      <c r="Q59" s="75" t="str">
        <f>IF(ISNUMBER('Effluent Data'!I44),'Effluent Data'!I44,"*")</f>
        <v>*</v>
      </c>
      <c r="R59" s="75" t="str">
        <f>IF(ISNUMBER('Effluent Data'!J44),'Effluent Data'!J44,"*")</f>
        <v>*</v>
      </c>
      <c r="S59" s="75" t="str">
        <f>IF(ISNUMBER('Effluent Data'!K44),'Effluent Data'!K44,"*")</f>
        <v>*</v>
      </c>
      <c r="T59" s="75" t="str">
        <f>IF(ISNUMBER('Effluent Data'!L44),'Effluent Data'!L44,"*")</f>
        <v>*</v>
      </c>
      <c r="U59" s="103" t="e">
        <f t="shared" si="45"/>
        <v>#VALUE!</v>
      </c>
      <c r="V59" s="75" t="str">
        <f t="shared" si="46"/>
        <v>*</v>
      </c>
      <c r="W59" s="104" t="e">
        <f t="shared" si="47"/>
        <v>#VALUE!</v>
      </c>
      <c r="X59" s="104" t="e">
        <f t="shared" si="48"/>
        <v>#VALUE!</v>
      </c>
      <c r="Y59" s="104" t="e">
        <f t="shared" si="49"/>
        <v>#VALUE!</v>
      </c>
      <c r="Z59" s="104" t="e">
        <f t="shared" si="50"/>
        <v>#VALUE!</v>
      </c>
      <c r="AA59" s="104" t="e">
        <f t="shared" si="51"/>
        <v>#VALUE!</v>
      </c>
      <c r="AB59" s="104" t="e">
        <f t="shared" si="52"/>
        <v>#VALUE!</v>
      </c>
      <c r="AC59" s="104" t="e">
        <f t="shared" si="53"/>
        <v>#VALUE!</v>
      </c>
      <c r="AD59" s="105" t="e">
        <f t="shared" si="54"/>
        <v>#VALUE!</v>
      </c>
      <c r="AE59" s="103" t="e">
        <f t="shared" si="55"/>
        <v>#VALUE!</v>
      </c>
      <c r="AF59" s="75" t="str">
        <f t="shared" si="56"/>
        <v>*</v>
      </c>
      <c r="AG59" s="104" t="e">
        <f t="shared" si="57"/>
        <v>#VALUE!</v>
      </c>
      <c r="AH59" s="104" t="e">
        <f t="shared" si="58"/>
        <v>#VALUE!</v>
      </c>
      <c r="AI59" s="104" t="e">
        <f t="shared" si="59"/>
        <v>#VALUE!</v>
      </c>
      <c r="AJ59" s="104" t="e">
        <f t="shared" si="60"/>
        <v>#VALUE!</v>
      </c>
      <c r="AK59" s="104" t="e">
        <f t="shared" si="61"/>
        <v>#VALUE!</v>
      </c>
      <c r="AL59" s="104" t="e">
        <f t="shared" si="62"/>
        <v>#VALUE!</v>
      </c>
      <c r="AM59" s="104" t="e">
        <f t="shared" si="63"/>
        <v>#VALUE!</v>
      </c>
      <c r="AN59" s="105" t="e">
        <f t="shared" si="64"/>
        <v>#VALUE!</v>
      </c>
      <c r="AO59" s="11" t="str">
        <f t="shared" si="65"/>
        <v>*</v>
      </c>
      <c r="AP59" s="75" t="str">
        <f t="shared" si="66"/>
        <v>*</v>
      </c>
      <c r="AQ59" s="104" t="str">
        <f t="shared" si="67"/>
        <v>*</v>
      </c>
      <c r="AR59" s="104" t="str">
        <f t="shared" si="68"/>
        <v>*</v>
      </c>
      <c r="AS59" s="104" t="str">
        <f t="shared" si="69"/>
        <v>*</v>
      </c>
      <c r="AT59" s="104" t="str">
        <f t="shared" si="70"/>
        <v>*</v>
      </c>
      <c r="AU59" s="104" t="str">
        <f t="shared" si="71"/>
        <v>*</v>
      </c>
      <c r="AV59" s="104" t="str">
        <f t="shared" si="72"/>
        <v>*</v>
      </c>
      <c r="AW59" s="104" t="str">
        <f t="shared" si="73"/>
        <v>*</v>
      </c>
      <c r="AX59" s="105" t="str">
        <f t="shared" si="74"/>
        <v>*</v>
      </c>
    </row>
    <row r="60" spans="1:66" s="2" customFormat="1" x14ac:dyDescent="0.25"/>
    <row r="61" spans="1:66" s="2" customFormat="1" x14ac:dyDescent="0.25"/>
    <row r="62" spans="1:66" s="2" customFormat="1" x14ac:dyDescent="0.25"/>
    <row r="63" spans="1:66" s="2" customFormat="1" x14ac:dyDescent="0.25"/>
    <row r="64" spans="1:66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pans="5:20" s="2" customFormat="1" x14ac:dyDescent="0.25"/>
    <row r="210" spans="5:20" s="2" customFormat="1" x14ac:dyDescent="0.25"/>
    <row r="211" spans="5:20" s="2" customFormat="1" x14ac:dyDescent="0.25"/>
    <row r="212" spans="5:20" s="2" customFormat="1" x14ac:dyDescent="0.25"/>
    <row r="213" spans="5:20" s="2" customFormat="1" x14ac:dyDescent="0.25"/>
    <row r="214" spans="5:20" s="2" customFormat="1" x14ac:dyDescent="0.25"/>
    <row r="215" spans="5:20" s="2" customFormat="1" x14ac:dyDescent="0.25"/>
    <row r="216" spans="5:20" s="2" customFormat="1" x14ac:dyDescent="0.25"/>
    <row r="217" spans="5:20" x14ac:dyDescent="0.25">
      <c r="E217" s="106"/>
      <c r="F217" s="106"/>
      <c r="G217" s="106"/>
      <c r="H217" s="106"/>
      <c r="I217" s="106"/>
      <c r="J217" s="106"/>
      <c r="O217" s="106"/>
      <c r="P217" s="106"/>
      <c r="Q217" s="106"/>
      <c r="R217" s="106"/>
      <c r="S217" s="106"/>
      <c r="T217" s="106"/>
    </row>
  </sheetData>
  <mergeCells count="11">
    <mergeCell ref="A1:I1"/>
    <mergeCell ref="A2:I3"/>
    <mergeCell ref="A4:G5"/>
    <mergeCell ref="BI20:BK20"/>
    <mergeCell ref="BL20:BN20"/>
    <mergeCell ref="L6:R6"/>
    <mergeCell ref="L7:R17"/>
    <mergeCell ref="E13:I14"/>
    <mergeCell ref="BF20:BH20"/>
    <mergeCell ref="BC20:BE20"/>
    <mergeCell ref="AZ20:BB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17"/>
  <sheetViews>
    <sheetView zoomScaleNormal="100" workbookViewId="0">
      <selection activeCell="AC30" sqref="AC30"/>
    </sheetView>
  </sheetViews>
  <sheetFormatPr defaultRowHeight="15" x14ac:dyDescent="0.25"/>
  <cols>
    <col min="1" max="1" width="8.85546875" style="31"/>
    <col min="2" max="2" width="10.7109375" bestFit="1" customWidth="1"/>
    <col min="3" max="3" width="12.28515625" bestFit="1" customWidth="1"/>
    <col min="5" max="5" width="7.28515625" customWidth="1"/>
    <col min="16" max="16" width="5.28515625" customWidth="1"/>
    <col min="17" max="19" width="10.5703125" customWidth="1"/>
    <col min="20" max="22" width="9" customWidth="1"/>
    <col min="23" max="23" width="10.5703125" customWidth="1"/>
    <col min="24" max="24" width="5.140625" customWidth="1"/>
    <col min="25" max="25" width="9.140625" style="91"/>
    <col min="26" max="26" width="4.42578125" customWidth="1"/>
    <col min="27" max="27" width="6.140625" style="2" customWidth="1"/>
    <col min="28" max="28" width="12.140625" customWidth="1"/>
  </cols>
  <sheetData>
    <row r="1" spans="1:37" ht="33.75" customHeight="1" x14ac:dyDescent="0.25">
      <c r="A1" s="210" t="s">
        <v>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"/>
      <c r="X1" s="2"/>
      <c r="Y1" s="90"/>
      <c r="Z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 x14ac:dyDescent="0.25">
      <c r="A2" s="76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3" t="s">
        <v>147</v>
      </c>
      <c r="R2" s="2"/>
      <c r="S2" s="2"/>
      <c r="T2" s="2"/>
      <c r="U2" s="2"/>
      <c r="V2" s="2"/>
      <c r="W2" s="2"/>
      <c r="X2" s="2"/>
      <c r="Y2" s="133" t="s">
        <v>148</v>
      </c>
      <c r="Z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75" x14ac:dyDescent="0.25">
      <c r="A3" s="76" t="s">
        <v>166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1" t="s">
        <v>126</v>
      </c>
      <c r="R3" s="211" t="s">
        <v>127</v>
      </c>
      <c r="S3" s="211" t="s">
        <v>128</v>
      </c>
      <c r="T3" s="211" t="s">
        <v>76</v>
      </c>
      <c r="U3" s="211" t="s">
        <v>77</v>
      </c>
      <c r="V3" s="211" t="s">
        <v>4</v>
      </c>
      <c r="W3" s="211" t="s">
        <v>129</v>
      </c>
      <c r="X3" s="2"/>
      <c r="Y3" s="131" t="s">
        <v>76</v>
      </c>
      <c r="Z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 customHeight="1" thickBot="1" x14ac:dyDescent="0.3">
      <c r="A4" s="77" t="s">
        <v>0</v>
      </c>
      <c r="B4" s="70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23</v>
      </c>
      <c r="P4" s="2"/>
      <c r="Q4" s="211"/>
      <c r="R4" s="211"/>
      <c r="S4" s="211"/>
      <c r="T4" s="211"/>
      <c r="U4" s="211"/>
      <c r="V4" s="211"/>
      <c r="W4" s="211"/>
      <c r="X4" s="2"/>
      <c r="Y4" s="132" t="s">
        <v>39</v>
      </c>
      <c r="Z4" s="2"/>
      <c r="AA4" s="4" t="s">
        <v>74</v>
      </c>
      <c r="AB4" s="3"/>
      <c r="AC4" s="2"/>
      <c r="AD4" s="3"/>
      <c r="AE4" s="28" t="s">
        <v>75</v>
      </c>
      <c r="AF4" s="27" t="s">
        <v>20</v>
      </c>
      <c r="AG4" s="3"/>
      <c r="AH4" s="3"/>
      <c r="AI4" s="2"/>
      <c r="AJ4" s="2"/>
      <c r="AK4" s="2"/>
    </row>
    <row r="5" spans="1:37" ht="15" customHeight="1" x14ac:dyDescent="0.25">
      <c r="A5" s="78" t="str">
        <f>IF('Ambient Data'!A7="*","*",'Ambient Data'!A7)</f>
        <v>*</v>
      </c>
      <c r="B5" s="44" t="str">
        <f>IF(ISTEXT('Ambient Data'!B7),'Ambient Data'!B7,"*")</f>
        <v>*</v>
      </c>
      <c r="C5" s="12" t="str">
        <f>IF(ISNUMBER('Ambient Data'!C7),'Mixed Values'!U22,"*")</f>
        <v>*</v>
      </c>
      <c r="D5" s="12" t="str">
        <f>IF(ISNUMBER('Ambient Data'!D7),'Mixed Values'!V22,"*")</f>
        <v>*</v>
      </c>
      <c r="E5" s="41">
        <v>999</v>
      </c>
      <c r="F5" s="12" t="str">
        <f>IF(ISNUMBER('Ambient Data'!E7),'Mixed Values'!X22,"*")</f>
        <v>*</v>
      </c>
      <c r="G5" s="12">
        <f>IF(ISNUMBER('Ambient Data'!F7),'Ambient Data'!F7,"*")</f>
        <v>10</v>
      </c>
      <c r="H5" s="12" t="str">
        <f>IF(ISNUMBER('Ambient Data'!G7),'Mixed Values'!Y22,"*")</f>
        <v>*</v>
      </c>
      <c r="I5" s="12" t="str">
        <f>IF(ISNUMBER('Ambient Data'!H7),'Mixed Values'!Z22,"*")</f>
        <v>*</v>
      </c>
      <c r="J5" s="12" t="str">
        <f>IF(ISNUMBER('Ambient Data'!I7),'Mixed Values'!AA22,"*")</f>
        <v>*</v>
      </c>
      <c r="K5" s="12" t="str">
        <f>IF(ISNUMBER('Ambient Data'!J7),'Mixed Values'!AB22,"*")</f>
        <v>*</v>
      </c>
      <c r="L5" s="12" t="str">
        <f>IF(ISNUMBER('Ambient Data'!K7),'Mixed Values'!AC22,"*")</f>
        <v>*</v>
      </c>
      <c r="M5" s="12" t="str">
        <f>IF(ISNUMBER('Ambient Data'!L7),'Mixed Values'!AD22,"*")</f>
        <v>*</v>
      </c>
      <c r="N5" s="12" t="str">
        <f>IF(ISNUMBER('Ambient Data'!M7),'Mixed Values'!W22,"*")</f>
        <v>*</v>
      </c>
      <c r="O5" s="156">
        <f>IF(ISNUMBER('Ambient Data'!N7),'Ambient Data'!N7,"*")</f>
        <v>9.9999999999999995E-7</v>
      </c>
      <c r="P5" s="2"/>
      <c r="Q5" s="162" t="s">
        <v>20</v>
      </c>
      <c r="R5" s="88" t="s">
        <v>20</v>
      </c>
      <c r="S5" s="88" t="s">
        <v>20</v>
      </c>
      <c r="T5" s="88" t="s">
        <v>20</v>
      </c>
      <c r="U5" s="88" t="s">
        <v>20</v>
      </c>
      <c r="V5" s="88" t="s">
        <v>20</v>
      </c>
      <c r="W5" s="88" t="s">
        <v>20</v>
      </c>
      <c r="X5" s="2"/>
      <c r="Y5" s="89" t="str">
        <f>T5</f>
        <v>*</v>
      </c>
      <c r="Z5" s="2"/>
      <c r="AB5" s="22" t="s">
        <v>46</v>
      </c>
      <c r="AC5" s="23"/>
      <c r="AD5" s="23"/>
      <c r="AE5" s="23"/>
      <c r="AF5" s="23"/>
      <c r="AG5" s="23"/>
      <c r="AH5" s="24"/>
      <c r="AI5" s="2"/>
      <c r="AJ5" s="2"/>
      <c r="AK5" s="2"/>
    </row>
    <row r="6" spans="1:37" x14ac:dyDescent="0.25">
      <c r="A6" s="78" t="str">
        <f>IF('Ambient Data'!A8="*","*",'Ambient Data'!A8)</f>
        <v>*</v>
      </c>
      <c r="B6" s="44" t="str">
        <f>IF(ISTEXT('Ambient Data'!B8),'Ambient Data'!B8,"*")</f>
        <v>*</v>
      </c>
      <c r="C6" s="12" t="str">
        <f>IF(ISNUMBER('Ambient Data'!C8),'Mixed Values'!U23,"*")</f>
        <v>*</v>
      </c>
      <c r="D6" s="12" t="str">
        <f>IF(ISNUMBER('Ambient Data'!D8),'Mixed Values'!V23,"*")</f>
        <v>*</v>
      </c>
      <c r="E6" s="41">
        <v>999</v>
      </c>
      <c r="F6" s="12" t="str">
        <f>IF(ISNUMBER('Ambient Data'!E8),'Mixed Values'!X23,"*")</f>
        <v>*</v>
      </c>
      <c r="G6" s="12">
        <f>IF(ISNUMBER('Ambient Data'!F8),'Ambient Data'!F8,"*")</f>
        <v>10</v>
      </c>
      <c r="H6" s="12" t="str">
        <f>IF(ISNUMBER('Ambient Data'!G8),'Mixed Values'!Y23,"*")</f>
        <v>*</v>
      </c>
      <c r="I6" s="12" t="str">
        <f>IF(ISNUMBER('Ambient Data'!H8),'Mixed Values'!Z23,"*")</f>
        <v>*</v>
      </c>
      <c r="J6" s="12" t="str">
        <f>IF(ISNUMBER('Ambient Data'!I8),'Mixed Values'!AA23,"*")</f>
        <v>*</v>
      </c>
      <c r="K6" s="12" t="str">
        <f>IF(ISNUMBER('Ambient Data'!J8),'Mixed Values'!AB23,"*")</f>
        <v>*</v>
      </c>
      <c r="L6" s="12" t="str">
        <f>IF(ISNUMBER('Ambient Data'!K8),'Mixed Values'!AC23,"*")</f>
        <v>*</v>
      </c>
      <c r="M6" s="12" t="str">
        <f>IF(ISNUMBER('Ambient Data'!L8),'Mixed Values'!AD23,"*")</f>
        <v>*</v>
      </c>
      <c r="N6" s="12" t="str">
        <f>IF(ISNUMBER('Ambient Data'!M8),'Mixed Values'!W23,"*")</f>
        <v>*</v>
      </c>
      <c r="O6" s="156">
        <f>IF(ISNUMBER('Ambient Data'!N8),'Ambient Data'!N8,"*")</f>
        <v>9.9999999999999995E-7</v>
      </c>
      <c r="P6" s="2"/>
      <c r="Q6" s="162" t="s">
        <v>20</v>
      </c>
      <c r="R6" s="88" t="s">
        <v>20</v>
      </c>
      <c r="S6" s="88" t="s">
        <v>20</v>
      </c>
      <c r="T6" s="88" t="s">
        <v>20</v>
      </c>
      <c r="U6" s="88" t="s">
        <v>20</v>
      </c>
      <c r="V6" s="88" t="s">
        <v>20</v>
      </c>
      <c r="W6" s="88" t="s">
        <v>20</v>
      </c>
      <c r="X6" s="2"/>
      <c r="Y6" s="89" t="str">
        <f t="shared" ref="Y6:Y41" si="0">T6</f>
        <v>*</v>
      </c>
      <c r="Z6" s="2"/>
      <c r="AB6" s="201" t="s">
        <v>145</v>
      </c>
      <c r="AC6" s="202"/>
      <c r="AD6" s="202"/>
      <c r="AE6" s="202"/>
      <c r="AF6" s="202"/>
      <c r="AG6" s="202"/>
      <c r="AH6" s="203"/>
      <c r="AI6" s="2"/>
      <c r="AJ6" s="2"/>
      <c r="AK6" s="2"/>
    </row>
    <row r="7" spans="1:37" ht="15" customHeight="1" x14ac:dyDescent="0.25">
      <c r="A7" s="78" t="str">
        <f>IF('Ambient Data'!A9="*","*",'Ambient Data'!A9)</f>
        <v>*</v>
      </c>
      <c r="B7" s="44" t="str">
        <f>IF(ISTEXT('Ambient Data'!B9),'Ambient Data'!B9,"*")</f>
        <v>*</v>
      </c>
      <c r="C7" s="12" t="str">
        <f>IF(ISNUMBER('Ambient Data'!C9),'Mixed Values'!U24,"*")</f>
        <v>*</v>
      </c>
      <c r="D7" s="12" t="str">
        <f>IF(ISNUMBER('Ambient Data'!D9),'Mixed Values'!V24,"*")</f>
        <v>*</v>
      </c>
      <c r="E7" s="41">
        <v>999</v>
      </c>
      <c r="F7" s="12" t="str">
        <f>IF(ISNUMBER('Ambient Data'!E9),'Mixed Values'!X24,"*")</f>
        <v>*</v>
      </c>
      <c r="G7" s="12">
        <f>IF(ISNUMBER('Ambient Data'!F9),'Ambient Data'!F9,"*")</f>
        <v>10</v>
      </c>
      <c r="H7" s="12" t="str">
        <f>IF(ISNUMBER('Ambient Data'!G9),'Mixed Values'!Y24,"*")</f>
        <v>*</v>
      </c>
      <c r="I7" s="12" t="str">
        <f>IF(ISNUMBER('Ambient Data'!H9),'Mixed Values'!Z24,"*")</f>
        <v>*</v>
      </c>
      <c r="J7" s="12" t="str">
        <f>IF(ISNUMBER('Ambient Data'!I9),'Mixed Values'!AA24,"*")</f>
        <v>*</v>
      </c>
      <c r="K7" s="12" t="str">
        <f>IF(ISNUMBER('Ambient Data'!J9),'Mixed Values'!AB24,"*")</f>
        <v>*</v>
      </c>
      <c r="L7" s="12" t="str">
        <f>IF(ISNUMBER('Ambient Data'!K9),'Mixed Values'!AC24,"*")</f>
        <v>*</v>
      </c>
      <c r="M7" s="12" t="str">
        <f>IF(ISNUMBER('Ambient Data'!L9),'Mixed Values'!AD24,"*")</f>
        <v>*</v>
      </c>
      <c r="N7" s="12" t="str">
        <f>IF(ISNUMBER('Ambient Data'!M9),'Mixed Values'!W24,"*")</f>
        <v>*</v>
      </c>
      <c r="O7" s="156">
        <f>IF(ISNUMBER('Ambient Data'!N9),'Ambient Data'!N9,"*")</f>
        <v>9.9999999999999995E-7</v>
      </c>
      <c r="P7" s="2"/>
      <c r="Q7" s="162" t="s">
        <v>20</v>
      </c>
      <c r="R7" s="88" t="s">
        <v>20</v>
      </c>
      <c r="S7" s="88" t="s">
        <v>20</v>
      </c>
      <c r="T7" s="88" t="s">
        <v>20</v>
      </c>
      <c r="U7" s="88" t="s">
        <v>20</v>
      </c>
      <c r="V7" s="88" t="s">
        <v>20</v>
      </c>
      <c r="W7" s="88" t="s">
        <v>20</v>
      </c>
      <c r="X7" s="2"/>
      <c r="Y7" s="89" t="str">
        <f t="shared" si="0"/>
        <v>*</v>
      </c>
      <c r="Z7" s="2"/>
      <c r="AB7" s="204"/>
      <c r="AC7" s="205"/>
      <c r="AD7" s="205"/>
      <c r="AE7" s="205"/>
      <c r="AF7" s="205"/>
      <c r="AG7" s="205"/>
      <c r="AH7" s="206"/>
      <c r="AI7" s="2"/>
      <c r="AJ7" s="2"/>
      <c r="AK7" s="2"/>
    </row>
    <row r="8" spans="1:37" ht="15" customHeight="1" x14ac:dyDescent="0.25">
      <c r="A8" s="78" t="str">
        <f>IF('Ambient Data'!A10="*","*",'Ambient Data'!A10)</f>
        <v>*</v>
      </c>
      <c r="B8" s="44" t="str">
        <f>IF(ISTEXT('Ambient Data'!B10),'Ambient Data'!B10,"*")</f>
        <v>*</v>
      </c>
      <c r="C8" s="12" t="str">
        <f>IF(ISNUMBER('Ambient Data'!C10),'Mixed Values'!U25,"*")</f>
        <v>*</v>
      </c>
      <c r="D8" s="12" t="str">
        <f>IF(ISNUMBER('Ambient Data'!D10),'Mixed Values'!V25,"*")</f>
        <v>*</v>
      </c>
      <c r="E8" s="41">
        <v>999</v>
      </c>
      <c r="F8" s="12" t="str">
        <f>IF(ISNUMBER('Ambient Data'!E10),'Mixed Values'!X25,"*")</f>
        <v>*</v>
      </c>
      <c r="G8" s="12">
        <f>IF(ISNUMBER('Ambient Data'!F10),'Ambient Data'!F10,"*")</f>
        <v>10</v>
      </c>
      <c r="H8" s="12" t="str">
        <f>IF(ISNUMBER('Ambient Data'!G10),'Mixed Values'!Y25,"*")</f>
        <v>*</v>
      </c>
      <c r="I8" s="12" t="str">
        <f>IF(ISNUMBER('Ambient Data'!H10),'Mixed Values'!Z25,"*")</f>
        <v>*</v>
      </c>
      <c r="J8" s="12" t="str">
        <f>IF(ISNUMBER('Ambient Data'!I10),'Mixed Values'!AA25,"*")</f>
        <v>*</v>
      </c>
      <c r="K8" s="12" t="str">
        <f>IF(ISNUMBER('Ambient Data'!J10),'Mixed Values'!AB25,"*")</f>
        <v>*</v>
      </c>
      <c r="L8" s="12" t="str">
        <f>IF(ISNUMBER('Ambient Data'!K10),'Mixed Values'!AC25,"*")</f>
        <v>*</v>
      </c>
      <c r="M8" s="12" t="str">
        <f>IF(ISNUMBER('Ambient Data'!L10),'Mixed Values'!AD25,"*")</f>
        <v>*</v>
      </c>
      <c r="N8" s="12" t="str">
        <f>IF(ISNUMBER('Ambient Data'!M10),'Mixed Values'!W25,"*")</f>
        <v>*</v>
      </c>
      <c r="O8" s="156">
        <f>IF(ISNUMBER('Ambient Data'!N10),'Ambient Data'!N10,"*")</f>
        <v>9.9999999999999995E-7</v>
      </c>
      <c r="P8" s="2"/>
      <c r="Q8" s="162" t="s">
        <v>20</v>
      </c>
      <c r="R8" s="88" t="s">
        <v>20</v>
      </c>
      <c r="S8" s="88" t="s">
        <v>20</v>
      </c>
      <c r="T8" s="88" t="s">
        <v>20</v>
      </c>
      <c r="U8" s="88" t="s">
        <v>20</v>
      </c>
      <c r="V8" s="88" t="s">
        <v>20</v>
      </c>
      <c r="W8" s="88" t="s">
        <v>20</v>
      </c>
      <c r="X8" s="2"/>
      <c r="Y8" s="89" t="str">
        <f t="shared" si="0"/>
        <v>*</v>
      </c>
      <c r="Z8" s="2"/>
      <c r="AB8" s="204"/>
      <c r="AC8" s="205"/>
      <c r="AD8" s="205"/>
      <c r="AE8" s="205"/>
      <c r="AF8" s="205"/>
      <c r="AG8" s="205"/>
      <c r="AH8" s="206"/>
      <c r="AI8" s="2"/>
      <c r="AJ8" s="2"/>
      <c r="AK8" s="2"/>
    </row>
    <row r="9" spans="1:37" ht="15" customHeight="1" x14ac:dyDescent="0.25">
      <c r="A9" s="78" t="str">
        <f>IF('Ambient Data'!A11="*","*",'Ambient Data'!A11)</f>
        <v>*</v>
      </c>
      <c r="B9" s="44" t="str">
        <f>IF(ISTEXT('Ambient Data'!B11),'Ambient Data'!B11,"*")</f>
        <v>*</v>
      </c>
      <c r="C9" s="12" t="str">
        <f>IF(ISNUMBER('Ambient Data'!C11),'Mixed Values'!U26,"*")</f>
        <v>*</v>
      </c>
      <c r="D9" s="12" t="str">
        <f>IF(ISNUMBER('Ambient Data'!D11),'Mixed Values'!V26,"*")</f>
        <v>*</v>
      </c>
      <c r="E9" s="41">
        <v>999</v>
      </c>
      <c r="F9" s="12" t="str">
        <f>IF(ISNUMBER('Ambient Data'!E11),'Mixed Values'!X26,"*")</f>
        <v>*</v>
      </c>
      <c r="G9" s="12">
        <f>IF(ISNUMBER('Ambient Data'!F11),'Ambient Data'!F11,"*")</f>
        <v>10</v>
      </c>
      <c r="H9" s="12" t="str">
        <f>IF(ISNUMBER('Ambient Data'!G11),'Mixed Values'!Y26,"*")</f>
        <v>*</v>
      </c>
      <c r="I9" s="12" t="str">
        <f>IF(ISNUMBER('Ambient Data'!H11),'Mixed Values'!Z26,"*")</f>
        <v>*</v>
      </c>
      <c r="J9" s="12" t="str">
        <f>IF(ISNUMBER('Ambient Data'!I11),'Mixed Values'!AA26,"*")</f>
        <v>*</v>
      </c>
      <c r="K9" s="12" t="str">
        <f>IF(ISNUMBER('Ambient Data'!J11),'Mixed Values'!AB26,"*")</f>
        <v>*</v>
      </c>
      <c r="L9" s="12" t="str">
        <f>IF(ISNUMBER('Ambient Data'!K11),'Mixed Values'!AC26,"*")</f>
        <v>*</v>
      </c>
      <c r="M9" s="12" t="str">
        <f>IF(ISNUMBER('Ambient Data'!L11),'Mixed Values'!AD26,"*")</f>
        <v>*</v>
      </c>
      <c r="N9" s="12" t="str">
        <f>IF(ISNUMBER('Ambient Data'!M11),'Mixed Values'!W26,"*")</f>
        <v>*</v>
      </c>
      <c r="O9" s="156">
        <f>IF(ISNUMBER('Ambient Data'!N11),'Ambient Data'!N11,"*")</f>
        <v>9.9999999999999995E-7</v>
      </c>
      <c r="P9" s="2"/>
      <c r="Q9" s="162" t="s">
        <v>20</v>
      </c>
      <c r="R9" s="88" t="s">
        <v>20</v>
      </c>
      <c r="S9" s="88" t="s">
        <v>20</v>
      </c>
      <c r="T9" s="88" t="s">
        <v>20</v>
      </c>
      <c r="U9" s="88" t="s">
        <v>20</v>
      </c>
      <c r="V9" s="88" t="s">
        <v>20</v>
      </c>
      <c r="W9" s="88" t="s">
        <v>20</v>
      </c>
      <c r="X9" s="2"/>
      <c r="Y9" s="89" t="str">
        <f t="shared" si="0"/>
        <v>*</v>
      </c>
      <c r="Z9" s="2"/>
      <c r="AB9" s="204"/>
      <c r="AC9" s="205"/>
      <c r="AD9" s="205"/>
      <c r="AE9" s="205"/>
      <c r="AF9" s="205"/>
      <c r="AG9" s="205"/>
      <c r="AH9" s="206"/>
      <c r="AI9" s="2"/>
      <c r="AJ9" s="2"/>
      <c r="AK9" s="2"/>
    </row>
    <row r="10" spans="1:37" ht="15" customHeight="1" x14ac:dyDescent="0.25">
      <c r="A10" s="78" t="str">
        <f>IF('Ambient Data'!A12="*","*",'Ambient Data'!A12)</f>
        <v>*</v>
      </c>
      <c r="B10" s="44" t="str">
        <f>IF(ISTEXT('Ambient Data'!B12),'Ambient Data'!B12,"*")</f>
        <v>*</v>
      </c>
      <c r="C10" s="12" t="str">
        <f>IF(ISNUMBER('Ambient Data'!C12),'Mixed Values'!U27,"*")</f>
        <v>*</v>
      </c>
      <c r="D10" s="12" t="str">
        <f>IF(ISNUMBER('Ambient Data'!D12),'Mixed Values'!V27,"*")</f>
        <v>*</v>
      </c>
      <c r="E10" s="41">
        <v>999</v>
      </c>
      <c r="F10" s="12" t="str">
        <f>IF(ISNUMBER('Ambient Data'!E12),'Mixed Values'!X27,"*")</f>
        <v>*</v>
      </c>
      <c r="G10" s="12">
        <f>IF(ISNUMBER('Ambient Data'!F12),'Ambient Data'!F12,"*")</f>
        <v>10</v>
      </c>
      <c r="H10" s="12" t="str">
        <f>IF(ISNUMBER('Ambient Data'!G12),'Mixed Values'!Y27,"*")</f>
        <v>*</v>
      </c>
      <c r="I10" s="12" t="str">
        <f>IF(ISNUMBER('Ambient Data'!H12),'Mixed Values'!Z27,"*")</f>
        <v>*</v>
      </c>
      <c r="J10" s="12" t="str">
        <f>IF(ISNUMBER('Ambient Data'!I12),'Mixed Values'!AA27,"*")</f>
        <v>*</v>
      </c>
      <c r="K10" s="12" t="str">
        <f>IF(ISNUMBER('Ambient Data'!J12),'Mixed Values'!AB27,"*")</f>
        <v>*</v>
      </c>
      <c r="L10" s="12" t="str">
        <f>IF(ISNUMBER('Ambient Data'!K12),'Mixed Values'!AC27,"*")</f>
        <v>*</v>
      </c>
      <c r="M10" s="12" t="str">
        <f>IF(ISNUMBER('Ambient Data'!L12),'Mixed Values'!AD27,"*")</f>
        <v>*</v>
      </c>
      <c r="N10" s="12" t="str">
        <f>IF(ISNUMBER('Ambient Data'!M12),'Mixed Values'!W27,"*")</f>
        <v>*</v>
      </c>
      <c r="O10" s="156">
        <f>IF(ISNUMBER('Ambient Data'!N12),'Ambient Data'!N12,"*")</f>
        <v>9.9999999999999995E-7</v>
      </c>
      <c r="P10" s="2"/>
      <c r="Q10" s="162" t="s">
        <v>20</v>
      </c>
      <c r="R10" s="88" t="s">
        <v>20</v>
      </c>
      <c r="S10" s="88" t="s">
        <v>20</v>
      </c>
      <c r="T10" s="88" t="s">
        <v>20</v>
      </c>
      <c r="U10" s="88" t="s">
        <v>20</v>
      </c>
      <c r="V10" s="88" t="s">
        <v>20</v>
      </c>
      <c r="W10" s="88" t="s">
        <v>20</v>
      </c>
      <c r="X10" s="2"/>
      <c r="Y10" s="89" t="str">
        <f t="shared" si="0"/>
        <v>*</v>
      </c>
      <c r="Z10" s="2"/>
      <c r="AB10" s="204"/>
      <c r="AC10" s="205"/>
      <c r="AD10" s="205"/>
      <c r="AE10" s="205"/>
      <c r="AF10" s="205"/>
      <c r="AG10" s="205"/>
      <c r="AH10" s="206"/>
      <c r="AI10" s="2"/>
      <c r="AJ10" s="2"/>
      <c r="AK10" s="2"/>
    </row>
    <row r="11" spans="1:37" x14ac:dyDescent="0.25">
      <c r="A11" s="78" t="str">
        <f>IF('Ambient Data'!A13="*","*",'Ambient Data'!A13)</f>
        <v>*</v>
      </c>
      <c r="B11" s="44" t="str">
        <f>IF(ISTEXT('Ambient Data'!B13),'Ambient Data'!B13,"*")</f>
        <v>*</v>
      </c>
      <c r="C11" s="12" t="str">
        <f>IF(ISNUMBER('Ambient Data'!C13),'Mixed Values'!U28,"*")</f>
        <v>*</v>
      </c>
      <c r="D11" s="12" t="str">
        <f>IF(ISNUMBER('Ambient Data'!D13),'Mixed Values'!V28,"*")</f>
        <v>*</v>
      </c>
      <c r="E11" s="41">
        <v>999</v>
      </c>
      <c r="F11" s="12" t="str">
        <f>IF(ISNUMBER('Ambient Data'!E13),'Mixed Values'!X28,"*")</f>
        <v>*</v>
      </c>
      <c r="G11" s="12">
        <f>IF(ISNUMBER('Ambient Data'!F13),'Ambient Data'!F13,"*")</f>
        <v>10</v>
      </c>
      <c r="H11" s="12" t="str">
        <f>IF(ISNUMBER('Ambient Data'!G13),'Mixed Values'!Y28,"*")</f>
        <v>*</v>
      </c>
      <c r="I11" s="12" t="str">
        <f>IF(ISNUMBER('Ambient Data'!H13),'Mixed Values'!Z28,"*")</f>
        <v>*</v>
      </c>
      <c r="J11" s="12" t="str">
        <f>IF(ISNUMBER('Ambient Data'!I13),'Mixed Values'!AA28,"*")</f>
        <v>*</v>
      </c>
      <c r="K11" s="12" t="str">
        <f>IF(ISNUMBER('Ambient Data'!J13),'Mixed Values'!AB28,"*")</f>
        <v>*</v>
      </c>
      <c r="L11" s="12" t="str">
        <f>IF(ISNUMBER('Ambient Data'!K13),'Mixed Values'!AC28,"*")</f>
        <v>*</v>
      </c>
      <c r="M11" s="12" t="str">
        <f>IF(ISNUMBER('Ambient Data'!L13),'Mixed Values'!AD28,"*")</f>
        <v>*</v>
      </c>
      <c r="N11" s="12" t="str">
        <f>IF(ISNUMBER('Ambient Data'!M13),'Mixed Values'!W28,"*")</f>
        <v>*</v>
      </c>
      <c r="O11" s="156">
        <f>IF(ISNUMBER('Ambient Data'!N13),'Ambient Data'!N13,"*")</f>
        <v>9.9999999999999995E-7</v>
      </c>
      <c r="P11" s="2"/>
      <c r="Q11" s="162" t="s">
        <v>20</v>
      </c>
      <c r="R11" s="88" t="s">
        <v>20</v>
      </c>
      <c r="S11" s="88" t="s">
        <v>20</v>
      </c>
      <c r="T11" s="88" t="s">
        <v>20</v>
      </c>
      <c r="U11" s="88" t="s">
        <v>20</v>
      </c>
      <c r="V11" s="88" t="s">
        <v>20</v>
      </c>
      <c r="W11" s="88" t="s">
        <v>20</v>
      </c>
      <c r="X11" s="2"/>
      <c r="Y11" s="89" t="str">
        <f t="shared" si="0"/>
        <v>*</v>
      </c>
      <c r="Z11" s="2"/>
      <c r="AB11" s="204"/>
      <c r="AC11" s="205"/>
      <c r="AD11" s="205"/>
      <c r="AE11" s="205"/>
      <c r="AF11" s="205"/>
      <c r="AG11" s="205"/>
      <c r="AH11" s="206"/>
      <c r="AI11" s="2"/>
      <c r="AJ11" s="2"/>
      <c r="AK11" s="2"/>
    </row>
    <row r="12" spans="1:37" ht="15" customHeight="1" x14ac:dyDescent="0.25">
      <c r="A12" s="78" t="str">
        <f>IF('Ambient Data'!A14="*","*",'Ambient Data'!A14)</f>
        <v>*</v>
      </c>
      <c r="B12" s="44" t="str">
        <f>IF(ISTEXT('Ambient Data'!B14),'Ambient Data'!B14,"*")</f>
        <v>*</v>
      </c>
      <c r="C12" s="12" t="str">
        <f>IF(ISNUMBER('Ambient Data'!C14),'Mixed Values'!U29,"*")</f>
        <v>*</v>
      </c>
      <c r="D12" s="12" t="str">
        <f>IF(ISNUMBER('Ambient Data'!D14),'Mixed Values'!V29,"*")</f>
        <v>*</v>
      </c>
      <c r="E12" s="41">
        <v>999</v>
      </c>
      <c r="F12" s="12" t="str">
        <f>IF(ISNUMBER('Ambient Data'!E14),'Mixed Values'!X29,"*")</f>
        <v>*</v>
      </c>
      <c r="G12" s="12">
        <f>IF(ISNUMBER('Ambient Data'!F14),'Ambient Data'!F14,"*")</f>
        <v>10</v>
      </c>
      <c r="H12" s="12" t="str">
        <f>IF(ISNUMBER('Ambient Data'!G14),'Mixed Values'!Y29,"*")</f>
        <v>*</v>
      </c>
      <c r="I12" s="12" t="str">
        <f>IF(ISNUMBER('Ambient Data'!H14),'Mixed Values'!Z29,"*")</f>
        <v>*</v>
      </c>
      <c r="J12" s="12" t="str">
        <f>IF(ISNUMBER('Ambient Data'!I14),'Mixed Values'!AA29,"*")</f>
        <v>*</v>
      </c>
      <c r="K12" s="12" t="str">
        <f>IF(ISNUMBER('Ambient Data'!J14),'Mixed Values'!AB29,"*")</f>
        <v>*</v>
      </c>
      <c r="L12" s="12" t="str">
        <f>IF(ISNUMBER('Ambient Data'!K14),'Mixed Values'!AC29,"*")</f>
        <v>*</v>
      </c>
      <c r="M12" s="12" t="str">
        <f>IF(ISNUMBER('Ambient Data'!L14),'Mixed Values'!AD29,"*")</f>
        <v>*</v>
      </c>
      <c r="N12" s="12" t="str">
        <f>IF(ISNUMBER('Ambient Data'!M14),'Mixed Values'!W29,"*")</f>
        <v>*</v>
      </c>
      <c r="O12" s="156">
        <f>IF(ISNUMBER('Ambient Data'!N14),'Ambient Data'!N14,"*")</f>
        <v>9.9999999999999995E-7</v>
      </c>
      <c r="P12" s="2"/>
      <c r="Q12" s="162" t="s">
        <v>20</v>
      </c>
      <c r="R12" s="88" t="s">
        <v>20</v>
      </c>
      <c r="S12" s="88" t="s">
        <v>20</v>
      </c>
      <c r="T12" s="88" t="s">
        <v>20</v>
      </c>
      <c r="U12" s="88" t="s">
        <v>20</v>
      </c>
      <c r="V12" s="88" t="s">
        <v>20</v>
      </c>
      <c r="W12" s="88" t="s">
        <v>20</v>
      </c>
      <c r="X12" s="2"/>
      <c r="Y12" s="89" t="str">
        <f t="shared" si="0"/>
        <v>*</v>
      </c>
      <c r="Z12" s="2"/>
      <c r="AB12" s="204"/>
      <c r="AC12" s="205"/>
      <c r="AD12" s="205"/>
      <c r="AE12" s="205"/>
      <c r="AF12" s="205"/>
      <c r="AG12" s="205"/>
      <c r="AH12" s="206"/>
      <c r="AI12" s="2"/>
      <c r="AJ12" s="2"/>
      <c r="AK12" s="2"/>
    </row>
    <row r="13" spans="1:37" x14ac:dyDescent="0.25">
      <c r="A13" s="78" t="str">
        <f>IF('Ambient Data'!A15="*","*",'Ambient Data'!A15)</f>
        <v>*</v>
      </c>
      <c r="B13" s="44" t="str">
        <f>IF(ISTEXT('Ambient Data'!B15),'Ambient Data'!B15,"*")</f>
        <v>*</v>
      </c>
      <c r="C13" s="12" t="str">
        <f>IF(ISNUMBER('Ambient Data'!C15),'Mixed Values'!U30,"*")</f>
        <v>*</v>
      </c>
      <c r="D13" s="12" t="str">
        <f>IF(ISNUMBER('Ambient Data'!D15),'Mixed Values'!V30,"*")</f>
        <v>*</v>
      </c>
      <c r="E13" s="41">
        <v>999</v>
      </c>
      <c r="F13" s="12" t="str">
        <f>IF(ISNUMBER('Ambient Data'!E15),'Mixed Values'!X30,"*")</f>
        <v>*</v>
      </c>
      <c r="G13" s="12">
        <f>IF(ISNUMBER('Ambient Data'!F15),'Ambient Data'!F15,"*")</f>
        <v>10</v>
      </c>
      <c r="H13" s="12" t="str">
        <f>IF(ISNUMBER('Ambient Data'!G15),'Mixed Values'!Y30,"*")</f>
        <v>*</v>
      </c>
      <c r="I13" s="12" t="str">
        <f>IF(ISNUMBER('Ambient Data'!H15),'Mixed Values'!Z30,"*")</f>
        <v>*</v>
      </c>
      <c r="J13" s="12" t="str">
        <f>IF(ISNUMBER('Ambient Data'!I15),'Mixed Values'!AA30,"*")</f>
        <v>*</v>
      </c>
      <c r="K13" s="12" t="str">
        <f>IF(ISNUMBER('Ambient Data'!J15),'Mixed Values'!AB30,"*")</f>
        <v>*</v>
      </c>
      <c r="L13" s="12" t="str">
        <f>IF(ISNUMBER('Ambient Data'!K15),'Mixed Values'!AC30,"*")</f>
        <v>*</v>
      </c>
      <c r="M13" s="12" t="str">
        <f>IF(ISNUMBER('Ambient Data'!L15),'Mixed Values'!AD30,"*")</f>
        <v>*</v>
      </c>
      <c r="N13" s="12" t="str">
        <f>IF(ISNUMBER('Ambient Data'!M15),'Mixed Values'!W30,"*")</f>
        <v>*</v>
      </c>
      <c r="O13" s="156">
        <f>IF(ISNUMBER('Ambient Data'!N15),'Ambient Data'!N15,"*")</f>
        <v>9.9999999999999995E-7</v>
      </c>
      <c r="P13" s="2"/>
      <c r="Q13" s="162" t="s">
        <v>20</v>
      </c>
      <c r="R13" s="88" t="s">
        <v>20</v>
      </c>
      <c r="S13" s="88" t="s">
        <v>20</v>
      </c>
      <c r="T13" s="88" t="s">
        <v>20</v>
      </c>
      <c r="U13" s="88" t="s">
        <v>20</v>
      </c>
      <c r="V13" s="88" t="s">
        <v>20</v>
      </c>
      <c r="W13" s="88" t="s">
        <v>20</v>
      </c>
      <c r="X13" s="2"/>
      <c r="Y13" s="89" t="str">
        <f t="shared" si="0"/>
        <v>*</v>
      </c>
      <c r="Z13" s="2"/>
      <c r="AB13" s="204"/>
      <c r="AC13" s="205"/>
      <c r="AD13" s="205"/>
      <c r="AE13" s="205"/>
      <c r="AF13" s="205"/>
      <c r="AG13" s="205"/>
      <c r="AH13" s="206"/>
      <c r="AI13" s="2"/>
      <c r="AJ13" s="2"/>
      <c r="AK13" s="2"/>
    </row>
    <row r="14" spans="1:37" x14ac:dyDescent="0.25">
      <c r="A14" s="78" t="str">
        <f>IF('Ambient Data'!A16="*","*",'Ambient Data'!A16)</f>
        <v>*</v>
      </c>
      <c r="B14" s="44" t="str">
        <f>IF(ISTEXT('Ambient Data'!B16),'Ambient Data'!B16,"*")</f>
        <v>*</v>
      </c>
      <c r="C14" s="12" t="str">
        <f>IF(ISNUMBER('Ambient Data'!C16),'Mixed Values'!U31,"*")</f>
        <v>*</v>
      </c>
      <c r="D14" s="12" t="str">
        <f>IF(ISNUMBER('Ambient Data'!D16),'Mixed Values'!V31,"*")</f>
        <v>*</v>
      </c>
      <c r="E14" s="41">
        <v>999</v>
      </c>
      <c r="F14" s="12" t="str">
        <f>IF(ISNUMBER('Ambient Data'!E16),'Mixed Values'!X31,"*")</f>
        <v>*</v>
      </c>
      <c r="G14" s="12">
        <f>IF(ISNUMBER('Ambient Data'!F16),'Ambient Data'!F16,"*")</f>
        <v>10</v>
      </c>
      <c r="H14" s="12" t="str">
        <f>IF(ISNUMBER('Ambient Data'!G16),'Mixed Values'!Y31,"*")</f>
        <v>*</v>
      </c>
      <c r="I14" s="12" t="str">
        <f>IF(ISNUMBER('Ambient Data'!H16),'Mixed Values'!Z31,"*")</f>
        <v>*</v>
      </c>
      <c r="J14" s="12" t="str">
        <f>IF(ISNUMBER('Ambient Data'!I16),'Mixed Values'!AA31,"*")</f>
        <v>*</v>
      </c>
      <c r="K14" s="12" t="str">
        <f>IF(ISNUMBER('Ambient Data'!J16),'Mixed Values'!AB31,"*")</f>
        <v>*</v>
      </c>
      <c r="L14" s="12" t="str">
        <f>IF(ISNUMBER('Ambient Data'!K16),'Mixed Values'!AC31,"*")</f>
        <v>*</v>
      </c>
      <c r="M14" s="12" t="str">
        <f>IF(ISNUMBER('Ambient Data'!L16),'Mixed Values'!AD31,"*")</f>
        <v>*</v>
      </c>
      <c r="N14" s="12" t="str">
        <f>IF(ISNUMBER('Ambient Data'!M16),'Mixed Values'!W31,"*")</f>
        <v>*</v>
      </c>
      <c r="O14" s="156">
        <f>IF(ISNUMBER('Ambient Data'!N16),'Ambient Data'!N16,"*")</f>
        <v>9.9999999999999995E-7</v>
      </c>
      <c r="P14" s="2"/>
      <c r="Q14" s="162" t="s">
        <v>20</v>
      </c>
      <c r="R14" s="88" t="s">
        <v>20</v>
      </c>
      <c r="S14" s="88" t="s">
        <v>20</v>
      </c>
      <c r="T14" s="88" t="s">
        <v>20</v>
      </c>
      <c r="U14" s="88" t="s">
        <v>20</v>
      </c>
      <c r="V14" s="88" t="s">
        <v>20</v>
      </c>
      <c r="W14" s="88" t="s">
        <v>20</v>
      </c>
      <c r="X14" s="2"/>
      <c r="Y14" s="89" t="str">
        <f t="shared" si="0"/>
        <v>*</v>
      </c>
      <c r="Z14" s="2"/>
      <c r="AB14" s="204"/>
      <c r="AC14" s="205"/>
      <c r="AD14" s="205"/>
      <c r="AE14" s="205"/>
      <c r="AF14" s="205"/>
      <c r="AG14" s="205"/>
      <c r="AH14" s="206"/>
      <c r="AI14" s="2"/>
      <c r="AJ14" s="2"/>
      <c r="AK14" s="2"/>
    </row>
    <row r="15" spans="1:37" x14ac:dyDescent="0.25">
      <c r="A15" s="78" t="str">
        <f>IF('Ambient Data'!A17="*","*",'Ambient Data'!A17)</f>
        <v>*</v>
      </c>
      <c r="B15" s="44" t="str">
        <f>IF(ISTEXT('Ambient Data'!B17),'Ambient Data'!B17,"*")</f>
        <v>*</v>
      </c>
      <c r="C15" s="12" t="str">
        <f>IF(ISNUMBER('Ambient Data'!C17),'Mixed Values'!U32,"*")</f>
        <v>*</v>
      </c>
      <c r="D15" s="12" t="str">
        <f>IF(ISNUMBER('Ambient Data'!D17),'Mixed Values'!V32,"*")</f>
        <v>*</v>
      </c>
      <c r="E15" s="41">
        <v>999</v>
      </c>
      <c r="F15" s="12" t="str">
        <f>IF(ISNUMBER('Ambient Data'!E17),'Mixed Values'!X32,"*")</f>
        <v>*</v>
      </c>
      <c r="G15" s="12">
        <f>IF(ISNUMBER('Ambient Data'!F17),'Ambient Data'!F17,"*")</f>
        <v>10</v>
      </c>
      <c r="H15" s="12" t="str">
        <f>IF(ISNUMBER('Ambient Data'!G17),'Mixed Values'!Y32,"*")</f>
        <v>*</v>
      </c>
      <c r="I15" s="12" t="str">
        <f>IF(ISNUMBER('Ambient Data'!H17),'Mixed Values'!Z32,"*")</f>
        <v>*</v>
      </c>
      <c r="J15" s="12" t="str">
        <f>IF(ISNUMBER('Ambient Data'!I17),'Mixed Values'!AA32,"*")</f>
        <v>*</v>
      </c>
      <c r="K15" s="12" t="str">
        <f>IF(ISNUMBER('Ambient Data'!J17),'Mixed Values'!AB32,"*")</f>
        <v>*</v>
      </c>
      <c r="L15" s="12" t="str">
        <f>IF(ISNUMBER('Ambient Data'!K17),'Mixed Values'!AC32,"*")</f>
        <v>*</v>
      </c>
      <c r="M15" s="12" t="str">
        <f>IF(ISNUMBER('Ambient Data'!L17),'Mixed Values'!AD32,"*")</f>
        <v>*</v>
      </c>
      <c r="N15" s="12" t="str">
        <f>IF(ISNUMBER('Ambient Data'!M17),'Mixed Values'!W32,"*")</f>
        <v>*</v>
      </c>
      <c r="O15" s="156">
        <f>IF(ISNUMBER('Ambient Data'!N17),'Ambient Data'!N17,"*")</f>
        <v>9.9999999999999995E-7</v>
      </c>
      <c r="P15" s="2"/>
      <c r="Q15" s="162" t="s">
        <v>20</v>
      </c>
      <c r="R15" s="88" t="s">
        <v>20</v>
      </c>
      <c r="S15" s="88" t="s">
        <v>20</v>
      </c>
      <c r="T15" s="88" t="s">
        <v>20</v>
      </c>
      <c r="U15" s="88" t="s">
        <v>20</v>
      </c>
      <c r="V15" s="88" t="s">
        <v>20</v>
      </c>
      <c r="W15" s="88" t="s">
        <v>20</v>
      </c>
      <c r="X15" s="2"/>
      <c r="Y15" s="89" t="str">
        <f t="shared" si="0"/>
        <v>*</v>
      </c>
      <c r="Z15" s="2"/>
      <c r="AB15" s="204"/>
      <c r="AC15" s="205"/>
      <c r="AD15" s="205"/>
      <c r="AE15" s="205"/>
      <c r="AF15" s="205"/>
      <c r="AG15" s="205"/>
      <c r="AH15" s="206"/>
      <c r="AI15" s="2"/>
      <c r="AJ15" s="2"/>
      <c r="AK15" s="2"/>
    </row>
    <row r="16" spans="1:37" x14ac:dyDescent="0.25">
      <c r="A16" s="78" t="str">
        <f>IF('Ambient Data'!A18="*","*",'Ambient Data'!A18)</f>
        <v>*</v>
      </c>
      <c r="B16" s="44" t="str">
        <f>IF(ISTEXT('Ambient Data'!B18),'Ambient Data'!B18,"*")</f>
        <v>*</v>
      </c>
      <c r="C16" s="12" t="str">
        <f>IF(ISNUMBER('Ambient Data'!C18),'Mixed Values'!U33,"*")</f>
        <v>*</v>
      </c>
      <c r="D16" s="12" t="str">
        <f>IF(ISNUMBER('Ambient Data'!D18),'Mixed Values'!V33,"*")</f>
        <v>*</v>
      </c>
      <c r="E16" s="41">
        <v>999</v>
      </c>
      <c r="F16" s="12" t="str">
        <f>IF(ISNUMBER('Ambient Data'!E18),'Mixed Values'!X33,"*")</f>
        <v>*</v>
      </c>
      <c r="G16" s="12">
        <f>IF(ISNUMBER('Ambient Data'!F18),'Ambient Data'!F18,"*")</f>
        <v>10</v>
      </c>
      <c r="H16" s="12" t="str">
        <f>IF(ISNUMBER('Ambient Data'!G18),'Mixed Values'!Y33,"*")</f>
        <v>*</v>
      </c>
      <c r="I16" s="12" t="str">
        <f>IF(ISNUMBER('Ambient Data'!H18),'Mixed Values'!Z33,"*")</f>
        <v>*</v>
      </c>
      <c r="J16" s="12" t="str">
        <f>IF(ISNUMBER('Ambient Data'!I18),'Mixed Values'!AA33,"*")</f>
        <v>*</v>
      </c>
      <c r="K16" s="12" t="str">
        <f>IF(ISNUMBER('Ambient Data'!J18),'Mixed Values'!AB33,"*")</f>
        <v>*</v>
      </c>
      <c r="L16" s="12" t="str">
        <f>IF(ISNUMBER('Ambient Data'!K18),'Mixed Values'!AC33,"*")</f>
        <v>*</v>
      </c>
      <c r="M16" s="12" t="str">
        <f>IF(ISNUMBER('Ambient Data'!L18),'Mixed Values'!AD33,"*")</f>
        <v>*</v>
      </c>
      <c r="N16" s="12" t="str">
        <f>IF(ISNUMBER('Ambient Data'!M18),'Mixed Values'!W33,"*")</f>
        <v>*</v>
      </c>
      <c r="O16" s="156">
        <f>IF(ISNUMBER('Ambient Data'!N18),'Ambient Data'!N18,"*")</f>
        <v>9.9999999999999995E-7</v>
      </c>
      <c r="P16" s="2"/>
      <c r="Q16" s="162" t="s">
        <v>20</v>
      </c>
      <c r="R16" s="88" t="s">
        <v>20</v>
      </c>
      <c r="S16" s="88" t="s">
        <v>20</v>
      </c>
      <c r="T16" s="88" t="s">
        <v>20</v>
      </c>
      <c r="U16" s="88" t="s">
        <v>20</v>
      </c>
      <c r="V16" s="88" t="s">
        <v>20</v>
      </c>
      <c r="W16" s="88" t="s">
        <v>20</v>
      </c>
      <c r="X16" s="2"/>
      <c r="Y16" s="89" t="str">
        <f t="shared" si="0"/>
        <v>*</v>
      </c>
      <c r="Z16" s="2"/>
      <c r="AB16" s="207"/>
      <c r="AC16" s="208"/>
      <c r="AD16" s="208"/>
      <c r="AE16" s="208"/>
      <c r="AF16" s="208"/>
      <c r="AG16" s="208"/>
      <c r="AH16" s="209"/>
      <c r="AI16" s="2"/>
      <c r="AJ16" s="2"/>
      <c r="AK16" s="2"/>
    </row>
    <row r="17" spans="1:37" x14ac:dyDescent="0.25">
      <c r="A17" s="78" t="str">
        <f>IF('Ambient Data'!A19="*","*",'Ambient Data'!A19)</f>
        <v>*</v>
      </c>
      <c r="B17" s="44" t="str">
        <f>IF(ISTEXT('Ambient Data'!B19),'Ambient Data'!B19,"*")</f>
        <v>*</v>
      </c>
      <c r="C17" s="12" t="str">
        <f>IF(ISNUMBER('Ambient Data'!C19),'Mixed Values'!U34,"*")</f>
        <v>*</v>
      </c>
      <c r="D17" s="12" t="str">
        <f>IF(ISNUMBER('Ambient Data'!D19),'Mixed Values'!V34,"*")</f>
        <v>*</v>
      </c>
      <c r="E17" s="41">
        <v>999</v>
      </c>
      <c r="F17" s="12" t="str">
        <f>IF(ISNUMBER('Ambient Data'!E19),'Mixed Values'!X34,"*")</f>
        <v>*</v>
      </c>
      <c r="G17" s="12">
        <f>IF(ISNUMBER('Ambient Data'!F19),'Ambient Data'!F19,"*")</f>
        <v>10</v>
      </c>
      <c r="H17" s="12" t="str">
        <f>IF(ISNUMBER('Ambient Data'!G19),'Mixed Values'!Y34,"*")</f>
        <v>*</v>
      </c>
      <c r="I17" s="12" t="str">
        <f>IF(ISNUMBER('Ambient Data'!H19),'Mixed Values'!Z34,"*")</f>
        <v>*</v>
      </c>
      <c r="J17" s="12" t="str">
        <f>IF(ISNUMBER('Ambient Data'!I19),'Mixed Values'!AA34,"*")</f>
        <v>*</v>
      </c>
      <c r="K17" s="12" t="str">
        <f>IF(ISNUMBER('Ambient Data'!J19),'Mixed Values'!AB34,"*")</f>
        <v>*</v>
      </c>
      <c r="L17" s="12" t="str">
        <f>IF(ISNUMBER('Ambient Data'!K19),'Mixed Values'!AC34,"*")</f>
        <v>*</v>
      </c>
      <c r="M17" s="12" t="str">
        <f>IF(ISNUMBER('Ambient Data'!L19),'Mixed Values'!AD34,"*")</f>
        <v>*</v>
      </c>
      <c r="N17" s="12" t="str">
        <f>IF(ISNUMBER('Ambient Data'!M19),'Mixed Values'!W34,"*")</f>
        <v>*</v>
      </c>
      <c r="O17" s="156">
        <f>IF(ISNUMBER('Ambient Data'!N19),'Ambient Data'!N19,"*")</f>
        <v>9.9999999999999995E-7</v>
      </c>
      <c r="P17" s="2"/>
      <c r="Q17" s="162" t="s">
        <v>20</v>
      </c>
      <c r="R17" s="88" t="s">
        <v>20</v>
      </c>
      <c r="S17" s="88" t="s">
        <v>20</v>
      </c>
      <c r="T17" s="88" t="s">
        <v>20</v>
      </c>
      <c r="U17" s="88" t="s">
        <v>20</v>
      </c>
      <c r="V17" s="88" t="s">
        <v>20</v>
      </c>
      <c r="W17" s="88" t="s">
        <v>20</v>
      </c>
      <c r="X17" s="2"/>
      <c r="Y17" s="89" t="str">
        <f t="shared" si="0"/>
        <v>*</v>
      </c>
      <c r="Z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.75" thickBot="1" x14ac:dyDescent="0.3">
      <c r="A18" s="78" t="str">
        <f>IF('Ambient Data'!A20="*","*",'Ambient Data'!A20)</f>
        <v>*</v>
      </c>
      <c r="B18" s="44" t="str">
        <f>IF(ISTEXT('Ambient Data'!B20),'Ambient Data'!B20,"*")</f>
        <v>*</v>
      </c>
      <c r="C18" s="12" t="str">
        <f>IF(ISNUMBER('Ambient Data'!C20),'Mixed Values'!U35,"*")</f>
        <v>*</v>
      </c>
      <c r="D18" s="12" t="str">
        <f>IF(ISNUMBER('Ambient Data'!D20),'Mixed Values'!V35,"*")</f>
        <v>*</v>
      </c>
      <c r="E18" s="41">
        <v>999</v>
      </c>
      <c r="F18" s="12" t="str">
        <f>IF(ISNUMBER('Ambient Data'!E20),'Mixed Values'!X35,"*")</f>
        <v>*</v>
      </c>
      <c r="G18" s="12">
        <f>IF(ISNUMBER('Ambient Data'!F20),'Ambient Data'!F20,"*")</f>
        <v>10</v>
      </c>
      <c r="H18" s="12" t="str">
        <f>IF(ISNUMBER('Ambient Data'!G20),'Mixed Values'!Y35,"*")</f>
        <v>*</v>
      </c>
      <c r="I18" s="12" t="str">
        <f>IF(ISNUMBER('Ambient Data'!H20),'Mixed Values'!Z35,"*")</f>
        <v>*</v>
      </c>
      <c r="J18" s="12" t="str">
        <f>IF(ISNUMBER('Ambient Data'!I20),'Mixed Values'!AA35,"*")</f>
        <v>*</v>
      </c>
      <c r="K18" s="12" t="str">
        <f>IF(ISNUMBER('Ambient Data'!J20),'Mixed Values'!AB35,"*")</f>
        <v>*</v>
      </c>
      <c r="L18" s="12" t="str">
        <f>IF(ISNUMBER('Ambient Data'!K20),'Mixed Values'!AC35,"*")</f>
        <v>*</v>
      </c>
      <c r="M18" s="12" t="str">
        <f>IF(ISNUMBER('Ambient Data'!L20),'Mixed Values'!AD35,"*")</f>
        <v>*</v>
      </c>
      <c r="N18" s="12" t="str">
        <f>IF(ISNUMBER('Ambient Data'!M20),'Mixed Values'!W35,"*")</f>
        <v>*</v>
      </c>
      <c r="O18" s="156">
        <f>IF(ISNUMBER('Ambient Data'!N20),'Ambient Data'!N20,"*")</f>
        <v>9.9999999999999995E-7</v>
      </c>
      <c r="P18" s="2"/>
      <c r="Q18" s="162" t="s">
        <v>20</v>
      </c>
      <c r="R18" s="88" t="s">
        <v>20</v>
      </c>
      <c r="S18" s="88" t="s">
        <v>20</v>
      </c>
      <c r="T18" s="88" t="s">
        <v>20</v>
      </c>
      <c r="U18" s="88" t="s">
        <v>20</v>
      </c>
      <c r="V18" s="88" t="s">
        <v>20</v>
      </c>
      <c r="W18" s="88" t="s">
        <v>20</v>
      </c>
      <c r="X18" s="2"/>
      <c r="Y18" s="89" t="str">
        <f t="shared" si="0"/>
        <v>*</v>
      </c>
      <c r="Z18" s="2"/>
      <c r="AA18" s="4" t="s">
        <v>15</v>
      </c>
      <c r="AB18" s="3"/>
      <c r="AC18" s="30" t="s">
        <v>76</v>
      </c>
      <c r="AD18" s="3"/>
      <c r="AE18" s="3"/>
      <c r="AF18" s="3"/>
      <c r="AG18" s="3"/>
      <c r="AH18" s="3"/>
      <c r="AI18" s="2"/>
      <c r="AJ18" s="2"/>
      <c r="AK18" s="2"/>
    </row>
    <row r="19" spans="1:37" x14ac:dyDescent="0.25">
      <c r="A19" s="78" t="str">
        <f>IF('Ambient Data'!A21="*","*",'Ambient Data'!A21)</f>
        <v>*</v>
      </c>
      <c r="B19" s="44" t="str">
        <f>IF(ISTEXT('Ambient Data'!B21),'Ambient Data'!B21,"*")</f>
        <v>*</v>
      </c>
      <c r="C19" s="12" t="str">
        <f>IF(ISNUMBER('Ambient Data'!C21),'Mixed Values'!U36,"*")</f>
        <v>*</v>
      </c>
      <c r="D19" s="12" t="str">
        <f>IF(ISNUMBER('Ambient Data'!D21),'Mixed Values'!V36,"*")</f>
        <v>*</v>
      </c>
      <c r="E19" s="41">
        <v>999</v>
      </c>
      <c r="F19" s="12" t="str">
        <f>IF(ISNUMBER('Ambient Data'!E21),'Mixed Values'!X36,"*")</f>
        <v>*</v>
      </c>
      <c r="G19" s="12">
        <f>IF(ISNUMBER('Ambient Data'!F21),'Ambient Data'!F21,"*")</f>
        <v>10</v>
      </c>
      <c r="H19" s="12" t="str">
        <f>IF(ISNUMBER('Ambient Data'!G21),'Mixed Values'!Y36,"*")</f>
        <v>*</v>
      </c>
      <c r="I19" s="12" t="str">
        <f>IF(ISNUMBER('Ambient Data'!H21),'Mixed Values'!Z36,"*")</f>
        <v>*</v>
      </c>
      <c r="J19" s="12" t="str">
        <f>IF(ISNUMBER('Ambient Data'!I21),'Mixed Values'!AA36,"*")</f>
        <v>*</v>
      </c>
      <c r="K19" s="12" t="str">
        <f>IF(ISNUMBER('Ambient Data'!J21),'Mixed Values'!AB36,"*")</f>
        <v>*</v>
      </c>
      <c r="L19" s="12" t="str">
        <f>IF(ISNUMBER('Ambient Data'!K21),'Mixed Values'!AC36,"*")</f>
        <v>*</v>
      </c>
      <c r="M19" s="12" t="str">
        <f>IF(ISNUMBER('Ambient Data'!L21),'Mixed Values'!AD36,"*")</f>
        <v>*</v>
      </c>
      <c r="N19" s="12" t="str">
        <f>IF(ISNUMBER('Ambient Data'!M21),'Mixed Values'!W36,"*")</f>
        <v>*</v>
      </c>
      <c r="O19" s="156">
        <f>IF(ISNUMBER('Ambient Data'!N21),'Ambient Data'!N21,"*")</f>
        <v>9.9999999999999995E-7</v>
      </c>
      <c r="P19" s="2"/>
      <c r="Q19" s="162" t="s">
        <v>20</v>
      </c>
      <c r="R19" s="88" t="s">
        <v>20</v>
      </c>
      <c r="S19" s="88" t="s">
        <v>20</v>
      </c>
      <c r="T19" s="88" t="s">
        <v>20</v>
      </c>
      <c r="U19" s="88" t="s">
        <v>20</v>
      </c>
      <c r="V19" s="88" t="s">
        <v>20</v>
      </c>
      <c r="W19" s="88" t="s">
        <v>20</v>
      </c>
      <c r="X19" s="2"/>
      <c r="Y19" s="89" t="str">
        <f t="shared" si="0"/>
        <v>*</v>
      </c>
      <c r="Z19" s="2"/>
      <c r="AB19" s="2" t="s">
        <v>48</v>
      </c>
      <c r="AC19" s="65" t="str">
        <f>IF(ISNUMBER(Y$5),PERCENTILE(Y$5:Y$42,0.1),"*")</f>
        <v>*</v>
      </c>
      <c r="AD19" s="2"/>
      <c r="AE19" s="2"/>
      <c r="AF19" s="2"/>
      <c r="AG19" s="2"/>
      <c r="AH19" s="2"/>
      <c r="AI19" s="2"/>
      <c r="AJ19" s="2"/>
      <c r="AK19" s="2"/>
    </row>
    <row r="20" spans="1:37" x14ac:dyDescent="0.25">
      <c r="A20" s="78" t="str">
        <f>IF('Ambient Data'!A22="*","*",'Ambient Data'!A22)</f>
        <v>*</v>
      </c>
      <c r="B20" s="44" t="str">
        <f>IF(ISTEXT('Ambient Data'!B22),'Ambient Data'!B22,"*")</f>
        <v>*</v>
      </c>
      <c r="C20" s="12" t="str">
        <f>IF(ISNUMBER('Ambient Data'!C22),'Mixed Values'!U37,"*")</f>
        <v>*</v>
      </c>
      <c r="D20" s="12" t="str">
        <f>IF(ISNUMBER('Ambient Data'!D22),'Mixed Values'!V37,"*")</f>
        <v>*</v>
      </c>
      <c r="E20" s="41">
        <v>999</v>
      </c>
      <c r="F20" s="12" t="str">
        <f>IF(ISNUMBER('Ambient Data'!E22),'Mixed Values'!X37,"*")</f>
        <v>*</v>
      </c>
      <c r="G20" s="12">
        <f>IF(ISNUMBER('Ambient Data'!F22),'Ambient Data'!F22,"*")</f>
        <v>10</v>
      </c>
      <c r="H20" s="12" t="str">
        <f>IF(ISNUMBER('Ambient Data'!G22),'Mixed Values'!Y37,"*")</f>
        <v>*</v>
      </c>
      <c r="I20" s="12" t="str">
        <f>IF(ISNUMBER('Ambient Data'!H22),'Mixed Values'!Z37,"*")</f>
        <v>*</v>
      </c>
      <c r="J20" s="12" t="str">
        <f>IF(ISNUMBER('Ambient Data'!I22),'Mixed Values'!AA37,"*")</f>
        <v>*</v>
      </c>
      <c r="K20" s="12" t="str">
        <f>IF(ISNUMBER('Ambient Data'!J22),'Mixed Values'!AB37,"*")</f>
        <v>*</v>
      </c>
      <c r="L20" s="12" t="str">
        <f>IF(ISNUMBER('Ambient Data'!K22),'Mixed Values'!AC37,"*")</f>
        <v>*</v>
      </c>
      <c r="M20" s="12" t="str">
        <f>IF(ISNUMBER('Ambient Data'!L22),'Mixed Values'!AD37,"*")</f>
        <v>*</v>
      </c>
      <c r="N20" s="12" t="str">
        <f>IF(ISNUMBER('Ambient Data'!M22),'Mixed Values'!W37,"*")</f>
        <v>*</v>
      </c>
      <c r="O20" s="156">
        <f>IF(ISNUMBER('Ambient Data'!N22),'Ambient Data'!N22,"*")</f>
        <v>9.9999999999999995E-7</v>
      </c>
      <c r="P20" s="2"/>
      <c r="Q20" s="162" t="s">
        <v>20</v>
      </c>
      <c r="R20" s="88" t="s">
        <v>20</v>
      </c>
      <c r="S20" s="88" t="s">
        <v>20</v>
      </c>
      <c r="T20" s="88" t="s">
        <v>20</v>
      </c>
      <c r="U20" s="88" t="s">
        <v>20</v>
      </c>
      <c r="V20" s="88" t="s">
        <v>20</v>
      </c>
      <c r="W20" s="88" t="s">
        <v>20</v>
      </c>
      <c r="X20" s="2"/>
      <c r="Y20" s="89" t="str">
        <f t="shared" si="0"/>
        <v>*</v>
      </c>
      <c r="Z20" s="2"/>
      <c r="AB20" s="2" t="s">
        <v>18</v>
      </c>
      <c r="AC20" s="41" t="str">
        <f>IF(ISNUMBER(Y$5),MAX(Y$5:Y$42),"*")</f>
        <v>*</v>
      </c>
      <c r="AD20" s="2"/>
      <c r="AE20" s="2"/>
      <c r="AF20" s="2"/>
      <c r="AG20" s="2"/>
      <c r="AH20" s="2"/>
      <c r="AI20" s="2"/>
      <c r="AJ20" s="2"/>
      <c r="AK20" s="2"/>
    </row>
    <row r="21" spans="1:37" x14ac:dyDescent="0.25">
      <c r="A21" s="78" t="str">
        <f>IF('Ambient Data'!A23="*","*",'Ambient Data'!A23)</f>
        <v>*</v>
      </c>
      <c r="B21" s="44" t="str">
        <f>IF(ISTEXT('Ambient Data'!B23),'Ambient Data'!B23,"*")</f>
        <v>*</v>
      </c>
      <c r="C21" s="12" t="str">
        <f>IF(ISNUMBER('Ambient Data'!C23),'Mixed Values'!U38,"*")</f>
        <v>*</v>
      </c>
      <c r="D21" s="12" t="str">
        <f>IF(ISNUMBER('Ambient Data'!D23),'Mixed Values'!V38,"*")</f>
        <v>*</v>
      </c>
      <c r="E21" s="41">
        <v>999</v>
      </c>
      <c r="F21" s="12" t="str">
        <f>IF(ISNUMBER('Ambient Data'!E23),'Mixed Values'!X38,"*")</f>
        <v>*</v>
      </c>
      <c r="G21" s="12">
        <f>IF(ISNUMBER('Ambient Data'!F23),'Ambient Data'!F23,"*")</f>
        <v>10</v>
      </c>
      <c r="H21" s="12" t="str">
        <f>IF(ISNUMBER('Ambient Data'!G23),'Mixed Values'!Y38,"*")</f>
        <v>*</v>
      </c>
      <c r="I21" s="12" t="str">
        <f>IF(ISNUMBER('Ambient Data'!H23),'Mixed Values'!Z38,"*")</f>
        <v>*</v>
      </c>
      <c r="J21" s="12" t="str">
        <f>IF(ISNUMBER('Ambient Data'!I23),'Mixed Values'!AA38,"*")</f>
        <v>*</v>
      </c>
      <c r="K21" s="12" t="str">
        <f>IF(ISNUMBER('Ambient Data'!J23),'Mixed Values'!AB38,"*")</f>
        <v>*</v>
      </c>
      <c r="L21" s="12" t="str">
        <f>IF(ISNUMBER('Ambient Data'!K23),'Mixed Values'!AC38,"*")</f>
        <v>*</v>
      </c>
      <c r="M21" s="12" t="str">
        <f>IF(ISNUMBER('Ambient Data'!L23),'Mixed Values'!AD38,"*")</f>
        <v>*</v>
      </c>
      <c r="N21" s="12" t="str">
        <f>IF(ISNUMBER('Ambient Data'!M23),'Mixed Values'!W38,"*")</f>
        <v>*</v>
      </c>
      <c r="O21" s="156">
        <f>IF(ISNUMBER('Ambient Data'!N23),'Ambient Data'!N23,"*")</f>
        <v>9.9999999999999995E-7</v>
      </c>
      <c r="P21" s="2"/>
      <c r="Q21" s="162" t="s">
        <v>20</v>
      </c>
      <c r="R21" s="88" t="s">
        <v>20</v>
      </c>
      <c r="S21" s="88" t="s">
        <v>20</v>
      </c>
      <c r="T21" s="88" t="s">
        <v>20</v>
      </c>
      <c r="U21" s="88" t="s">
        <v>20</v>
      </c>
      <c r="V21" s="88" t="s">
        <v>20</v>
      </c>
      <c r="W21" s="88" t="s">
        <v>20</v>
      </c>
      <c r="X21" s="2"/>
      <c r="Y21" s="89" t="str">
        <f t="shared" si="0"/>
        <v>*</v>
      </c>
      <c r="Z21" s="2"/>
      <c r="AB21" s="2" t="s">
        <v>17</v>
      </c>
      <c r="AC21" s="41" t="str">
        <f>IF(ISNUMBER(Y$5),MIN(Y$5:Y$42),"*")</f>
        <v>*</v>
      </c>
      <c r="AD21" s="2"/>
      <c r="AE21" s="2"/>
      <c r="AF21" s="2"/>
      <c r="AG21" s="2"/>
      <c r="AH21" s="2"/>
      <c r="AI21" s="2"/>
      <c r="AJ21" s="2"/>
      <c r="AK21" s="2"/>
    </row>
    <row r="22" spans="1:37" x14ac:dyDescent="0.25">
      <c r="A22" s="78" t="str">
        <f>IF('Ambient Data'!A24="*","*",'Ambient Data'!A24)</f>
        <v>*</v>
      </c>
      <c r="B22" s="44" t="str">
        <f>IF(ISTEXT('Ambient Data'!B24),'Ambient Data'!B24,"*")</f>
        <v>*</v>
      </c>
      <c r="C22" s="12" t="str">
        <f>IF(ISNUMBER('Ambient Data'!C24),'Mixed Values'!U39,"*")</f>
        <v>*</v>
      </c>
      <c r="D22" s="12" t="str">
        <f>IF(ISNUMBER('Ambient Data'!D24),'Mixed Values'!V39,"*")</f>
        <v>*</v>
      </c>
      <c r="E22" s="41">
        <v>999</v>
      </c>
      <c r="F22" s="12" t="str">
        <f>IF(ISNUMBER('Ambient Data'!E24),'Mixed Values'!X39,"*")</f>
        <v>*</v>
      </c>
      <c r="G22" s="12">
        <f>IF(ISNUMBER('Ambient Data'!F24),'Ambient Data'!F24,"*")</f>
        <v>10</v>
      </c>
      <c r="H22" s="12" t="str">
        <f>IF(ISNUMBER('Ambient Data'!G24),'Mixed Values'!Y39,"*")</f>
        <v>*</v>
      </c>
      <c r="I22" s="12" t="str">
        <f>IF(ISNUMBER('Ambient Data'!H24),'Mixed Values'!Z39,"*")</f>
        <v>*</v>
      </c>
      <c r="J22" s="12" t="str">
        <f>IF(ISNUMBER('Ambient Data'!I24),'Mixed Values'!AA39,"*")</f>
        <v>*</v>
      </c>
      <c r="K22" s="12" t="str">
        <f>IF(ISNUMBER('Ambient Data'!J24),'Mixed Values'!AB39,"*")</f>
        <v>*</v>
      </c>
      <c r="L22" s="12" t="str">
        <f>IF(ISNUMBER('Ambient Data'!K24),'Mixed Values'!AC39,"*")</f>
        <v>*</v>
      </c>
      <c r="M22" s="12" t="str">
        <f>IF(ISNUMBER('Ambient Data'!L24),'Mixed Values'!AD39,"*")</f>
        <v>*</v>
      </c>
      <c r="N22" s="12" t="str">
        <f>IF(ISNUMBER('Ambient Data'!M24),'Mixed Values'!W39,"*")</f>
        <v>*</v>
      </c>
      <c r="O22" s="156">
        <f>IF(ISNUMBER('Ambient Data'!N24),'Ambient Data'!N24,"*")</f>
        <v>9.9999999999999995E-7</v>
      </c>
      <c r="P22" s="2"/>
      <c r="Q22" s="162" t="s">
        <v>20</v>
      </c>
      <c r="R22" s="88" t="s">
        <v>20</v>
      </c>
      <c r="S22" s="88" t="s">
        <v>20</v>
      </c>
      <c r="T22" s="88" t="s">
        <v>20</v>
      </c>
      <c r="U22" s="88" t="s">
        <v>20</v>
      </c>
      <c r="V22" s="88" t="s">
        <v>20</v>
      </c>
      <c r="W22" s="88" t="s">
        <v>20</v>
      </c>
      <c r="X22" s="2"/>
      <c r="Y22" s="89" t="str">
        <f t="shared" si="0"/>
        <v>*</v>
      </c>
      <c r="Z22" s="2"/>
      <c r="AB22" s="2" t="s">
        <v>49</v>
      </c>
      <c r="AC22" s="41" t="str">
        <f>IF(ISNUMBER(Y5),COUNT(Y5:Y42),"*")</f>
        <v>*</v>
      </c>
      <c r="AD22" s="2"/>
      <c r="AE22" s="2"/>
      <c r="AF22" s="2"/>
      <c r="AG22" s="2"/>
      <c r="AH22" s="2"/>
      <c r="AI22" s="2"/>
      <c r="AJ22" s="2"/>
      <c r="AK22" s="2"/>
    </row>
    <row r="23" spans="1:37" x14ac:dyDescent="0.25">
      <c r="A23" s="78" t="str">
        <f>IF('Ambient Data'!A25="*","*",'Ambient Data'!A25)</f>
        <v>*</v>
      </c>
      <c r="B23" s="44" t="str">
        <f>IF(ISTEXT('Ambient Data'!B25),'Ambient Data'!B25,"*")</f>
        <v>*</v>
      </c>
      <c r="C23" s="12" t="str">
        <f>IF(ISNUMBER('Ambient Data'!C25),'Mixed Values'!U40,"*")</f>
        <v>*</v>
      </c>
      <c r="D23" s="12" t="str">
        <f>IF(ISNUMBER('Ambient Data'!D25),'Mixed Values'!V40,"*")</f>
        <v>*</v>
      </c>
      <c r="E23" s="41">
        <v>999</v>
      </c>
      <c r="F23" s="12" t="str">
        <f>IF(ISNUMBER('Ambient Data'!E25),'Mixed Values'!X40,"*")</f>
        <v>*</v>
      </c>
      <c r="G23" s="12">
        <f>IF(ISNUMBER('Ambient Data'!F25),'Ambient Data'!F25,"*")</f>
        <v>10</v>
      </c>
      <c r="H23" s="12" t="str">
        <f>IF(ISNUMBER('Ambient Data'!G25),'Mixed Values'!Y40,"*")</f>
        <v>*</v>
      </c>
      <c r="I23" s="12" t="str">
        <f>IF(ISNUMBER('Ambient Data'!H25),'Mixed Values'!Z40,"*")</f>
        <v>*</v>
      </c>
      <c r="J23" s="12" t="str">
        <f>IF(ISNUMBER('Ambient Data'!I25),'Mixed Values'!AA40,"*")</f>
        <v>*</v>
      </c>
      <c r="K23" s="12" t="str">
        <f>IF(ISNUMBER('Ambient Data'!J25),'Mixed Values'!AB40,"*")</f>
        <v>*</v>
      </c>
      <c r="L23" s="12" t="str">
        <f>IF(ISNUMBER('Ambient Data'!K25),'Mixed Values'!AC40,"*")</f>
        <v>*</v>
      </c>
      <c r="M23" s="12" t="str">
        <f>IF(ISNUMBER('Ambient Data'!L25),'Mixed Values'!AD40,"*")</f>
        <v>*</v>
      </c>
      <c r="N23" s="12" t="str">
        <f>IF(ISNUMBER('Ambient Data'!M25),'Mixed Values'!W40,"*")</f>
        <v>*</v>
      </c>
      <c r="O23" s="156">
        <f>IF(ISNUMBER('Ambient Data'!N25),'Ambient Data'!N25,"*")</f>
        <v>9.9999999999999995E-7</v>
      </c>
      <c r="P23" s="2"/>
      <c r="Q23" s="162" t="s">
        <v>20</v>
      </c>
      <c r="R23" s="88" t="s">
        <v>20</v>
      </c>
      <c r="S23" s="88" t="s">
        <v>20</v>
      </c>
      <c r="T23" s="88" t="s">
        <v>20</v>
      </c>
      <c r="U23" s="88" t="s">
        <v>20</v>
      </c>
      <c r="V23" s="88" t="s">
        <v>20</v>
      </c>
      <c r="W23" s="88" t="s">
        <v>20</v>
      </c>
      <c r="X23" s="2"/>
      <c r="Y23" s="89" t="str">
        <f t="shared" si="0"/>
        <v>*</v>
      </c>
      <c r="Z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.75" thickBot="1" x14ac:dyDescent="0.3">
      <c r="A24" s="78" t="str">
        <f>IF('Ambient Data'!A26="*","*",'Ambient Data'!A26)</f>
        <v>*</v>
      </c>
      <c r="B24" s="44" t="str">
        <f>IF(ISTEXT('Ambient Data'!B26),'Ambient Data'!B26,"*")</f>
        <v>*</v>
      </c>
      <c r="C24" s="12" t="str">
        <f>IF(ISNUMBER('Ambient Data'!C26),'Mixed Values'!U41,"*")</f>
        <v>*</v>
      </c>
      <c r="D24" s="12" t="str">
        <f>IF(ISNUMBER('Ambient Data'!D26),'Mixed Values'!V41,"*")</f>
        <v>*</v>
      </c>
      <c r="E24" s="41">
        <v>999</v>
      </c>
      <c r="F24" s="12" t="str">
        <f>IF(ISNUMBER('Ambient Data'!E26),'Mixed Values'!X41,"*")</f>
        <v>*</v>
      </c>
      <c r="G24" s="12">
        <f>IF(ISNUMBER('Ambient Data'!F26),'Ambient Data'!F26,"*")</f>
        <v>10</v>
      </c>
      <c r="H24" s="12" t="str">
        <f>IF(ISNUMBER('Ambient Data'!G26),'Mixed Values'!Y41,"*")</f>
        <v>*</v>
      </c>
      <c r="I24" s="12" t="str">
        <f>IF(ISNUMBER('Ambient Data'!H26),'Mixed Values'!Z41,"*")</f>
        <v>*</v>
      </c>
      <c r="J24" s="12" t="str">
        <f>IF(ISNUMBER('Ambient Data'!I26),'Mixed Values'!AA41,"*")</f>
        <v>*</v>
      </c>
      <c r="K24" s="12" t="str">
        <f>IF(ISNUMBER('Ambient Data'!J26),'Mixed Values'!AB41,"*")</f>
        <v>*</v>
      </c>
      <c r="L24" s="12" t="str">
        <f>IF(ISNUMBER('Ambient Data'!K26),'Mixed Values'!AC41,"*")</f>
        <v>*</v>
      </c>
      <c r="M24" s="12" t="str">
        <f>IF(ISNUMBER('Ambient Data'!L26),'Mixed Values'!AD41,"*")</f>
        <v>*</v>
      </c>
      <c r="N24" s="12" t="str">
        <f>IF(ISNUMBER('Ambient Data'!M26),'Mixed Values'!W41,"*")</f>
        <v>*</v>
      </c>
      <c r="O24" s="156">
        <f>IF(ISNUMBER('Ambient Data'!N26),'Ambient Data'!N26,"*")</f>
        <v>9.9999999999999995E-7</v>
      </c>
      <c r="P24" s="2"/>
      <c r="Q24" s="162" t="s">
        <v>20</v>
      </c>
      <c r="R24" s="88" t="s">
        <v>20</v>
      </c>
      <c r="S24" s="88" t="s">
        <v>20</v>
      </c>
      <c r="T24" s="88" t="s">
        <v>20</v>
      </c>
      <c r="U24" s="88" t="s">
        <v>20</v>
      </c>
      <c r="V24" s="88" t="s">
        <v>20</v>
      </c>
      <c r="W24" s="88" t="s">
        <v>20</v>
      </c>
      <c r="X24" s="2"/>
      <c r="Y24" s="89" t="str">
        <f t="shared" si="0"/>
        <v>*</v>
      </c>
      <c r="Z24" s="2"/>
      <c r="AA24" s="46" t="s">
        <v>28</v>
      </c>
      <c r="AB24" s="3"/>
      <c r="AC24" s="3"/>
      <c r="AD24" s="3"/>
      <c r="AE24" s="3"/>
      <c r="AF24" s="3"/>
      <c r="AG24" s="3"/>
      <c r="AH24" s="3"/>
      <c r="AI24" s="2"/>
      <c r="AJ24" s="2"/>
      <c r="AK24" s="2"/>
    </row>
    <row r="25" spans="1:37" x14ac:dyDescent="0.25">
      <c r="A25" s="78" t="str">
        <f>IF('Ambient Data'!A27="*","*",'Ambient Data'!A27)</f>
        <v>*</v>
      </c>
      <c r="B25" s="44" t="str">
        <f>IF(ISTEXT('Ambient Data'!B27),'Ambient Data'!B27,"*")</f>
        <v>*</v>
      </c>
      <c r="C25" s="12" t="str">
        <f>IF(ISNUMBER('Ambient Data'!C27),'Mixed Values'!U42,"*")</f>
        <v>*</v>
      </c>
      <c r="D25" s="12" t="str">
        <f>IF(ISNUMBER('Ambient Data'!D27),'Mixed Values'!V42,"*")</f>
        <v>*</v>
      </c>
      <c r="E25" s="41">
        <v>999</v>
      </c>
      <c r="F25" s="12" t="str">
        <f>IF(ISNUMBER('Ambient Data'!E27),'Mixed Values'!X42,"*")</f>
        <v>*</v>
      </c>
      <c r="G25" s="12">
        <f>IF(ISNUMBER('Ambient Data'!F27),'Ambient Data'!F27,"*")</f>
        <v>10</v>
      </c>
      <c r="H25" s="12" t="str">
        <f>IF(ISNUMBER('Ambient Data'!G27),'Mixed Values'!Y42,"*")</f>
        <v>*</v>
      </c>
      <c r="I25" s="12" t="str">
        <f>IF(ISNUMBER('Ambient Data'!H27),'Mixed Values'!Z42,"*")</f>
        <v>*</v>
      </c>
      <c r="J25" s="12" t="str">
        <f>IF(ISNUMBER('Ambient Data'!I27),'Mixed Values'!AA42,"*")</f>
        <v>*</v>
      </c>
      <c r="K25" s="12" t="str">
        <f>IF(ISNUMBER('Ambient Data'!J27),'Mixed Values'!AB42,"*")</f>
        <v>*</v>
      </c>
      <c r="L25" s="12" t="str">
        <f>IF(ISNUMBER('Ambient Data'!K27),'Mixed Values'!AC42,"*")</f>
        <v>*</v>
      </c>
      <c r="M25" s="12" t="str">
        <f>IF(ISNUMBER('Ambient Data'!L27),'Mixed Values'!AD42,"*")</f>
        <v>*</v>
      </c>
      <c r="N25" s="12" t="str">
        <f>IF(ISNUMBER('Ambient Data'!M27),'Mixed Values'!W42,"*")</f>
        <v>*</v>
      </c>
      <c r="O25" s="156">
        <f>IF(ISNUMBER('Ambient Data'!N27),'Ambient Data'!N27,"*")</f>
        <v>9.9999999999999995E-7</v>
      </c>
      <c r="P25" s="2"/>
      <c r="Q25" s="162" t="s">
        <v>20</v>
      </c>
      <c r="R25" s="88" t="s">
        <v>20</v>
      </c>
      <c r="S25" s="88" t="s">
        <v>20</v>
      </c>
      <c r="T25" s="88" t="s">
        <v>20</v>
      </c>
      <c r="U25" s="88" t="s">
        <v>20</v>
      </c>
      <c r="V25" s="88" t="s">
        <v>20</v>
      </c>
      <c r="W25" s="88" t="s">
        <v>20</v>
      </c>
      <c r="X25" s="2"/>
      <c r="Y25" s="89" t="str">
        <f t="shared" si="0"/>
        <v>*</v>
      </c>
      <c r="Z25" s="2"/>
      <c r="AB25" s="66" t="str">
        <f>'Mixed Values'!D6</f>
        <v>*</v>
      </c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25">
      <c r="A26" s="78" t="str">
        <f>IF('Ambient Data'!A28="*","*",'Ambient Data'!A28)</f>
        <v>*</v>
      </c>
      <c r="B26" s="44" t="str">
        <f>IF(ISTEXT('Ambient Data'!B28),'Ambient Data'!B28,"*")</f>
        <v>*</v>
      </c>
      <c r="C26" s="12" t="str">
        <f>IF(ISNUMBER('Ambient Data'!C28),'Mixed Values'!U43,"*")</f>
        <v>*</v>
      </c>
      <c r="D26" s="12" t="str">
        <f>IF(ISNUMBER('Ambient Data'!D28),'Mixed Values'!V43,"*")</f>
        <v>*</v>
      </c>
      <c r="E26" s="41">
        <v>999</v>
      </c>
      <c r="F26" s="12" t="str">
        <f>IF(ISNUMBER('Ambient Data'!E28),'Mixed Values'!X43,"*")</f>
        <v>*</v>
      </c>
      <c r="G26" s="12">
        <f>IF(ISNUMBER('Ambient Data'!F28),'Ambient Data'!F28,"*")</f>
        <v>10</v>
      </c>
      <c r="H26" s="12" t="str">
        <f>IF(ISNUMBER('Ambient Data'!G28),'Mixed Values'!Y43,"*")</f>
        <v>*</v>
      </c>
      <c r="I26" s="12" t="str">
        <f>IF(ISNUMBER('Ambient Data'!H28),'Mixed Values'!Z43,"*")</f>
        <v>*</v>
      </c>
      <c r="J26" s="12" t="str">
        <f>IF(ISNUMBER('Ambient Data'!I28),'Mixed Values'!AA43,"*")</f>
        <v>*</v>
      </c>
      <c r="K26" s="12" t="str">
        <f>IF(ISNUMBER('Ambient Data'!J28),'Mixed Values'!AB43,"*")</f>
        <v>*</v>
      </c>
      <c r="L26" s="12" t="str">
        <f>IF(ISNUMBER('Ambient Data'!K28),'Mixed Values'!AC43,"*")</f>
        <v>*</v>
      </c>
      <c r="M26" s="12" t="str">
        <f>IF(ISNUMBER('Ambient Data'!L28),'Mixed Values'!AD43,"*")</f>
        <v>*</v>
      </c>
      <c r="N26" s="12" t="str">
        <f>IF(ISNUMBER('Ambient Data'!M28),'Mixed Values'!W43,"*")</f>
        <v>*</v>
      </c>
      <c r="O26" s="156">
        <f>IF(ISNUMBER('Ambient Data'!N28),'Ambient Data'!N28,"*")</f>
        <v>9.9999999999999995E-7</v>
      </c>
      <c r="P26" s="2"/>
      <c r="Q26" s="162" t="s">
        <v>20</v>
      </c>
      <c r="R26" s="88" t="s">
        <v>20</v>
      </c>
      <c r="S26" s="88" t="s">
        <v>20</v>
      </c>
      <c r="T26" s="88" t="s">
        <v>20</v>
      </c>
      <c r="U26" s="88" t="s">
        <v>20</v>
      </c>
      <c r="V26" s="88" t="s">
        <v>20</v>
      </c>
      <c r="W26" s="88" t="s">
        <v>20</v>
      </c>
      <c r="X26" s="2"/>
      <c r="Y26" s="89" t="str">
        <f t="shared" si="0"/>
        <v>*</v>
      </c>
      <c r="Z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x14ac:dyDescent="0.25">
      <c r="A27" s="78" t="str">
        <f>IF('Ambient Data'!A29="*","*",'Ambient Data'!A29)</f>
        <v>*</v>
      </c>
      <c r="B27" s="44" t="str">
        <f>IF(ISTEXT('Ambient Data'!B29),'Ambient Data'!B29,"*")</f>
        <v>*</v>
      </c>
      <c r="C27" s="12" t="str">
        <f>IF(ISNUMBER('Ambient Data'!C29),'Mixed Values'!U44,"*")</f>
        <v>*</v>
      </c>
      <c r="D27" s="12" t="str">
        <f>IF(ISNUMBER('Ambient Data'!D29),'Mixed Values'!V44,"*")</f>
        <v>*</v>
      </c>
      <c r="E27" s="41">
        <v>999</v>
      </c>
      <c r="F27" s="12" t="str">
        <f>IF(ISNUMBER('Ambient Data'!E29),'Mixed Values'!X44,"*")</f>
        <v>*</v>
      </c>
      <c r="G27" s="12">
        <f>IF(ISNUMBER('Ambient Data'!F29),'Ambient Data'!F29,"*")</f>
        <v>10</v>
      </c>
      <c r="H27" s="12" t="str">
        <f>IF(ISNUMBER('Ambient Data'!G29),'Mixed Values'!Y44,"*")</f>
        <v>*</v>
      </c>
      <c r="I27" s="12" t="str">
        <f>IF(ISNUMBER('Ambient Data'!H29),'Mixed Values'!Z44,"*")</f>
        <v>*</v>
      </c>
      <c r="J27" s="12" t="str">
        <f>IF(ISNUMBER('Ambient Data'!I29),'Mixed Values'!AA44,"*")</f>
        <v>*</v>
      </c>
      <c r="K27" s="12" t="str">
        <f>IF(ISNUMBER('Ambient Data'!J29),'Mixed Values'!AB44,"*")</f>
        <v>*</v>
      </c>
      <c r="L27" s="12" t="str">
        <f>IF(ISNUMBER('Ambient Data'!K29),'Mixed Values'!AC44,"*")</f>
        <v>*</v>
      </c>
      <c r="M27" s="12" t="str">
        <f>IF(ISNUMBER('Ambient Data'!L29),'Mixed Values'!AD44,"*")</f>
        <v>*</v>
      </c>
      <c r="N27" s="12" t="str">
        <f>IF(ISNUMBER('Ambient Data'!M29),'Mixed Values'!W44,"*")</f>
        <v>*</v>
      </c>
      <c r="O27" s="156">
        <f>IF(ISNUMBER('Ambient Data'!N29),'Ambient Data'!N29,"*")</f>
        <v>9.9999999999999995E-7</v>
      </c>
      <c r="P27" s="2"/>
      <c r="Q27" s="162" t="s">
        <v>20</v>
      </c>
      <c r="R27" s="88" t="s">
        <v>20</v>
      </c>
      <c r="S27" s="88" t="s">
        <v>20</v>
      </c>
      <c r="T27" s="88" t="s">
        <v>20</v>
      </c>
      <c r="U27" s="88" t="s">
        <v>20</v>
      </c>
      <c r="V27" s="88" t="s">
        <v>20</v>
      </c>
      <c r="W27" s="88" t="s">
        <v>20</v>
      </c>
      <c r="X27" s="2"/>
      <c r="Y27" s="89" t="str">
        <f t="shared" si="0"/>
        <v>*</v>
      </c>
      <c r="Z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25">
      <c r="A28" s="78" t="str">
        <f>IF('Ambient Data'!A30="*","*",'Ambient Data'!A30)</f>
        <v>*</v>
      </c>
      <c r="B28" s="44" t="str">
        <f>IF(ISTEXT('Ambient Data'!B30),'Ambient Data'!B30,"*")</f>
        <v>*</v>
      </c>
      <c r="C28" s="12" t="str">
        <f>IF(ISNUMBER('Ambient Data'!C30),'Mixed Values'!U45,"*")</f>
        <v>*</v>
      </c>
      <c r="D28" s="12" t="str">
        <f>IF(ISNUMBER('Ambient Data'!D30),'Mixed Values'!V45,"*")</f>
        <v>*</v>
      </c>
      <c r="E28" s="41">
        <v>999</v>
      </c>
      <c r="F28" s="12" t="str">
        <f>IF(ISNUMBER('Ambient Data'!E30),'Mixed Values'!X45,"*")</f>
        <v>*</v>
      </c>
      <c r="G28" s="12">
        <f>IF(ISNUMBER('Ambient Data'!F30),'Ambient Data'!F30,"*")</f>
        <v>10</v>
      </c>
      <c r="H28" s="12" t="str">
        <f>IF(ISNUMBER('Ambient Data'!G30),'Mixed Values'!Y45,"*")</f>
        <v>*</v>
      </c>
      <c r="I28" s="12" t="str">
        <f>IF(ISNUMBER('Ambient Data'!H30),'Mixed Values'!Z45,"*")</f>
        <v>*</v>
      </c>
      <c r="J28" s="12" t="str">
        <f>IF(ISNUMBER('Ambient Data'!I30),'Mixed Values'!AA45,"*")</f>
        <v>*</v>
      </c>
      <c r="K28" s="12" t="str">
        <f>IF(ISNUMBER('Ambient Data'!J30),'Mixed Values'!AB45,"*")</f>
        <v>*</v>
      </c>
      <c r="L28" s="12" t="str">
        <f>IF(ISNUMBER('Ambient Data'!K30),'Mixed Values'!AC45,"*")</f>
        <v>*</v>
      </c>
      <c r="M28" s="12" t="str">
        <f>IF(ISNUMBER('Ambient Data'!L30),'Mixed Values'!AD45,"*")</f>
        <v>*</v>
      </c>
      <c r="N28" s="12" t="str">
        <f>IF(ISNUMBER('Ambient Data'!M30),'Mixed Values'!W45,"*")</f>
        <v>*</v>
      </c>
      <c r="O28" s="156">
        <f>IF(ISNUMBER('Ambient Data'!N30),'Ambient Data'!N30,"*")</f>
        <v>9.9999999999999995E-7</v>
      </c>
      <c r="P28" s="2"/>
      <c r="Q28" s="162" t="s">
        <v>20</v>
      </c>
      <c r="R28" s="88" t="s">
        <v>20</v>
      </c>
      <c r="S28" s="88" t="s">
        <v>20</v>
      </c>
      <c r="T28" s="88" t="s">
        <v>20</v>
      </c>
      <c r="U28" s="88" t="s">
        <v>20</v>
      </c>
      <c r="V28" s="88" t="s">
        <v>20</v>
      </c>
      <c r="W28" s="88" t="s">
        <v>20</v>
      </c>
      <c r="X28" s="2"/>
      <c r="Y28" s="89" t="str">
        <f t="shared" si="0"/>
        <v>*</v>
      </c>
      <c r="Z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25">
      <c r="A29" s="78" t="str">
        <f>IF('Ambient Data'!A31="*","*",'Ambient Data'!A31)</f>
        <v>*</v>
      </c>
      <c r="B29" s="44" t="str">
        <f>IF(ISTEXT('Ambient Data'!B31),'Ambient Data'!B31,"*")</f>
        <v>*</v>
      </c>
      <c r="C29" s="12" t="str">
        <f>IF(ISNUMBER('Ambient Data'!C31),'Mixed Values'!U46,"*")</f>
        <v>*</v>
      </c>
      <c r="D29" s="12" t="str">
        <f>IF(ISNUMBER('Ambient Data'!D31),'Mixed Values'!V46,"*")</f>
        <v>*</v>
      </c>
      <c r="E29" s="41">
        <v>999</v>
      </c>
      <c r="F29" s="12" t="str">
        <f>IF(ISNUMBER('Ambient Data'!E31),'Mixed Values'!X46,"*")</f>
        <v>*</v>
      </c>
      <c r="G29" s="12">
        <f>IF(ISNUMBER('Ambient Data'!F31),'Ambient Data'!F31,"*")</f>
        <v>10</v>
      </c>
      <c r="H29" s="12" t="str">
        <f>IF(ISNUMBER('Ambient Data'!G31),'Mixed Values'!Y46,"*")</f>
        <v>*</v>
      </c>
      <c r="I29" s="12" t="str">
        <f>IF(ISNUMBER('Ambient Data'!H31),'Mixed Values'!Z46,"*")</f>
        <v>*</v>
      </c>
      <c r="J29" s="12" t="str">
        <f>IF(ISNUMBER('Ambient Data'!I31),'Mixed Values'!AA46,"*")</f>
        <v>*</v>
      </c>
      <c r="K29" s="12" t="str">
        <f>IF(ISNUMBER('Ambient Data'!J31),'Mixed Values'!AB46,"*")</f>
        <v>*</v>
      </c>
      <c r="L29" s="12" t="str">
        <f>IF(ISNUMBER('Ambient Data'!K31),'Mixed Values'!AC46,"*")</f>
        <v>*</v>
      </c>
      <c r="M29" s="12" t="str">
        <f>IF(ISNUMBER('Ambient Data'!L31),'Mixed Values'!AD46,"*")</f>
        <v>*</v>
      </c>
      <c r="N29" s="12" t="str">
        <f>IF(ISNUMBER('Ambient Data'!M31),'Mixed Values'!W46,"*")</f>
        <v>*</v>
      </c>
      <c r="O29" s="156">
        <f>IF(ISNUMBER('Ambient Data'!N31),'Ambient Data'!N31,"*")</f>
        <v>9.9999999999999995E-7</v>
      </c>
      <c r="P29" s="2"/>
      <c r="Q29" s="162" t="s">
        <v>20</v>
      </c>
      <c r="R29" s="88" t="s">
        <v>20</v>
      </c>
      <c r="S29" s="88" t="s">
        <v>20</v>
      </c>
      <c r="T29" s="88" t="s">
        <v>20</v>
      </c>
      <c r="U29" s="88" t="s">
        <v>20</v>
      </c>
      <c r="V29" s="88" t="s">
        <v>20</v>
      </c>
      <c r="W29" s="88" t="s">
        <v>20</v>
      </c>
      <c r="X29" s="2"/>
      <c r="Y29" s="89" t="str">
        <f t="shared" si="0"/>
        <v>*</v>
      </c>
      <c r="Z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25">
      <c r="A30" s="78" t="str">
        <f>IF('Ambient Data'!A32="*","*",'Ambient Data'!A32)</f>
        <v>*</v>
      </c>
      <c r="B30" s="44" t="str">
        <f>IF(ISTEXT('Ambient Data'!B32),'Ambient Data'!B32,"*")</f>
        <v>*</v>
      </c>
      <c r="C30" s="12" t="str">
        <f>IF(ISNUMBER('Ambient Data'!C32),'Mixed Values'!U47,"*")</f>
        <v>*</v>
      </c>
      <c r="D30" s="12" t="str">
        <f>IF(ISNUMBER('Ambient Data'!D32),'Mixed Values'!V47,"*")</f>
        <v>*</v>
      </c>
      <c r="E30" s="41">
        <v>999</v>
      </c>
      <c r="F30" s="12" t="str">
        <f>IF(ISNUMBER('Ambient Data'!E32),'Mixed Values'!X47,"*")</f>
        <v>*</v>
      </c>
      <c r="G30" s="12">
        <f>IF(ISNUMBER('Ambient Data'!F32),'Ambient Data'!F32,"*")</f>
        <v>10</v>
      </c>
      <c r="H30" s="12" t="str">
        <f>IF(ISNUMBER('Ambient Data'!G32),'Mixed Values'!Y47,"*")</f>
        <v>*</v>
      </c>
      <c r="I30" s="12" t="str">
        <f>IF(ISNUMBER('Ambient Data'!H32),'Mixed Values'!Z47,"*")</f>
        <v>*</v>
      </c>
      <c r="J30" s="12" t="str">
        <f>IF(ISNUMBER('Ambient Data'!I32),'Mixed Values'!AA47,"*")</f>
        <v>*</v>
      </c>
      <c r="K30" s="12" t="str">
        <f>IF(ISNUMBER('Ambient Data'!J32),'Mixed Values'!AB47,"*")</f>
        <v>*</v>
      </c>
      <c r="L30" s="12" t="str">
        <f>IF(ISNUMBER('Ambient Data'!K32),'Mixed Values'!AC47,"*")</f>
        <v>*</v>
      </c>
      <c r="M30" s="12" t="str">
        <f>IF(ISNUMBER('Ambient Data'!L32),'Mixed Values'!AD47,"*")</f>
        <v>*</v>
      </c>
      <c r="N30" s="12" t="str">
        <f>IF(ISNUMBER('Ambient Data'!M32),'Mixed Values'!W47,"*")</f>
        <v>*</v>
      </c>
      <c r="O30" s="156">
        <f>IF(ISNUMBER('Ambient Data'!N32),'Ambient Data'!N32,"*")</f>
        <v>9.9999999999999995E-7</v>
      </c>
      <c r="P30" s="2"/>
      <c r="Q30" s="162" t="s">
        <v>20</v>
      </c>
      <c r="R30" s="88" t="s">
        <v>20</v>
      </c>
      <c r="S30" s="88" t="s">
        <v>20</v>
      </c>
      <c r="T30" s="88" t="s">
        <v>20</v>
      </c>
      <c r="U30" s="88" t="s">
        <v>20</v>
      </c>
      <c r="V30" s="88" t="s">
        <v>20</v>
      </c>
      <c r="W30" s="88" t="s">
        <v>20</v>
      </c>
      <c r="X30" s="2"/>
      <c r="Y30" s="89" t="str">
        <f t="shared" si="0"/>
        <v>*</v>
      </c>
      <c r="Z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25">
      <c r="A31" s="78" t="str">
        <f>IF('Ambient Data'!A33="*","*",'Ambient Data'!A33)</f>
        <v>*</v>
      </c>
      <c r="B31" s="44" t="str">
        <f>IF(ISTEXT('Ambient Data'!B33),'Ambient Data'!B33,"*")</f>
        <v>*</v>
      </c>
      <c r="C31" s="12" t="str">
        <f>IF(ISNUMBER('Ambient Data'!C33),'Mixed Values'!U48,"*")</f>
        <v>*</v>
      </c>
      <c r="D31" s="12" t="str">
        <f>IF(ISNUMBER('Ambient Data'!D33),'Mixed Values'!V48,"*")</f>
        <v>*</v>
      </c>
      <c r="E31" s="41">
        <v>999</v>
      </c>
      <c r="F31" s="12" t="str">
        <f>IF(ISNUMBER('Ambient Data'!E33),'Mixed Values'!X48,"*")</f>
        <v>*</v>
      </c>
      <c r="G31" s="12">
        <f>IF(ISNUMBER('Ambient Data'!F33),'Ambient Data'!F33,"*")</f>
        <v>10</v>
      </c>
      <c r="H31" s="12" t="str">
        <f>IF(ISNUMBER('Ambient Data'!G33),'Mixed Values'!Y48,"*")</f>
        <v>*</v>
      </c>
      <c r="I31" s="12" t="str">
        <f>IF(ISNUMBER('Ambient Data'!H33),'Mixed Values'!Z48,"*")</f>
        <v>*</v>
      </c>
      <c r="J31" s="12" t="str">
        <f>IF(ISNUMBER('Ambient Data'!I33),'Mixed Values'!AA48,"*")</f>
        <v>*</v>
      </c>
      <c r="K31" s="12" t="str">
        <f>IF(ISNUMBER('Ambient Data'!J33),'Mixed Values'!AB48,"*")</f>
        <v>*</v>
      </c>
      <c r="L31" s="12" t="str">
        <f>IF(ISNUMBER('Ambient Data'!K33),'Mixed Values'!AC48,"*")</f>
        <v>*</v>
      </c>
      <c r="M31" s="12" t="str">
        <f>IF(ISNUMBER('Ambient Data'!L33),'Mixed Values'!AD48,"*")</f>
        <v>*</v>
      </c>
      <c r="N31" s="12" t="str">
        <f>IF(ISNUMBER('Ambient Data'!M33),'Mixed Values'!W48,"*")</f>
        <v>*</v>
      </c>
      <c r="O31" s="156">
        <f>IF(ISNUMBER('Ambient Data'!N33),'Ambient Data'!N33,"*")</f>
        <v>9.9999999999999995E-7</v>
      </c>
      <c r="P31" s="2"/>
      <c r="Q31" s="162" t="s">
        <v>20</v>
      </c>
      <c r="R31" s="88" t="s">
        <v>20</v>
      </c>
      <c r="S31" s="88" t="s">
        <v>20</v>
      </c>
      <c r="T31" s="88" t="s">
        <v>20</v>
      </c>
      <c r="U31" s="88" t="s">
        <v>20</v>
      </c>
      <c r="V31" s="88" t="s">
        <v>20</v>
      </c>
      <c r="W31" s="88" t="s">
        <v>20</v>
      </c>
      <c r="X31" s="2"/>
      <c r="Y31" s="89" t="str">
        <f t="shared" si="0"/>
        <v>*</v>
      </c>
      <c r="Z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25">
      <c r="A32" s="78" t="str">
        <f>IF('Ambient Data'!A34="*","*",'Ambient Data'!A34)</f>
        <v>*</v>
      </c>
      <c r="B32" s="44" t="str">
        <f>IF(ISTEXT('Ambient Data'!B34),'Ambient Data'!B34,"*")</f>
        <v>*</v>
      </c>
      <c r="C32" s="12" t="str">
        <f>IF(ISNUMBER('Ambient Data'!C34),'Mixed Values'!U49,"*")</f>
        <v>*</v>
      </c>
      <c r="D32" s="12" t="str">
        <f>IF(ISNUMBER('Ambient Data'!D34),'Mixed Values'!V49,"*")</f>
        <v>*</v>
      </c>
      <c r="E32" s="41">
        <v>999</v>
      </c>
      <c r="F32" s="12" t="str">
        <f>IF(ISNUMBER('Ambient Data'!E34),'Mixed Values'!X49,"*")</f>
        <v>*</v>
      </c>
      <c r="G32" s="12">
        <f>IF(ISNUMBER('Ambient Data'!F34),'Ambient Data'!F34,"*")</f>
        <v>10</v>
      </c>
      <c r="H32" s="12" t="str">
        <f>IF(ISNUMBER('Ambient Data'!G34),'Mixed Values'!Y49,"*")</f>
        <v>*</v>
      </c>
      <c r="I32" s="12" t="str">
        <f>IF(ISNUMBER('Ambient Data'!H34),'Mixed Values'!Z49,"*")</f>
        <v>*</v>
      </c>
      <c r="J32" s="12" t="str">
        <f>IF(ISNUMBER('Ambient Data'!I34),'Mixed Values'!AA49,"*")</f>
        <v>*</v>
      </c>
      <c r="K32" s="12" t="str">
        <f>IF(ISNUMBER('Ambient Data'!J34),'Mixed Values'!AB49,"*")</f>
        <v>*</v>
      </c>
      <c r="L32" s="12" t="str">
        <f>IF(ISNUMBER('Ambient Data'!K34),'Mixed Values'!AC49,"*")</f>
        <v>*</v>
      </c>
      <c r="M32" s="12" t="str">
        <f>IF(ISNUMBER('Ambient Data'!L34),'Mixed Values'!AD49,"*")</f>
        <v>*</v>
      </c>
      <c r="N32" s="12" t="str">
        <f>IF(ISNUMBER('Ambient Data'!M34),'Mixed Values'!W49,"*")</f>
        <v>*</v>
      </c>
      <c r="O32" s="156">
        <f>IF(ISNUMBER('Ambient Data'!N34),'Ambient Data'!N34,"*")</f>
        <v>9.9999999999999995E-7</v>
      </c>
      <c r="P32" s="2"/>
      <c r="Q32" s="162" t="s">
        <v>20</v>
      </c>
      <c r="R32" s="88" t="s">
        <v>20</v>
      </c>
      <c r="S32" s="88" t="s">
        <v>20</v>
      </c>
      <c r="T32" s="88" t="s">
        <v>20</v>
      </c>
      <c r="U32" s="88" t="s">
        <v>20</v>
      </c>
      <c r="V32" s="88" t="s">
        <v>20</v>
      </c>
      <c r="W32" s="88" t="s">
        <v>20</v>
      </c>
      <c r="X32" s="2"/>
      <c r="Y32" s="89" t="str">
        <f t="shared" si="0"/>
        <v>*</v>
      </c>
      <c r="Z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25">
      <c r="A33" s="78" t="str">
        <f>IF('Ambient Data'!A35="*","*",'Ambient Data'!A35)</f>
        <v>*</v>
      </c>
      <c r="B33" s="44" t="str">
        <f>IF(ISTEXT('Ambient Data'!B35),'Ambient Data'!B35,"*")</f>
        <v>*</v>
      </c>
      <c r="C33" s="12" t="str">
        <f>IF(ISNUMBER('Ambient Data'!C35),'Mixed Values'!U50,"*")</f>
        <v>*</v>
      </c>
      <c r="D33" s="12" t="str">
        <f>IF(ISNUMBER('Ambient Data'!D35),'Mixed Values'!V50,"*")</f>
        <v>*</v>
      </c>
      <c r="E33" s="41">
        <v>999</v>
      </c>
      <c r="F33" s="12" t="str">
        <f>IF(ISNUMBER('Ambient Data'!E35),'Mixed Values'!X50,"*")</f>
        <v>*</v>
      </c>
      <c r="G33" s="12">
        <f>IF(ISNUMBER('Ambient Data'!F35),'Ambient Data'!F35,"*")</f>
        <v>10</v>
      </c>
      <c r="H33" s="12" t="str">
        <f>IF(ISNUMBER('Ambient Data'!G35),'Mixed Values'!Y50,"*")</f>
        <v>*</v>
      </c>
      <c r="I33" s="12" t="str">
        <f>IF(ISNUMBER('Ambient Data'!H35),'Mixed Values'!Z50,"*")</f>
        <v>*</v>
      </c>
      <c r="J33" s="12" t="str">
        <f>IF(ISNUMBER('Ambient Data'!I35),'Mixed Values'!AA50,"*")</f>
        <v>*</v>
      </c>
      <c r="K33" s="12" t="str">
        <f>IF(ISNUMBER('Ambient Data'!J35),'Mixed Values'!AB50,"*")</f>
        <v>*</v>
      </c>
      <c r="L33" s="12" t="str">
        <f>IF(ISNUMBER('Ambient Data'!K35),'Mixed Values'!AC50,"*")</f>
        <v>*</v>
      </c>
      <c r="M33" s="12" t="str">
        <f>IF(ISNUMBER('Ambient Data'!L35),'Mixed Values'!AD50,"*")</f>
        <v>*</v>
      </c>
      <c r="N33" s="12" t="str">
        <f>IF(ISNUMBER('Ambient Data'!M35),'Mixed Values'!W50,"*")</f>
        <v>*</v>
      </c>
      <c r="O33" s="156">
        <f>IF(ISNUMBER('Ambient Data'!N35),'Ambient Data'!N35,"*")</f>
        <v>9.9999999999999995E-7</v>
      </c>
      <c r="P33" s="2"/>
      <c r="Q33" s="162" t="s">
        <v>20</v>
      </c>
      <c r="R33" s="88" t="s">
        <v>20</v>
      </c>
      <c r="S33" s="88" t="s">
        <v>20</v>
      </c>
      <c r="T33" s="88" t="s">
        <v>20</v>
      </c>
      <c r="U33" s="88" t="s">
        <v>20</v>
      </c>
      <c r="V33" s="88" t="s">
        <v>20</v>
      </c>
      <c r="W33" s="88" t="s">
        <v>20</v>
      </c>
      <c r="X33" s="2"/>
      <c r="Y33" s="89" t="str">
        <f t="shared" si="0"/>
        <v>*</v>
      </c>
      <c r="Z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25">
      <c r="A34" s="78" t="str">
        <f>IF('Ambient Data'!A36="*","*",'Ambient Data'!A36)</f>
        <v>*</v>
      </c>
      <c r="B34" s="44" t="str">
        <f>IF(ISTEXT('Ambient Data'!B36),'Ambient Data'!B36,"*")</f>
        <v>*</v>
      </c>
      <c r="C34" s="12" t="str">
        <f>IF(ISNUMBER('Ambient Data'!C36),'Mixed Values'!U51,"*")</f>
        <v>*</v>
      </c>
      <c r="D34" s="12" t="str">
        <f>IF(ISNUMBER('Ambient Data'!D36),'Mixed Values'!V51,"*")</f>
        <v>*</v>
      </c>
      <c r="E34" s="41">
        <v>999</v>
      </c>
      <c r="F34" s="12" t="str">
        <f>IF(ISNUMBER('Ambient Data'!E36),'Mixed Values'!X51,"*")</f>
        <v>*</v>
      </c>
      <c r="G34" s="12">
        <f>IF(ISNUMBER('Ambient Data'!F36),'Ambient Data'!F36,"*")</f>
        <v>10</v>
      </c>
      <c r="H34" s="12" t="str">
        <f>IF(ISNUMBER('Ambient Data'!G36),'Mixed Values'!Y51,"*")</f>
        <v>*</v>
      </c>
      <c r="I34" s="12" t="str">
        <f>IF(ISNUMBER('Ambient Data'!H36),'Mixed Values'!Z51,"*")</f>
        <v>*</v>
      </c>
      <c r="J34" s="12" t="str">
        <f>IF(ISNUMBER('Ambient Data'!I36),'Mixed Values'!AA51,"*")</f>
        <v>*</v>
      </c>
      <c r="K34" s="12" t="str">
        <f>IF(ISNUMBER('Ambient Data'!J36),'Mixed Values'!AB51,"*")</f>
        <v>*</v>
      </c>
      <c r="L34" s="12" t="str">
        <f>IF(ISNUMBER('Ambient Data'!K36),'Mixed Values'!AC51,"*")</f>
        <v>*</v>
      </c>
      <c r="M34" s="12" t="str">
        <f>IF(ISNUMBER('Ambient Data'!L36),'Mixed Values'!AD51,"*")</f>
        <v>*</v>
      </c>
      <c r="N34" s="12" t="str">
        <f>IF(ISNUMBER('Ambient Data'!M36),'Mixed Values'!W51,"*")</f>
        <v>*</v>
      </c>
      <c r="O34" s="156">
        <f>IF(ISNUMBER('Ambient Data'!N36),'Ambient Data'!N36,"*")</f>
        <v>9.9999999999999995E-7</v>
      </c>
      <c r="P34" s="2"/>
      <c r="Q34" s="162" t="s">
        <v>20</v>
      </c>
      <c r="R34" s="88" t="s">
        <v>20</v>
      </c>
      <c r="S34" s="88" t="s">
        <v>20</v>
      </c>
      <c r="T34" s="88" t="s">
        <v>20</v>
      </c>
      <c r="U34" s="88" t="s">
        <v>20</v>
      </c>
      <c r="V34" s="88" t="s">
        <v>20</v>
      </c>
      <c r="W34" s="88" t="s">
        <v>20</v>
      </c>
      <c r="X34" s="2"/>
      <c r="Y34" s="89" t="str">
        <f t="shared" si="0"/>
        <v>*</v>
      </c>
      <c r="Z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25">
      <c r="A35" s="78" t="str">
        <f>IF('Ambient Data'!A37="*","*",'Ambient Data'!A37)</f>
        <v>*</v>
      </c>
      <c r="B35" s="44" t="str">
        <f>IF(ISTEXT('Ambient Data'!B37),'Ambient Data'!B37,"*")</f>
        <v>*</v>
      </c>
      <c r="C35" s="12" t="str">
        <f>IF(ISNUMBER('Ambient Data'!C37),'Mixed Values'!U52,"*")</f>
        <v>*</v>
      </c>
      <c r="D35" s="12" t="str">
        <f>IF(ISNUMBER('Ambient Data'!D37),'Mixed Values'!V52,"*")</f>
        <v>*</v>
      </c>
      <c r="E35" s="41">
        <v>999</v>
      </c>
      <c r="F35" s="12" t="str">
        <f>IF(ISNUMBER('Ambient Data'!E37),'Mixed Values'!X52,"*")</f>
        <v>*</v>
      </c>
      <c r="G35" s="12">
        <f>IF(ISNUMBER('Ambient Data'!F37),'Ambient Data'!F37,"*")</f>
        <v>10</v>
      </c>
      <c r="H35" s="12" t="str">
        <f>IF(ISNUMBER('Ambient Data'!G37),'Mixed Values'!Y52,"*")</f>
        <v>*</v>
      </c>
      <c r="I35" s="12" t="str">
        <f>IF(ISNUMBER('Ambient Data'!H37),'Mixed Values'!Z52,"*")</f>
        <v>*</v>
      </c>
      <c r="J35" s="12" t="str">
        <f>IF(ISNUMBER('Ambient Data'!I37),'Mixed Values'!AA52,"*")</f>
        <v>*</v>
      </c>
      <c r="K35" s="12" t="str">
        <f>IF(ISNUMBER('Ambient Data'!J37),'Mixed Values'!AB52,"*")</f>
        <v>*</v>
      </c>
      <c r="L35" s="12" t="str">
        <f>IF(ISNUMBER('Ambient Data'!K37),'Mixed Values'!AC52,"*")</f>
        <v>*</v>
      </c>
      <c r="M35" s="12" t="str">
        <f>IF(ISNUMBER('Ambient Data'!L37),'Mixed Values'!AD52,"*")</f>
        <v>*</v>
      </c>
      <c r="N35" s="12" t="str">
        <f>IF(ISNUMBER('Ambient Data'!M37),'Mixed Values'!W52,"*")</f>
        <v>*</v>
      </c>
      <c r="O35" s="156">
        <f>IF(ISNUMBER('Ambient Data'!N37),'Ambient Data'!N37,"*")</f>
        <v>9.9999999999999995E-7</v>
      </c>
      <c r="P35" s="2"/>
      <c r="Q35" s="162" t="s">
        <v>20</v>
      </c>
      <c r="R35" s="88" t="s">
        <v>20</v>
      </c>
      <c r="S35" s="88" t="s">
        <v>20</v>
      </c>
      <c r="T35" s="88" t="s">
        <v>20</v>
      </c>
      <c r="U35" s="88" t="s">
        <v>20</v>
      </c>
      <c r="V35" s="88" t="s">
        <v>20</v>
      </c>
      <c r="W35" s="88" t="s">
        <v>20</v>
      </c>
      <c r="X35" s="2"/>
      <c r="Y35" s="89" t="str">
        <f t="shared" si="0"/>
        <v>*</v>
      </c>
      <c r="Z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25">
      <c r="A36" s="78" t="str">
        <f>IF('Ambient Data'!A38="*","*",'Ambient Data'!A38)</f>
        <v>*</v>
      </c>
      <c r="B36" s="44" t="str">
        <f>IF(ISTEXT('Ambient Data'!B38),'Ambient Data'!B38,"*")</f>
        <v>*</v>
      </c>
      <c r="C36" s="12" t="str">
        <f>IF(ISNUMBER('Ambient Data'!C38),'Mixed Values'!U53,"*")</f>
        <v>*</v>
      </c>
      <c r="D36" s="12" t="str">
        <f>IF(ISNUMBER('Ambient Data'!D38),'Mixed Values'!V53,"*")</f>
        <v>*</v>
      </c>
      <c r="E36" s="41">
        <v>999</v>
      </c>
      <c r="F36" s="12" t="str">
        <f>IF(ISNUMBER('Ambient Data'!E38),'Mixed Values'!X53,"*")</f>
        <v>*</v>
      </c>
      <c r="G36" s="12">
        <f>IF(ISNUMBER('Ambient Data'!F38),'Ambient Data'!F38,"*")</f>
        <v>10</v>
      </c>
      <c r="H36" s="12" t="str">
        <f>IF(ISNUMBER('Ambient Data'!G38),'Mixed Values'!Y53,"*")</f>
        <v>*</v>
      </c>
      <c r="I36" s="12" t="str">
        <f>IF(ISNUMBER('Ambient Data'!H38),'Mixed Values'!Z53,"*")</f>
        <v>*</v>
      </c>
      <c r="J36" s="12" t="str">
        <f>IF(ISNUMBER('Ambient Data'!I38),'Mixed Values'!AA53,"*")</f>
        <v>*</v>
      </c>
      <c r="K36" s="12" t="str">
        <f>IF(ISNUMBER('Ambient Data'!J38),'Mixed Values'!AB53,"*")</f>
        <v>*</v>
      </c>
      <c r="L36" s="12" t="str">
        <f>IF(ISNUMBER('Ambient Data'!K38),'Mixed Values'!AC53,"*")</f>
        <v>*</v>
      </c>
      <c r="M36" s="12" t="str">
        <f>IF(ISNUMBER('Ambient Data'!L38),'Mixed Values'!AD53,"*")</f>
        <v>*</v>
      </c>
      <c r="N36" s="12" t="str">
        <f>IF(ISNUMBER('Ambient Data'!M38),'Mixed Values'!W53,"*")</f>
        <v>*</v>
      </c>
      <c r="O36" s="156">
        <f>IF(ISNUMBER('Ambient Data'!N38),'Ambient Data'!N38,"*")</f>
        <v>9.9999999999999995E-7</v>
      </c>
      <c r="P36" s="2"/>
      <c r="Q36" s="162" t="s">
        <v>20</v>
      </c>
      <c r="R36" s="88" t="s">
        <v>20</v>
      </c>
      <c r="S36" s="88" t="s">
        <v>20</v>
      </c>
      <c r="T36" s="88" t="s">
        <v>20</v>
      </c>
      <c r="U36" s="88" t="s">
        <v>20</v>
      </c>
      <c r="V36" s="88" t="s">
        <v>20</v>
      </c>
      <c r="W36" s="88" t="s">
        <v>20</v>
      </c>
      <c r="X36" s="2"/>
      <c r="Y36" s="89" t="str">
        <f t="shared" si="0"/>
        <v>*</v>
      </c>
      <c r="Z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x14ac:dyDescent="0.25">
      <c r="A37" s="78" t="str">
        <f>IF('Ambient Data'!A39="*","*",'Ambient Data'!A39)</f>
        <v>*</v>
      </c>
      <c r="B37" s="44" t="str">
        <f>IF(ISTEXT('Ambient Data'!B39),'Ambient Data'!B39,"*")</f>
        <v>*</v>
      </c>
      <c r="C37" s="12" t="str">
        <f>IF(ISNUMBER('Ambient Data'!C39),'Mixed Values'!U54,"*")</f>
        <v>*</v>
      </c>
      <c r="D37" s="12" t="str">
        <f>IF(ISNUMBER('Ambient Data'!D39),'Mixed Values'!V54,"*")</f>
        <v>*</v>
      </c>
      <c r="E37" s="41">
        <v>999</v>
      </c>
      <c r="F37" s="12" t="str">
        <f>IF(ISNUMBER('Ambient Data'!E39),'Mixed Values'!X54,"*")</f>
        <v>*</v>
      </c>
      <c r="G37" s="12">
        <f>IF(ISNUMBER('Ambient Data'!F39),'Ambient Data'!F39,"*")</f>
        <v>10</v>
      </c>
      <c r="H37" s="12" t="str">
        <f>IF(ISNUMBER('Ambient Data'!G39),'Mixed Values'!Y54,"*")</f>
        <v>*</v>
      </c>
      <c r="I37" s="12" t="str">
        <f>IF(ISNUMBER('Ambient Data'!H39),'Mixed Values'!Z54,"*")</f>
        <v>*</v>
      </c>
      <c r="J37" s="12" t="str">
        <f>IF(ISNUMBER('Ambient Data'!I39),'Mixed Values'!AA54,"*")</f>
        <v>*</v>
      </c>
      <c r="K37" s="12" t="str">
        <f>IF(ISNUMBER('Ambient Data'!J39),'Mixed Values'!AB54,"*")</f>
        <v>*</v>
      </c>
      <c r="L37" s="12" t="str">
        <f>IF(ISNUMBER('Ambient Data'!K39),'Mixed Values'!AC54,"*")</f>
        <v>*</v>
      </c>
      <c r="M37" s="12" t="str">
        <f>IF(ISNUMBER('Ambient Data'!L39),'Mixed Values'!AD54,"*")</f>
        <v>*</v>
      </c>
      <c r="N37" s="12" t="str">
        <f>IF(ISNUMBER('Ambient Data'!M39),'Mixed Values'!W54,"*")</f>
        <v>*</v>
      </c>
      <c r="O37" s="156">
        <f>IF(ISNUMBER('Ambient Data'!N39),'Ambient Data'!N39,"*")</f>
        <v>9.9999999999999995E-7</v>
      </c>
      <c r="P37" s="2"/>
      <c r="Q37" s="162" t="s">
        <v>20</v>
      </c>
      <c r="R37" s="88" t="s">
        <v>20</v>
      </c>
      <c r="S37" s="88" t="s">
        <v>20</v>
      </c>
      <c r="T37" s="88" t="s">
        <v>20</v>
      </c>
      <c r="U37" s="88" t="s">
        <v>20</v>
      </c>
      <c r="V37" s="88" t="s">
        <v>20</v>
      </c>
      <c r="W37" s="88" t="s">
        <v>20</v>
      </c>
      <c r="X37" s="2"/>
      <c r="Y37" s="89" t="str">
        <f t="shared" si="0"/>
        <v>*</v>
      </c>
      <c r="Z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x14ac:dyDescent="0.25">
      <c r="A38" s="78" t="str">
        <f>IF('Ambient Data'!A40="*","*",'Ambient Data'!A40)</f>
        <v>*</v>
      </c>
      <c r="B38" s="44" t="str">
        <f>IF(ISTEXT('Ambient Data'!B40),'Ambient Data'!B40,"*")</f>
        <v>*</v>
      </c>
      <c r="C38" s="12" t="str">
        <f>IF(ISNUMBER('Ambient Data'!C40),'Mixed Values'!U55,"*")</f>
        <v>*</v>
      </c>
      <c r="D38" s="12" t="str">
        <f>IF(ISNUMBER('Ambient Data'!D40),'Mixed Values'!V55,"*")</f>
        <v>*</v>
      </c>
      <c r="E38" s="41">
        <v>999</v>
      </c>
      <c r="F38" s="12" t="str">
        <f>IF(ISNUMBER('Ambient Data'!E40),'Mixed Values'!X55,"*")</f>
        <v>*</v>
      </c>
      <c r="G38" s="12">
        <f>IF(ISNUMBER('Ambient Data'!F40),'Ambient Data'!F40,"*")</f>
        <v>10</v>
      </c>
      <c r="H38" s="12" t="str">
        <f>IF(ISNUMBER('Ambient Data'!G40),'Mixed Values'!Y55,"*")</f>
        <v>*</v>
      </c>
      <c r="I38" s="12" t="str">
        <f>IF(ISNUMBER('Ambient Data'!H40),'Mixed Values'!Z55,"*")</f>
        <v>*</v>
      </c>
      <c r="J38" s="12" t="str">
        <f>IF(ISNUMBER('Ambient Data'!I40),'Mixed Values'!AA55,"*")</f>
        <v>*</v>
      </c>
      <c r="K38" s="12" t="str">
        <f>IF(ISNUMBER('Ambient Data'!J40),'Mixed Values'!AB55,"*")</f>
        <v>*</v>
      </c>
      <c r="L38" s="12" t="str">
        <f>IF(ISNUMBER('Ambient Data'!K40),'Mixed Values'!AC55,"*")</f>
        <v>*</v>
      </c>
      <c r="M38" s="12" t="str">
        <f>IF(ISNUMBER('Ambient Data'!L40),'Mixed Values'!AD55,"*")</f>
        <v>*</v>
      </c>
      <c r="N38" s="12" t="str">
        <f>IF(ISNUMBER('Ambient Data'!M40),'Mixed Values'!W55,"*")</f>
        <v>*</v>
      </c>
      <c r="O38" s="156">
        <f>IF(ISNUMBER('Ambient Data'!N40),'Ambient Data'!N40,"*")</f>
        <v>9.9999999999999995E-7</v>
      </c>
      <c r="P38" s="2"/>
      <c r="Q38" s="162" t="s">
        <v>20</v>
      </c>
      <c r="R38" s="88" t="s">
        <v>20</v>
      </c>
      <c r="S38" s="88" t="s">
        <v>20</v>
      </c>
      <c r="T38" s="88" t="s">
        <v>20</v>
      </c>
      <c r="U38" s="88" t="s">
        <v>20</v>
      </c>
      <c r="V38" s="88" t="s">
        <v>20</v>
      </c>
      <c r="W38" s="88" t="s">
        <v>20</v>
      </c>
      <c r="X38" s="2"/>
      <c r="Y38" s="89" t="str">
        <f t="shared" si="0"/>
        <v>*</v>
      </c>
      <c r="Z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25">
      <c r="A39" s="78" t="str">
        <f>IF('Ambient Data'!A41="*","*",'Ambient Data'!A41)</f>
        <v>*</v>
      </c>
      <c r="B39" s="44" t="str">
        <f>IF(ISTEXT('Ambient Data'!B41),'Ambient Data'!B41,"*")</f>
        <v>*</v>
      </c>
      <c r="C39" s="12" t="str">
        <f>IF(ISNUMBER('Ambient Data'!C41),'Mixed Values'!U56,"*")</f>
        <v>*</v>
      </c>
      <c r="D39" s="12" t="str">
        <f>IF(ISNUMBER('Ambient Data'!D41),'Mixed Values'!V56,"*")</f>
        <v>*</v>
      </c>
      <c r="E39" s="41">
        <v>999</v>
      </c>
      <c r="F39" s="12" t="str">
        <f>IF(ISNUMBER('Ambient Data'!E41),'Mixed Values'!X56,"*")</f>
        <v>*</v>
      </c>
      <c r="G39" s="12">
        <f>IF(ISNUMBER('Ambient Data'!F41),'Ambient Data'!F41,"*")</f>
        <v>10</v>
      </c>
      <c r="H39" s="12" t="str">
        <f>IF(ISNUMBER('Ambient Data'!G41),'Mixed Values'!Y56,"*")</f>
        <v>*</v>
      </c>
      <c r="I39" s="12" t="str">
        <f>IF(ISNUMBER('Ambient Data'!H41),'Mixed Values'!Z56,"*")</f>
        <v>*</v>
      </c>
      <c r="J39" s="12" t="str">
        <f>IF(ISNUMBER('Ambient Data'!I41),'Mixed Values'!AA56,"*")</f>
        <v>*</v>
      </c>
      <c r="K39" s="12" t="str">
        <f>IF(ISNUMBER('Ambient Data'!J41),'Mixed Values'!AB56,"*")</f>
        <v>*</v>
      </c>
      <c r="L39" s="12" t="str">
        <f>IF(ISNUMBER('Ambient Data'!K41),'Mixed Values'!AC56,"*")</f>
        <v>*</v>
      </c>
      <c r="M39" s="12" t="str">
        <f>IF(ISNUMBER('Ambient Data'!L41),'Mixed Values'!AD56,"*")</f>
        <v>*</v>
      </c>
      <c r="N39" s="12" t="str">
        <f>IF(ISNUMBER('Ambient Data'!M41),'Mixed Values'!W56,"*")</f>
        <v>*</v>
      </c>
      <c r="O39" s="156">
        <f>IF(ISNUMBER('Ambient Data'!N41),'Ambient Data'!N41,"*")</f>
        <v>9.9999999999999995E-7</v>
      </c>
      <c r="P39" s="2"/>
      <c r="Q39" s="162" t="s">
        <v>20</v>
      </c>
      <c r="R39" s="88" t="s">
        <v>20</v>
      </c>
      <c r="S39" s="88" t="s">
        <v>20</v>
      </c>
      <c r="T39" s="88" t="s">
        <v>20</v>
      </c>
      <c r="U39" s="88" t="s">
        <v>20</v>
      </c>
      <c r="V39" s="88" t="s">
        <v>20</v>
      </c>
      <c r="W39" s="88" t="s">
        <v>20</v>
      </c>
      <c r="X39" s="2"/>
      <c r="Y39" s="89" t="str">
        <f t="shared" si="0"/>
        <v>*</v>
      </c>
      <c r="Z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x14ac:dyDescent="0.25">
      <c r="A40" s="78" t="str">
        <f>IF('Ambient Data'!A42="*","*",'Ambient Data'!A42)</f>
        <v>*</v>
      </c>
      <c r="B40" s="44" t="str">
        <f>IF(ISTEXT('Ambient Data'!B42),'Ambient Data'!B42,"*")</f>
        <v>*</v>
      </c>
      <c r="C40" s="12" t="str">
        <f>IF(ISNUMBER('Ambient Data'!C42),'Mixed Values'!U57,"*")</f>
        <v>*</v>
      </c>
      <c r="D40" s="12" t="str">
        <f>IF(ISNUMBER('Ambient Data'!D42),'Mixed Values'!V57,"*")</f>
        <v>*</v>
      </c>
      <c r="E40" s="41">
        <v>999</v>
      </c>
      <c r="F40" s="12" t="str">
        <f>IF(ISNUMBER('Ambient Data'!E42),'Mixed Values'!X57,"*")</f>
        <v>*</v>
      </c>
      <c r="G40" s="12">
        <f>IF(ISNUMBER('Ambient Data'!F42),'Ambient Data'!F42,"*")</f>
        <v>10</v>
      </c>
      <c r="H40" s="12" t="str">
        <f>IF(ISNUMBER('Ambient Data'!G42),'Mixed Values'!Y57,"*")</f>
        <v>*</v>
      </c>
      <c r="I40" s="12" t="str">
        <f>IF(ISNUMBER('Ambient Data'!H42),'Mixed Values'!Z57,"*")</f>
        <v>*</v>
      </c>
      <c r="J40" s="12" t="str">
        <f>IF(ISNUMBER('Ambient Data'!I42),'Mixed Values'!AA57,"*")</f>
        <v>*</v>
      </c>
      <c r="K40" s="12" t="str">
        <f>IF(ISNUMBER('Ambient Data'!J42),'Mixed Values'!AB57,"*")</f>
        <v>*</v>
      </c>
      <c r="L40" s="12" t="str">
        <f>IF(ISNUMBER('Ambient Data'!K42),'Mixed Values'!AC57,"*")</f>
        <v>*</v>
      </c>
      <c r="M40" s="12" t="str">
        <f>IF(ISNUMBER('Ambient Data'!L42),'Mixed Values'!AD57,"*")</f>
        <v>*</v>
      </c>
      <c r="N40" s="12" t="str">
        <f>IF(ISNUMBER('Ambient Data'!M42),'Mixed Values'!W57,"*")</f>
        <v>*</v>
      </c>
      <c r="O40" s="156">
        <f>IF(ISNUMBER('Ambient Data'!N42),'Ambient Data'!N42,"*")</f>
        <v>9.9999999999999995E-7</v>
      </c>
      <c r="P40" s="2"/>
      <c r="Q40" s="162" t="s">
        <v>20</v>
      </c>
      <c r="R40" s="88" t="s">
        <v>20</v>
      </c>
      <c r="S40" s="88" t="s">
        <v>20</v>
      </c>
      <c r="T40" s="88" t="s">
        <v>20</v>
      </c>
      <c r="U40" s="88" t="s">
        <v>20</v>
      </c>
      <c r="V40" s="88" t="s">
        <v>20</v>
      </c>
      <c r="W40" s="88" t="s">
        <v>20</v>
      </c>
      <c r="X40" s="2"/>
      <c r="Y40" s="89" t="str">
        <f t="shared" si="0"/>
        <v>*</v>
      </c>
      <c r="Z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25">
      <c r="A41" s="78" t="str">
        <f>IF('Ambient Data'!A43="*","*",'Ambient Data'!A43)</f>
        <v>*</v>
      </c>
      <c r="B41" s="44" t="str">
        <f>IF(ISTEXT('Ambient Data'!B43),'Ambient Data'!B43,"*")</f>
        <v>*</v>
      </c>
      <c r="C41" s="12" t="str">
        <f>IF(ISNUMBER('Ambient Data'!C43),'Mixed Values'!U58,"*")</f>
        <v>*</v>
      </c>
      <c r="D41" s="12" t="str">
        <f>IF(ISNUMBER('Ambient Data'!D43),'Mixed Values'!V58,"*")</f>
        <v>*</v>
      </c>
      <c r="E41" s="41">
        <v>999</v>
      </c>
      <c r="F41" s="12" t="str">
        <f>IF(ISNUMBER('Ambient Data'!E43),'Mixed Values'!X58,"*")</f>
        <v>*</v>
      </c>
      <c r="G41" s="12">
        <f>IF(ISNUMBER('Ambient Data'!F43),'Ambient Data'!F43,"*")</f>
        <v>10</v>
      </c>
      <c r="H41" s="12" t="str">
        <f>IF(ISNUMBER('Ambient Data'!G43),'Mixed Values'!Y58,"*")</f>
        <v>*</v>
      </c>
      <c r="I41" s="12" t="str">
        <f>IF(ISNUMBER('Ambient Data'!H43),'Mixed Values'!Z58,"*")</f>
        <v>*</v>
      </c>
      <c r="J41" s="12" t="str">
        <f>IF(ISNUMBER('Ambient Data'!I43),'Mixed Values'!AA58,"*")</f>
        <v>*</v>
      </c>
      <c r="K41" s="12" t="str">
        <f>IF(ISNUMBER('Ambient Data'!J43),'Mixed Values'!AB58,"*")</f>
        <v>*</v>
      </c>
      <c r="L41" s="12" t="str">
        <f>IF(ISNUMBER('Ambient Data'!K43),'Mixed Values'!AC58,"*")</f>
        <v>*</v>
      </c>
      <c r="M41" s="12" t="str">
        <f>IF(ISNUMBER('Ambient Data'!L43),'Mixed Values'!AD58,"*")</f>
        <v>*</v>
      </c>
      <c r="N41" s="12" t="str">
        <f>IF(ISNUMBER('Ambient Data'!M43),'Mixed Values'!W58,"*")</f>
        <v>*</v>
      </c>
      <c r="O41" s="156">
        <f>IF(ISNUMBER('Ambient Data'!N43),'Ambient Data'!N43,"*")</f>
        <v>9.9999999999999995E-7</v>
      </c>
      <c r="P41" s="2"/>
      <c r="Q41" s="162" t="s">
        <v>20</v>
      </c>
      <c r="R41" s="88" t="s">
        <v>20</v>
      </c>
      <c r="S41" s="88" t="s">
        <v>20</v>
      </c>
      <c r="T41" s="88" t="s">
        <v>20</v>
      </c>
      <c r="U41" s="88" t="s">
        <v>20</v>
      </c>
      <c r="V41" s="88" t="s">
        <v>20</v>
      </c>
      <c r="W41" s="88" t="s">
        <v>20</v>
      </c>
      <c r="X41" s="2"/>
      <c r="Y41" s="89" t="str">
        <f t="shared" si="0"/>
        <v>*</v>
      </c>
      <c r="Z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25">
      <c r="A42" s="78" t="str">
        <f>IF('Ambient Data'!A44="*","*",'Ambient Data'!A44)</f>
        <v>*</v>
      </c>
      <c r="B42" s="44" t="str">
        <f>IF(ISTEXT('Ambient Data'!B44),'Ambient Data'!B44,"*")</f>
        <v>*</v>
      </c>
      <c r="C42" s="12" t="str">
        <f>IF(ISNUMBER('Ambient Data'!C44),'Mixed Values'!U59,"*")</f>
        <v>*</v>
      </c>
      <c r="D42" s="12" t="str">
        <f>IF(ISNUMBER('Ambient Data'!D44),'Mixed Values'!V59,"*")</f>
        <v>*</v>
      </c>
      <c r="E42" s="41">
        <v>999</v>
      </c>
      <c r="F42" s="12" t="str">
        <f>IF(ISNUMBER('Ambient Data'!E44),'Mixed Values'!X59,"*")</f>
        <v>*</v>
      </c>
      <c r="G42" s="12">
        <f>IF(ISNUMBER('Ambient Data'!F44),'Ambient Data'!F44,"*")</f>
        <v>10</v>
      </c>
      <c r="H42" s="12" t="str">
        <f>IF(ISNUMBER('Ambient Data'!G44),'Mixed Values'!Y59,"*")</f>
        <v>*</v>
      </c>
      <c r="I42" s="12" t="str">
        <f>IF(ISNUMBER('Ambient Data'!H44),'Mixed Values'!Z59,"*")</f>
        <v>*</v>
      </c>
      <c r="J42" s="12" t="str">
        <f>IF(ISNUMBER('Ambient Data'!I44),'Mixed Values'!AA59,"*")</f>
        <v>*</v>
      </c>
      <c r="K42" s="12" t="str">
        <f>IF(ISNUMBER('Ambient Data'!J44),'Mixed Values'!AB59,"*")</f>
        <v>*</v>
      </c>
      <c r="L42" s="12" t="str">
        <f>IF(ISNUMBER('Ambient Data'!K44),'Mixed Values'!AC59,"*")</f>
        <v>*</v>
      </c>
      <c r="M42" s="12" t="str">
        <f>IF(ISNUMBER('Ambient Data'!L44),'Mixed Values'!AD59,"*")</f>
        <v>*</v>
      </c>
      <c r="N42" s="12" t="str">
        <f>IF(ISNUMBER('Ambient Data'!M44),'Mixed Values'!W59,"*")</f>
        <v>*</v>
      </c>
      <c r="O42" s="156">
        <f>IF(ISNUMBER('Ambient Data'!N44),'Ambient Data'!N44,"*")</f>
        <v>9.9999999999999995E-7</v>
      </c>
      <c r="P42" s="2"/>
      <c r="Q42" s="162" t="s">
        <v>20</v>
      </c>
      <c r="R42" s="88" t="s">
        <v>20</v>
      </c>
      <c r="S42" s="88" t="s">
        <v>20</v>
      </c>
      <c r="T42" s="88" t="s">
        <v>20</v>
      </c>
      <c r="U42" s="88" t="s">
        <v>20</v>
      </c>
      <c r="V42" s="88" t="s">
        <v>20</v>
      </c>
      <c r="W42" s="88" t="s">
        <v>20</v>
      </c>
      <c r="X42" s="2"/>
      <c r="Y42" s="89" t="str">
        <f t="shared" ref="Y42" si="1">T42</f>
        <v>*</v>
      </c>
      <c r="Z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25">
      <c r="A43" s="7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90"/>
      <c r="Z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25">
      <c r="A44" s="7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90"/>
      <c r="Z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x14ac:dyDescent="0.25">
      <c r="A45" s="7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90"/>
      <c r="Z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5">
      <c r="A46" s="7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90"/>
      <c r="Z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5">
      <c r="A47" s="7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90"/>
      <c r="Z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x14ac:dyDescent="0.25">
      <c r="A48" s="7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90"/>
      <c r="Z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25">
      <c r="A49" s="7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90"/>
      <c r="Z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25">
      <c r="A50" s="7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90"/>
      <c r="Z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25">
      <c r="A51" s="7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90"/>
      <c r="Z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25">
      <c r="A52" s="7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90"/>
      <c r="Z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25">
      <c r="A53" s="7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90"/>
      <c r="Z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25">
      <c r="A54" s="7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90"/>
      <c r="Z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25">
      <c r="A55" s="7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90"/>
      <c r="Z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25">
      <c r="A56" s="7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90"/>
      <c r="Z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25">
      <c r="A57" s="7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90"/>
      <c r="Z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25">
      <c r="A58" s="7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90"/>
      <c r="Z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25">
      <c r="A59" s="7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90"/>
      <c r="Z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25">
      <c r="A60" s="7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90"/>
      <c r="Z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25">
      <c r="A61" s="7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90"/>
      <c r="Z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5">
      <c r="A62" s="7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90"/>
      <c r="Z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25">
      <c r="A63" s="7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90"/>
      <c r="Z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25">
      <c r="A64" s="7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90"/>
      <c r="Z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8" x14ac:dyDescent="0.25">
      <c r="A65" s="7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90"/>
      <c r="Z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8" x14ac:dyDescent="0.25">
      <c r="A66" s="7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90"/>
      <c r="Z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8" x14ac:dyDescent="0.25">
      <c r="A67" s="7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90"/>
      <c r="Z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8" x14ac:dyDescent="0.25">
      <c r="A68" s="7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90"/>
      <c r="Z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8" x14ac:dyDescent="0.25">
      <c r="A69" s="7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90"/>
      <c r="Z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8" x14ac:dyDescent="0.25">
      <c r="A70" s="7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90"/>
      <c r="Z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8" x14ac:dyDescent="0.25">
      <c r="A71" s="7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90"/>
      <c r="Z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8" x14ac:dyDescent="0.25">
      <c r="A72" s="7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90"/>
      <c r="Z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8" x14ac:dyDescent="0.25">
      <c r="A73" s="7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90"/>
      <c r="Z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8" x14ac:dyDescent="0.25">
      <c r="A74" s="7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90"/>
      <c r="Z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8" x14ac:dyDescent="0.25">
      <c r="A75" s="7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90"/>
      <c r="Z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8" x14ac:dyDescent="0.25">
      <c r="A76" s="7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90"/>
      <c r="Z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8" x14ac:dyDescent="0.25">
      <c r="A77" s="7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90"/>
      <c r="Z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x14ac:dyDescent="0.25">
      <c r="A78" s="7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90"/>
      <c r="Z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x14ac:dyDescent="0.25">
      <c r="A79" s="7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90"/>
      <c r="Z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x14ac:dyDescent="0.25">
      <c r="A80" s="7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90"/>
      <c r="Z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x14ac:dyDescent="0.25">
      <c r="A81" s="7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90"/>
      <c r="Z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x14ac:dyDescent="0.25">
      <c r="A82" s="7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90"/>
      <c r="Z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x14ac:dyDescent="0.25">
      <c r="A83" s="7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90"/>
      <c r="Z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x14ac:dyDescent="0.25">
      <c r="A84" s="7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90"/>
      <c r="Z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x14ac:dyDescent="0.25">
      <c r="A85" s="7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90"/>
      <c r="Z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x14ac:dyDescent="0.25">
      <c r="A86" s="7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90"/>
      <c r="Z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x14ac:dyDescent="0.25">
      <c r="A87" s="7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90"/>
      <c r="Z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x14ac:dyDescent="0.25">
      <c r="A88" s="7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90"/>
      <c r="Z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x14ac:dyDescent="0.25">
      <c r="A89" s="7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90"/>
      <c r="Z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x14ac:dyDescent="0.25">
      <c r="A90" s="7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90"/>
      <c r="Z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x14ac:dyDescent="0.25">
      <c r="A91" s="7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90"/>
      <c r="Z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x14ac:dyDescent="0.25">
      <c r="A92" s="7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90"/>
      <c r="Z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25">
      <c r="A93" s="7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90"/>
      <c r="Z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25">
      <c r="A94" s="7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90"/>
      <c r="Z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25">
      <c r="A95" s="7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90"/>
      <c r="Z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x14ac:dyDescent="0.25">
      <c r="A96" s="7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90"/>
      <c r="Z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x14ac:dyDescent="0.25">
      <c r="A97" s="7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90"/>
      <c r="Z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x14ac:dyDescent="0.25">
      <c r="A98" s="7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90"/>
      <c r="Z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x14ac:dyDescent="0.25">
      <c r="A99" s="7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90"/>
      <c r="Z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x14ac:dyDescent="0.25">
      <c r="A100" s="7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90"/>
      <c r="Z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x14ac:dyDescent="0.25">
      <c r="A101" s="7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90"/>
      <c r="Z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x14ac:dyDescent="0.25">
      <c r="A102" s="7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90"/>
      <c r="Z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x14ac:dyDescent="0.25">
      <c r="A103" s="7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90"/>
      <c r="Z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x14ac:dyDescent="0.25">
      <c r="A104" s="7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90"/>
      <c r="Z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s="59" customFormat="1" x14ac:dyDescent="0.25">
      <c r="A105" s="7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90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s="59" customFormat="1" x14ac:dyDescent="0.25">
      <c r="A106" s="7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90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s="59" customFormat="1" x14ac:dyDescent="0.25">
      <c r="A107" s="7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90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s="59" customFormat="1" x14ac:dyDescent="0.25">
      <c r="A108" s="7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90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s="59" customFormat="1" x14ac:dyDescent="0.25">
      <c r="A109" s="7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90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s="59" customFormat="1" x14ac:dyDescent="0.25">
      <c r="A110" s="7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90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s="59" customFormat="1" x14ac:dyDescent="0.25">
      <c r="A111" s="7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90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s="59" customFormat="1" x14ac:dyDescent="0.25">
      <c r="A112" s="7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90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x14ac:dyDescent="0.25">
      <c r="A113" s="7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90"/>
      <c r="Z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x14ac:dyDescent="0.25">
      <c r="A114" s="7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90"/>
      <c r="Z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x14ac:dyDescent="0.25">
      <c r="A115" s="7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90"/>
      <c r="Z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x14ac:dyDescent="0.25">
      <c r="A116" s="7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90"/>
      <c r="Z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x14ac:dyDescent="0.25">
      <c r="A117" s="7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90"/>
      <c r="Z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25">
      <c r="A118" s="7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90"/>
      <c r="Z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x14ac:dyDescent="0.25">
      <c r="A119" s="7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90"/>
      <c r="Z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x14ac:dyDescent="0.25">
      <c r="A120" s="7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90"/>
      <c r="Z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x14ac:dyDescent="0.25">
      <c r="A121" s="7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90"/>
      <c r="Z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x14ac:dyDescent="0.25">
      <c r="A122" s="7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90"/>
      <c r="Z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x14ac:dyDescent="0.25">
      <c r="A123" s="7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90"/>
      <c r="Z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x14ac:dyDescent="0.25">
      <c r="A124" s="7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90"/>
      <c r="Z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x14ac:dyDescent="0.25">
      <c r="A125" s="7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90"/>
      <c r="Z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x14ac:dyDescent="0.25">
      <c r="A126" s="7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90"/>
      <c r="Z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x14ac:dyDescent="0.25">
      <c r="A127" s="7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90"/>
      <c r="Z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x14ac:dyDescent="0.25">
      <c r="A128" s="7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90"/>
      <c r="Z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x14ac:dyDescent="0.25">
      <c r="A129" s="7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90"/>
      <c r="Z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x14ac:dyDescent="0.25">
      <c r="A130" s="7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90"/>
      <c r="Z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x14ac:dyDescent="0.25">
      <c r="A131" s="7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90"/>
      <c r="Z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x14ac:dyDescent="0.25">
      <c r="A132" s="7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90"/>
      <c r="Z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x14ac:dyDescent="0.25">
      <c r="A133" s="7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90"/>
      <c r="Z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x14ac:dyDescent="0.25">
      <c r="A134" s="7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90"/>
      <c r="Z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x14ac:dyDescent="0.25">
      <c r="A135" s="7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90"/>
      <c r="Z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x14ac:dyDescent="0.25">
      <c r="A136" s="7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90"/>
      <c r="Z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x14ac:dyDescent="0.25">
      <c r="A137" s="7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90"/>
      <c r="Z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x14ac:dyDescent="0.25">
      <c r="A138" s="7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90"/>
      <c r="Z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x14ac:dyDescent="0.25">
      <c r="A139" s="7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90"/>
      <c r="Z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x14ac:dyDescent="0.25">
      <c r="A140" s="7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90"/>
      <c r="Z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x14ac:dyDescent="0.25">
      <c r="A141" s="7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90"/>
      <c r="Z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x14ac:dyDescent="0.25">
      <c r="A142" s="7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90"/>
      <c r="Z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x14ac:dyDescent="0.25">
      <c r="A143" s="7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90"/>
      <c r="Z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x14ac:dyDescent="0.25">
      <c r="A144" s="7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90"/>
      <c r="Z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x14ac:dyDescent="0.25">
      <c r="A145" s="7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90"/>
      <c r="Z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x14ac:dyDescent="0.25">
      <c r="A146" s="7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90"/>
      <c r="Z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x14ac:dyDescent="0.25">
      <c r="A147" s="7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90"/>
      <c r="Z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x14ac:dyDescent="0.25">
      <c r="A148" s="7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90"/>
      <c r="Z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x14ac:dyDescent="0.25">
      <c r="A149" s="7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90"/>
      <c r="Z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x14ac:dyDescent="0.25">
      <c r="A150" s="7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90"/>
      <c r="Z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x14ac:dyDescent="0.25">
      <c r="A151" s="7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90"/>
      <c r="Z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x14ac:dyDescent="0.25">
      <c r="A152" s="7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90"/>
      <c r="Z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x14ac:dyDescent="0.25">
      <c r="A153" s="7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90"/>
      <c r="Z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x14ac:dyDescent="0.25">
      <c r="A154" s="7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90"/>
      <c r="Z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x14ac:dyDescent="0.25">
      <c r="A155" s="7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90"/>
      <c r="Z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x14ac:dyDescent="0.25">
      <c r="A156" s="7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90"/>
      <c r="Z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x14ac:dyDescent="0.25">
      <c r="A157" s="7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90"/>
      <c r="Z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x14ac:dyDescent="0.25">
      <c r="A158" s="7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90"/>
      <c r="Z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x14ac:dyDescent="0.25">
      <c r="A159" s="7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90"/>
      <c r="Z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x14ac:dyDescent="0.25">
      <c r="A160" s="7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90"/>
      <c r="Z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x14ac:dyDescent="0.25">
      <c r="A161" s="7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90"/>
      <c r="Z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x14ac:dyDescent="0.25">
      <c r="A162" s="7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90"/>
      <c r="Z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x14ac:dyDescent="0.25">
      <c r="A163" s="7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Z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x14ac:dyDescent="0.25">
      <c r="A164" s="7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Z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x14ac:dyDescent="0.25">
      <c r="A165" s="7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Z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x14ac:dyDescent="0.25">
      <c r="P166" s="2"/>
      <c r="Q166" s="2"/>
      <c r="R166" s="2"/>
      <c r="S166" s="2"/>
      <c r="T166" s="2"/>
      <c r="U166" s="2"/>
      <c r="V166" s="2"/>
      <c r="W166" s="2"/>
      <c r="X166" s="2"/>
      <c r="Z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x14ac:dyDescent="0.25">
      <c r="P167" s="2"/>
      <c r="Q167" s="2"/>
      <c r="R167" s="2"/>
      <c r="S167" s="2"/>
      <c r="T167" s="2"/>
      <c r="U167" s="2"/>
      <c r="V167" s="2"/>
      <c r="W167" s="2"/>
      <c r="X167" s="2"/>
      <c r="Z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x14ac:dyDescent="0.25">
      <c r="P168" s="2"/>
      <c r="Q168" s="2"/>
      <c r="R168" s="2"/>
      <c r="S168" s="2"/>
      <c r="T168" s="2"/>
      <c r="U168" s="2"/>
      <c r="V168" s="2"/>
      <c r="W168" s="2"/>
      <c r="X168" s="2"/>
      <c r="Z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x14ac:dyDescent="0.25">
      <c r="P169" s="2"/>
      <c r="Q169" s="2"/>
      <c r="R169" s="2"/>
      <c r="S169" s="2"/>
      <c r="T169" s="2"/>
      <c r="U169" s="2"/>
      <c r="V169" s="2"/>
      <c r="W169" s="2"/>
      <c r="X169" s="2"/>
      <c r="Z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x14ac:dyDescent="0.25">
      <c r="P170" s="2"/>
      <c r="Q170" s="2"/>
      <c r="R170" s="2"/>
      <c r="S170" s="2"/>
      <c r="T170" s="2"/>
      <c r="U170" s="2"/>
      <c r="V170" s="2"/>
      <c r="W170" s="2"/>
      <c r="X170" s="2"/>
      <c r="Z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x14ac:dyDescent="0.25">
      <c r="P171" s="2"/>
      <c r="Q171" s="2"/>
      <c r="R171" s="2"/>
      <c r="S171" s="2"/>
      <c r="T171" s="2"/>
      <c r="U171" s="2"/>
      <c r="V171" s="2"/>
      <c r="W171" s="2"/>
      <c r="X171" s="2"/>
      <c r="Z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x14ac:dyDescent="0.25">
      <c r="P172" s="2"/>
      <c r="Q172" s="2"/>
      <c r="R172" s="2"/>
      <c r="S172" s="2"/>
      <c r="T172" s="2"/>
      <c r="U172" s="2"/>
      <c r="V172" s="2"/>
      <c r="W172" s="2"/>
      <c r="X172" s="2"/>
      <c r="Z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x14ac:dyDescent="0.25">
      <c r="P173" s="2"/>
      <c r="Q173" s="2"/>
      <c r="R173" s="2"/>
      <c r="S173" s="2"/>
      <c r="T173" s="2"/>
      <c r="U173" s="2"/>
      <c r="V173" s="2"/>
      <c r="W173" s="2"/>
      <c r="X173" s="2"/>
      <c r="Z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x14ac:dyDescent="0.25">
      <c r="P174" s="2"/>
      <c r="Q174" s="2"/>
      <c r="R174" s="2"/>
      <c r="S174" s="2"/>
      <c r="T174" s="2"/>
      <c r="U174" s="2"/>
      <c r="V174" s="2"/>
      <c r="W174" s="2"/>
      <c r="X174" s="2"/>
      <c r="Z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x14ac:dyDescent="0.25">
      <c r="P175" s="2"/>
      <c r="Q175" s="2"/>
      <c r="R175" s="2"/>
      <c r="S175" s="2"/>
      <c r="T175" s="2"/>
      <c r="U175" s="2"/>
      <c r="V175" s="2"/>
      <c r="W175" s="2"/>
      <c r="X175" s="2"/>
      <c r="Z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x14ac:dyDescent="0.25">
      <c r="P176" s="2"/>
      <c r="Q176" s="2"/>
      <c r="R176" s="2"/>
      <c r="S176" s="2"/>
      <c r="T176" s="2"/>
      <c r="U176" s="2"/>
      <c r="V176" s="2"/>
      <c r="W176" s="2"/>
      <c r="X176" s="2"/>
      <c r="Z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6:38" x14ac:dyDescent="0.25">
      <c r="P177" s="2"/>
      <c r="Q177" s="2"/>
      <c r="R177" s="2"/>
      <c r="S177" s="2"/>
      <c r="T177" s="2"/>
      <c r="U177" s="2"/>
      <c r="V177" s="2"/>
      <c r="W177" s="2"/>
      <c r="X177" s="2"/>
      <c r="Z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6:38" x14ac:dyDescent="0.25">
      <c r="P178" s="2"/>
      <c r="Q178" s="2"/>
      <c r="R178" s="2"/>
      <c r="S178" s="2"/>
      <c r="T178" s="2"/>
      <c r="U178" s="2"/>
      <c r="V178" s="2"/>
      <c r="W178" s="2"/>
      <c r="X178" s="2"/>
      <c r="Z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6:38" x14ac:dyDescent="0.25">
      <c r="P179" s="2"/>
      <c r="Q179" s="2"/>
      <c r="R179" s="2"/>
      <c r="S179" s="2"/>
      <c r="T179" s="2"/>
      <c r="U179" s="2"/>
      <c r="V179" s="2"/>
      <c r="W179" s="2"/>
      <c r="X179" s="2"/>
      <c r="Z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6:38" x14ac:dyDescent="0.25">
      <c r="P180" s="2"/>
      <c r="Q180" s="2"/>
      <c r="R180" s="2"/>
      <c r="S180" s="2"/>
      <c r="T180" s="2"/>
      <c r="U180" s="2"/>
      <c r="V180" s="2"/>
      <c r="W180" s="2"/>
      <c r="X180" s="2"/>
      <c r="Z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6:38" x14ac:dyDescent="0.25">
      <c r="P181" s="2"/>
      <c r="Q181" s="2"/>
      <c r="R181" s="2"/>
      <c r="S181" s="2"/>
      <c r="T181" s="2"/>
      <c r="U181" s="2"/>
      <c r="V181" s="2"/>
      <c r="W181" s="2"/>
      <c r="X181" s="2"/>
      <c r="Z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6:38" x14ac:dyDescent="0.25">
      <c r="P182" s="2"/>
      <c r="Q182" s="2"/>
      <c r="R182" s="2"/>
      <c r="S182" s="2"/>
      <c r="T182" s="2"/>
      <c r="U182" s="2"/>
      <c r="V182" s="2"/>
      <c r="W182" s="2"/>
      <c r="X182" s="2"/>
      <c r="Z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6:38" x14ac:dyDescent="0.25">
      <c r="P183" s="2"/>
      <c r="Q183" s="2"/>
      <c r="R183" s="2"/>
      <c r="S183" s="2"/>
      <c r="T183" s="2"/>
      <c r="U183" s="2"/>
      <c r="V183" s="2"/>
      <c r="W183" s="2"/>
      <c r="X183" s="2"/>
      <c r="Z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6:38" x14ac:dyDescent="0.25">
      <c r="P184" s="2"/>
      <c r="Q184" s="2"/>
      <c r="R184" s="2"/>
      <c r="S184" s="2"/>
      <c r="T184" s="2"/>
      <c r="U184" s="2"/>
      <c r="V184" s="2"/>
      <c r="W184" s="2"/>
      <c r="X184" s="2"/>
      <c r="Z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6:38" x14ac:dyDescent="0.25">
      <c r="P185" s="2"/>
      <c r="Q185" s="2"/>
      <c r="R185" s="2"/>
      <c r="S185" s="2"/>
      <c r="T185" s="2"/>
      <c r="U185" s="2"/>
      <c r="V185" s="2"/>
      <c r="W185" s="2"/>
      <c r="X185" s="2"/>
      <c r="Z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6:38" x14ac:dyDescent="0.25">
      <c r="P186" s="2"/>
      <c r="Q186" s="2"/>
      <c r="R186" s="2"/>
      <c r="S186" s="2"/>
      <c r="T186" s="2"/>
      <c r="U186" s="2"/>
      <c r="V186" s="2"/>
      <c r="W186" s="2"/>
      <c r="X186" s="2"/>
      <c r="Z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6:38" x14ac:dyDescent="0.25">
      <c r="P187" s="2"/>
      <c r="Q187" s="2"/>
      <c r="R187" s="2"/>
      <c r="S187" s="2"/>
      <c r="T187" s="2"/>
      <c r="U187" s="2"/>
      <c r="V187" s="2"/>
      <c r="W187" s="2"/>
      <c r="X187" s="2"/>
      <c r="Z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6:38" x14ac:dyDescent="0.25">
      <c r="P188" s="2"/>
      <c r="Q188" s="2"/>
      <c r="R188" s="2"/>
      <c r="S188" s="2"/>
      <c r="T188" s="2"/>
      <c r="U188" s="2"/>
      <c r="V188" s="2"/>
      <c r="W188" s="2"/>
      <c r="X188" s="2"/>
      <c r="Z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6:38" x14ac:dyDescent="0.25">
      <c r="P189" s="2"/>
      <c r="Q189" s="2"/>
      <c r="R189" s="2"/>
      <c r="S189" s="2"/>
      <c r="T189" s="2"/>
      <c r="U189" s="2"/>
      <c r="V189" s="2"/>
      <c r="W189" s="2"/>
      <c r="X189" s="2"/>
      <c r="Z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6:38" x14ac:dyDescent="0.25">
      <c r="P190" s="2"/>
      <c r="Q190" s="2"/>
      <c r="R190" s="2"/>
      <c r="S190" s="2"/>
      <c r="T190" s="2"/>
      <c r="U190" s="2"/>
      <c r="V190" s="2"/>
      <c r="W190" s="2"/>
      <c r="X190" s="2"/>
      <c r="Z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6:38" x14ac:dyDescent="0.25">
      <c r="P191" s="2"/>
      <c r="Q191" s="2"/>
      <c r="R191" s="2"/>
      <c r="S191" s="2"/>
      <c r="T191" s="2"/>
      <c r="U191" s="2"/>
      <c r="V191" s="2"/>
      <c r="W191" s="2"/>
      <c r="X191" s="2"/>
      <c r="Z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6:38" x14ac:dyDescent="0.25">
      <c r="P192" s="2"/>
      <c r="Q192" s="2"/>
      <c r="R192" s="2"/>
      <c r="S192" s="2"/>
      <c r="T192" s="2"/>
      <c r="U192" s="2"/>
      <c r="V192" s="2"/>
      <c r="W192" s="2"/>
      <c r="X192" s="2"/>
      <c r="Z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x14ac:dyDescent="0.25">
      <c r="P193" s="2"/>
      <c r="Q193" s="2"/>
      <c r="R193" s="2"/>
      <c r="S193" s="2"/>
      <c r="T193" s="2"/>
      <c r="U193" s="2"/>
      <c r="V193" s="2"/>
      <c r="W193" s="2"/>
      <c r="X193" s="2"/>
      <c r="Z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x14ac:dyDescent="0.25">
      <c r="P194" s="2"/>
      <c r="Q194" s="2"/>
      <c r="R194" s="2"/>
      <c r="S194" s="2"/>
      <c r="T194" s="2"/>
      <c r="U194" s="2"/>
      <c r="V194" s="2"/>
      <c r="W194" s="2"/>
      <c r="X194" s="2"/>
      <c r="Z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x14ac:dyDescent="0.25">
      <c r="P195" s="2"/>
      <c r="Q195" s="2"/>
      <c r="R195" s="2"/>
      <c r="S195" s="2"/>
      <c r="T195" s="2"/>
      <c r="U195" s="2"/>
      <c r="V195" s="2"/>
      <c r="W195" s="2"/>
      <c r="X195" s="2"/>
      <c r="Z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x14ac:dyDescent="0.25">
      <c r="P196" s="2"/>
      <c r="Q196" s="2"/>
      <c r="R196" s="2"/>
      <c r="S196" s="2"/>
      <c r="T196" s="2"/>
      <c r="U196" s="2"/>
      <c r="V196" s="2"/>
      <c r="W196" s="2"/>
      <c r="X196" s="2"/>
      <c r="Z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x14ac:dyDescent="0.25">
      <c r="P197" s="2"/>
      <c r="Q197" s="2"/>
      <c r="R197" s="2"/>
      <c r="S197" s="2"/>
      <c r="T197" s="2"/>
      <c r="U197" s="2"/>
      <c r="V197" s="2"/>
      <c r="W197" s="2"/>
      <c r="X197" s="2"/>
      <c r="Z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x14ac:dyDescent="0.25">
      <c r="P198" s="2"/>
      <c r="Q198" s="2"/>
      <c r="R198" s="2"/>
      <c r="S198" s="2"/>
      <c r="T198" s="2"/>
      <c r="U198" s="2"/>
      <c r="V198" s="2"/>
      <c r="W198" s="2"/>
      <c r="X198" s="2"/>
      <c r="Z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x14ac:dyDescent="0.25">
      <c r="P199" s="2"/>
      <c r="Z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x14ac:dyDescent="0.25">
      <c r="P200" s="2"/>
      <c r="Z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x14ac:dyDescent="0.25">
      <c r="P201" s="2"/>
      <c r="Z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x14ac:dyDescent="0.25">
      <c r="P202" s="2"/>
      <c r="Z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x14ac:dyDescent="0.25">
      <c r="P203" s="2"/>
      <c r="Z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x14ac:dyDescent="0.25">
      <c r="P204" s="2"/>
      <c r="Z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s="2" customFormat="1" x14ac:dyDescent="0.25">
      <c r="A205" s="31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91"/>
      <c r="Z205"/>
      <c r="AI205"/>
      <c r="AJ205"/>
      <c r="AK205"/>
      <c r="AL205"/>
    </row>
    <row r="206" spans="1:38" s="2" customFormat="1" x14ac:dyDescent="0.25">
      <c r="A206" s="31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91"/>
      <c r="Z206"/>
      <c r="AB206"/>
      <c r="AC206"/>
      <c r="AD206"/>
      <c r="AE206"/>
      <c r="AF206"/>
      <c r="AG206"/>
      <c r="AH206"/>
      <c r="AI206"/>
      <c r="AJ206"/>
      <c r="AK206"/>
      <c r="AL206"/>
    </row>
    <row r="207" spans="1:38" s="2" customFormat="1" x14ac:dyDescent="0.25">
      <c r="A207" s="31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91"/>
      <c r="Z207"/>
      <c r="AB207"/>
      <c r="AC207"/>
      <c r="AD207"/>
      <c r="AE207"/>
      <c r="AF207"/>
      <c r="AG207"/>
      <c r="AH207"/>
      <c r="AI207"/>
      <c r="AJ207"/>
      <c r="AK207"/>
      <c r="AL207"/>
    </row>
    <row r="208" spans="1:38" s="2" customFormat="1" x14ac:dyDescent="0.25">
      <c r="A208" s="31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91"/>
      <c r="Z208"/>
      <c r="AB208"/>
      <c r="AC208"/>
      <c r="AD208"/>
      <c r="AE208"/>
      <c r="AF208"/>
      <c r="AG208"/>
      <c r="AH208"/>
      <c r="AI208"/>
      <c r="AJ208"/>
      <c r="AK208"/>
      <c r="AL208"/>
    </row>
    <row r="209" spans="1:38" s="2" customFormat="1" x14ac:dyDescent="0.25">
      <c r="A209" s="31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91"/>
      <c r="Z209"/>
      <c r="AB209"/>
      <c r="AC209"/>
      <c r="AD209"/>
      <c r="AE209"/>
      <c r="AF209"/>
      <c r="AG209"/>
      <c r="AH209"/>
      <c r="AI209"/>
      <c r="AJ209"/>
      <c r="AK209"/>
      <c r="AL209"/>
    </row>
    <row r="210" spans="1:38" s="2" customFormat="1" x14ac:dyDescent="0.25">
      <c r="A210" s="31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91"/>
      <c r="Z210"/>
      <c r="AB210"/>
      <c r="AC210"/>
      <c r="AD210"/>
      <c r="AE210"/>
      <c r="AF210"/>
      <c r="AG210"/>
      <c r="AH210"/>
      <c r="AI210"/>
      <c r="AJ210"/>
      <c r="AK210"/>
      <c r="AL210"/>
    </row>
    <row r="211" spans="1:38" s="2" customFormat="1" x14ac:dyDescent="0.25">
      <c r="A211" s="3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91"/>
      <c r="Z211"/>
      <c r="AB211"/>
      <c r="AC211"/>
      <c r="AD211"/>
      <c r="AE211"/>
      <c r="AF211"/>
      <c r="AG211"/>
      <c r="AH211"/>
      <c r="AI211"/>
      <c r="AJ211"/>
      <c r="AK211"/>
      <c r="AL211"/>
    </row>
    <row r="212" spans="1:38" s="2" customFormat="1" x14ac:dyDescent="0.25">
      <c r="A212" s="31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91"/>
      <c r="Z212"/>
      <c r="AB212"/>
      <c r="AC212"/>
      <c r="AD212"/>
      <c r="AE212"/>
      <c r="AF212"/>
      <c r="AG212"/>
      <c r="AH212"/>
      <c r="AI212"/>
      <c r="AJ212"/>
      <c r="AK212"/>
      <c r="AL212"/>
    </row>
    <row r="213" spans="1:38" s="2" customFormat="1" x14ac:dyDescent="0.25">
      <c r="A213" s="31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91"/>
      <c r="Z213"/>
      <c r="AB213"/>
      <c r="AC213"/>
      <c r="AD213"/>
      <c r="AE213"/>
      <c r="AF213"/>
      <c r="AG213"/>
      <c r="AH213"/>
      <c r="AI213"/>
      <c r="AJ213"/>
      <c r="AK213"/>
      <c r="AL213"/>
    </row>
    <row r="214" spans="1:38" s="2" customFormat="1" x14ac:dyDescent="0.25">
      <c r="A214" s="31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91"/>
      <c r="Z214"/>
      <c r="AB214"/>
      <c r="AC214"/>
      <c r="AD214"/>
      <c r="AE214"/>
      <c r="AF214"/>
      <c r="AG214"/>
      <c r="AH214"/>
      <c r="AI214"/>
      <c r="AJ214"/>
      <c r="AK214"/>
      <c r="AL214"/>
    </row>
    <row r="215" spans="1:38" s="2" customFormat="1" x14ac:dyDescent="0.25">
      <c r="A215" s="31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91"/>
      <c r="Z215"/>
      <c r="AB215"/>
      <c r="AC215"/>
      <c r="AD215"/>
      <c r="AE215"/>
      <c r="AF215"/>
      <c r="AG215"/>
      <c r="AH215"/>
      <c r="AI215"/>
      <c r="AJ215"/>
      <c r="AK215"/>
      <c r="AL215"/>
    </row>
    <row r="216" spans="1:38" s="2" customFormat="1" x14ac:dyDescent="0.25">
      <c r="A216" s="3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91"/>
      <c r="Z216"/>
      <c r="AB216"/>
      <c r="AC216"/>
      <c r="AD216"/>
      <c r="AE216"/>
      <c r="AF216"/>
      <c r="AG216"/>
      <c r="AH216"/>
      <c r="AI216"/>
      <c r="AJ216"/>
      <c r="AK216"/>
      <c r="AL216"/>
    </row>
    <row r="217" spans="1:38" s="2" customFormat="1" x14ac:dyDescent="0.25">
      <c r="A217" s="31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91"/>
      <c r="Z217"/>
      <c r="AB217"/>
      <c r="AC217"/>
      <c r="AD217"/>
      <c r="AE217"/>
      <c r="AF217"/>
      <c r="AG217"/>
      <c r="AH217"/>
      <c r="AI217"/>
      <c r="AJ217"/>
      <c r="AK217"/>
      <c r="AL217"/>
    </row>
  </sheetData>
  <mergeCells count="9">
    <mergeCell ref="AB6:AH16"/>
    <mergeCell ref="A1:V1"/>
    <mergeCell ref="Q3:Q4"/>
    <mergeCell ref="R3:R4"/>
    <mergeCell ref="S3:S4"/>
    <mergeCell ref="T3:T4"/>
    <mergeCell ref="U3:U4"/>
    <mergeCell ref="V3:V4"/>
    <mergeCell ref="W3:W4"/>
  </mergeCells>
  <conditionalFormatting sqref="C5:C42">
    <cfRule type="cellIs" dxfId="32" priority="11" operator="notBetween">
      <formula>10</formula>
      <formula>25</formula>
    </cfRule>
  </conditionalFormatting>
  <conditionalFormatting sqref="D5:D42">
    <cfRule type="cellIs" dxfId="31" priority="10" operator="notBetween">
      <formula>4.9</formula>
      <formula>9.2</formula>
    </cfRule>
  </conditionalFormatting>
  <conditionalFormatting sqref="F5:F42">
    <cfRule type="cellIs" dxfId="30" priority="9" operator="notBetween">
      <formula>0.05</formula>
      <formula>29.65</formula>
    </cfRule>
  </conditionalFormatting>
  <conditionalFormatting sqref="H5:H42">
    <cfRule type="cellIs" dxfId="29" priority="8" operator="notBetween">
      <formula>0.204</formula>
      <formula>120.24</formula>
    </cfRule>
  </conditionalFormatting>
  <conditionalFormatting sqref="I5:I42">
    <cfRule type="cellIs" dxfId="28" priority="7" operator="notBetween">
      <formula>0.024</formula>
      <formula>51.9</formula>
    </cfRule>
  </conditionalFormatting>
  <conditionalFormatting sqref="J5:J42">
    <cfRule type="cellIs" dxfId="27" priority="6" operator="notBetween">
      <formula>0.16</formula>
      <formula>236.9</formula>
    </cfRule>
  </conditionalFormatting>
  <conditionalFormatting sqref="K5:K42">
    <cfRule type="cellIs" dxfId="26" priority="5" operator="notBetween">
      <formula>0.039</formula>
      <formula>156</formula>
    </cfRule>
  </conditionalFormatting>
  <conditionalFormatting sqref="L5:L42">
    <cfRule type="cellIs" dxfId="25" priority="4" operator="notBetween">
      <formula>0.096</formula>
      <formula>278.4</formula>
    </cfRule>
  </conditionalFormatting>
  <conditionalFormatting sqref="M5:M42">
    <cfRule type="cellIs" dxfId="24" priority="3" operator="notBetween">
      <formula>0.32</formula>
      <formula>279.72</formula>
    </cfRule>
  </conditionalFormatting>
  <conditionalFormatting sqref="N5:N42">
    <cfRule type="cellIs" dxfId="23" priority="2" operator="notBetween">
      <formula>1.99</formula>
      <formula>360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222"/>
  <sheetViews>
    <sheetView zoomScaleNormal="100" workbookViewId="0">
      <selection activeCell="H22" sqref="H22"/>
    </sheetView>
  </sheetViews>
  <sheetFormatPr defaultColWidth="9.140625" defaultRowHeight="15" x14ac:dyDescent="0.25"/>
  <cols>
    <col min="1" max="1" width="9.140625" style="31"/>
    <col min="2" max="2" width="10.7109375" bestFit="1" customWidth="1"/>
    <col min="3" max="3" width="10.7109375" customWidth="1"/>
    <col min="5" max="5" width="9" customWidth="1"/>
    <col min="16" max="16" width="5.85546875" customWidth="1"/>
    <col min="17" max="19" width="10.7109375" customWidth="1"/>
    <col min="20" max="22" width="8.7109375" customWidth="1"/>
    <col min="23" max="23" width="10.7109375" customWidth="1"/>
    <col min="24" max="24" width="5.85546875" customWidth="1"/>
    <col min="26" max="26" width="5.7109375" customWidth="1"/>
  </cols>
  <sheetData>
    <row r="1" spans="1:35" ht="32.25" customHeight="1" x14ac:dyDescent="0.25">
      <c r="A1" s="134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.75" x14ac:dyDescent="0.25">
      <c r="A2" s="76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3" t="s">
        <v>147</v>
      </c>
      <c r="R2" s="2"/>
      <c r="S2" s="2"/>
      <c r="T2" s="2"/>
      <c r="U2" s="2"/>
      <c r="V2" s="2"/>
      <c r="W2" s="2"/>
      <c r="X2" s="2"/>
      <c r="Y2" s="133" t="s">
        <v>148</v>
      </c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 x14ac:dyDescent="0.25">
      <c r="A3" s="76" t="s">
        <v>166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1" t="s">
        <v>126</v>
      </c>
      <c r="R3" s="211" t="s">
        <v>127</v>
      </c>
      <c r="S3" s="211" t="s">
        <v>128</v>
      </c>
      <c r="T3" s="211" t="s">
        <v>76</v>
      </c>
      <c r="U3" s="211" t="s">
        <v>77</v>
      </c>
      <c r="V3" s="211" t="s">
        <v>4</v>
      </c>
      <c r="W3" s="211" t="s">
        <v>129</v>
      </c>
      <c r="X3" s="2"/>
      <c r="Y3" s="6" t="s">
        <v>77</v>
      </c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4.25" customHeight="1" thickBot="1" x14ac:dyDescent="0.3">
      <c r="A4" s="77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70" t="s">
        <v>6</v>
      </c>
      <c r="H4" s="70" t="s">
        <v>7</v>
      </c>
      <c r="I4" s="70" t="s">
        <v>8</v>
      </c>
      <c r="J4" s="70" t="s">
        <v>9</v>
      </c>
      <c r="K4" s="70" t="s">
        <v>10</v>
      </c>
      <c r="L4" s="70" t="s">
        <v>11</v>
      </c>
      <c r="M4" s="70" t="s">
        <v>12</v>
      </c>
      <c r="N4" s="70" t="s">
        <v>13</v>
      </c>
      <c r="O4" s="70" t="s">
        <v>23</v>
      </c>
      <c r="P4" s="2"/>
      <c r="Q4" s="211"/>
      <c r="R4" s="211"/>
      <c r="S4" s="211"/>
      <c r="T4" s="211"/>
      <c r="U4" s="211"/>
      <c r="V4" s="211"/>
      <c r="W4" s="211"/>
      <c r="X4" s="2"/>
      <c r="Y4" s="70" t="s">
        <v>39</v>
      </c>
      <c r="Z4" s="2"/>
      <c r="AA4" s="4" t="s">
        <v>74</v>
      </c>
      <c r="AB4" s="3"/>
      <c r="AC4" s="3"/>
      <c r="AD4" s="3"/>
      <c r="AE4" s="28" t="s">
        <v>75</v>
      </c>
      <c r="AF4" s="45" t="s">
        <v>20</v>
      </c>
      <c r="AG4" s="3"/>
      <c r="AH4" s="3"/>
      <c r="AI4" s="2"/>
    </row>
    <row r="5" spans="1:35" ht="15" customHeight="1" x14ac:dyDescent="0.25">
      <c r="A5" s="78" t="str">
        <f>IF('Ambient Data'!A7="*","*",'Ambient Data'!A7)</f>
        <v>*</v>
      </c>
      <c r="B5" s="44" t="str">
        <f>IF(ISTEXT('Ambient Data'!B7),'Ambient Data'!B7,"*")</f>
        <v>*</v>
      </c>
      <c r="C5" s="12" t="str">
        <f>IF(ISNUMBER('Ambient Data'!C7),'Mixed Values'!AE22,"*")</f>
        <v>*</v>
      </c>
      <c r="D5" s="12" t="str">
        <f>IF(ISNUMBER('Ambient Data'!D7),'Mixed Values'!AF22,"*")</f>
        <v>*</v>
      </c>
      <c r="E5" s="41">
        <v>999</v>
      </c>
      <c r="F5" s="12" t="str">
        <f>IF(ISNUMBER('Ambient Data'!E7),'Mixed Values'!AH22,"*")</f>
        <v>*</v>
      </c>
      <c r="G5" s="12">
        <f>IF(ISNUMBER('Ambient Data'!F7),'Ambient Data'!F7,"*")</f>
        <v>10</v>
      </c>
      <c r="H5" s="12" t="str">
        <f>IF(ISNUMBER('Ambient Data'!G7),'Mixed Values'!AI22,"*")</f>
        <v>*</v>
      </c>
      <c r="I5" s="12" t="str">
        <f>IF(ISNUMBER('Ambient Data'!H7),'Mixed Values'!AJ22,"*")</f>
        <v>*</v>
      </c>
      <c r="J5" s="12" t="str">
        <f>IF(ISNUMBER('Ambient Data'!I7),'Mixed Values'!AK22,"*")</f>
        <v>*</v>
      </c>
      <c r="K5" s="12" t="str">
        <f>IF(ISNUMBER('Ambient Data'!J7),'Mixed Values'!AL22,"*")</f>
        <v>*</v>
      </c>
      <c r="L5" s="12" t="str">
        <f>IF(ISNUMBER('Ambient Data'!K7),'Mixed Values'!AM22,"*")</f>
        <v>*</v>
      </c>
      <c r="M5" s="12" t="str">
        <f>IF(ISNUMBER('Ambient Data'!L7),'Mixed Values'!AN22,"*")</f>
        <v>*</v>
      </c>
      <c r="N5" s="12" t="str">
        <f>IF(ISNUMBER('Ambient Data'!M7),'Mixed Values'!AG22,"*")</f>
        <v>*</v>
      </c>
      <c r="O5" s="43">
        <f>IF(ISNUMBER('Ambient Data'!N7),'Ambient Data'!N7,"*")</f>
        <v>9.9999999999999995E-7</v>
      </c>
      <c r="P5" s="2"/>
      <c r="Q5" s="162" t="s">
        <v>20</v>
      </c>
      <c r="R5" s="88" t="s">
        <v>20</v>
      </c>
      <c r="S5" s="88" t="s">
        <v>20</v>
      </c>
      <c r="T5" s="88" t="s">
        <v>20</v>
      </c>
      <c r="U5" s="88" t="s">
        <v>20</v>
      </c>
      <c r="V5" s="88" t="s">
        <v>20</v>
      </c>
      <c r="W5" s="88" t="s">
        <v>20</v>
      </c>
      <c r="X5" s="2"/>
      <c r="Y5" s="89" t="str">
        <f t="shared" ref="Y5:Y36" si="0">U5</f>
        <v>*</v>
      </c>
      <c r="Z5" s="2"/>
      <c r="AA5" s="2"/>
      <c r="AB5" s="183" t="s">
        <v>46</v>
      </c>
      <c r="AC5" s="184"/>
      <c r="AD5" s="184"/>
      <c r="AE5" s="184"/>
      <c r="AF5" s="184"/>
      <c r="AG5" s="184"/>
      <c r="AH5" s="185"/>
      <c r="AI5" s="2"/>
    </row>
    <row r="6" spans="1:35" x14ac:dyDescent="0.25">
      <c r="A6" s="78" t="str">
        <f>IF('Ambient Data'!A8="*","*",'Ambient Data'!A8)</f>
        <v>*</v>
      </c>
      <c r="B6" s="44" t="str">
        <f>IF(ISTEXT('Ambient Data'!B8),'Ambient Data'!B8,"*")</f>
        <v>*</v>
      </c>
      <c r="C6" s="12" t="str">
        <f>IF(ISNUMBER('Ambient Data'!C8),'Mixed Values'!AE23,"*")</f>
        <v>*</v>
      </c>
      <c r="D6" s="12" t="str">
        <f>IF(ISNUMBER('Ambient Data'!D8),'Mixed Values'!AF23,"*")</f>
        <v>*</v>
      </c>
      <c r="E6" s="41">
        <v>999</v>
      </c>
      <c r="F6" s="12" t="str">
        <f>IF(ISNUMBER('Ambient Data'!E8),'Mixed Values'!AH23,"*")</f>
        <v>*</v>
      </c>
      <c r="G6" s="12">
        <f>IF(ISNUMBER('Ambient Data'!F8),'Ambient Data'!F8,"*")</f>
        <v>10</v>
      </c>
      <c r="H6" s="12" t="str">
        <f>IF(ISNUMBER('Ambient Data'!G8),'Mixed Values'!AI23,"*")</f>
        <v>*</v>
      </c>
      <c r="I6" s="12" t="str">
        <f>IF(ISNUMBER('Ambient Data'!H8),'Mixed Values'!AJ23,"*")</f>
        <v>*</v>
      </c>
      <c r="J6" s="12" t="str">
        <f>IF(ISNUMBER('Ambient Data'!I8),'Mixed Values'!AK23,"*")</f>
        <v>*</v>
      </c>
      <c r="K6" s="12" t="str">
        <f>IF(ISNUMBER('Ambient Data'!J8),'Mixed Values'!AL23,"*")</f>
        <v>*</v>
      </c>
      <c r="L6" s="12" t="str">
        <f>IF(ISNUMBER('Ambient Data'!K8),'Mixed Values'!AM23,"*")</f>
        <v>*</v>
      </c>
      <c r="M6" s="12" t="str">
        <f>IF(ISNUMBER('Ambient Data'!L8),'Mixed Values'!AN23,"*")</f>
        <v>*</v>
      </c>
      <c r="N6" s="12" t="str">
        <f>IF(ISNUMBER('Ambient Data'!M8),'Mixed Values'!AG23,"*")</f>
        <v>*</v>
      </c>
      <c r="O6" s="43">
        <f>IF(ISNUMBER('Ambient Data'!N8),'Ambient Data'!N8,"*")</f>
        <v>9.9999999999999995E-7</v>
      </c>
      <c r="P6" s="2"/>
      <c r="Q6" s="162" t="s">
        <v>20</v>
      </c>
      <c r="R6" s="88" t="s">
        <v>20</v>
      </c>
      <c r="S6" s="88" t="s">
        <v>20</v>
      </c>
      <c r="T6" s="88" t="s">
        <v>20</v>
      </c>
      <c r="U6" s="88" t="s">
        <v>20</v>
      </c>
      <c r="V6" s="88" t="s">
        <v>20</v>
      </c>
      <c r="W6" s="88" t="s">
        <v>20</v>
      </c>
      <c r="X6" s="2"/>
      <c r="Y6" s="89" t="str">
        <f t="shared" si="0"/>
        <v>*</v>
      </c>
      <c r="Z6" s="2"/>
      <c r="AA6" s="2"/>
      <c r="AB6" s="201" t="s">
        <v>145</v>
      </c>
      <c r="AC6" s="202"/>
      <c r="AD6" s="202"/>
      <c r="AE6" s="202"/>
      <c r="AF6" s="202"/>
      <c r="AG6" s="202"/>
      <c r="AH6" s="203"/>
      <c r="AI6" s="2"/>
    </row>
    <row r="7" spans="1:35" x14ac:dyDescent="0.25">
      <c r="A7" s="78" t="str">
        <f>IF('Ambient Data'!A9="*","*",'Ambient Data'!A9)</f>
        <v>*</v>
      </c>
      <c r="B7" s="44" t="str">
        <f>IF(ISTEXT('Ambient Data'!B9),'Ambient Data'!B9,"*")</f>
        <v>*</v>
      </c>
      <c r="C7" s="12" t="str">
        <f>IF(ISNUMBER('Ambient Data'!C9),'Mixed Values'!AE24,"*")</f>
        <v>*</v>
      </c>
      <c r="D7" s="12" t="str">
        <f>IF(ISNUMBER('Ambient Data'!D9),'Mixed Values'!AF24,"*")</f>
        <v>*</v>
      </c>
      <c r="E7" s="41">
        <v>999</v>
      </c>
      <c r="F7" s="12" t="str">
        <f>IF(ISNUMBER('Ambient Data'!E9),'Mixed Values'!AH24,"*")</f>
        <v>*</v>
      </c>
      <c r="G7" s="12">
        <f>IF(ISNUMBER('Ambient Data'!F9),'Ambient Data'!F9,"*")</f>
        <v>10</v>
      </c>
      <c r="H7" s="12" t="str">
        <f>IF(ISNUMBER('Ambient Data'!G9),'Mixed Values'!AI24,"*")</f>
        <v>*</v>
      </c>
      <c r="I7" s="12" t="str">
        <f>IF(ISNUMBER('Ambient Data'!H9),'Mixed Values'!AJ24,"*")</f>
        <v>*</v>
      </c>
      <c r="J7" s="12" t="str">
        <f>IF(ISNUMBER('Ambient Data'!I9),'Mixed Values'!AK24,"*")</f>
        <v>*</v>
      </c>
      <c r="K7" s="12" t="str">
        <f>IF(ISNUMBER('Ambient Data'!J9),'Mixed Values'!AL24,"*")</f>
        <v>*</v>
      </c>
      <c r="L7" s="12" t="str">
        <f>IF(ISNUMBER('Ambient Data'!K9),'Mixed Values'!AM24,"*")</f>
        <v>*</v>
      </c>
      <c r="M7" s="12" t="str">
        <f>IF(ISNUMBER('Ambient Data'!L9),'Mixed Values'!AN24,"*")</f>
        <v>*</v>
      </c>
      <c r="N7" s="12" t="str">
        <f>IF(ISNUMBER('Ambient Data'!M9),'Mixed Values'!AG24,"*")</f>
        <v>*</v>
      </c>
      <c r="O7" s="43">
        <f>IF(ISNUMBER('Ambient Data'!N9),'Ambient Data'!N9,"*")</f>
        <v>9.9999999999999995E-7</v>
      </c>
      <c r="P7" s="2"/>
      <c r="Q7" s="162" t="s">
        <v>20</v>
      </c>
      <c r="R7" s="88" t="s">
        <v>20</v>
      </c>
      <c r="S7" s="88" t="s">
        <v>20</v>
      </c>
      <c r="T7" s="88" t="s">
        <v>20</v>
      </c>
      <c r="U7" s="88" t="s">
        <v>20</v>
      </c>
      <c r="V7" s="88" t="s">
        <v>20</v>
      </c>
      <c r="W7" s="88" t="s">
        <v>20</v>
      </c>
      <c r="X7" s="2"/>
      <c r="Y7" s="89" t="str">
        <f t="shared" si="0"/>
        <v>*</v>
      </c>
      <c r="Z7" s="2"/>
      <c r="AA7" s="2"/>
      <c r="AB7" s="204"/>
      <c r="AC7" s="205"/>
      <c r="AD7" s="205"/>
      <c r="AE7" s="205"/>
      <c r="AF7" s="205"/>
      <c r="AG7" s="205"/>
      <c r="AH7" s="206"/>
      <c r="AI7" s="2"/>
    </row>
    <row r="8" spans="1:35" ht="15" customHeight="1" x14ac:dyDescent="0.25">
      <c r="A8" s="78" t="str">
        <f>IF('Ambient Data'!A10="*","*",'Ambient Data'!A10)</f>
        <v>*</v>
      </c>
      <c r="B8" s="44" t="str">
        <f>IF(ISTEXT('Ambient Data'!B10),'Ambient Data'!B10,"*")</f>
        <v>*</v>
      </c>
      <c r="C8" s="12" t="str">
        <f>IF(ISNUMBER('Ambient Data'!C10),'Mixed Values'!AE25,"*")</f>
        <v>*</v>
      </c>
      <c r="D8" s="12" t="str">
        <f>IF(ISNUMBER('Ambient Data'!D10),'Mixed Values'!AF25,"*")</f>
        <v>*</v>
      </c>
      <c r="E8" s="41">
        <v>999</v>
      </c>
      <c r="F8" s="12" t="str">
        <f>IF(ISNUMBER('Ambient Data'!E10),'Mixed Values'!AH25,"*")</f>
        <v>*</v>
      </c>
      <c r="G8" s="12">
        <f>IF(ISNUMBER('Ambient Data'!F10),'Ambient Data'!F10,"*")</f>
        <v>10</v>
      </c>
      <c r="H8" s="12" t="str">
        <f>IF(ISNUMBER('Ambient Data'!G10),'Mixed Values'!AI25,"*")</f>
        <v>*</v>
      </c>
      <c r="I8" s="12" t="str">
        <f>IF(ISNUMBER('Ambient Data'!H10),'Mixed Values'!AJ25,"*")</f>
        <v>*</v>
      </c>
      <c r="J8" s="12" t="str">
        <f>IF(ISNUMBER('Ambient Data'!I10),'Mixed Values'!AK25,"*")</f>
        <v>*</v>
      </c>
      <c r="K8" s="12" t="str">
        <f>IF(ISNUMBER('Ambient Data'!J10),'Mixed Values'!AL25,"*")</f>
        <v>*</v>
      </c>
      <c r="L8" s="12" t="str">
        <f>IF(ISNUMBER('Ambient Data'!K10),'Mixed Values'!AM25,"*")</f>
        <v>*</v>
      </c>
      <c r="M8" s="12" t="str">
        <f>IF(ISNUMBER('Ambient Data'!L10),'Mixed Values'!AN25,"*")</f>
        <v>*</v>
      </c>
      <c r="N8" s="12" t="str">
        <f>IF(ISNUMBER('Ambient Data'!M10),'Mixed Values'!AG25,"*")</f>
        <v>*</v>
      </c>
      <c r="O8" s="43">
        <f>IF(ISNUMBER('Ambient Data'!N10),'Ambient Data'!N10,"*")</f>
        <v>9.9999999999999995E-7</v>
      </c>
      <c r="P8" s="2"/>
      <c r="Q8" s="162" t="s">
        <v>20</v>
      </c>
      <c r="R8" s="88" t="s">
        <v>20</v>
      </c>
      <c r="S8" s="88" t="s">
        <v>20</v>
      </c>
      <c r="T8" s="88" t="s">
        <v>20</v>
      </c>
      <c r="U8" s="88" t="s">
        <v>20</v>
      </c>
      <c r="V8" s="88" t="s">
        <v>20</v>
      </c>
      <c r="W8" s="88" t="s">
        <v>20</v>
      </c>
      <c r="X8" s="2"/>
      <c r="Y8" s="89" t="str">
        <f t="shared" si="0"/>
        <v>*</v>
      </c>
      <c r="Z8" s="2"/>
      <c r="AA8" s="2"/>
      <c r="AB8" s="204"/>
      <c r="AC8" s="205"/>
      <c r="AD8" s="205"/>
      <c r="AE8" s="205"/>
      <c r="AF8" s="205"/>
      <c r="AG8" s="205"/>
      <c r="AH8" s="206"/>
      <c r="AI8" s="2"/>
    </row>
    <row r="9" spans="1:35" x14ac:dyDescent="0.25">
      <c r="A9" s="78" t="str">
        <f>IF('Ambient Data'!A11="*","*",'Ambient Data'!A11)</f>
        <v>*</v>
      </c>
      <c r="B9" s="44" t="str">
        <f>IF(ISTEXT('Ambient Data'!B11),'Ambient Data'!B11,"*")</f>
        <v>*</v>
      </c>
      <c r="C9" s="12" t="str">
        <f>IF(ISNUMBER('Ambient Data'!C11),'Mixed Values'!AE26,"*")</f>
        <v>*</v>
      </c>
      <c r="D9" s="12" t="str">
        <f>IF(ISNUMBER('Ambient Data'!D11),'Mixed Values'!AF26,"*")</f>
        <v>*</v>
      </c>
      <c r="E9" s="41">
        <v>999</v>
      </c>
      <c r="F9" s="12" t="str">
        <f>IF(ISNUMBER('Ambient Data'!E11),'Mixed Values'!AH26,"*")</f>
        <v>*</v>
      </c>
      <c r="G9" s="12">
        <f>IF(ISNUMBER('Ambient Data'!F11),'Ambient Data'!F11,"*")</f>
        <v>10</v>
      </c>
      <c r="H9" s="12" t="str">
        <f>IF(ISNUMBER('Ambient Data'!G11),'Mixed Values'!AI26,"*")</f>
        <v>*</v>
      </c>
      <c r="I9" s="12" t="str">
        <f>IF(ISNUMBER('Ambient Data'!H11),'Mixed Values'!AJ26,"*")</f>
        <v>*</v>
      </c>
      <c r="J9" s="12" t="str">
        <f>IF(ISNUMBER('Ambient Data'!I11),'Mixed Values'!AK26,"*")</f>
        <v>*</v>
      </c>
      <c r="K9" s="12" t="str">
        <f>IF(ISNUMBER('Ambient Data'!J11),'Mixed Values'!AL26,"*")</f>
        <v>*</v>
      </c>
      <c r="L9" s="12" t="str">
        <f>IF(ISNUMBER('Ambient Data'!K11),'Mixed Values'!AM26,"*")</f>
        <v>*</v>
      </c>
      <c r="M9" s="12" t="str">
        <f>IF(ISNUMBER('Ambient Data'!L11),'Mixed Values'!AN26,"*")</f>
        <v>*</v>
      </c>
      <c r="N9" s="12" t="str">
        <f>IF(ISNUMBER('Ambient Data'!M11),'Mixed Values'!AG26,"*")</f>
        <v>*</v>
      </c>
      <c r="O9" s="43">
        <f>IF(ISNUMBER('Ambient Data'!N11),'Ambient Data'!N11,"*")</f>
        <v>9.9999999999999995E-7</v>
      </c>
      <c r="P9" s="2"/>
      <c r="Q9" s="162" t="s">
        <v>20</v>
      </c>
      <c r="R9" s="88" t="s">
        <v>20</v>
      </c>
      <c r="S9" s="88" t="s">
        <v>20</v>
      </c>
      <c r="T9" s="88" t="s">
        <v>20</v>
      </c>
      <c r="U9" s="88" t="s">
        <v>20</v>
      </c>
      <c r="V9" s="88" t="s">
        <v>20</v>
      </c>
      <c r="W9" s="88" t="s">
        <v>20</v>
      </c>
      <c r="X9" s="2"/>
      <c r="Y9" s="89" t="str">
        <f t="shared" si="0"/>
        <v>*</v>
      </c>
      <c r="Z9" s="2"/>
      <c r="AA9" s="2"/>
      <c r="AB9" s="204"/>
      <c r="AC9" s="205"/>
      <c r="AD9" s="205"/>
      <c r="AE9" s="205"/>
      <c r="AF9" s="205"/>
      <c r="AG9" s="205"/>
      <c r="AH9" s="206"/>
      <c r="AI9" s="2"/>
    </row>
    <row r="10" spans="1:35" x14ac:dyDescent="0.25">
      <c r="A10" s="78" t="str">
        <f>IF('Ambient Data'!A12="*","*",'Ambient Data'!A12)</f>
        <v>*</v>
      </c>
      <c r="B10" s="44" t="str">
        <f>IF(ISTEXT('Ambient Data'!B12),'Ambient Data'!B12,"*")</f>
        <v>*</v>
      </c>
      <c r="C10" s="12" t="str">
        <f>IF(ISNUMBER('Ambient Data'!C12),'Mixed Values'!AE27,"*")</f>
        <v>*</v>
      </c>
      <c r="D10" s="12" t="str">
        <f>IF(ISNUMBER('Ambient Data'!D12),'Mixed Values'!AF27,"*")</f>
        <v>*</v>
      </c>
      <c r="E10" s="41">
        <v>999</v>
      </c>
      <c r="F10" s="12" t="str">
        <f>IF(ISNUMBER('Ambient Data'!E12),'Mixed Values'!AH27,"*")</f>
        <v>*</v>
      </c>
      <c r="G10" s="12">
        <f>IF(ISNUMBER('Ambient Data'!F12),'Ambient Data'!F12,"*")</f>
        <v>10</v>
      </c>
      <c r="H10" s="12" t="str">
        <f>IF(ISNUMBER('Ambient Data'!G12),'Mixed Values'!AI27,"*")</f>
        <v>*</v>
      </c>
      <c r="I10" s="12" t="str">
        <f>IF(ISNUMBER('Ambient Data'!H12),'Mixed Values'!AJ27,"*")</f>
        <v>*</v>
      </c>
      <c r="J10" s="12" t="str">
        <f>IF(ISNUMBER('Ambient Data'!I12),'Mixed Values'!AK27,"*")</f>
        <v>*</v>
      </c>
      <c r="K10" s="12" t="str">
        <f>IF(ISNUMBER('Ambient Data'!J12),'Mixed Values'!AL27,"*")</f>
        <v>*</v>
      </c>
      <c r="L10" s="12" t="str">
        <f>IF(ISNUMBER('Ambient Data'!K12),'Mixed Values'!AM27,"*")</f>
        <v>*</v>
      </c>
      <c r="M10" s="12" t="str">
        <f>IF(ISNUMBER('Ambient Data'!L12),'Mixed Values'!AN27,"*")</f>
        <v>*</v>
      </c>
      <c r="N10" s="12" t="str">
        <f>IF(ISNUMBER('Ambient Data'!M12),'Mixed Values'!AG27,"*")</f>
        <v>*</v>
      </c>
      <c r="O10" s="43">
        <f>IF(ISNUMBER('Ambient Data'!N12),'Ambient Data'!N12,"*")</f>
        <v>9.9999999999999995E-7</v>
      </c>
      <c r="P10" s="2"/>
      <c r="Q10" s="162" t="s">
        <v>20</v>
      </c>
      <c r="R10" s="88" t="s">
        <v>20</v>
      </c>
      <c r="S10" s="88" t="s">
        <v>20</v>
      </c>
      <c r="T10" s="88" t="s">
        <v>20</v>
      </c>
      <c r="U10" s="88" t="s">
        <v>20</v>
      </c>
      <c r="V10" s="88" t="s">
        <v>20</v>
      </c>
      <c r="W10" s="88" t="s">
        <v>20</v>
      </c>
      <c r="X10" s="2"/>
      <c r="Y10" s="89" t="str">
        <f t="shared" si="0"/>
        <v>*</v>
      </c>
      <c r="Z10" s="2"/>
      <c r="AA10" s="2"/>
      <c r="AB10" s="204"/>
      <c r="AC10" s="205"/>
      <c r="AD10" s="205"/>
      <c r="AE10" s="205"/>
      <c r="AF10" s="205"/>
      <c r="AG10" s="205"/>
      <c r="AH10" s="206"/>
      <c r="AI10" s="2"/>
    </row>
    <row r="11" spans="1:35" x14ac:dyDescent="0.25">
      <c r="A11" s="78" t="str">
        <f>IF('Ambient Data'!A13="*","*",'Ambient Data'!A13)</f>
        <v>*</v>
      </c>
      <c r="B11" s="44" t="str">
        <f>IF(ISTEXT('Ambient Data'!B13),'Ambient Data'!B13,"*")</f>
        <v>*</v>
      </c>
      <c r="C11" s="12" t="str">
        <f>IF(ISNUMBER('Ambient Data'!C13),'Mixed Values'!AE28,"*")</f>
        <v>*</v>
      </c>
      <c r="D11" s="12" t="str">
        <f>IF(ISNUMBER('Ambient Data'!D13),'Mixed Values'!AF28,"*")</f>
        <v>*</v>
      </c>
      <c r="E11" s="41">
        <v>999</v>
      </c>
      <c r="F11" s="12" t="str">
        <f>IF(ISNUMBER('Ambient Data'!E13),'Mixed Values'!AH28,"*")</f>
        <v>*</v>
      </c>
      <c r="G11" s="12">
        <f>IF(ISNUMBER('Ambient Data'!F13),'Ambient Data'!F13,"*")</f>
        <v>10</v>
      </c>
      <c r="H11" s="12" t="str">
        <f>IF(ISNUMBER('Ambient Data'!G13),'Mixed Values'!AI28,"*")</f>
        <v>*</v>
      </c>
      <c r="I11" s="12" t="str">
        <f>IF(ISNUMBER('Ambient Data'!H13),'Mixed Values'!AJ28,"*")</f>
        <v>*</v>
      </c>
      <c r="J11" s="12" t="str">
        <f>IF(ISNUMBER('Ambient Data'!I13),'Mixed Values'!AK28,"*")</f>
        <v>*</v>
      </c>
      <c r="K11" s="12" t="str">
        <f>IF(ISNUMBER('Ambient Data'!J13),'Mixed Values'!AL28,"*")</f>
        <v>*</v>
      </c>
      <c r="L11" s="12" t="str">
        <f>IF(ISNUMBER('Ambient Data'!K13),'Mixed Values'!AM28,"*")</f>
        <v>*</v>
      </c>
      <c r="M11" s="12" t="str">
        <f>IF(ISNUMBER('Ambient Data'!L13),'Mixed Values'!AN28,"*")</f>
        <v>*</v>
      </c>
      <c r="N11" s="12" t="str">
        <f>IF(ISNUMBER('Ambient Data'!M13),'Mixed Values'!AG28,"*")</f>
        <v>*</v>
      </c>
      <c r="O11" s="43">
        <f>IF(ISNUMBER('Ambient Data'!N13),'Ambient Data'!N13,"*")</f>
        <v>9.9999999999999995E-7</v>
      </c>
      <c r="P11" s="2"/>
      <c r="Q11" s="162" t="s">
        <v>20</v>
      </c>
      <c r="R11" s="88" t="s">
        <v>20</v>
      </c>
      <c r="S11" s="88" t="s">
        <v>20</v>
      </c>
      <c r="T11" s="88" t="s">
        <v>20</v>
      </c>
      <c r="U11" s="88" t="s">
        <v>20</v>
      </c>
      <c r="V11" s="88" t="s">
        <v>20</v>
      </c>
      <c r="W11" s="88" t="s">
        <v>20</v>
      </c>
      <c r="X11" s="2"/>
      <c r="Y11" s="89" t="str">
        <f t="shared" si="0"/>
        <v>*</v>
      </c>
      <c r="Z11" s="2"/>
      <c r="AA11" s="2"/>
      <c r="AB11" s="204"/>
      <c r="AC11" s="205"/>
      <c r="AD11" s="205"/>
      <c r="AE11" s="205"/>
      <c r="AF11" s="205"/>
      <c r="AG11" s="205"/>
      <c r="AH11" s="206"/>
      <c r="AI11" s="2"/>
    </row>
    <row r="12" spans="1:35" ht="15" customHeight="1" x14ac:dyDescent="0.25">
      <c r="A12" s="78" t="str">
        <f>IF('Ambient Data'!A14="*","*",'Ambient Data'!A14)</f>
        <v>*</v>
      </c>
      <c r="B12" s="44" t="str">
        <f>IF(ISTEXT('Ambient Data'!B14),'Ambient Data'!B14,"*")</f>
        <v>*</v>
      </c>
      <c r="C12" s="12" t="str">
        <f>IF(ISNUMBER('Ambient Data'!C14),'Mixed Values'!AE29,"*")</f>
        <v>*</v>
      </c>
      <c r="D12" s="12" t="str">
        <f>IF(ISNUMBER('Ambient Data'!D14),'Mixed Values'!AF29,"*")</f>
        <v>*</v>
      </c>
      <c r="E12" s="41">
        <v>999</v>
      </c>
      <c r="F12" s="12" t="str">
        <f>IF(ISNUMBER('Ambient Data'!E14),'Mixed Values'!AH29,"*")</f>
        <v>*</v>
      </c>
      <c r="G12" s="12">
        <f>IF(ISNUMBER('Ambient Data'!F14),'Ambient Data'!F14,"*")</f>
        <v>10</v>
      </c>
      <c r="H12" s="12" t="str">
        <f>IF(ISNUMBER('Ambient Data'!G14),'Mixed Values'!AI29,"*")</f>
        <v>*</v>
      </c>
      <c r="I12" s="12" t="str">
        <f>IF(ISNUMBER('Ambient Data'!H14),'Mixed Values'!AJ29,"*")</f>
        <v>*</v>
      </c>
      <c r="J12" s="12" t="str">
        <f>IF(ISNUMBER('Ambient Data'!I14),'Mixed Values'!AK29,"*")</f>
        <v>*</v>
      </c>
      <c r="K12" s="12" t="str">
        <f>IF(ISNUMBER('Ambient Data'!J14),'Mixed Values'!AL29,"*")</f>
        <v>*</v>
      </c>
      <c r="L12" s="12" t="str">
        <f>IF(ISNUMBER('Ambient Data'!K14),'Mixed Values'!AM29,"*")</f>
        <v>*</v>
      </c>
      <c r="M12" s="12" t="str">
        <f>IF(ISNUMBER('Ambient Data'!L14),'Mixed Values'!AN29,"*")</f>
        <v>*</v>
      </c>
      <c r="N12" s="12" t="str">
        <f>IF(ISNUMBER('Ambient Data'!M14),'Mixed Values'!AG29,"*")</f>
        <v>*</v>
      </c>
      <c r="O12" s="43">
        <f>IF(ISNUMBER('Ambient Data'!N14),'Ambient Data'!N14,"*")</f>
        <v>9.9999999999999995E-7</v>
      </c>
      <c r="P12" s="2"/>
      <c r="Q12" s="162" t="s">
        <v>20</v>
      </c>
      <c r="R12" s="88" t="s">
        <v>20</v>
      </c>
      <c r="S12" s="88" t="s">
        <v>20</v>
      </c>
      <c r="T12" s="88" t="s">
        <v>20</v>
      </c>
      <c r="U12" s="88" t="s">
        <v>20</v>
      </c>
      <c r="V12" s="88" t="s">
        <v>20</v>
      </c>
      <c r="W12" s="88" t="s">
        <v>20</v>
      </c>
      <c r="X12" s="2"/>
      <c r="Y12" s="89" t="str">
        <f t="shared" si="0"/>
        <v>*</v>
      </c>
      <c r="Z12" s="2"/>
      <c r="AA12" s="2"/>
      <c r="AB12" s="204"/>
      <c r="AC12" s="205"/>
      <c r="AD12" s="205"/>
      <c r="AE12" s="205"/>
      <c r="AF12" s="205"/>
      <c r="AG12" s="205"/>
      <c r="AH12" s="206"/>
      <c r="AI12" s="2"/>
    </row>
    <row r="13" spans="1:35" x14ac:dyDescent="0.25">
      <c r="A13" s="78" t="str">
        <f>IF('Ambient Data'!A15="*","*",'Ambient Data'!A15)</f>
        <v>*</v>
      </c>
      <c r="B13" s="44" t="str">
        <f>IF(ISTEXT('Ambient Data'!B15),'Ambient Data'!B15,"*")</f>
        <v>*</v>
      </c>
      <c r="C13" s="12" t="str">
        <f>IF(ISNUMBER('Ambient Data'!C15),'Mixed Values'!AE30,"*")</f>
        <v>*</v>
      </c>
      <c r="D13" s="12" t="str">
        <f>IF(ISNUMBER('Ambient Data'!D15),'Mixed Values'!AF30,"*")</f>
        <v>*</v>
      </c>
      <c r="E13" s="41">
        <v>999</v>
      </c>
      <c r="F13" s="12" t="str">
        <f>IF(ISNUMBER('Ambient Data'!E15),'Mixed Values'!AH30,"*")</f>
        <v>*</v>
      </c>
      <c r="G13" s="12">
        <f>IF(ISNUMBER('Ambient Data'!F15),'Ambient Data'!F15,"*")</f>
        <v>10</v>
      </c>
      <c r="H13" s="12" t="str">
        <f>IF(ISNUMBER('Ambient Data'!G15),'Mixed Values'!AI30,"*")</f>
        <v>*</v>
      </c>
      <c r="I13" s="12" t="str">
        <f>IF(ISNUMBER('Ambient Data'!H15),'Mixed Values'!AJ30,"*")</f>
        <v>*</v>
      </c>
      <c r="J13" s="12" t="str">
        <f>IF(ISNUMBER('Ambient Data'!I15),'Mixed Values'!AK30,"*")</f>
        <v>*</v>
      </c>
      <c r="K13" s="12" t="str">
        <f>IF(ISNUMBER('Ambient Data'!J15),'Mixed Values'!AL30,"*")</f>
        <v>*</v>
      </c>
      <c r="L13" s="12" t="str">
        <f>IF(ISNUMBER('Ambient Data'!K15),'Mixed Values'!AM30,"*")</f>
        <v>*</v>
      </c>
      <c r="M13" s="12" t="str">
        <f>IF(ISNUMBER('Ambient Data'!L15),'Mixed Values'!AN30,"*")</f>
        <v>*</v>
      </c>
      <c r="N13" s="12" t="str">
        <f>IF(ISNUMBER('Ambient Data'!M15),'Mixed Values'!AG30,"*")</f>
        <v>*</v>
      </c>
      <c r="O13" s="43">
        <f>IF(ISNUMBER('Ambient Data'!N15),'Ambient Data'!N15,"*")</f>
        <v>9.9999999999999995E-7</v>
      </c>
      <c r="P13" s="2"/>
      <c r="Q13" s="162" t="s">
        <v>20</v>
      </c>
      <c r="R13" s="88" t="s">
        <v>20</v>
      </c>
      <c r="S13" s="88" t="s">
        <v>20</v>
      </c>
      <c r="T13" s="88" t="s">
        <v>20</v>
      </c>
      <c r="U13" s="88" t="s">
        <v>20</v>
      </c>
      <c r="V13" s="88" t="s">
        <v>20</v>
      </c>
      <c r="W13" s="88" t="s">
        <v>20</v>
      </c>
      <c r="X13" s="2"/>
      <c r="Y13" s="89" t="str">
        <f t="shared" si="0"/>
        <v>*</v>
      </c>
      <c r="Z13" s="2"/>
      <c r="AA13" s="2"/>
      <c r="AB13" s="204"/>
      <c r="AC13" s="205"/>
      <c r="AD13" s="205"/>
      <c r="AE13" s="205"/>
      <c r="AF13" s="205"/>
      <c r="AG13" s="205"/>
      <c r="AH13" s="206"/>
      <c r="AI13" s="2"/>
    </row>
    <row r="14" spans="1:35" x14ac:dyDescent="0.25">
      <c r="A14" s="78" t="str">
        <f>IF('Ambient Data'!A16="*","*",'Ambient Data'!A16)</f>
        <v>*</v>
      </c>
      <c r="B14" s="44" t="str">
        <f>IF(ISTEXT('Ambient Data'!B16),'Ambient Data'!B16,"*")</f>
        <v>*</v>
      </c>
      <c r="C14" s="12" t="str">
        <f>IF(ISNUMBER('Ambient Data'!C16),'Mixed Values'!AE31,"*")</f>
        <v>*</v>
      </c>
      <c r="D14" s="12" t="str">
        <f>IF(ISNUMBER('Ambient Data'!D16),'Mixed Values'!AF31,"*")</f>
        <v>*</v>
      </c>
      <c r="E14" s="41">
        <v>999</v>
      </c>
      <c r="F14" s="12" t="str">
        <f>IF(ISNUMBER('Ambient Data'!E16),'Mixed Values'!AH31,"*")</f>
        <v>*</v>
      </c>
      <c r="G14" s="12">
        <f>IF(ISNUMBER('Ambient Data'!F16),'Ambient Data'!F16,"*")</f>
        <v>10</v>
      </c>
      <c r="H14" s="12" t="str">
        <f>IF(ISNUMBER('Ambient Data'!G16),'Mixed Values'!AI31,"*")</f>
        <v>*</v>
      </c>
      <c r="I14" s="12" t="str">
        <f>IF(ISNUMBER('Ambient Data'!H16),'Mixed Values'!AJ31,"*")</f>
        <v>*</v>
      </c>
      <c r="J14" s="12" t="str">
        <f>IF(ISNUMBER('Ambient Data'!I16),'Mixed Values'!AK31,"*")</f>
        <v>*</v>
      </c>
      <c r="K14" s="12" t="str">
        <f>IF(ISNUMBER('Ambient Data'!J16),'Mixed Values'!AL31,"*")</f>
        <v>*</v>
      </c>
      <c r="L14" s="12" t="str">
        <f>IF(ISNUMBER('Ambient Data'!K16),'Mixed Values'!AM31,"*")</f>
        <v>*</v>
      </c>
      <c r="M14" s="12" t="str">
        <f>IF(ISNUMBER('Ambient Data'!L16),'Mixed Values'!AN31,"*")</f>
        <v>*</v>
      </c>
      <c r="N14" s="12" t="str">
        <f>IF(ISNUMBER('Ambient Data'!M16),'Mixed Values'!AG31,"*")</f>
        <v>*</v>
      </c>
      <c r="O14" s="43">
        <f>IF(ISNUMBER('Ambient Data'!N16),'Ambient Data'!N16,"*")</f>
        <v>9.9999999999999995E-7</v>
      </c>
      <c r="P14" s="2"/>
      <c r="Q14" s="162" t="s">
        <v>20</v>
      </c>
      <c r="R14" s="88" t="s">
        <v>20</v>
      </c>
      <c r="S14" s="88" t="s">
        <v>20</v>
      </c>
      <c r="T14" s="88" t="s">
        <v>20</v>
      </c>
      <c r="U14" s="88" t="s">
        <v>20</v>
      </c>
      <c r="V14" s="88" t="s">
        <v>20</v>
      </c>
      <c r="W14" s="88" t="s">
        <v>20</v>
      </c>
      <c r="X14" s="2"/>
      <c r="Y14" s="89" t="str">
        <f t="shared" si="0"/>
        <v>*</v>
      </c>
      <c r="Z14" s="2"/>
      <c r="AA14" s="2"/>
      <c r="AB14" s="204"/>
      <c r="AC14" s="205"/>
      <c r="AD14" s="205"/>
      <c r="AE14" s="205"/>
      <c r="AF14" s="205"/>
      <c r="AG14" s="205"/>
      <c r="AH14" s="206"/>
      <c r="AI14" s="2"/>
    </row>
    <row r="15" spans="1:35" x14ac:dyDescent="0.25">
      <c r="A15" s="78" t="str">
        <f>IF('Ambient Data'!A17="*","*",'Ambient Data'!A17)</f>
        <v>*</v>
      </c>
      <c r="B15" s="44" t="str">
        <f>IF(ISTEXT('Ambient Data'!B17),'Ambient Data'!B17,"*")</f>
        <v>*</v>
      </c>
      <c r="C15" s="12" t="str">
        <f>IF(ISNUMBER('Ambient Data'!C17),'Mixed Values'!AE32,"*")</f>
        <v>*</v>
      </c>
      <c r="D15" s="12" t="str">
        <f>IF(ISNUMBER('Ambient Data'!D17),'Mixed Values'!AF32,"*")</f>
        <v>*</v>
      </c>
      <c r="E15" s="41">
        <v>999</v>
      </c>
      <c r="F15" s="12" t="str">
        <f>IF(ISNUMBER('Ambient Data'!E17),'Mixed Values'!AH32,"*")</f>
        <v>*</v>
      </c>
      <c r="G15" s="12">
        <f>IF(ISNUMBER('Ambient Data'!F17),'Ambient Data'!F17,"*")</f>
        <v>10</v>
      </c>
      <c r="H15" s="12" t="str">
        <f>IF(ISNUMBER('Ambient Data'!G17),'Mixed Values'!AI32,"*")</f>
        <v>*</v>
      </c>
      <c r="I15" s="12" t="str">
        <f>IF(ISNUMBER('Ambient Data'!H17),'Mixed Values'!AJ32,"*")</f>
        <v>*</v>
      </c>
      <c r="J15" s="12" t="str">
        <f>IF(ISNUMBER('Ambient Data'!I17),'Mixed Values'!AK32,"*")</f>
        <v>*</v>
      </c>
      <c r="K15" s="12" t="str">
        <f>IF(ISNUMBER('Ambient Data'!J17),'Mixed Values'!AL32,"*")</f>
        <v>*</v>
      </c>
      <c r="L15" s="12" t="str">
        <f>IF(ISNUMBER('Ambient Data'!K17),'Mixed Values'!AM32,"*")</f>
        <v>*</v>
      </c>
      <c r="M15" s="12" t="str">
        <f>IF(ISNUMBER('Ambient Data'!L17),'Mixed Values'!AN32,"*")</f>
        <v>*</v>
      </c>
      <c r="N15" s="12" t="str">
        <f>IF(ISNUMBER('Ambient Data'!M17),'Mixed Values'!AG32,"*")</f>
        <v>*</v>
      </c>
      <c r="O15" s="43">
        <f>IF(ISNUMBER('Ambient Data'!N17),'Ambient Data'!N17,"*")</f>
        <v>9.9999999999999995E-7</v>
      </c>
      <c r="P15" s="2"/>
      <c r="Q15" s="162" t="s">
        <v>20</v>
      </c>
      <c r="R15" s="88" t="s">
        <v>20</v>
      </c>
      <c r="S15" s="88" t="s">
        <v>20</v>
      </c>
      <c r="T15" s="88" t="s">
        <v>20</v>
      </c>
      <c r="U15" s="88" t="s">
        <v>20</v>
      </c>
      <c r="V15" s="88" t="s">
        <v>20</v>
      </c>
      <c r="W15" s="88" t="s">
        <v>20</v>
      </c>
      <c r="X15" s="2"/>
      <c r="Y15" s="89" t="str">
        <f t="shared" si="0"/>
        <v>*</v>
      </c>
      <c r="Z15" s="2"/>
      <c r="AA15" s="2"/>
      <c r="AB15" s="204"/>
      <c r="AC15" s="205"/>
      <c r="AD15" s="205"/>
      <c r="AE15" s="205"/>
      <c r="AF15" s="205"/>
      <c r="AG15" s="205"/>
      <c r="AH15" s="206"/>
      <c r="AI15" s="2"/>
    </row>
    <row r="16" spans="1:35" ht="15" customHeight="1" x14ac:dyDescent="0.25">
      <c r="A16" s="78" t="str">
        <f>IF('Ambient Data'!A18="*","*",'Ambient Data'!A18)</f>
        <v>*</v>
      </c>
      <c r="B16" s="44" t="str">
        <f>IF(ISTEXT('Ambient Data'!B18),'Ambient Data'!B18,"*")</f>
        <v>*</v>
      </c>
      <c r="C16" s="12" t="str">
        <f>IF(ISNUMBER('Ambient Data'!C18),'Mixed Values'!AE33,"*")</f>
        <v>*</v>
      </c>
      <c r="D16" s="12" t="str">
        <f>IF(ISNUMBER('Ambient Data'!D18),'Mixed Values'!AF33,"*")</f>
        <v>*</v>
      </c>
      <c r="E16" s="41">
        <v>999</v>
      </c>
      <c r="F16" s="12" t="str">
        <f>IF(ISNUMBER('Ambient Data'!E18),'Mixed Values'!AH33,"*")</f>
        <v>*</v>
      </c>
      <c r="G16" s="12">
        <f>IF(ISNUMBER('Ambient Data'!F18),'Ambient Data'!F18,"*")</f>
        <v>10</v>
      </c>
      <c r="H16" s="12" t="str">
        <f>IF(ISNUMBER('Ambient Data'!G18),'Mixed Values'!AI33,"*")</f>
        <v>*</v>
      </c>
      <c r="I16" s="12" t="str">
        <f>IF(ISNUMBER('Ambient Data'!H18),'Mixed Values'!AJ33,"*")</f>
        <v>*</v>
      </c>
      <c r="J16" s="12" t="str">
        <f>IF(ISNUMBER('Ambient Data'!I18),'Mixed Values'!AK33,"*")</f>
        <v>*</v>
      </c>
      <c r="K16" s="12" t="str">
        <f>IF(ISNUMBER('Ambient Data'!J18),'Mixed Values'!AL33,"*")</f>
        <v>*</v>
      </c>
      <c r="L16" s="12" t="str">
        <f>IF(ISNUMBER('Ambient Data'!K18),'Mixed Values'!AM33,"*")</f>
        <v>*</v>
      </c>
      <c r="M16" s="12" t="str">
        <f>IF(ISNUMBER('Ambient Data'!L18),'Mixed Values'!AN33,"*")</f>
        <v>*</v>
      </c>
      <c r="N16" s="12" t="str">
        <f>IF(ISNUMBER('Ambient Data'!M18),'Mixed Values'!AG33,"*")</f>
        <v>*</v>
      </c>
      <c r="O16" s="43">
        <f>IF(ISNUMBER('Ambient Data'!N18),'Ambient Data'!N18,"*")</f>
        <v>9.9999999999999995E-7</v>
      </c>
      <c r="P16" s="2"/>
      <c r="Q16" s="162" t="s">
        <v>20</v>
      </c>
      <c r="R16" s="88" t="s">
        <v>20</v>
      </c>
      <c r="S16" s="88" t="s">
        <v>20</v>
      </c>
      <c r="T16" s="88" t="s">
        <v>20</v>
      </c>
      <c r="U16" s="88" t="s">
        <v>20</v>
      </c>
      <c r="V16" s="88" t="s">
        <v>20</v>
      </c>
      <c r="W16" s="88" t="s">
        <v>20</v>
      </c>
      <c r="X16" s="2"/>
      <c r="Y16" s="89" t="str">
        <f t="shared" si="0"/>
        <v>*</v>
      </c>
      <c r="Z16" s="2"/>
      <c r="AA16" s="2"/>
      <c r="AB16" s="207"/>
      <c r="AC16" s="208"/>
      <c r="AD16" s="208"/>
      <c r="AE16" s="208"/>
      <c r="AF16" s="208"/>
      <c r="AG16" s="208"/>
      <c r="AH16" s="209"/>
      <c r="AI16" s="2"/>
    </row>
    <row r="17" spans="1:35" x14ac:dyDescent="0.25">
      <c r="A17" s="78" t="str">
        <f>IF('Ambient Data'!A19="*","*",'Ambient Data'!A19)</f>
        <v>*</v>
      </c>
      <c r="B17" s="44" t="str">
        <f>IF(ISTEXT('Ambient Data'!B19),'Ambient Data'!B19,"*")</f>
        <v>*</v>
      </c>
      <c r="C17" s="12" t="str">
        <f>IF(ISNUMBER('Ambient Data'!C19),'Mixed Values'!AE34,"*")</f>
        <v>*</v>
      </c>
      <c r="D17" s="12" t="str">
        <f>IF(ISNUMBER('Ambient Data'!D19),'Mixed Values'!AF34,"*")</f>
        <v>*</v>
      </c>
      <c r="E17" s="41">
        <v>999</v>
      </c>
      <c r="F17" s="12" t="str">
        <f>IF(ISNUMBER('Ambient Data'!E19),'Mixed Values'!AH34,"*")</f>
        <v>*</v>
      </c>
      <c r="G17" s="12">
        <f>IF(ISNUMBER('Ambient Data'!F19),'Ambient Data'!F19,"*")</f>
        <v>10</v>
      </c>
      <c r="H17" s="12" t="str">
        <f>IF(ISNUMBER('Ambient Data'!G19),'Mixed Values'!AI34,"*")</f>
        <v>*</v>
      </c>
      <c r="I17" s="12" t="str">
        <f>IF(ISNUMBER('Ambient Data'!H19),'Mixed Values'!AJ34,"*")</f>
        <v>*</v>
      </c>
      <c r="J17" s="12" t="str">
        <f>IF(ISNUMBER('Ambient Data'!I19),'Mixed Values'!AK34,"*")</f>
        <v>*</v>
      </c>
      <c r="K17" s="12" t="str">
        <f>IF(ISNUMBER('Ambient Data'!J19),'Mixed Values'!AL34,"*")</f>
        <v>*</v>
      </c>
      <c r="L17" s="12" t="str">
        <f>IF(ISNUMBER('Ambient Data'!K19),'Mixed Values'!AM34,"*")</f>
        <v>*</v>
      </c>
      <c r="M17" s="12" t="str">
        <f>IF(ISNUMBER('Ambient Data'!L19),'Mixed Values'!AN34,"*")</f>
        <v>*</v>
      </c>
      <c r="N17" s="12" t="str">
        <f>IF(ISNUMBER('Ambient Data'!M19),'Mixed Values'!AG34,"*")</f>
        <v>*</v>
      </c>
      <c r="O17" s="43">
        <f>IF(ISNUMBER('Ambient Data'!N19),'Ambient Data'!N19,"*")</f>
        <v>9.9999999999999995E-7</v>
      </c>
      <c r="P17" s="2"/>
      <c r="Q17" s="162" t="s">
        <v>20</v>
      </c>
      <c r="R17" s="88" t="s">
        <v>20</v>
      </c>
      <c r="S17" s="88" t="s">
        <v>20</v>
      </c>
      <c r="T17" s="88" t="s">
        <v>20</v>
      </c>
      <c r="U17" s="88" t="s">
        <v>20</v>
      </c>
      <c r="V17" s="88" t="s">
        <v>20</v>
      </c>
      <c r="W17" s="88" t="s">
        <v>20</v>
      </c>
      <c r="X17" s="2"/>
      <c r="Y17" s="89" t="str">
        <f t="shared" si="0"/>
        <v>*</v>
      </c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x14ac:dyDescent="0.25">
      <c r="A18" s="78" t="str">
        <f>IF('Ambient Data'!A20="*","*",'Ambient Data'!A20)</f>
        <v>*</v>
      </c>
      <c r="B18" s="44" t="str">
        <f>IF(ISTEXT('Ambient Data'!B20),'Ambient Data'!B20,"*")</f>
        <v>*</v>
      </c>
      <c r="C18" s="12" t="str">
        <f>IF(ISNUMBER('Ambient Data'!C20),'Mixed Values'!AE35,"*")</f>
        <v>*</v>
      </c>
      <c r="D18" s="12" t="str">
        <f>IF(ISNUMBER('Ambient Data'!D20),'Mixed Values'!AF35,"*")</f>
        <v>*</v>
      </c>
      <c r="E18" s="41">
        <v>999</v>
      </c>
      <c r="F18" s="12" t="str">
        <f>IF(ISNUMBER('Ambient Data'!E20),'Mixed Values'!AH35,"*")</f>
        <v>*</v>
      </c>
      <c r="G18" s="12">
        <f>IF(ISNUMBER('Ambient Data'!F20),'Ambient Data'!F20,"*")</f>
        <v>10</v>
      </c>
      <c r="H18" s="12" t="str">
        <f>IF(ISNUMBER('Ambient Data'!G20),'Mixed Values'!AI35,"*")</f>
        <v>*</v>
      </c>
      <c r="I18" s="12" t="str">
        <f>IF(ISNUMBER('Ambient Data'!H20),'Mixed Values'!AJ35,"*")</f>
        <v>*</v>
      </c>
      <c r="J18" s="12" t="str">
        <f>IF(ISNUMBER('Ambient Data'!I20),'Mixed Values'!AK35,"*")</f>
        <v>*</v>
      </c>
      <c r="K18" s="12" t="str">
        <f>IF(ISNUMBER('Ambient Data'!J20),'Mixed Values'!AL35,"*")</f>
        <v>*</v>
      </c>
      <c r="L18" s="12" t="str">
        <f>IF(ISNUMBER('Ambient Data'!K20),'Mixed Values'!AM35,"*")</f>
        <v>*</v>
      </c>
      <c r="M18" s="12" t="str">
        <f>IF(ISNUMBER('Ambient Data'!L20),'Mixed Values'!AN35,"*")</f>
        <v>*</v>
      </c>
      <c r="N18" s="12" t="str">
        <f>IF(ISNUMBER('Ambient Data'!M20),'Mixed Values'!AG35,"*")</f>
        <v>*</v>
      </c>
      <c r="O18" s="43">
        <f>IF(ISNUMBER('Ambient Data'!N20),'Ambient Data'!N20,"*")</f>
        <v>9.9999999999999995E-7</v>
      </c>
      <c r="P18" s="2"/>
      <c r="Q18" s="162" t="s">
        <v>20</v>
      </c>
      <c r="R18" s="88" t="s">
        <v>20</v>
      </c>
      <c r="S18" s="88" t="s">
        <v>20</v>
      </c>
      <c r="T18" s="88" t="s">
        <v>20</v>
      </c>
      <c r="U18" s="88" t="s">
        <v>20</v>
      </c>
      <c r="V18" s="88" t="s">
        <v>20</v>
      </c>
      <c r="W18" s="88" t="s">
        <v>20</v>
      </c>
      <c r="X18" s="2"/>
      <c r="Y18" s="89" t="str">
        <f t="shared" si="0"/>
        <v>*</v>
      </c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.75" thickBot="1" x14ac:dyDescent="0.3">
      <c r="A19" s="78" t="str">
        <f>IF('Ambient Data'!A21="*","*",'Ambient Data'!A21)</f>
        <v>*</v>
      </c>
      <c r="B19" s="44" t="str">
        <f>IF(ISTEXT('Ambient Data'!B21),'Ambient Data'!B21,"*")</f>
        <v>*</v>
      </c>
      <c r="C19" s="12" t="str">
        <f>IF(ISNUMBER('Ambient Data'!C21),'Mixed Values'!AE36,"*")</f>
        <v>*</v>
      </c>
      <c r="D19" s="12" t="str">
        <f>IF(ISNUMBER('Ambient Data'!D21),'Mixed Values'!AF36,"*")</f>
        <v>*</v>
      </c>
      <c r="E19" s="41">
        <v>999</v>
      </c>
      <c r="F19" s="12" t="str">
        <f>IF(ISNUMBER('Ambient Data'!E21),'Mixed Values'!AH36,"*")</f>
        <v>*</v>
      </c>
      <c r="G19" s="12">
        <f>IF(ISNUMBER('Ambient Data'!F21),'Ambient Data'!F21,"*")</f>
        <v>10</v>
      </c>
      <c r="H19" s="12" t="str">
        <f>IF(ISNUMBER('Ambient Data'!G21),'Mixed Values'!AI36,"*")</f>
        <v>*</v>
      </c>
      <c r="I19" s="12" t="str">
        <f>IF(ISNUMBER('Ambient Data'!H21),'Mixed Values'!AJ36,"*")</f>
        <v>*</v>
      </c>
      <c r="J19" s="12" t="str">
        <f>IF(ISNUMBER('Ambient Data'!I21),'Mixed Values'!AK36,"*")</f>
        <v>*</v>
      </c>
      <c r="K19" s="12" t="str">
        <f>IF(ISNUMBER('Ambient Data'!J21),'Mixed Values'!AL36,"*")</f>
        <v>*</v>
      </c>
      <c r="L19" s="12" t="str">
        <f>IF(ISNUMBER('Ambient Data'!K21),'Mixed Values'!AM36,"*")</f>
        <v>*</v>
      </c>
      <c r="M19" s="12" t="str">
        <f>IF(ISNUMBER('Ambient Data'!L21),'Mixed Values'!AN36,"*")</f>
        <v>*</v>
      </c>
      <c r="N19" s="12" t="str">
        <f>IF(ISNUMBER('Ambient Data'!M21),'Mixed Values'!AG36,"*")</f>
        <v>*</v>
      </c>
      <c r="O19" s="43">
        <f>IF(ISNUMBER('Ambient Data'!N21),'Ambient Data'!N21,"*")</f>
        <v>9.9999999999999995E-7</v>
      </c>
      <c r="P19" s="2"/>
      <c r="Q19" s="162" t="s">
        <v>20</v>
      </c>
      <c r="R19" s="88" t="s">
        <v>20</v>
      </c>
      <c r="S19" s="88" t="s">
        <v>20</v>
      </c>
      <c r="T19" s="88" t="s">
        <v>20</v>
      </c>
      <c r="U19" s="88" t="s">
        <v>20</v>
      </c>
      <c r="V19" s="88" t="s">
        <v>20</v>
      </c>
      <c r="W19" s="88" t="s">
        <v>20</v>
      </c>
      <c r="X19" s="2"/>
      <c r="Y19" s="89" t="str">
        <f t="shared" si="0"/>
        <v>*</v>
      </c>
      <c r="Z19" s="2"/>
      <c r="AA19" s="4" t="s">
        <v>15</v>
      </c>
      <c r="AB19" s="3"/>
      <c r="AC19" s="30" t="s">
        <v>77</v>
      </c>
      <c r="AD19" s="3"/>
      <c r="AE19" s="3"/>
      <c r="AF19" s="3"/>
      <c r="AG19" s="3"/>
      <c r="AH19" s="3"/>
      <c r="AI19" s="2"/>
    </row>
    <row r="20" spans="1:35" x14ac:dyDescent="0.25">
      <c r="A20" s="78" t="str">
        <f>IF('Ambient Data'!A22="*","*",'Ambient Data'!A22)</f>
        <v>*</v>
      </c>
      <c r="B20" s="44" t="str">
        <f>IF(ISTEXT('Ambient Data'!B22),'Ambient Data'!B22,"*")</f>
        <v>*</v>
      </c>
      <c r="C20" s="12" t="str">
        <f>IF(ISNUMBER('Ambient Data'!C22),'Mixed Values'!AE37,"*")</f>
        <v>*</v>
      </c>
      <c r="D20" s="12" t="str">
        <f>IF(ISNUMBER('Ambient Data'!D22),'Mixed Values'!AF37,"*")</f>
        <v>*</v>
      </c>
      <c r="E20" s="41">
        <v>999</v>
      </c>
      <c r="F20" s="12" t="str">
        <f>IF(ISNUMBER('Ambient Data'!E22),'Mixed Values'!AH37,"*")</f>
        <v>*</v>
      </c>
      <c r="G20" s="12">
        <f>IF(ISNUMBER('Ambient Data'!F22),'Ambient Data'!F22,"*")</f>
        <v>10</v>
      </c>
      <c r="H20" s="12" t="str">
        <f>IF(ISNUMBER('Ambient Data'!G22),'Mixed Values'!AI37,"*")</f>
        <v>*</v>
      </c>
      <c r="I20" s="12" t="str">
        <f>IF(ISNUMBER('Ambient Data'!H22),'Mixed Values'!AJ37,"*")</f>
        <v>*</v>
      </c>
      <c r="J20" s="12" t="str">
        <f>IF(ISNUMBER('Ambient Data'!I22),'Mixed Values'!AK37,"*")</f>
        <v>*</v>
      </c>
      <c r="K20" s="12" t="str">
        <f>IF(ISNUMBER('Ambient Data'!J22),'Mixed Values'!AL37,"*")</f>
        <v>*</v>
      </c>
      <c r="L20" s="12" t="str">
        <f>IF(ISNUMBER('Ambient Data'!K22),'Mixed Values'!AM37,"*")</f>
        <v>*</v>
      </c>
      <c r="M20" s="12" t="str">
        <f>IF(ISNUMBER('Ambient Data'!L22),'Mixed Values'!AN37,"*")</f>
        <v>*</v>
      </c>
      <c r="N20" s="12" t="str">
        <f>IF(ISNUMBER('Ambient Data'!M22),'Mixed Values'!AG37,"*")</f>
        <v>*</v>
      </c>
      <c r="O20" s="43">
        <f>IF(ISNUMBER('Ambient Data'!N22),'Ambient Data'!N22,"*")</f>
        <v>9.9999999999999995E-7</v>
      </c>
      <c r="P20" s="2"/>
      <c r="Q20" s="162" t="s">
        <v>20</v>
      </c>
      <c r="R20" s="88" t="s">
        <v>20</v>
      </c>
      <c r="S20" s="88" t="s">
        <v>20</v>
      </c>
      <c r="T20" s="88" t="s">
        <v>20</v>
      </c>
      <c r="U20" s="88" t="s">
        <v>20</v>
      </c>
      <c r="V20" s="88" t="s">
        <v>20</v>
      </c>
      <c r="W20" s="88" t="s">
        <v>20</v>
      </c>
      <c r="X20" s="2"/>
      <c r="Y20" s="89" t="str">
        <f t="shared" si="0"/>
        <v>*</v>
      </c>
      <c r="Z20" s="2"/>
      <c r="AA20" s="2"/>
      <c r="AB20" s="2" t="s">
        <v>48</v>
      </c>
      <c r="AC20" s="65" t="str">
        <f>IF(ISNUMBER(Y$5),PERCENTILE(Y$5:Y$42,0.1),"*")</f>
        <v>*</v>
      </c>
      <c r="AD20" s="2"/>
      <c r="AE20" s="2"/>
      <c r="AF20" s="2"/>
      <c r="AG20" s="2"/>
      <c r="AH20" s="2"/>
      <c r="AI20" s="2"/>
    </row>
    <row r="21" spans="1:35" x14ac:dyDescent="0.25">
      <c r="A21" s="78" t="str">
        <f>IF('Ambient Data'!A23="*","*",'Ambient Data'!A23)</f>
        <v>*</v>
      </c>
      <c r="B21" s="44" t="str">
        <f>IF(ISTEXT('Ambient Data'!B23),'Ambient Data'!B23,"*")</f>
        <v>*</v>
      </c>
      <c r="C21" s="12" t="str">
        <f>IF(ISNUMBER('Ambient Data'!C23),'Mixed Values'!AE38,"*")</f>
        <v>*</v>
      </c>
      <c r="D21" s="12" t="str">
        <f>IF(ISNUMBER('Ambient Data'!D23),'Mixed Values'!AF38,"*")</f>
        <v>*</v>
      </c>
      <c r="E21" s="41">
        <v>999</v>
      </c>
      <c r="F21" s="12" t="str">
        <f>IF(ISNUMBER('Ambient Data'!E23),'Mixed Values'!AH38,"*")</f>
        <v>*</v>
      </c>
      <c r="G21" s="12">
        <f>IF(ISNUMBER('Ambient Data'!F23),'Ambient Data'!F23,"*")</f>
        <v>10</v>
      </c>
      <c r="H21" s="12" t="str">
        <f>IF(ISNUMBER('Ambient Data'!G23),'Mixed Values'!AI38,"*")</f>
        <v>*</v>
      </c>
      <c r="I21" s="12" t="str">
        <f>IF(ISNUMBER('Ambient Data'!H23),'Mixed Values'!AJ38,"*")</f>
        <v>*</v>
      </c>
      <c r="J21" s="12" t="str">
        <f>IF(ISNUMBER('Ambient Data'!I23),'Mixed Values'!AK38,"*")</f>
        <v>*</v>
      </c>
      <c r="K21" s="12" t="str">
        <f>IF(ISNUMBER('Ambient Data'!J23),'Mixed Values'!AL38,"*")</f>
        <v>*</v>
      </c>
      <c r="L21" s="12" t="str">
        <f>IF(ISNUMBER('Ambient Data'!K23),'Mixed Values'!AM38,"*")</f>
        <v>*</v>
      </c>
      <c r="M21" s="12" t="str">
        <f>IF(ISNUMBER('Ambient Data'!L23),'Mixed Values'!AN38,"*")</f>
        <v>*</v>
      </c>
      <c r="N21" s="12" t="str">
        <f>IF(ISNUMBER('Ambient Data'!M23),'Mixed Values'!AG38,"*")</f>
        <v>*</v>
      </c>
      <c r="O21" s="43">
        <f>IF(ISNUMBER('Ambient Data'!N23),'Ambient Data'!N23,"*")</f>
        <v>9.9999999999999995E-7</v>
      </c>
      <c r="P21" s="2"/>
      <c r="Q21" s="162" t="s">
        <v>20</v>
      </c>
      <c r="R21" s="88" t="s">
        <v>20</v>
      </c>
      <c r="S21" s="88" t="s">
        <v>20</v>
      </c>
      <c r="T21" s="88" t="s">
        <v>20</v>
      </c>
      <c r="U21" s="88" t="s">
        <v>20</v>
      </c>
      <c r="V21" s="88" t="s">
        <v>20</v>
      </c>
      <c r="W21" s="88" t="s">
        <v>20</v>
      </c>
      <c r="X21" s="2"/>
      <c r="Y21" s="89" t="str">
        <f t="shared" si="0"/>
        <v>*</v>
      </c>
      <c r="Z21" s="2"/>
      <c r="AA21" s="2"/>
      <c r="AB21" s="2" t="s">
        <v>18</v>
      </c>
      <c r="AC21" s="41" t="str">
        <f>IF(ISNUMBER(Y$5),MAX(Y$5:Y$42),"*")</f>
        <v>*</v>
      </c>
      <c r="AD21" s="2"/>
      <c r="AE21" s="2"/>
      <c r="AF21" s="2"/>
      <c r="AG21" s="2"/>
      <c r="AH21" s="2"/>
      <c r="AI21" s="2"/>
    </row>
    <row r="22" spans="1:35" x14ac:dyDescent="0.25">
      <c r="A22" s="78" t="str">
        <f>IF('Ambient Data'!A24="*","*",'Ambient Data'!A24)</f>
        <v>*</v>
      </c>
      <c r="B22" s="44" t="str">
        <f>IF(ISTEXT('Ambient Data'!B24),'Ambient Data'!B24,"*")</f>
        <v>*</v>
      </c>
      <c r="C22" s="12" t="str">
        <f>IF(ISNUMBER('Ambient Data'!C24),'Mixed Values'!AE39,"*")</f>
        <v>*</v>
      </c>
      <c r="D22" s="12" t="str">
        <f>IF(ISNUMBER('Ambient Data'!D24),'Mixed Values'!AF39,"*")</f>
        <v>*</v>
      </c>
      <c r="E22" s="41">
        <v>999</v>
      </c>
      <c r="F22" s="12" t="str">
        <f>IF(ISNUMBER('Ambient Data'!E24),'Mixed Values'!AH39,"*")</f>
        <v>*</v>
      </c>
      <c r="G22" s="12">
        <f>IF(ISNUMBER('Ambient Data'!F24),'Ambient Data'!F24,"*")</f>
        <v>10</v>
      </c>
      <c r="H22" s="12" t="str">
        <f>IF(ISNUMBER('Ambient Data'!G24),'Mixed Values'!AI39,"*")</f>
        <v>*</v>
      </c>
      <c r="I22" s="12" t="str">
        <f>IF(ISNUMBER('Ambient Data'!H24),'Mixed Values'!AJ39,"*")</f>
        <v>*</v>
      </c>
      <c r="J22" s="12" t="str">
        <f>IF(ISNUMBER('Ambient Data'!I24),'Mixed Values'!AK39,"*")</f>
        <v>*</v>
      </c>
      <c r="K22" s="12" t="str">
        <f>IF(ISNUMBER('Ambient Data'!J24),'Mixed Values'!AL39,"*")</f>
        <v>*</v>
      </c>
      <c r="L22" s="12" t="str">
        <f>IF(ISNUMBER('Ambient Data'!K24),'Mixed Values'!AM39,"*")</f>
        <v>*</v>
      </c>
      <c r="M22" s="12" t="str">
        <f>IF(ISNUMBER('Ambient Data'!L24),'Mixed Values'!AN39,"*")</f>
        <v>*</v>
      </c>
      <c r="N22" s="12" t="str">
        <f>IF(ISNUMBER('Ambient Data'!M24),'Mixed Values'!AG39,"*")</f>
        <v>*</v>
      </c>
      <c r="O22" s="43">
        <f>IF(ISNUMBER('Ambient Data'!N24),'Ambient Data'!N24,"*")</f>
        <v>9.9999999999999995E-7</v>
      </c>
      <c r="P22" s="2"/>
      <c r="Q22" s="162" t="s">
        <v>20</v>
      </c>
      <c r="R22" s="88" t="s">
        <v>20</v>
      </c>
      <c r="S22" s="88" t="s">
        <v>20</v>
      </c>
      <c r="T22" s="88" t="s">
        <v>20</v>
      </c>
      <c r="U22" s="88" t="s">
        <v>20</v>
      </c>
      <c r="V22" s="88" t="s">
        <v>20</v>
      </c>
      <c r="W22" s="88" t="s">
        <v>20</v>
      </c>
      <c r="X22" s="2"/>
      <c r="Y22" s="89" t="str">
        <f t="shared" si="0"/>
        <v>*</v>
      </c>
      <c r="Z22" s="2"/>
      <c r="AA22" s="2"/>
      <c r="AB22" s="2" t="s">
        <v>17</v>
      </c>
      <c r="AC22" s="41" t="str">
        <f>IF(ISNUMBER(Y$5),MIN(Y$5:Y$42),"*")</f>
        <v>*</v>
      </c>
      <c r="AD22" s="2"/>
      <c r="AE22" s="2"/>
      <c r="AF22" s="2"/>
      <c r="AG22" s="2"/>
      <c r="AH22" s="2"/>
      <c r="AI22" s="2"/>
    </row>
    <row r="23" spans="1:35" x14ac:dyDescent="0.25">
      <c r="A23" s="78" t="str">
        <f>IF('Ambient Data'!A25="*","*",'Ambient Data'!A25)</f>
        <v>*</v>
      </c>
      <c r="B23" s="44" t="str">
        <f>IF(ISTEXT('Ambient Data'!B25),'Ambient Data'!B25,"*")</f>
        <v>*</v>
      </c>
      <c r="C23" s="12" t="str">
        <f>IF(ISNUMBER('Ambient Data'!C25),'Mixed Values'!AE40,"*")</f>
        <v>*</v>
      </c>
      <c r="D23" s="12" t="str">
        <f>IF(ISNUMBER('Ambient Data'!D25),'Mixed Values'!AF40,"*")</f>
        <v>*</v>
      </c>
      <c r="E23" s="41">
        <v>999</v>
      </c>
      <c r="F23" s="12" t="str">
        <f>IF(ISNUMBER('Ambient Data'!E25),'Mixed Values'!AH40,"*")</f>
        <v>*</v>
      </c>
      <c r="G23" s="12">
        <f>IF(ISNUMBER('Ambient Data'!F25),'Ambient Data'!F25,"*")</f>
        <v>10</v>
      </c>
      <c r="H23" s="12" t="str">
        <f>IF(ISNUMBER('Ambient Data'!G25),'Mixed Values'!AI40,"*")</f>
        <v>*</v>
      </c>
      <c r="I23" s="12" t="str">
        <f>IF(ISNUMBER('Ambient Data'!H25),'Mixed Values'!AJ40,"*")</f>
        <v>*</v>
      </c>
      <c r="J23" s="12" t="str">
        <f>IF(ISNUMBER('Ambient Data'!I25),'Mixed Values'!AK40,"*")</f>
        <v>*</v>
      </c>
      <c r="K23" s="12" t="str">
        <f>IF(ISNUMBER('Ambient Data'!J25),'Mixed Values'!AL40,"*")</f>
        <v>*</v>
      </c>
      <c r="L23" s="12" t="str">
        <f>IF(ISNUMBER('Ambient Data'!K25),'Mixed Values'!AM40,"*")</f>
        <v>*</v>
      </c>
      <c r="M23" s="12" t="str">
        <f>IF(ISNUMBER('Ambient Data'!L25),'Mixed Values'!AN40,"*")</f>
        <v>*</v>
      </c>
      <c r="N23" s="12" t="str">
        <f>IF(ISNUMBER('Ambient Data'!M25),'Mixed Values'!AG40,"*")</f>
        <v>*</v>
      </c>
      <c r="O23" s="43">
        <f>IF(ISNUMBER('Ambient Data'!N25),'Ambient Data'!N25,"*")</f>
        <v>9.9999999999999995E-7</v>
      </c>
      <c r="P23" s="2"/>
      <c r="Q23" s="162" t="s">
        <v>20</v>
      </c>
      <c r="R23" s="88" t="s">
        <v>20</v>
      </c>
      <c r="S23" s="88" t="s">
        <v>20</v>
      </c>
      <c r="T23" s="88" t="s">
        <v>20</v>
      </c>
      <c r="U23" s="88" t="s">
        <v>20</v>
      </c>
      <c r="V23" s="88" t="s">
        <v>20</v>
      </c>
      <c r="W23" s="88" t="s">
        <v>20</v>
      </c>
      <c r="X23" s="2"/>
      <c r="Y23" s="89" t="str">
        <f t="shared" si="0"/>
        <v>*</v>
      </c>
      <c r="Z23" s="2"/>
      <c r="AA23" s="2"/>
      <c r="AB23" s="2" t="s">
        <v>49</v>
      </c>
      <c r="AC23" s="41" t="str">
        <f>IF(ISNUMBER(Y5),COUNT(Y5:Y42),"*")</f>
        <v>*</v>
      </c>
      <c r="AD23" s="2"/>
      <c r="AE23" s="2"/>
      <c r="AF23" s="2"/>
      <c r="AG23" s="2"/>
      <c r="AH23" s="2"/>
      <c r="AI23" s="2"/>
    </row>
    <row r="24" spans="1:35" x14ac:dyDescent="0.25">
      <c r="A24" s="78" t="str">
        <f>IF('Ambient Data'!A26="*","*",'Ambient Data'!A26)</f>
        <v>*</v>
      </c>
      <c r="B24" s="44" t="str">
        <f>IF(ISTEXT('Ambient Data'!B26),'Ambient Data'!B26,"*")</f>
        <v>*</v>
      </c>
      <c r="C24" s="12" t="str">
        <f>IF(ISNUMBER('Ambient Data'!C26),'Mixed Values'!AE41,"*")</f>
        <v>*</v>
      </c>
      <c r="D24" s="12" t="str">
        <f>IF(ISNUMBER('Ambient Data'!D26),'Mixed Values'!AF41,"*")</f>
        <v>*</v>
      </c>
      <c r="E24" s="41">
        <v>999</v>
      </c>
      <c r="F24" s="12" t="str">
        <f>IF(ISNUMBER('Ambient Data'!E26),'Mixed Values'!AH41,"*")</f>
        <v>*</v>
      </c>
      <c r="G24" s="12">
        <f>IF(ISNUMBER('Ambient Data'!F26),'Ambient Data'!F26,"*")</f>
        <v>10</v>
      </c>
      <c r="H24" s="12" t="str">
        <f>IF(ISNUMBER('Ambient Data'!G26),'Mixed Values'!AI41,"*")</f>
        <v>*</v>
      </c>
      <c r="I24" s="12" t="str">
        <f>IF(ISNUMBER('Ambient Data'!H26),'Mixed Values'!AJ41,"*")</f>
        <v>*</v>
      </c>
      <c r="J24" s="12" t="str">
        <f>IF(ISNUMBER('Ambient Data'!I26),'Mixed Values'!AK41,"*")</f>
        <v>*</v>
      </c>
      <c r="K24" s="12" t="str">
        <f>IF(ISNUMBER('Ambient Data'!J26),'Mixed Values'!AL41,"*")</f>
        <v>*</v>
      </c>
      <c r="L24" s="12" t="str">
        <f>IF(ISNUMBER('Ambient Data'!K26),'Mixed Values'!AM41,"*")</f>
        <v>*</v>
      </c>
      <c r="M24" s="12" t="str">
        <f>IF(ISNUMBER('Ambient Data'!L26),'Mixed Values'!AN41,"*")</f>
        <v>*</v>
      </c>
      <c r="N24" s="12" t="str">
        <f>IF(ISNUMBER('Ambient Data'!M26),'Mixed Values'!AG41,"*")</f>
        <v>*</v>
      </c>
      <c r="O24" s="43">
        <f>IF(ISNUMBER('Ambient Data'!N26),'Ambient Data'!N26,"*")</f>
        <v>9.9999999999999995E-7</v>
      </c>
      <c r="P24" s="2"/>
      <c r="Q24" s="162" t="s">
        <v>20</v>
      </c>
      <c r="R24" s="88" t="s">
        <v>20</v>
      </c>
      <c r="S24" s="88" t="s">
        <v>20</v>
      </c>
      <c r="T24" s="88" t="s">
        <v>20</v>
      </c>
      <c r="U24" s="88" t="s">
        <v>20</v>
      </c>
      <c r="V24" s="88" t="s">
        <v>20</v>
      </c>
      <c r="W24" s="88" t="s">
        <v>20</v>
      </c>
      <c r="X24" s="2"/>
      <c r="Y24" s="89" t="str">
        <f t="shared" si="0"/>
        <v>*</v>
      </c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.75" thickBot="1" x14ac:dyDescent="0.3">
      <c r="A25" s="78" t="str">
        <f>IF('Ambient Data'!A27="*","*",'Ambient Data'!A27)</f>
        <v>*</v>
      </c>
      <c r="B25" s="44" t="str">
        <f>IF(ISTEXT('Ambient Data'!B27),'Ambient Data'!B27,"*")</f>
        <v>*</v>
      </c>
      <c r="C25" s="12" t="str">
        <f>IF(ISNUMBER('Ambient Data'!C27),'Mixed Values'!AE42,"*")</f>
        <v>*</v>
      </c>
      <c r="D25" s="12" t="str">
        <f>IF(ISNUMBER('Ambient Data'!D27),'Mixed Values'!AF42,"*")</f>
        <v>*</v>
      </c>
      <c r="E25" s="41">
        <v>999</v>
      </c>
      <c r="F25" s="12" t="str">
        <f>IF(ISNUMBER('Ambient Data'!E27),'Mixed Values'!AH42,"*")</f>
        <v>*</v>
      </c>
      <c r="G25" s="12">
        <f>IF(ISNUMBER('Ambient Data'!F27),'Ambient Data'!F27,"*")</f>
        <v>10</v>
      </c>
      <c r="H25" s="12" t="str">
        <f>IF(ISNUMBER('Ambient Data'!G27),'Mixed Values'!AI42,"*")</f>
        <v>*</v>
      </c>
      <c r="I25" s="12" t="str">
        <f>IF(ISNUMBER('Ambient Data'!H27),'Mixed Values'!AJ42,"*")</f>
        <v>*</v>
      </c>
      <c r="J25" s="12" t="str">
        <f>IF(ISNUMBER('Ambient Data'!I27),'Mixed Values'!AK42,"*")</f>
        <v>*</v>
      </c>
      <c r="K25" s="12" t="str">
        <f>IF(ISNUMBER('Ambient Data'!J27),'Mixed Values'!AL42,"*")</f>
        <v>*</v>
      </c>
      <c r="L25" s="12" t="str">
        <f>IF(ISNUMBER('Ambient Data'!K27),'Mixed Values'!AM42,"*")</f>
        <v>*</v>
      </c>
      <c r="M25" s="12" t="str">
        <f>IF(ISNUMBER('Ambient Data'!L27),'Mixed Values'!AN42,"*")</f>
        <v>*</v>
      </c>
      <c r="N25" s="12" t="str">
        <f>IF(ISNUMBER('Ambient Data'!M27),'Mixed Values'!AG42,"*")</f>
        <v>*</v>
      </c>
      <c r="O25" s="43">
        <f>IF(ISNUMBER('Ambient Data'!N27),'Ambient Data'!N27,"*")</f>
        <v>9.9999999999999995E-7</v>
      </c>
      <c r="P25" s="2"/>
      <c r="Q25" s="162" t="s">
        <v>20</v>
      </c>
      <c r="R25" s="88" t="s">
        <v>20</v>
      </c>
      <c r="S25" s="88" t="s">
        <v>20</v>
      </c>
      <c r="T25" s="88" t="s">
        <v>20</v>
      </c>
      <c r="U25" s="88" t="s">
        <v>20</v>
      </c>
      <c r="V25" s="88" t="s">
        <v>20</v>
      </c>
      <c r="W25" s="88" t="s">
        <v>20</v>
      </c>
      <c r="X25" s="2"/>
      <c r="Y25" s="89" t="str">
        <f t="shared" si="0"/>
        <v>*</v>
      </c>
      <c r="Z25" s="2"/>
      <c r="AA25" s="47" t="s">
        <v>33</v>
      </c>
      <c r="AB25" s="3"/>
      <c r="AC25" s="3"/>
      <c r="AD25" s="3"/>
      <c r="AE25" s="3"/>
      <c r="AF25" s="3"/>
      <c r="AG25" s="3"/>
      <c r="AH25" s="3"/>
      <c r="AI25" s="2"/>
    </row>
    <row r="26" spans="1:35" x14ac:dyDescent="0.25">
      <c r="A26" s="78" t="str">
        <f>IF('Ambient Data'!A28="*","*",'Ambient Data'!A28)</f>
        <v>*</v>
      </c>
      <c r="B26" s="44" t="str">
        <f>IF(ISTEXT('Ambient Data'!B28),'Ambient Data'!B28,"*")</f>
        <v>*</v>
      </c>
      <c r="C26" s="12" t="str">
        <f>IF(ISNUMBER('Ambient Data'!C28),'Mixed Values'!AE43,"*")</f>
        <v>*</v>
      </c>
      <c r="D26" s="12" t="str">
        <f>IF(ISNUMBER('Ambient Data'!D28),'Mixed Values'!AF43,"*")</f>
        <v>*</v>
      </c>
      <c r="E26" s="41">
        <v>999</v>
      </c>
      <c r="F26" s="12" t="str">
        <f>IF(ISNUMBER('Ambient Data'!E28),'Mixed Values'!AH43,"*")</f>
        <v>*</v>
      </c>
      <c r="G26" s="12">
        <f>IF(ISNUMBER('Ambient Data'!F28),'Ambient Data'!F28,"*")</f>
        <v>10</v>
      </c>
      <c r="H26" s="12" t="str">
        <f>IF(ISNUMBER('Ambient Data'!G28),'Mixed Values'!AI43,"*")</f>
        <v>*</v>
      </c>
      <c r="I26" s="12" t="str">
        <f>IF(ISNUMBER('Ambient Data'!H28),'Mixed Values'!AJ43,"*")</f>
        <v>*</v>
      </c>
      <c r="J26" s="12" t="str">
        <f>IF(ISNUMBER('Ambient Data'!I28),'Mixed Values'!AK43,"*")</f>
        <v>*</v>
      </c>
      <c r="K26" s="12" t="str">
        <f>IF(ISNUMBER('Ambient Data'!J28),'Mixed Values'!AL43,"*")</f>
        <v>*</v>
      </c>
      <c r="L26" s="12" t="str">
        <f>IF(ISNUMBER('Ambient Data'!K28),'Mixed Values'!AM43,"*")</f>
        <v>*</v>
      </c>
      <c r="M26" s="12" t="str">
        <f>IF(ISNUMBER('Ambient Data'!L28),'Mixed Values'!AN43,"*")</f>
        <v>*</v>
      </c>
      <c r="N26" s="12" t="str">
        <f>IF(ISNUMBER('Ambient Data'!M28),'Mixed Values'!AG43,"*")</f>
        <v>*</v>
      </c>
      <c r="O26" s="43">
        <f>IF(ISNUMBER('Ambient Data'!N28),'Ambient Data'!N28,"*")</f>
        <v>9.9999999999999995E-7</v>
      </c>
      <c r="P26" s="2"/>
      <c r="Q26" s="162" t="s">
        <v>20</v>
      </c>
      <c r="R26" s="88" t="s">
        <v>20</v>
      </c>
      <c r="S26" s="88" t="s">
        <v>20</v>
      </c>
      <c r="T26" s="88" t="s">
        <v>20</v>
      </c>
      <c r="U26" s="88" t="s">
        <v>20</v>
      </c>
      <c r="V26" s="88" t="s">
        <v>20</v>
      </c>
      <c r="W26" s="88" t="s">
        <v>20</v>
      </c>
      <c r="X26" s="2"/>
      <c r="Y26" s="89" t="str">
        <f t="shared" si="0"/>
        <v>*</v>
      </c>
      <c r="Z26" s="2"/>
      <c r="AA26" s="2"/>
      <c r="AB26" s="66" t="str">
        <f>'Mixed Values'!D7</f>
        <v>*</v>
      </c>
      <c r="AC26" s="2"/>
      <c r="AD26" s="2"/>
      <c r="AE26" s="2"/>
      <c r="AF26" s="2"/>
      <c r="AG26" s="2"/>
      <c r="AH26" s="2"/>
      <c r="AI26" s="2"/>
    </row>
    <row r="27" spans="1:35" x14ac:dyDescent="0.25">
      <c r="A27" s="78" t="str">
        <f>IF('Ambient Data'!A29="*","*",'Ambient Data'!A29)</f>
        <v>*</v>
      </c>
      <c r="B27" s="44" t="str">
        <f>IF(ISTEXT('Ambient Data'!B29),'Ambient Data'!B29,"*")</f>
        <v>*</v>
      </c>
      <c r="C27" s="12" t="str">
        <f>IF(ISNUMBER('Ambient Data'!C29),'Mixed Values'!AE44,"*")</f>
        <v>*</v>
      </c>
      <c r="D27" s="12" t="str">
        <f>IF(ISNUMBER('Ambient Data'!D29),'Mixed Values'!AF44,"*")</f>
        <v>*</v>
      </c>
      <c r="E27" s="41">
        <v>999</v>
      </c>
      <c r="F27" s="12" t="str">
        <f>IF(ISNUMBER('Ambient Data'!E29),'Mixed Values'!AH44,"*")</f>
        <v>*</v>
      </c>
      <c r="G27" s="12">
        <f>IF(ISNUMBER('Ambient Data'!F29),'Ambient Data'!F29,"*")</f>
        <v>10</v>
      </c>
      <c r="H27" s="12" t="str">
        <f>IF(ISNUMBER('Ambient Data'!G29),'Mixed Values'!AI44,"*")</f>
        <v>*</v>
      </c>
      <c r="I27" s="12" t="str">
        <f>IF(ISNUMBER('Ambient Data'!H29),'Mixed Values'!AJ44,"*")</f>
        <v>*</v>
      </c>
      <c r="J27" s="12" t="str">
        <f>IF(ISNUMBER('Ambient Data'!I29),'Mixed Values'!AK44,"*")</f>
        <v>*</v>
      </c>
      <c r="K27" s="12" t="str">
        <f>IF(ISNUMBER('Ambient Data'!J29),'Mixed Values'!AL44,"*")</f>
        <v>*</v>
      </c>
      <c r="L27" s="12" t="str">
        <f>IF(ISNUMBER('Ambient Data'!K29),'Mixed Values'!AM44,"*")</f>
        <v>*</v>
      </c>
      <c r="M27" s="12" t="str">
        <f>IF(ISNUMBER('Ambient Data'!L29),'Mixed Values'!AN44,"*")</f>
        <v>*</v>
      </c>
      <c r="N27" s="12" t="str">
        <f>IF(ISNUMBER('Ambient Data'!M29),'Mixed Values'!AG44,"*")</f>
        <v>*</v>
      </c>
      <c r="O27" s="43">
        <f>IF(ISNUMBER('Ambient Data'!N29),'Ambient Data'!N29,"*")</f>
        <v>9.9999999999999995E-7</v>
      </c>
      <c r="P27" s="2"/>
      <c r="Q27" s="162" t="s">
        <v>20</v>
      </c>
      <c r="R27" s="88" t="s">
        <v>20</v>
      </c>
      <c r="S27" s="88" t="s">
        <v>20</v>
      </c>
      <c r="T27" s="88" t="s">
        <v>20</v>
      </c>
      <c r="U27" s="88" t="s">
        <v>20</v>
      </c>
      <c r="V27" s="88" t="s">
        <v>20</v>
      </c>
      <c r="W27" s="88" t="s">
        <v>20</v>
      </c>
      <c r="X27" s="2"/>
      <c r="Y27" s="89" t="str">
        <f t="shared" si="0"/>
        <v>*</v>
      </c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25">
      <c r="A28" s="78" t="str">
        <f>IF('Ambient Data'!A30="*","*",'Ambient Data'!A30)</f>
        <v>*</v>
      </c>
      <c r="B28" s="44" t="str">
        <f>IF(ISTEXT('Ambient Data'!B30),'Ambient Data'!B30,"*")</f>
        <v>*</v>
      </c>
      <c r="C28" s="12" t="str">
        <f>IF(ISNUMBER('Ambient Data'!C30),'Mixed Values'!AE45,"*")</f>
        <v>*</v>
      </c>
      <c r="D28" s="12" t="str">
        <f>IF(ISNUMBER('Ambient Data'!D30),'Mixed Values'!AF45,"*")</f>
        <v>*</v>
      </c>
      <c r="E28" s="41">
        <v>999</v>
      </c>
      <c r="F28" s="12" t="str">
        <f>IF(ISNUMBER('Ambient Data'!E30),'Mixed Values'!AH45,"*")</f>
        <v>*</v>
      </c>
      <c r="G28" s="12">
        <f>IF(ISNUMBER('Ambient Data'!F30),'Ambient Data'!F30,"*")</f>
        <v>10</v>
      </c>
      <c r="H28" s="12" t="str">
        <f>IF(ISNUMBER('Ambient Data'!G30),'Mixed Values'!AI45,"*")</f>
        <v>*</v>
      </c>
      <c r="I28" s="12" t="str">
        <f>IF(ISNUMBER('Ambient Data'!H30),'Mixed Values'!AJ45,"*")</f>
        <v>*</v>
      </c>
      <c r="J28" s="12" t="str">
        <f>IF(ISNUMBER('Ambient Data'!I30),'Mixed Values'!AK45,"*")</f>
        <v>*</v>
      </c>
      <c r="K28" s="12" t="str">
        <f>IF(ISNUMBER('Ambient Data'!J30),'Mixed Values'!AL45,"*")</f>
        <v>*</v>
      </c>
      <c r="L28" s="12" t="str">
        <f>IF(ISNUMBER('Ambient Data'!K30),'Mixed Values'!AM45,"*")</f>
        <v>*</v>
      </c>
      <c r="M28" s="12" t="str">
        <f>IF(ISNUMBER('Ambient Data'!L30),'Mixed Values'!AN45,"*")</f>
        <v>*</v>
      </c>
      <c r="N28" s="12" t="str">
        <f>IF(ISNUMBER('Ambient Data'!M30),'Mixed Values'!AG45,"*")</f>
        <v>*</v>
      </c>
      <c r="O28" s="43">
        <f>IF(ISNUMBER('Ambient Data'!N30),'Ambient Data'!N30,"*")</f>
        <v>9.9999999999999995E-7</v>
      </c>
      <c r="P28" s="2"/>
      <c r="Q28" s="162" t="s">
        <v>20</v>
      </c>
      <c r="R28" s="88" t="s">
        <v>20</v>
      </c>
      <c r="S28" s="88" t="s">
        <v>20</v>
      </c>
      <c r="T28" s="88" t="s">
        <v>20</v>
      </c>
      <c r="U28" s="88" t="s">
        <v>20</v>
      </c>
      <c r="V28" s="88" t="s">
        <v>20</v>
      </c>
      <c r="W28" s="88" t="s">
        <v>20</v>
      </c>
      <c r="X28" s="2"/>
      <c r="Y28" s="89" t="str">
        <f t="shared" si="0"/>
        <v>*</v>
      </c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25">
      <c r="A29" s="78" t="str">
        <f>IF('Ambient Data'!A31="*","*",'Ambient Data'!A31)</f>
        <v>*</v>
      </c>
      <c r="B29" s="44" t="str">
        <f>IF(ISTEXT('Ambient Data'!B31),'Ambient Data'!B31,"*")</f>
        <v>*</v>
      </c>
      <c r="C29" s="12" t="str">
        <f>IF(ISNUMBER('Ambient Data'!C31),'Mixed Values'!AE46,"*")</f>
        <v>*</v>
      </c>
      <c r="D29" s="12" t="str">
        <f>IF(ISNUMBER('Ambient Data'!D31),'Mixed Values'!AF46,"*")</f>
        <v>*</v>
      </c>
      <c r="E29" s="41">
        <v>999</v>
      </c>
      <c r="F29" s="12" t="str">
        <f>IF(ISNUMBER('Ambient Data'!E31),'Mixed Values'!AH46,"*")</f>
        <v>*</v>
      </c>
      <c r="G29" s="12">
        <f>IF(ISNUMBER('Ambient Data'!F31),'Ambient Data'!F31,"*")</f>
        <v>10</v>
      </c>
      <c r="H29" s="12" t="str">
        <f>IF(ISNUMBER('Ambient Data'!G31),'Mixed Values'!AI46,"*")</f>
        <v>*</v>
      </c>
      <c r="I29" s="12" t="str">
        <f>IF(ISNUMBER('Ambient Data'!H31),'Mixed Values'!AJ46,"*")</f>
        <v>*</v>
      </c>
      <c r="J29" s="12" t="str">
        <f>IF(ISNUMBER('Ambient Data'!I31),'Mixed Values'!AK46,"*")</f>
        <v>*</v>
      </c>
      <c r="K29" s="12" t="str">
        <f>IF(ISNUMBER('Ambient Data'!J31),'Mixed Values'!AL46,"*")</f>
        <v>*</v>
      </c>
      <c r="L29" s="12" t="str">
        <f>IF(ISNUMBER('Ambient Data'!K31),'Mixed Values'!AM46,"*")</f>
        <v>*</v>
      </c>
      <c r="M29" s="12" t="str">
        <f>IF(ISNUMBER('Ambient Data'!L31),'Mixed Values'!AN46,"*")</f>
        <v>*</v>
      </c>
      <c r="N29" s="12" t="str">
        <f>IF(ISNUMBER('Ambient Data'!M31),'Mixed Values'!AG46,"*")</f>
        <v>*</v>
      </c>
      <c r="O29" s="43">
        <f>IF(ISNUMBER('Ambient Data'!N31),'Ambient Data'!N31,"*")</f>
        <v>9.9999999999999995E-7</v>
      </c>
      <c r="P29" s="2"/>
      <c r="Q29" s="162" t="s">
        <v>20</v>
      </c>
      <c r="R29" s="88" t="s">
        <v>20</v>
      </c>
      <c r="S29" s="88" t="s">
        <v>20</v>
      </c>
      <c r="T29" s="88" t="s">
        <v>20</v>
      </c>
      <c r="U29" s="88" t="s">
        <v>20</v>
      </c>
      <c r="V29" s="88" t="s">
        <v>20</v>
      </c>
      <c r="W29" s="88" t="s">
        <v>20</v>
      </c>
      <c r="X29" s="2"/>
      <c r="Y29" s="89" t="str">
        <f t="shared" si="0"/>
        <v>*</v>
      </c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25">
      <c r="A30" s="78" t="str">
        <f>IF('Ambient Data'!A32="*","*",'Ambient Data'!A32)</f>
        <v>*</v>
      </c>
      <c r="B30" s="44" t="str">
        <f>IF(ISTEXT('Ambient Data'!B32),'Ambient Data'!B32,"*")</f>
        <v>*</v>
      </c>
      <c r="C30" s="12" t="str">
        <f>IF(ISNUMBER('Ambient Data'!C32),'Mixed Values'!AE47,"*")</f>
        <v>*</v>
      </c>
      <c r="D30" s="12" t="str">
        <f>IF(ISNUMBER('Ambient Data'!D32),'Mixed Values'!AF47,"*")</f>
        <v>*</v>
      </c>
      <c r="E30" s="41">
        <v>999</v>
      </c>
      <c r="F30" s="12" t="str">
        <f>IF(ISNUMBER('Ambient Data'!E32),'Mixed Values'!AH47,"*")</f>
        <v>*</v>
      </c>
      <c r="G30" s="12">
        <f>IF(ISNUMBER('Ambient Data'!F32),'Ambient Data'!F32,"*")</f>
        <v>10</v>
      </c>
      <c r="H30" s="12" t="str">
        <f>IF(ISNUMBER('Ambient Data'!G32),'Mixed Values'!AI47,"*")</f>
        <v>*</v>
      </c>
      <c r="I30" s="12" t="str">
        <f>IF(ISNUMBER('Ambient Data'!H32),'Mixed Values'!AJ47,"*")</f>
        <v>*</v>
      </c>
      <c r="J30" s="12" t="str">
        <f>IF(ISNUMBER('Ambient Data'!I32),'Mixed Values'!AK47,"*")</f>
        <v>*</v>
      </c>
      <c r="K30" s="12" t="str">
        <f>IF(ISNUMBER('Ambient Data'!J32),'Mixed Values'!AL47,"*")</f>
        <v>*</v>
      </c>
      <c r="L30" s="12" t="str">
        <f>IF(ISNUMBER('Ambient Data'!K32),'Mixed Values'!AM47,"*")</f>
        <v>*</v>
      </c>
      <c r="M30" s="12" t="str">
        <f>IF(ISNUMBER('Ambient Data'!L32),'Mixed Values'!AN47,"*")</f>
        <v>*</v>
      </c>
      <c r="N30" s="12" t="str">
        <f>IF(ISNUMBER('Ambient Data'!M32),'Mixed Values'!AG47,"*")</f>
        <v>*</v>
      </c>
      <c r="O30" s="43">
        <f>IF(ISNUMBER('Ambient Data'!N32),'Ambient Data'!N32,"*")</f>
        <v>9.9999999999999995E-7</v>
      </c>
      <c r="P30" s="2"/>
      <c r="Q30" s="162" t="s">
        <v>20</v>
      </c>
      <c r="R30" s="88" t="s">
        <v>20</v>
      </c>
      <c r="S30" s="88" t="s">
        <v>20</v>
      </c>
      <c r="T30" s="88" t="s">
        <v>20</v>
      </c>
      <c r="U30" s="88" t="s">
        <v>20</v>
      </c>
      <c r="V30" s="88" t="s">
        <v>20</v>
      </c>
      <c r="W30" s="88" t="s">
        <v>20</v>
      </c>
      <c r="X30" s="2"/>
      <c r="Y30" s="89" t="str">
        <f t="shared" si="0"/>
        <v>*</v>
      </c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25">
      <c r="A31" s="78" t="str">
        <f>IF('Ambient Data'!A33="*","*",'Ambient Data'!A33)</f>
        <v>*</v>
      </c>
      <c r="B31" s="44" t="str">
        <f>IF(ISTEXT('Ambient Data'!B33),'Ambient Data'!B33,"*")</f>
        <v>*</v>
      </c>
      <c r="C31" s="12" t="str">
        <f>IF(ISNUMBER('Ambient Data'!C33),'Mixed Values'!AE48,"*")</f>
        <v>*</v>
      </c>
      <c r="D31" s="12" t="str">
        <f>IF(ISNUMBER('Ambient Data'!D33),'Mixed Values'!AF48,"*")</f>
        <v>*</v>
      </c>
      <c r="E31" s="41">
        <v>999</v>
      </c>
      <c r="F31" s="12" t="str">
        <f>IF(ISNUMBER('Ambient Data'!E33),'Mixed Values'!AH48,"*")</f>
        <v>*</v>
      </c>
      <c r="G31" s="12">
        <f>IF(ISNUMBER('Ambient Data'!F33),'Ambient Data'!F33,"*")</f>
        <v>10</v>
      </c>
      <c r="H31" s="12" t="str">
        <f>IF(ISNUMBER('Ambient Data'!G33),'Mixed Values'!AI48,"*")</f>
        <v>*</v>
      </c>
      <c r="I31" s="12" t="str">
        <f>IF(ISNUMBER('Ambient Data'!H33),'Mixed Values'!AJ48,"*")</f>
        <v>*</v>
      </c>
      <c r="J31" s="12" t="str">
        <f>IF(ISNUMBER('Ambient Data'!I33),'Mixed Values'!AK48,"*")</f>
        <v>*</v>
      </c>
      <c r="K31" s="12" t="str">
        <f>IF(ISNUMBER('Ambient Data'!J33),'Mixed Values'!AL48,"*")</f>
        <v>*</v>
      </c>
      <c r="L31" s="12" t="str">
        <f>IF(ISNUMBER('Ambient Data'!K33),'Mixed Values'!AM48,"*")</f>
        <v>*</v>
      </c>
      <c r="M31" s="12" t="str">
        <f>IF(ISNUMBER('Ambient Data'!L33),'Mixed Values'!AN48,"*")</f>
        <v>*</v>
      </c>
      <c r="N31" s="12" t="str">
        <f>IF(ISNUMBER('Ambient Data'!M33),'Mixed Values'!AG48,"*")</f>
        <v>*</v>
      </c>
      <c r="O31" s="43">
        <f>IF(ISNUMBER('Ambient Data'!N33),'Ambient Data'!N33,"*")</f>
        <v>9.9999999999999995E-7</v>
      </c>
      <c r="P31" s="2"/>
      <c r="Q31" s="162" t="s">
        <v>20</v>
      </c>
      <c r="R31" s="88" t="s">
        <v>20</v>
      </c>
      <c r="S31" s="88" t="s">
        <v>20</v>
      </c>
      <c r="T31" s="88" t="s">
        <v>20</v>
      </c>
      <c r="U31" s="88" t="s">
        <v>20</v>
      </c>
      <c r="V31" s="88" t="s">
        <v>20</v>
      </c>
      <c r="W31" s="88" t="s">
        <v>20</v>
      </c>
      <c r="X31" s="2"/>
      <c r="Y31" s="89" t="str">
        <f t="shared" si="0"/>
        <v>*</v>
      </c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25">
      <c r="A32" s="78" t="str">
        <f>IF('Ambient Data'!A34="*","*",'Ambient Data'!A34)</f>
        <v>*</v>
      </c>
      <c r="B32" s="44" t="str">
        <f>IF(ISTEXT('Ambient Data'!B34),'Ambient Data'!B34,"*")</f>
        <v>*</v>
      </c>
      <c r="C32" s="12" t="str">
        <f>IF(ISNUMBER('Ambient Data'!C34),'Mixed Values'!AE49,"*")</f>
        <v>*</v>
      </c>
      <c r="D32" s="12" t="str">
        <f>IF(ISNUMBER('Ambient Data'!D34),'Mixed Values'!AF49,"*")</f>
        <v>*</v>
      </c>
      <c r="E32" s="41">
        <v>999</v>
      </c>
      <c r="F32" s="12" t="str">
        <f>IF(ISNUMBER('Ambient Data'!E34),'Mixed Values'!AH49,"*")</f>
        <v>*</v>
      </c>
      <c r="G32" s="12">
        <f>IF(ISNUMBER('Ambient Data'!F34),'Ambient Data'!F34,"*")</f>
        <v>10</v>
      </c>
      <c r="H32" s="12" t="str">
        <f>IF(ISNUMBER('Ambient Data'!G34),'Mixed Values'!AI49,"*")</f>
        <v>*</v>
      </c>
      <c r="I32" s="12" t="str">
        <f>IF(ISNUMBER('Ambient Data'!H34),'Mixed Values'!AJ49,"*")</f>
        <v>*</v>
      </c>
      <c r="J32" s="12" t="str">
        <f>IF(ISNUMBER('Ambient Data'!I34),'Mixed Values'!AK49,"*")</f>
        <v>*</v>
      </c>
      <c r="K32" s="12" t="str">
        <f>IF(ISNUMBER('Ambient Data'!J34),'Mixed Values'!AL49,"*")</f>
        <v>*</v>
      </c>
      <c r="L32" s="12" t="str">
        <f>IF(ISNUMBER('Ambient Data'!K34),'Mixed Values'!AM49,"*")</f>
        <v>*</v>
      </c>
      <c r="M32" s="12" t="str">
        <f>IF(ISNUMBER('Ambient Data'!L34),'Mixed Values'!AN49,"*")</f>
        <v>*</v>
      </c>
      <c r="N32" s="12" t="str">
        <f>IF(ISNUMBER('Ambient Data'!M34),'Mixed Values'!AG49,"*")</f>
        <v>*</v>
      </c>
      <c r="O32" s="43">
        <f>IF(ISNUMBER('Ambient Data'!N34),'Ambient Data'!N34,"*")</f>
        <v>9.9999999999999995E-7</v>
      </c>
      <c r="P32" s="2"/>
      <c r="Q32" s="162" t="s">
        <v>20</v>
      </c>
      <c r="R32" s="88" t="s">
        <v>20</v>
      </c>
      <c r="S32" s="88" t="s">
        <v>20</v>
      </c>
      <c r="T32" s="88" t="s">
        <v>20</v>
      </c>
      <c r="U32" s="88" t="s">
        <v>20</v>
      </c>
      <c r="V32" s="88" t="s">
        <v>20</v>
      </c>
      <c r="W32" s="88" t="s">
        <v>20</v>
      </c>
      <c r="X32" s="2"/>
      <c r="Y32" s="89" t="str">
        <f t="shared" si="0"/>
        <v>*</v>
      </c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25">
      <c r="A33" s="78" t="str">
        <f>IF('Ambient Data'!A35="*","*",'Ambient Data'!A35)</f>
        <v>*</v>
      </c>
      <c r="B33" s="44" t="str">
        <f>IF(ISTEXT('Ambient Data'!B35),'Ambient Data'!B35,"*")</f>
        <v>*</v>
      </c>
      <c r="C33" s="12" t="str">
        <f>IF(ISNUMBER('Ambient Data'!C35),'Mixed Values'!AE50,"*")</f>
        <v>*</v>
      </c>
      <c r="D33" s="12" t="str">
        <f>IF(ISNUMBER('Ambient Data'!D35),'Mixed Values'!AF50,"*")</f>
        <v>*</v>
      </c>
      <c r="E33" s="41">
        <v>999</v>
      </c>
      <c r="F33" s="12" t="str">
        <f>IF(ISNUMBER('Ambient Data'!E35),'Mixed Values'!AH50,"*")</f>
        <v>*</v>
      </c>
      <c r="G33" s="12">
        <f>IF(ISNUMBER('Ambient Data'!F35),'Ambient Data'!F35,"*")</f>
        <v>10</v>
      </c>
      <c r="H33" s="12" t="str">
        <f>IF(ISNUMBER('Ambient Data'!G35),'Mixed Values'!AI50,"*")</f>
        <v>*</v>
      </c>
      <c r="I33" s="12" t="str">
        <f>IF(ISNUMBER('Ambient Data'!H35),'Mixed Values'!AJ50,"*")</f>
        <v>*</v>
      </c>
      <c r="J33" s="12" t="str">
        <f>IF(ISNUMBER('Ambient Data'!I35),'Mixed Values'!AK50,"*")</f>
        <v>*</v>
      </c>
      <c r="K33" s="12" t="str">
        <f>IF(ISNUMBER('Ambient Data'!J35),'Mixed Values'!AL50,"*")</f>
        <v>*</v>
      </c>
      <c r="L33" s="12" t="str">
        <f>IF(ISNUMBER('Ambient Data'!K35),'Mixed Values'!AM50,"*")</f>
        <v>*</v>
      </c>
      <c r="M33" s="12" t="str">
        <f>IF(ISNUMBER('Ambient Data'!L35),'Mixed Values'!AN50,"*")</f>
        <v>*</v>
      </c>
      <c r="N33" s="12" t="str">
        <f>IF(ISNUMBER('Ambient Data'!M35),'Mixed Values'!AG50,"*")</f>
        <v>*</v>
      </c>
      <c r="O33" s="43">
        <f>IF(ISNUMBER('Ambient Data'!N35),'Ambient Data'!N35,"*")</f>
        <v>9.9999999999999995E-7</v>
      </c>
      <c r="P33" s="2"/>
      <c r="Q33" s="162" t="s">
        <v>20</v>
      </c>
      <c r="R33" s="88" t="s">
        <v>20</v>
      </c>
      <c r="S33" s="88" t="s">
        <v>20</v>
      </c>
      <c r="T33" s="88" t="s">
        <v>20</v>
      </c>
      <c r="U33" s="88" t="s">
        <v>20</v>
      </c>
      <c r="V33" s="88" t="s">
        <v>20</v>
      </c>
      <c r="W33" s="88" t="s">
        <v>20</v>
      </c>
      <c r="X33" s="2"/>
      <c r="Y33" s="89" t="str">
        <f t="shared" si="0"/>
        <v>*</v>
      </c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25">
      <c r="A34" s="78" t="str">
        <f>IF('Ambient Data'!A36="*","*",'Ambient Data'!A36)</f>
        <v>*</v>
      </c>
      <c r="B34" s="44" t="str">
        <f>IF(ISTEXT('Ambient Data'!B36),'Ambient Data'!B36,"*")</f>
        <v>*</v>
      </c>
      <c r="C34" s="12" t="str">
        <f>IF(ISNUMBER('Ambient Data'!C36),'Mixed Values'!AE51,"*")</f>
        <v>*</v>
      </c>
      <c r="D34" s="12" t="str">
        <f>IF(ISNUMBER('Ambient Data'!D36),'Mixed Values'!AF51,"*")</f>
        <v>*</v>
      </c>
      <c r="E34" s="41">
        <v>999</v>
      </c>
      <c r="F34" s="12" t="str">
        <f>IF(ISNUMBER('Ambient Data'!E36),'Mixed Values'!AH51,"*")</f>
        <v>*</v>
      </c>
      <c r="G34" s="12">
        <f>IF(ISNUMBER('Ambient Data'!F36),'Ambient Data'!F36,"*")</f>
        <v>10</v>
      </c>
      <c r="H34" s="12" t="str">
        <f>IF(ISNUMBER('Ambient Data'!G36),'Mixed Values'!AI51,"*")</f>
        <v>*</v>
      </c>
      <c r="I34" s="12" t="str">
        <f>IF(ISNUMBER('Ambient Data'!H36),'Mixed Values'!AJ51,"*")</f>
        <v>*</v>
      </c>
      <c r="J34" s="12" t="str">
        <f>IF(ISNUMBER('Ambient Data'!I36),'Mixed Values'!AK51,"*")</f>
        <v>*</v>
      </c>
      <c r="K34" s="12" t="str">
        <f>IF(ISNUMBER('Ambient Data'!J36),'Mixed Values'!AL51,"*")</f>
        <v>*</v>
      </c>
      <c r="L34" s="12" t="str">
        <f>IF(ISNUMBER('Ambient Data'!K36),'Mixed Values'!AM51,"*")</f>
        <v>*</v>
      </c>
      <c r="M34" s="12" t="str">
        <f>IF(ISNUMBER('Ambient Data'!L36),'Mixed Values'!AN51,"*")</f>
        <v>*</v>
      </c>
      <c r="N34" s="12" t="str">
        <f>IF(ISNUMBER('Ambient Data'!M36),'Mixed Values'!AG51,"*")</f>
        <v>*</v>
      </c>
      <c r="O34" s="43">
        <f>IF(ISNUMBER('Ambient Data'!N36),'Ambient Data'!N36,"*")</f>
        <v>9.9999999999999995E-7</v>
      </c>
      <c r="P34" s="2"/>
      <c r="Q34" s="162" t="s">
        <v>20</v>
      </c>
      <c r="R34" s="88" t="s">
        <v>20</v>
      </c>
      <c r="S34" s="88" t="s">
        <v>20</v>
      </c>
      <c r="T34" s="88" t="s">
        <v>20</v>
      </c>
      <c r="U34" s="88" t="s">
        <v>20</v>
      </c>
      <c r="V34" s="88" t="s">
        <v>20</v>
      </c>
      <c r="W34" s="88" t="s">
        <v>20</v>
      </c>
      <c r="X34" s="2"/>
      <c r="Y34" s="89" t="str">
        <f t="shared" si="0"/>
        <v>*</v>
      </c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25">
      <c r="A35" s="78" t="str">
        <f>IF('Ambient Data'!A37="*","*",'Ambient Data'!A37)</f>
        <v>*</v>
      </c>
      <c r="B35" s="44" t="str">
        <f>IF(ISTEXT('Ambient Data'!B37),'Ambient Data'!B37,"*")</f>
        <v>*</v>
      </c>
      <c r="C35" s="12" t="str">
        <f>IF(ISNUMBER('Ambient Data'!C37),'Mixed Values'!AE52,"*")</f>
        <v>*</v>
      </c>
      <c r="D35" s="12" t="str">
        <f>IF(ISNUMBER('Ambient Data'!D37),'Mixed Values'!AF52,"*")</f>
        <v>*</v>
      </c>
      <c r="E35" s="41">
        <v>999</v>
      </c>
      <c r="F35" s="12" t="str">
        <f>IF(ISNUMBER('Ambient Data'!E37),'Mixed Values'!AH52,"*")</f>
        <v>*</v>
      </c>
      <c r="G35" s="12">
        <f>IF(ISNUMBER('Ambient Data'!F37),'Ambient Data'!F37,"*")</f>
        <v>10</v>
      </c>
      <c r="H35" s="12" t="str">
        <f>IF(ISNUMBER('Ambient Data'!G37),'Mixed Values'!AI52,"*")</f>
        <v>*</v>
      </c>
      <c r="I35" s="12" t="str">
        <f>IF(ISNUMBER('Ambient Data'!H37),'Mixed Values'!AJ52,"*")</f>
        <v>*</v>
      </c>
      <c r="J35" s="12" t="str">
        <f>IF(ISNUMBER('Ambient Data'!I37),'Mixed Values'!AK52,"*")</f>
        <v>*</v>
      </c>
      <c r="K35" s="12" t="str">
        <f>IF(ISNUMBER('Ambient Data'!J37),'Mixed Values'!AL52,"*")</f>
        <v>*</v>
      </c>
      <c r="L35" s="12" t="str">
        <f>IF(ISNUMBER('Ambient Data'!K37),'Mixed Values'!AM52,"*")</f>
        <v>*</v>
      </c>
      <c r="M35" s="12" t="str">
        <f>IF(ISNUMBER('Ambient Data'!L37),'Mixed Values'!AN52,"*")</f>
        <v>*</v>
      </c>
      <c r="N35" s="12" t="str">
        <f>IF(ISNUMBER('Ambient Data'!M37),'Mixed Values'!AG52,"*")</f>
        <v>*</v>
      </c>
      <c r="O35" s="43">
        <f>IF(ISNUMBER('Ambient Data'!N37),'Ambient Data'!N37,"*")</f>
        <v>9.9999999999999995E-7</v>
      </c>
      <c r="P35" s="2"/>
      <c r="Q35" s="162" t="s">
        <v>20</v>
      </c>
      <c r="R35" s="88" t="s">
        <v>20</v>
      </c>
      <c r="S35" s="88" t="s">
        <v>20</v>
      </c>
      <c r="T35" s="88" t="s">
        <v>20</v>
      </c>
      <c r="U35" s="88" t="s">
        <v>20</v>
      </c>
      <c r="V35" s="88" t="s">
        <v>20</v>
      </c>
      <c r="W35" s="88" t="s">
        <v>20</v>
      </c>
      <c r="X35" s="2"/>
      <c r="Y35" s="89" t="str">
        <f t="shared" si="0"/>
        <v>*</v>
      </c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25">
      <c r="A36" s="78" t="str">
        <f>IF('Ambient Data'!A38="*","*",'Ambient Data'!A38)</f>
        <v>*</v>
      </c>
      <c r="B36" s="44" t="str">
        <f>IF(ISTEXT('Ambient Data'!B38),'Ambient Data'!B38,"*")</f>
        <v>*</v>
      </c>
      <c r="C36" s="12" t="str">
        <f>IF(ISNUMBER('Ambient Data'!C38),'Mixed Values'!AE53,"*")</f>
        <v>*</v>
      </c>
      <c r="D36" s="12" t="str">
        <f>IF(ISNUMBER('Ambient Data'!D38),'Mixed Values'!AF53,"*")</f>
        <v>*</v>
      </c>
      <c r="E36" s="41">
        <v>999</v>
      </c>
      <c r="F36" s="12" t="str">
        <f>IF(ISNUMBER('Ambient Data'!E38),'Mixed Values'!AH53,"*")</f>
        <v>*</v>
      </c>
      <c r="G36" s="12">
        <f>IF(ISNUMBER('Ambient Data'!F38),'Ambient Data'!F38,"*")</f>
        <v>10</v>
      </c>
      <c r="H36" s="12" t="str">
        <f>IF(ISNUMBER('Ambient Data'!G38),'Mixed Values'!AI53,"*")</f>
        <v>*</v>
      </c>
      <c r="I36" s="12" t="str">
        <f>IF(ISNUMBER('Ambient Data'!H38),'Mixed Values'!AJ53,"*")</f>
        <v>*</v>
      </c>
      <c r="J36" s="12" t="str">
        <f>IF(ISNUMBER('Ambient Data'!I38),'Mixed Values'!AK53,"*")</f>
        <v>*</v>
      </c>
      <c r="K36" s="12" t="str">
        <f>IF(ISNUMBER('Ambient Data'!J38),'Mixed Values'!AL53,"*")</f>
        <v>*</v>
      </c>
      <c r="L36" s="12" t="str">
        <f>IF(ISNUMBER('Ambient Data'!K38),'Mixed Values'!AM53,"*")</f>
        <v>*</v>
      </c>
      <c r="M36" s="12" t="str">
        <f>IF(ISNUMBER('Ambient Data'!L38),'Mixed Values'!AN53,"*")</f>
        <v>*</v>
      </c>
      <c r="N36" s="12" t="str">
        <f>IF(ISNUMBER('Ambient Data'!M38),'Mixed Values'!AG53,"*")</f>
        <v>*</v>
      </c>
      <c r="O36" s="43">
        <f>IF(ISNUMBER('Ambient Data'!N38),'Ambient Data'!N38,"*")</f>
        <v>9.9999999999999995E-7</v>
      </c>
      <c r="P36" s="2"/>
      <c r="Q36" s="162" t="s">
        <v>20</v>
      </c>
      <c r="R36" s="88" t="s">
        <v>20</v>
      </c>
      <c r="S36" s="88" t="s">
        <v>20</v>
      </c>
      <c r="T36" s="88" t="s">
        <v>20</v>
      </c>
      <c r="U36" s="88" t="s">
        <v>20</v>
      </c>
      <c r="V36" s="88" t="s">
        <v>20</v>
      </c>
      <c r="W36" s="88" t="s">
        <v>20</v>
      </c>
      <c r="X36" s="2"/>
      <c r="Y36" s="89" t="str">
        <f t="shared" si="0"/>
        <v>*</v>
      </c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25">
      <c r="A37" s="78" t="str">
        <f>IF('Ambient Data'!A39="*","*",'Ambient Data'!A39)</f>
        <v>*</v>
      </c>
      <c r="B37" s="44" t="str">
        <f>IF(ISTEXT('Ambient Data'!B39),'Ambient Data'!B39,"*")</f>
        <v>*</v>
      </c>
      <c r="C37" s="12" t="str">
        <f>IF(ISNUMBER('Ambient Data'!C39),'Mixed Values'!AE54,"*")</f>
        <v>*</v>
      </c>
      <c r="D37" s="12" t="str">
        <f>IF(ISNUMBER('Ambient Data'!D39),'Mixed Values'!AF54,"*")</f>
        <v>*</v>
      </c>
      <c r="E37" s="41">
        <v>999</v>
      </c>
      <c r="F37" s="12" t="str">
        <f>IF(ISNUMBER('Ambient Data'!E39),'Mixed Values'!AH54,"*")</f>
        <v>*</v>
      </c>
      <c r="G37" s="12">
        <f>IF(ISNUMBER('Ambient Data'!F39),'Ambient Data'!F39,"*")</f>
        <v>10</v>
      </c>
      <c r="H37" s="12" t="str">
        <f>IF(ISNUMBER('Ambient Data'!G39),'Mixed Values'!AI54,"*")</f>
        <v>*</v>
      </c>
      <c r="I37" s="12" t="str">
        <f>IF(ISNUMBER('Ambient Data'!H39),'Mixed Values'!AJ54,"*")</f>
        <v>*</v>
      </c>
      <c r="J37" s="12" t="str">
        <f>IF(ISNUMBER('Ambient Data'!I39),'Mixed Values'!AK54,"*")</f>
        <v>*</v>
      </c>
      <c r="K37" s="12" t="str">
        <f>IF(ISNUMBER('Ambient Data'!J39),'Mixed Values'!AL54,"*")</f>
        <v>*</v>
      </c>
      <c r="L37" s="12" t="str">
        <f>IF(ISNUMBER('Ambient Data'!K39),'Mixed Values'!AM54,"*")</f>
        <v>*</v>
      </c>
      <c r="M37" s="12" t="str">
        <f>IF(ISNUMBER('Ambient Data'!L39),'Mixed Values'!AN54,"*")</f>
        <v>*</v>
      </c>
      <c r="N37" s="12" t="str">
        <f>IF(ISNUMBER('Ambient Data'!M39),'Mixed Values'!AG54,"*")</f>
        <v>*</v>
      </c>
      <c r="O37" s="43">
        <f>IF(ISNUMBER('Ambient Data'!N39),'Ambient Data'!N39,"*")</f>
        <v>9.9999999999999995E-7</v>
      </c>
      <c r="P37" s="2"/>
      <c r="Q37" s="88" t="s">
        <v>20</v>
      </c>
      <c r="R37" s="88" t="s">
        <v>20</v>
      </c>
      <c r="S37" s="88" t="s">
        <v>20</v>
      </c>
      <c r="T37" s="88" t="s">
        <v>20</v>
      </c>
      <c r="U37" s="88" t="s">
        <v>20</v>
      </c>
      <c r="V37" s="88" t="s">
        <v>20</v>
      </c>
      <c r="W37" s="88" t="s">
        <v>20</v>
      </c>
      <c r="X37" s="2"/>
      <c r="Y37" s="89" t="str">
        <f t="shared" ref="Y37:Y40" si="1">U37</f>
        <v>*</v>
      </c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25">
      <c r="A38" s="78" t="str">
        <f>IF('Ambient Data'!A40="*","*",'Ambient Data'!A40)</f>
        <v>*</v>
      </c>
      <c r="B38" s="44" t="str">
        <f>IF(ISTEXT('Ambient Data'!B40),'Ambient Data'!B40,"*")</f>
        <v>*</v>
      </c>
      <c r="C38" s="12" t="str">
        <f>IF(ISNUMBER('Ambient Data'!C40),'Mixed Values'!AE55,"*")</f>
        <v>*</v>
      </c>
      <c r="D38" s="12" t="str">
        <f>IF(ISNUMBER('Ambient Data'!D40),'Mixed Values'!AF55,"*")</f>
        <v>*</v>
      </c>
      <c r="E38" s="41">
        <v>999</v>
      </c>
      <c r="F38" s="12" t="str">
        <f>IF(ISNUMBER('Ambient Data'!E40),'Mixed Values'!AH55,"*")</f>
        <v>*</v>
      </c>
      <c r="G38" s="12">
        <f>IF(ISNUMBER('Ambient Data'!F40),'Ambient Data'!F40,"*")</f>
        <v>10</v>
      </c>
      <c r="H38" s="12" t="str">
        <f>IF(ISNUMBER('Ambient Data'!G40),'Mixed Values'!AI55,"*")</f>
        <v>*</v>
      </c>
      <c r="I38" s="12" t="str">
        <f>IF(ISNUMBER('Ambient Data'!H40),'Mixed Values'!AJ55,"*")</f>
        <v>*</v>
      </c>
      <c r="J38" s="12" t="str">
        <f>IF(ISNUMBER('Ambient Data'!I40),'Mixed Values'!AK55,"*")</f>
        <v>*</v>
      </c>
      <c r="K38" s="12" t="str">
        <f>IF(ISNUMBER('Ambient Data'!J40),'Mixed Values'!AL55,"*")</f>
        <v>*</v>
      </c>
      <c r="L38" s="12" t="str">
        <f>IF(ISNUMBER('Ambient Data'!K40),'Mixed Values'!AM55,"*")</f>
        <v>*</v>
      </c>
      <c r="M38" s="12" t="str">
        <f>IF(ISNUMBER('Ambient Data'!L40),'Mixed Values'!AN55,"*")</f>
        <v>*</v>
      </c>
      <c r="N38" s="12" t="str">
        <f>IF(ISNUMBER('Ambient Data'!M40),'Mixed Values'!AG55,"*")</f>
        <v>*</v>
      </c>
      <c r="O38" s="43">
        <f>IF(ISNUMBER('Ambient Data'!N40),'Ambient Data'!N40,"*")</f>
        <v>9.9999999999999995E-7</v>
      </c>
      <c r="P38" s="2"/>
      <c r="Q38" s="88" t="s">
        <v>20</v>
      </c>
      <c r="R38" s="88" t="s">
        <v>20</v>
      </c>
      <c r="S38" s="88" t="s">
        <v>20</v>
      </c>
      <c r="T38" s="88" t="s">
        <v>20</v>
      </c>
      <c r="U38" s="88" t="s">
        <v>20</v>
      </c>
      <c r="V38" s="88" t="s">
        <v>20</v>
      </c>
      <c r="W38" s="88" t="s">
        <v>20</v>
      </c>
      <c r="X38" s="2"/>
      <c r="Y38" s="89" t="str">
        <f t="shared" si="1"/>
        <v>*</v>
      </c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5">
      <c r="A39" s="78" t="str">
        <f>IF('Ambient Data'!A41="*","*",'Ambient Data'!A41)</f>
        <v>*</v>
      </c>
      <c r="B39" s="44" t="str">
        <f>IF(ISTEXT('Ambient Data'!B41),'Ambient Data'!B41,"*")</f>
        <v>*</v>
      </c>
      <c r="C39" s="12" t="str">
        <f>IF(ISNUMBER('Ambient Data'!C41),'Mixed Values'!AE56,"*")</f>
        <v>*</v>
      </c>
      <c r="D39" s="12" t="str">
        <f>IF(ISNUMBER('Ambient Data'!D41),'Mixed Values'!AF56,"*")</f>
        <v>*</v>
      </c>
      <c r="E39" s="41">
        <v>999</v>
      </c>
      <c r="F39" s="12" t="str">
        <f>IF(ISNUMBER('Ambient Data'!E41),'Mixed Values'!AH56,"*")</f>
        <v>*</v>
      </c>
      <c r="G39" s="12">
        <f>IF(ISNUMBER('Ambient Data'!F41),'Ambient Data'!F41,"*")</f>
        <v>10</v>
      </c>
      <c r="H39" s="12" t="str">
        <f>IF(ISNUMBER('Ambient Data'!G41),'Mixed Values'!AI56,"*")</f>
        <v>*</v>
      </c>
      <c r="I39" s="12" t="str">
        <f>IF(ISNUMBER('Ambient Data'!H41),'Mixed Values'!AJ56,"*")</f>
        <v>*</v>
      </c>
      <c r="J39" s="12" t="str">
        <f>IF(ISNUMBER('Ambient Data'!I41),'Mixed Values'!AK56,"*")</f>
        <v>*</v>
      </c>
      <c r="K39" s="12" t="str">
        <f>IF(ISNUMBER('Ambient Data'!J41),'Mixed Values'!AL56,"*")</f>
        <v>*</v>
      </c>
      <c r="L39" s="12" t="str">
        <f>IF(ISNUMBER('Ambient Data'!K41),'Mixed Values'!AM56,"*")</f>
        <v>*</v>
      </c>
      <c r="M39" s="12" t="str">
        <f>IF(ISNUMBER('Ambient Data'!L41),'Mixed Values'!AN56,"*")</f>
        <v>*</v>
      </c>
      <c r="N39" s="12" t="str">
        <f>IF(ISNUMBER('Ambient Data'!M41),'Mixed Values'!AG56,"*")</f>
        <v>*</v>
      </c>
      <c r="O39" s="43">
        <f>IF(ISNUMBER('Ambient Data'!N41),'Ambient Data'!N41,"*")</f>
        <v>9.9999999999999995E-7</v>
      </c>
      <c r="P39" s="2"/>
      <c r="Q39" s="88" t="s">
        <v>20</v>
      </c>
      <c r="R39" s="88" t="s">
        <v>20</v>
      </c>
      <c r="S39" s="88" t="s">
        <v>20</v>
      </c>
      <c r="T39" s="88" t="s">
        <v>20</v>
      </c>
      <c r="U39" s="88" t="s">
        <v>20</v>
      </c>
      <c r="V39" s="88" t="s">
        <v>20</v>
      </c>
      <c r="W39" s="88" t="s">
        <v>20</v>
      </c>
      <c r="X39" s="2"/>
      <c r="Y39" s="89" t="str">
        <f t="shared" si="1"/>
        <v>*</v>
      </c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5">
      <c r="A40" s="78" t="str">
        <f>IF('Ambient Data'!A42="*","*",'Ambient Data'!A42)</f>
        <v>*</v>
      </c>
      <c r="B40" s="44" t="str">
        <f>IF(ISTEXT('Ambient Data'!B42),'Ambient Data'!B42,"*")</f>
        <v>*</v>
      </c>
      <c r="C40" s="12" t="str">
        <f>IF(ISNUMBER('Ambient Data'!C42),'Mixed Values'!AE57,"*")</f>
        <v>*</v>
      </c>
      <c r="D40" s="12" t="str">
        <f>IF(ISNUMBER('Ambient Data'!D42),'Mixed Values'!AF57,"*")</f>
        <v>*</v>
      </c>
      <c r="E40" s="41">
        <v>999</v>
      </c>
      <c r="F40" s="12" t="str">
        <f>IF(ISNUMBER('Ambient Data'!E42),'Mixed Values'!AH57,"*")</f>
        <v>*</v>
      </c>
      <c r="G40" s="12">
        <f>IF(ISNUMBER('Ambient Data'!F42),'Ambient Data'!F42,"*")</f>
        <v>10</v>
      </c>
      <c r="H40" s="12" t="str">
        <f>IF(ISNUMBER('Ambient Data'!G42),'Mixed Values'!AI57,"*")</f>
        <v>*</v>
      </c>
      <c r="I40" s="12" t="str">
        <f>IF(ISNUMBER('Ambient Data'!H42),'Mixed Values'!AJ57,"*")</f>
        <v>*</v>
      </c>
      <c r="J40" s="12" t="str">
        <f>IF(ISNUMBER('Ambient Data'!I42),'Mixed Values'!AK57,"*")</f>
        <v>*</v>
      </c>
      <c r="K40" s="12" t="str">
        <f>IF(ISNUMBER('Ambient Data'!J42),'Mixed Values'!AL57,"*")</f>
        <v>*</v>
      </c>
      <c r="L40" s="12" t="str">
        <f>IF(ISNUMBER('Ambient Data'!K42),'Mixed Values'!AM57,"*")</f>
        <v>*</v>
      </c>
      <c r="M40" s="12" t="str">
        <f>IF(ISNUMBER('Ambient Data'!L42),'Mixed Values'!AN57,"*")</f>
        <v>*</v>
      </c>
      <c r="N40" s="12" t="str">
        <f>IF(ISNUMBER('Ambient Data'!M42),'Mixed Values'!AG57,"*")</f>
        <v>*</v>
      </c>
      <c r="O40" s="43">
        <f>IF(ISNUMBER('Ambient Data'!N42),'Ambient Data'!N42,"*")</f>
        <v>9.9999999999999995E-7</v>
      </c>
      <c r="P40" s="2"/>
      <c r="Q40" s="88" t="s">
        <v>20</v>
      </c>
      <c r="R40" s="88" t="s">
        <v>20</v>
      </c>
      <c r="S40" s="88" t="s">
        <v>20</v>
      </c>
      <c r="T40" s="88" t="s">
        <v>20</v>
      </c>
      <c r="U40" s="88" t="s">
        <v>20</v>
      </c>
      <c r="V40" s="88" t="s">
        <v>20</v>
      </c>
      <c r="W40" s="88" t="s">
        <v>20</v>
      </c>
      <c r="X40" s="2"/>
      <c r="Y40" s="89" t="str">
        <f t="shared" si="1"/>
        <v>*</v>
      </c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5">
      <c r="A41" s="78" t="str">
        <f>IF('Ambient Data'!A43="*","*",'Ambient Data'!A43)</f>
        <v>*</v>
      </c>
      <c r="B41" s="44" t="str">
        <f>IF(ISTEXT('Ambient Data'!B43),'Ambient Data'!B43,"*")</f>
        <v>*</v>
      </c>
      <c r="C41" s="12" t="str">
        <f>IF(ISNUMBER('Ambient Data'!C43),'Mixed Values'!AE58,"*")</f>
        <v>*</v>
      </c>
      <c r="D41" s="12" t="str">
        <f>IF(ISNUMBER('Ambient Data'!D43),'Mixed Values'!AF58,"*")</f>
        <v>*</v>
      </c>
      <c r="E41" s="41">
        <v>999</v>
      </c>
      <c r="F41" s="12" t="str">
        <f>IF(ISNUMBER('Ambient Data'!E43),'Mixed Values'!AH58,"*")</f>
        <v>*</v>
      </c>
      <c r="G41" s="12">
        <f>IF(ISNUMBER('Ambient Data'!F43),'Ambient Data'!F43,"*")</f>
        <v>10</v>
      </c>
      <c r="H41" s="12" t="str">
        <f>IF(ISNUMBER('Ambient Data'!G43),'Mixed Values'!AI58,"*")</f>
        <v>*</v>
      </c>
      <c r="I41" s="12" t="str">
        <f>IF(ISNUMBER('Ambient Data'!H43),'Mixed Values'!AJ58,"*")</f>
        <v>*</v>
      </c>
      <c r="J41" s="12" t="str">
        <f>IF(ISNUMBER('Ambient Data'!I43),'Mixed Values'!AK58,"*")</f>
        <v>*</v>
      </c>
      <c r="K41" s="12" t="str">
        <f>IF(ISNUMBER('Ambient Data'!J43),'Mixed Values'!AL58,"*")</f>
        <v>*</v>
      </c>
      <c r="L41" s="12" t="str">
        <f>IF(ISNUMBER('Ambient Data'!K43),'Mixed Values'!AM58,"*")</f>
        <v>*</v>
      </c>
      <c r="M41" s="12" t="str">
        <f>IF(ISNUMBER('Ambient Data'!L43),'Mixed Values'!AN58,"*")</f>
        <v>*</v>
      </c>
      <c r="N41" s="12" t="str">
        <f>IF(ISNUMBER('Ambient Data'!M43),'Mixed Values'!AG58,"*")</f>
        <v>*</v>
      </c>
      <c r="O41" s="43">
        <f>IF(ISNUMBER('Ambient Data'!N43),'Ambient Data'!N43,"*")</f>
        <v>9.9999999999999995E-7</v>
      </c>
      <c r="P41" s="2"/>
      <c r="Q41" s="88" t="s">
        <v>20</v>
      </c>
      <c r="R41" s="88" t="s">
        <v>20</v>
      </c>
      <c r="S41" s="88" t="s">
        <v>20</v>
      </c>
      <c r="T41" s="88" t="s">
        <v>20</v>
      </c>
      <c r="U41" s="88" t="s">
        <v>20</v>
      </c>
      <c r="V41" s="88" t="s">
        <v>20</v>
      </c>
      <c r="W41" s="88" t="s">
        <v>20</v>
      </c>
      <c r="X41" s="2"/>
      <c r="Y41" s="89" t="str">
        <f t="shared" ref="Y41:Y42" si="2">U41</f>
        <v>*</v>
      </c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5">
      <c r="A42" s="78" t="str">
        <f>IF('Ambient Data'!A44="*","*",'Ambient Data'!A44)</f>
        <v>*</v>
      </c>
      <c r="B42" s="44" t="str">
        <f>IF(ISTEXT('Ambient Data'!B44),'Ambient Data'!B44,"*")</f>
        <v>*</v>
      </c>
      <c r="C42" s="12" t="str">
        <f>IF(ISNUMBER('Ambient Data'!C44),'Mixed Values'!AE59,"*")</f>
        <v>*</v>
      </c>
      <c r="D42" s="12" t="str">
        <f>IF(ISNUMBER('Ambient Data'!D44),'Mixed Values'!AF59,"*")</f>
        <v>*</v>
      </c>
      <c r="E42" s="41">
        <v>999</v>
      </c>
      <c r="F42" s="12" t="str">
        <f>IF(ISNUMBER('Ambient Data'!E44),'Mixed Values'!AH59,"*")</f>
        <v>*</v>
      </c>
      <c r="G42" s="12">
        <f>IF(ISNUMBER('Ambient Data'!F44),'Ambient Data'!F44,"*")</f>
        <v>10</v>
      </c>
      <c r="H42" s="12" t="str">
        <f>IF(ISNUMBER('Ambient Data'!G44),'Mixed Values'!AI59,"*")</f>
        <v>*</v>
      </c>
      <c r="I42" s="12" t="str">
        <f>IF(ISNUMBER('Ambient Data'!H44),'Mixed Values'!AJ59,"*")</f>
        <v>*</v>
      </c>
      <c r="J42" s="12" t="str">
        <f>IF(ISNUMBER('Ambient Data'!I44),'Mixed Values'!AK59,"*")</f>
        <v>*</v>
      </c>
      <c r="K42" s="12" t="str">
        <f>IF(ISNUMBER('Ambient Data'!J44),'Mixed Values'!AL59,"*")</f>
        <v>*</v>
      </c>
      <c r="L42" s="12" t="str">
        <f>IF(ISNUMBER('Ambient Data'!K44),'Mixed Values'!AM59,"*")</f>
        <v>*</v>
      </c>
      <c r="M42" s="12" t="str">
        <f>IF(ISNUMBER('Ambient Data'!L44),'Mixed Values'!AN59,"*")</f>
        <v>*</v>
      </c>
      <c r="N42" s="12" t="str">
        <f>IF(ISNUMBER('Ambient Data'!M44),'Mixed Values'!AG59,"*")</f>
        <v>*</v>
      </c>
      <c r="O42" s="43">
        <f>IF(ISNUMBER('Ambient Data'!N44),'Ambient Data'!N44,"*")</f>
        <v>9.9999999999999995E-7</v>
      </c>
      <c r="P42" s="2"/>
      <c r="Q42" s="88" t="s">
        <v>20</v>
      </c>
      <c r="R42" s="88" t="s">
        <v>20</v>
      </c>
      <c r="S42" s="88" t="s">
        <v>20</v>
      </c>
      <c r="T42" s="88" t="s">
        <v>20</v>
      </c>
      <c r="U42" s="88" t="s">
        <v>20</v>
      </c>
      <c r="V42" s="88" t="s">
        <v>20</v>
      </c>
      <c r="W42" s="88" t="s">
        <v>20</v>
      </c>
      <c r="X42" s="2"/>
      <c r="Y42" s="89" t="str">
        <f t="shared" si="2"/>
        <v>*</v>
      </c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5">
      <c r="A43" s="7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5">
      <c r="A44" s="7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5">
      <c r="A45" s="7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25">
      <c r="A46" s="7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25">
      <c r="A47" s="7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25">
      <c r="A48" s="7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25">
      <c r="A49" s="7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25">
      <c r="A50" s="7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5">
      <c r="A51" s="7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25">
      <c r="A52" s="7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5">
      <c r="A53" s="7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25">
      <c r="A54" s="7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25">
      <c r="A55" s="7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5">
      <c r="A56" s="7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25">
      <c r="A57" s="7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5">
      <c r="A58" s="7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5">
      <c r="A59" s="7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5">
      <c r="A60" s="7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5">
      <c r="A61" s="7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25">
      <c r="A62" s="7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5">
      <c r="A63" s="7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5">
      <c r="A64" s="7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6" x14ac:dyDescent="0.25">
      <c r="A65" s="7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6" x14ac:dyDescent="0.25">
      <c r="A66" s="7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6" x14ac:dyDescent="0.25">
      <c r="A67" s="7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7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7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7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7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7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7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7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7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7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7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7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7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7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7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7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7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7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7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7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7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7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7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7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7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7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7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7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7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7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7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7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7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7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7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7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7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2" customFormat="1" x14ac:dyDescent="0.25">
      <c r="A104" s="79"/>
    </row>
    <row r="105" spans="1:36" s="2" customFormat="1" x14ac:dyDescent="0.25">
      <c r="A105" s="79"/>
    </row>
    <row r="106" spans="1:36" s="2" customFormat="1" x14ac:dyDescent="0.25">
      <c r="A106" s="79"/>
    </row>
    <row r="107" spans="1:36" s="2" customFormat="1" x14ac:dyDescent="0.25">
      <c r="A107" s="79"/>
    </row>
    <row r="108" spans="1:36" s="2" customFormat="1" x14ac:dyDescent="0.25">
      <c r="A108" s="79"/>
    </row>
    <row r="109" spans="1:36" s="2" customFormat="1" x14ac:dyDescent="0.25">
      <c r="A109" s="79"/>
    </row>
    <row r="110" spans="1:36" s="2" customFormat="1" x14ac:dyDescent="0.25">
      <c r="A110" s="79"/>
    </row>
    <row r="111" spans="1:36" s="2" customFormat="1" x14ac:dyDescent="0.25">
      <c r="A111" s="79"/>
    </row>
    <row r="112" spans="1:36" s="2" customFormat="1" x14ac:dyDescent="0.25">
      <c r="A112" s="79"/>
    </row>
    <row r="113" spans="1:36" s="2" customFormat="1" x14ac:dyDescent="0.25">
      <c r="A113" s="79"/>
    </row>
    <row r="114" spans="1:36" s="2" customFormat="1" x14ac:dyDescent="0.25">
      <c r="A114" s="79"/>
    </row>
    <row r="115" spans="1:36" s="2" customFormat="1" x14ac:dyDescent="0.25">
      <c r="A115" s="79"/>
    </row>
    <row r="116" spans="1:36" s="2" customFormat="1" x14ac:dyDescent="0.25">
      <c r="A116" s="79"/>
    </row>
    <row r="117" spans="1:36" s="2" customFormat="1" x14ac:dyDescent="0.25">
      <c r="A117" s="79"/>
    </row>
    <row r="118" spans="1:36" x14ac:dyDescent="0.25">
      <c r="A118" s="7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7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7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7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7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7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7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7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7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7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7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7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7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7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7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7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7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7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7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7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7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7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7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7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7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7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7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7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7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7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7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7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7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7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7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7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7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7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7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7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7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7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7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7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7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7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7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7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7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7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7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7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7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7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7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7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7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7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P176" s="2"/>
      <c r="Q176" s="2"/>
      <c r="R176" s="2"/>
      <c r="S176" s="2"/>
      <c r="T176" s="2"/>
      <c r="U176" s="2"/>
      <c r="V176" s="2"/>
      <c r="W176" s="2"/>
      <c r="X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6:36" x14ac:dyDescent="0.25">
      <c r="P177" s="2"/>
      <c r="Q177" s="2"/>
      <c r="R177" s="2"/>
      <c r="S177" s="2"/>
      <c r="T177" s="2"/>
      <c r="U177" s="2"/>
      <c r="V177" s="2"/>
      <c r="W177" s="2"/>
      <c r="X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6:36" x14ac:dyDescent="0.25">
      <c r="P178" s="2"/>
      <c r="Q178" s="2"/>
      <c r="R178" s="2"/>
      <c r="S178" s="2"/>
      <c r="T178" s="2"/>
      <c r="U178" s="2"/>
      <c r="V178" s="2"/>
      <c r="W178" s="2"/>
      <c r="X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6:36" x14ac:dyDescent="0.25">
      <c r="P179" s="2"/>
      <c r="Q179" s="2"/>
      <c r="R179" s="2"/>
      <c r="S179" s="2"/>
      <c r="T179" s="2"/>
      <c r="U179" s="2"/>
      <c r="V179" s="2"/>
      <c r="W179" s="2"/>
      <c r="X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6:36" x14ac:dyDescent="0.25">
      <c r="P180" s="2"/>
      <c r="Q180" s="2"/>
      <c r="R180" s="2"/>
      <c r="S180" s="2"/>
      <c r="T180" s="2"/>
      <c r="U180" s="2"/>
      <c r="V180" s="2"/>
      <c r="W180" s="2"/>
      <c r="X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6:36" x14ac:dyDescent="0.25">
      <c r="P181" s="2"/>
      <c r="Q181" s="2"/>
      <c r="R181" s="2"/>
      <c r="S181" s="2"/>
      <c r="T181" s="2"/>
      <c r="U181" s="2"/>
      <c r="V181" s="2"/>
      <c r="W181" s="2"/>
      <c r="X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6:36" x14ac:dyDescent="0.25">
      <c r="P182" s="2"/>
      <c r="Q182" s="2"/>
      <c r="R182" s="2"/>
      <c r="S182" s="2"/>
      <c r="T182" s="2"/>
      <c r="U182" s="2"/>
      <c r="V182" s="2"/>
      <c r="W182" s="2"/>
      <c r="X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6:36" x14ac:dyDescent="0.25">
      <c r="P183" s="2"/>
      <c r="Q183" s="2"/>
      <c r="R183" s="2"/>
      <c r="S183" s="2"/>
      <c r="T183" s="2"/>
      <c r="U183" s="2"/>
      <c r="V183" s="2"/>
      <c r="W183" s="2"/>
      <c r="X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6:36" x14ac:dyDescent="0.25">
      <c r="P184" s="2"/>
      <c r="Q184" s="2"/>
      <c r="R184" s="2"/>
      <c r="S184" s="2"/>
      <c r="T184" s="2"/>
      <c r="U184" s="2"/>
      <c r="V184" s="2"/>
      <c r="W184" s="2"/>
      <c r="X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6:36" x14ac:dyDescent="0.25">
      <c r="P185" s="2"/>
      <c r="Q185" s="2"/>
      <c r="R185" s="2"/>
      <c r="S185" s="2"/>
      <c r="T185" s="2"/>
      <c r="U185" s="2"/>
      <c r="V185" s="2"/>
      <c r="W185" s="2"/>
      <c r="X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6:36" x14ac:dyDescent="0.25">
      <c r="P186" s="2"/>
      <c r="Q186" s="2"/>
      <c r="R186" s="2"/>
      <c r="S186" s="2"/>
      <c r="T186" s="2"/>
      <c r="U186" s="2"/>
      <c r="V186" s="2"/>
      <c r="W186" s="2"/>
      <c r="X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6:36" x14ac:dyDescent="0.25">
      <c r="P187" s="2"/>
      <c r="Q187" s="2"/>
      <c r="R187" s="2"/>
      <c r="S187" s="2"/>
      <c r="T187" s="2"/>
      <c r="U187" s="2"/>
      <c r="V187" s="2"/>
      <c r="W187" s="2"/>
      <c r="X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6:36" x14ac:dyDescent="0.25">
      <c r="P188" s="2"/>
      <c r="Q188" s="2"/>
      <c r="R188" s="2"/>
      <c r="S188" s="2"/>
      <c r="T188" s="2"/>
      <c r="U188" s="2"/>
      <c r="V188" s="2"/>
      <c r="W188" s="2"/>
      <c r="X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6:36" x14ac:dyDescent="0.25">
      <c r="P189" s="2"/>
      <c r="Q189" s="2"/>
      <c r="R189" s="2"/>
      <c r="S189" s="2"/>
      <c r="T189" s="2"/>
      <c r="U189" s="2"/>
      <c r="V189" s="2"/>
      <c r="W189" s="2"/>
      <c r="X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6:36" x14ac:dyDescent="0.25">
      <c r="P190" s="2"/>
      <c r="Q190" s="2"/>
      <c r="R190" s="2"/>
      <c r="S190" s="2"/>
      <c r="T190" s="2"/>
      <c r="U190" s="2"/>
      <c r="V190" s="2"/>
      <c r="W190" s="2"/>
      <c r="X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6:36" x14ac:dyDescent="0.25">
      <c r="P191" s="2"/>
      <c r="Q191" s="2"/>
      <c r="R191" s="2"/>
      <c r="S191" s="2"/>
      <c r="T191" s="2"/>
      <c r="U191" s="2"/>
      <c r="V191" s="2"/>
      <c r="W191" s="2"/>
      <c r="X191" s="2"/>
      <c r="Z191" s="2"/>
      <c r="AI191" s="2"/>
      <c r="AJ191" s="2"/>
    </row>
    <row r="192" spans="16:36" x14ac:dyDescent="0.25">
      <c r="P192" s="2"/>
      <c r="Q192" s="2"/>
      <c r="R192" s="2"/>
      <c r="S192" s="2"/>
      <c r="T192" s="2"/>
      <c r="U192" s="2"/>
      <c r="V192" s="2"/>
      <c r="W192" s="2"/>
      <c r="X192" s="2"/>
      <c r="Z192" s="2"/>
      <c r="AI192" s="2"/>
      <c r="AJ192" s="2"/>
    </row>
    <row r="193" spans="1:36" x14ac:dyDescent="0.25">
      <c r="P193" s="2"/>
      <c r="Q193" s="2"/>
      <c r="R193" s="2"/>
      <c r="S193" s="2"/>
      <c r="T193" s="2"/>
      <c r="U193" s="2"/>
      <c r="V193" s="2"/>
      <c r="W193" s="2"/>
      <c r="X193" s="2"/>
      <c r="Z193" s="2"/>
      <c r="AI193" s="2"/>
      <c r="AJ193" s="2"/>
    </row>
    <row r="194" spans="1:36" x14ac:dyDescent="0.25">
      <c r="P194" s="2"/>
      <c r="Q194" s="2"/>
      <c r="R194" s="2"/>
      <c r="S194" s="2"/>
      <c r="T194" s="2"/>
      <c r="U194" s="2"/>
      <c r="V194" s="2"/>
      <c r="W194" s="2"/>
      <c r="X194" s="2"/>
      <c r="Z194" s="2"/>
      <c r="AI194" s="2"/>
      <c r="AJ194" s="2"/>
    </row>
    <row r="195" spans="1:36" x14ac:dyDescent="0.25">
      <c r="P195" s="2"/>
      <c r="Q195" s="2"/>
      <c r="R195" s="2"/>
      <c r="S195" s="2"/>
      <c r="T195" s="2"/>
      <c r="U195" s="2"/>
      <c r="V195" s="2"/>
      <c r="W195" s="2"/>
      <c r="X195" s="2"/>
      <c r="Z195" s="2"/>
      <c r="AI195" s="2"/>
      <c r="AJ195" s="2"/>
    </row>
    <row r="196" spans="1:36" x14ac:dyDescent="0.25">
      <c r="P196" s="2"/>
      <c r="Q196" s="2"/>
      <c r="R196" s="2"/>
      <c r="S196" s="2"/>
      <c r="T196" s="2"/>
      <c r="U196" s="2"/>
      <c r="V196" s="2"/>
      <c r="W196" s="2"/>
      <c r="X196" s="2"/>
      <c r="Z196" s="2"/>
      <c r="AI196" s="2"/>
      <c r="AJ196" s="2"/>
    </row>
    <row r="197" spans="1:36" x14ac:dyDescent="0.25">
      <c r="P197" s="2"/>
      <c r="Q197" s="2"/>
      <c r="R197" s="2"/>
      <c r="S197" s="2"/>
      <c r="T197" s="2"/>
      <c r="U197" s="2"/>
      <c r="V197" s="2"/>
      <c r="W197" s="2"/>
      <c r="X197" s="2"/>
      <c r="Z197" s="2"/>
      <c r="AI197" s="2"/>
      <c r="AJ197" s="2"/>
    </row>
    <row r="198" spans="1:36" x14ac:dyDescent="0.25">
      <c r="P198" s="2"/>
      <c r="Q198" s="2"/>
      <c r="R198" s="2"/>
      <c r="S198" s="2"/>
      <c r="T198" s="2"/>
      <c r="U198" s="2"/>
      <c r="V198" s="2"/>
      <c r="W198" s="2"/>
      <c r="X198" s="2"/>
      <c r="Z198" s="2"/>
      <c r="AI198" s="2"/>
      <c r="AJ198" s="2"/>
    </row>
    <row r="199" spans="1:36" x14ac:dyDescent="0.25">
      <c r="P199" s="2"/>
      <c r="Q199" s="2"/>
      <c r="R199" s="2"/>
      <c r="S199" s="2"/>
      <c r="T199" s="2"/>
      <c r="U199" s="2"/>
      <c r="V199" s="2"/>
      <c r="W199" s="2"/>
      <c r="X199" s="2"/>
      <c r="Z199" s="2"/>
      <c r="AI199" s="2"/>
      <c r="AJ199" s="2"/>
    </row>
    <row r="200" spans="1:36" x14ac:dyDescent="0.25">
      <c r="P200" s="2"/>
      <c r="Q200" s="2"/>
      <c r="R200" s="2"/>
      <c r="S200" s="2"/>
      <c r="T200" s="2"/>
      <c r="U200" s="2"/>
      <c r="V200" s="2"/>
      <c r="W200" s="2"/>
      <c r="X200" s="2"/>
      <c r="Z200" s="2"/>
      <c r="AI200" s="2"/>
      <c r="AJ200" s="2"/>
    </row>
    <row r="201" spans="1:36" x14ac:dyDescent="0.25">
      <c r="P201" s="2"/>
      <c r="Q201" s="2"/>
      <c r="R201" s="2"/>
      <c r="S201" s="2"/>
      <c r="T201" s="2"/>
      <c r="U201" s="2"/>
      <c r="V201" s="2"/>
      <c r="W201" s="2"/>
      <c r="X201" s="2"/>
      <c r="Z201" s="2"/>
      <c r="AI201" s="2"/>
      <c r="AJ201" s="2"/>
    </row>
    <row r="202" spans="1:36" x14ac:dyDescent="0.25">
      <c r="P202" s="2"/>
      <c r="Q202" s="2"/>
      <c r="R202" s="2"/>
      <c r="S202" s="2"/>
      <c r="T202" s="2"/>
      <c r="U202" s="2"/>
      <c r="V202" s="2"/>
      <c r="W202" s="2"/>
      <c r="X202" s="2"/>
      <c r="Z202" s="2"/>
      <c r="AI202" s="2"/>
      <c r="AJ202" s="2"/>
    </row>
    <row r="203" spans="1:36" x14ac:dyDescent="0.25">
      <c r="P203" s="2"/>
      <c r="Q203" s="2"/>
      <c r="R203" s="2"/>
      <c r="S203" s="2"/>
      <c r="T203" s="2"/>
      <c r="U203" s="2"/>
      <c r="V203" s="2"/>
      <c r="W203" s="2"/>
      <c r="X203" s="2"/>
      <c r="Z203" s="2"/>
      <c r="AI203" s="2"/>
      <c r="AJ203" s="2"/>
    </row>
    <row r="204" spans="1:36" x14ac:dyDescent="0.25">
      <c r="P204" s="2"/>
      <c r="Q204" s="2"/>
      <c r="R204" s="2"/>
      <c r="S204" s="2"/>
      <c r="T204" s="2"/>
      <c r="U204" s="2"/>
      <c r="V204" s="2"/>
      <c r="W204" s="2"/>
      <c r="X204" s="2"/>
      <c r="Z204" s="2"/>
      <c r="AI204" s="2"/>
      <c r="AJ204" s="2"/>
    </row>
    <row r="205" spans="1:36" s="2" customFormat="1" x14ac:dyDescent="0.25">
      <c r="A205" s="31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1:36" s="2" customFormat="1" x14ac:dyDescent="0.25">
      <c r="A206" s="31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:36" s="2" customFormat="1" x14ac:dyDescent="0.25">
      <c r="A207" s="31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1:36" s="2" customFormat="1" x14ac:dyDescent="0.25">
      <c r="A208" s="31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1:36" s="2" customFormat="1" x14ac:dyDescent="0.25">
      <c r="A209" s="31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1:36" s="2" customFormat="1" x14ac:dyDescent="0.25">
      <c r="A210" s="31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1:36" s="2" customFormat="1" x14ac:dyDescent="0.25">
      <c r="A211" s="3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1:36" s="2" customFormat="1" x14ac:dyDescent="0.25">
      <c r="A212" s="31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1:36" s="2" customFormat="1" x14ac:dyDescent="0.25">
      <c r="A213" s="31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s="2" customFormat="1" x14ac:dyDescent="0.25">
      <c r="A214" s="31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1:36" s="2" customFormat="1" x14ac:dyDescent="0.25">
      <c r="A215" s="31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1:36" s="2" customFormat="1" x14ac:dyDescent="0.25">
      <c r="A216" s="3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1:36" s="2" customFormat="1" x14ac:dyDescent="0.25">
      <c r="A217" s="31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:36" s="2" customFormat="1" x14ac:dyDescent="0.25">
      <c r="A218" s="31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:36" s="2" customFormat="1" x14ac:dyDescent="0.25">
      <c r="A219" s="31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:36" s="2" customFormat="1" x14ac:dyDescent="0.25">
      <c r="A220" s="31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1:36" s="2" customFormat="1" x14ac:dyDescent="0.25">
      <c r="A221" s="3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1:36" s="2" customFormat="1" x14ac:dyDescent="0.25">
      <c r="A222" s="31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</sheetData>
  <mergeCells count="9">
    <mergeCell ref="AB6:AH16"/>
    <mergeCell ref="AB5:AH5"/>
    <mergeCell ref="V3:V4"/>
    <mergeCell ref="W3:W4"/>
    <mergeCell ref="Q3:Q4"/>
    <mergeCell ref="R3:R4"/>
    <mergeCell ref="S3:S4"/>
    <mergeCell ref="T3:T4"/>
    <mergeCell ref="U3:U4"/>
  </mergeCells>
  <conditionalFormatting sqref="C5:C42">
    <cfRule type="cellIs" dxfId="22" priority="10" operator="notBetween">
      <formula>10</formula>
      <formula>25</formula>
    </cfRule>
  </conditionalFormatting>
  <conditionalFormatting sqref="D5:D42">
    <cfRule type="cellIs" dxfId="21" priority="9" operator="notBetween">
      <formula>4.9</formula>
      <formula>9.2</formula>
    </cfRule>
  </conditionalFormatting>
  <conditionalFormatting sqref="F5:F42">
    <cfRule type="cellIs" dxfId="20" priority="8" operator="notBetween">
      <formula>0.05</formula>
      <formula>29.65</formula>
    </cfRule>
  </conditionalFormatting>
  <conditionalFormatting sqref="H5:H42">
    <cfRule type="cellIs" dxfId="19" priority="7" operator="notBetween">
      <formula>0.204</formula>
      <formula>120.24</formula>
    </cfRule>
  </conditionalFormatting>
  <conditionalFormatting sqref="I5:I42">
    <cfRule type="cellIs" dxfId="18" priority="6" operator="notBetween">
      <formula>0.024</formula>
      <formula>51.9</formula>
    </cfRule>
  </conditionalFormatting>
  <conditionalFormatting sqref="J5:J42">
    <cfRule type="cellIs" dxfId="17" priority="5" operator="notBetween">
      <formula>0.16</formula>
      <formula>236.9</formula>
    </cfRule>
  </conditionalFormatting>
  <conditionalFormatting sqref="K5:K42">
    <cfRule type="cellIs" dxfId="16" priority="4" operator="notBetween">
      <formula>0.039</formula>
      <formula>156</formula>
    </cfRule>
  </conditionalFormatting>
  <conditionalFormatting sqref="L5:L42">
    <cfRule type="cellIs" dxfId="15" priority="3" operator="notBetween">
      <formula>0.096</formula>
      <formula>278.4</formula>
    </cfRule>
  </conditionalFormatting>
  <conditionalFormatting sqref="M5:M42">
    <cfRule type="cellIs" dxfId="14" priority="2" operator="notBetween">
      <formula>0.32</formula>
      <formula>279.72</formula>
    </cfRule>
  </conditionalFormatting>
  <conditionalFormatting sqref="N5:N42">
    <cfRule type="cellIs" dxfId="13" priority="1" operator="notBetween">
      <formula>1.99</formula>
      <formula>360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222"/>
  <sheetViews>
    <sheetView zoomScaleNormal="100" workbookViewId="0">
      <selection activeCell="L20" sqref="L20"/>
    </sheetView>
  </sheetViews>
  <sheetFormatPr defaultColWidth="9.140625" defaultRowHeight="15" x14ac:dyDescent="0.25"/>
  <cols>
    <col min="1" max="1" width="9.140625" style="31"/>
    <col min="2" max="2" width="10.7109375" bestFit="1" customWidth="1"/>
    <col min="3" max="3" width="11.140625" customWidth="1"/>
    <col min="5" max="5" width="7.28515625" customWidth="1"/>
    <col min="16" max="16" width="3.7109375" customWidth="1"/>
    <col min="17" max="19" width="12.28515625" customWidth="1"/>
    <col min="20" max="22" width="8.7109375" customWidth="1"/>
    <col min="23" max="23" width="12.28515625" customWidth="1"/>
    <col min="24" max="24" width="2.7109375" customWidth="1"/>
    <col min="26" max="26" width="4" customWidth="1"/>
  </cols>
  <sheetData>
    <row r="1" spans="1:35" ht="37.5" customHeight="1" x14ac:dyDescent="0.25">
      <c r="A1" s="135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.75" x14ac:dyDescent="0.25">
      <c r="A2" s="76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3" t="s">
        <v>147</v>
      </c>
      <c r="R2" s="2"/>
      <c r="S2" s="2"/>
      <c r="T2" s="2"/>
      <c r="U2" s="2"/>
      <c r="V2" s="2"/>
      <c r="W2" s="2"/>
      <c r="X2" s="2"/>
      <c r="Y2" s="133" t="s">
        <v>148</v>
      </c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 x14ac:dyDescent="0.25">
      <c r="A3" s="76" t="s">
        <v>166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1" t="s">
        <v>126</v>
      </c>
      <c r="R3" s="211" t="s">
        <v>127</v>
      </c>
      <c r="S3" s="211" t="s">
        <v>128</v>
      </c>
      <c r="T3" s="211" t="s">
        <v>76</v>
      </c>
      <c r="U3" s="211" t="s">
        <v>77</v>
      </c>
      <c r="V3" s="211" t="s">
        <v>4</v>
      </c>
      <c r="W3" s="211" t="s">
        <v>129</v>
      </c>
      <c r="X3" s="2"/>
      <c r="Y3" s="6" t="s">
        <v>77</v>
      </c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25">
      <c r="A4" s="77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70" t="s">
        <v>6</v>
      </c>
      <c r="H4" s="70" t="s">
        <v>7</v>
      </c>
      <c r="I4" s="70" t="s">
        <v>8</v>
      </c>
      <c r="J4" s="70" t="s">
        <v>9</v>
      </c>
      <c r="K4" s="70" t="s">
        <v>10</v>
      </c>
      <c r="L4" s="70" t="s">
        <v>11</v>
      </c>
      <c r="M4" s="70" t="s">
        <v>12</v>
      </c>
      <c r="N4" s="70" t="s">
        <v>13</v>
      </c>
      <c r="O4" s="70" t="s">
        <v>23</v>
      </c>
      <c r="P4" s="2"/>
      <c r="Q4" s="211"/>
      <c r="R4" s="211"/>
      <c r="S4" s="211"/>
      <c r="T4" s="211"/>
      <c r="U4" s="211"/>
      <c r="V4" s="211"/>
      <c r="W4" s="211"/>
      <c r="X4" s="2"/>
      <c r="Y4" s="70" t="s">
        <v>39</v>
      </c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customHeight="1" thickBot="1" x14ac:dyDescent="0.3">
      <c r="A5" s="78" t="str">
        <f>IF('Ambient Data'!A7="*","*",'Ambient Data'!A7)</f>
        <v>*</v>
      </c>
      <c r="B5" s="44" t="str">
        <f>IF(ISTEXT('Ambient Data'!B7),'Ambient Data'!B7,"*")</f>
        <v>*</v>
      </c>
      <c r="C5" s="12" t="str">
        <f>IF(ISNUMBER('Ambient Data'!C7),'Mixed Values'!AO22,"*")</f>
        <v>*</v>
      </c>
      <c r="D5" s="12" t="str">
        <f>IF(ISNUMBER('Ambient Data'!D7),'Mixed Values'!AP22,"*")</f>
        <v>*</v>
      </c>
      <c r="E5" s="41">
        <v>999</v>
      </c>
      <c r="F5" s="12" t="str">
        <f>IF(ISNUMBER('Ambient Data'!E7),'Mixed Values'!AR22,"*")</f>
        <v>*</v>
      </c>
      <c r="G5" s="12">
        <f>IF(ISNUMBER('Ambient Data'!F7),'Ambient Data'!F7,"*")</f>
        <v>10</v>
      </c>
      <c r="H5" s="12" t="str">
        <f>IF(ISNUMBER('Ambient Data'!G7),'Mixed Values'!AS22,"*")</f>
        <v>*</v>
      </c>
      <c r="I5" s="12" t="str">
        <f>IF(ISNUMBER('Ambient Data'!H7),'Mixed Values'!AT22,"*")</f>
        <v>*</v>
      </c>
      <c r="J5" s="12" t="str">
        <f>IF(ISNUMBER('Ambient Data'!I7),'Mixed Values'!AU22,"*")</f>
        <v>*</v>
      </c>
      <c r="K5" s="12" t="str">
        <f>IF(ISNUMBER('Ambient Data'!J7),'Mixed Values'!AV22,"*")</f>
        <v>*</v>
      </c>
      <c r="L5" s="12" t="str">
        <f>IF(ISNUMBER('Ambient Data'!K7),'Mixed Values'!AW22,"*")</f>
        <v>*</v>
      </c>
      <c r="M5" s="12" t="str">
        <f>IF(ISNUMBER('Ambient Data'!L7),'Mixed Values'!AX22,"*")</f>
        <v>*</v>
      </c>
      <c r="N5" s="12" t="str">
        <f>IF(ISNUMBER('Ambient Data'!M7),'Mixed Values'!AQ22,"*")</f>
        <v>*</v>
      </c>
      <c r="O5" s="43">
        <f>IF(ISNUMBER('Ambient Data'!N7),'Ambient Data'!N7,"*")</f>
        <v>9.9999999999999995E-7</v>
      </c>
      <c r="P5" s="2"/>
      <c r="Q5" s="162" t="s">
        <v>20</v>
      </c>
      <c r="R5" s="88" t="s">
        <v>20</v>
      </c>
      <c r="S5" s="88" t="s">
        <v>20</v>
      </c>
      <c r="T5" s="88" t="s">
        <v>20</v>
      </c>
      <c r="U5" s="88" t="s">
        <v>20</v>
      </c>
      <c r="V5" s="88" t="s">
        <v>20</v>
      </c>
      <c r="W5" s="88" t="s">
        <v>20</v>
      </c>
      <c r="X5" s="2"/>
      <c r="Y5" s="89" t="str">
        <f t="shared" ref="Y5:Y36" si="0">U5</f>
        <v>*</v>
      </c>
      <c r="Z5" s="2"/>
      <c r="AA5" s="4" t="s">
        <v>74</v>
      </c>
      <c r="AB5" s="3"/>
      <c r="AC5" s="3"/>
      <c r="AD5" s="3"/>
      <c r="AE5" s="28" t="s">
        <v>75</v>
      </c>
      <c r="AF5" s="45" t="s">
        <v>20</v>
      </c>
      <c r="AG5" s="3"/>
      <c r="AH5" s="3"/>
      <c r="AI5" s="2"/>
    </row>
    <row r="6" spans="1:35" x14ac:dyDescent="0.25">
      <c r="A6" s="78" t="str">
        <f>IF('Ambient Data'!A8="*","*",'Ambient Data'!A8)</f>
        <v>*</v>
      </c>
      <c r="B6" s="44" t="str">
        <f>IF(ISTEXT('Ambient Data'!B8),'Ambient Data'!B8,"*")</f>
        <v>*</v>
      </c>
      <c r="C6" s="12" t="str">
        <f>IF(ISNUMBER('Ambient Data'!C8),'Mixed Values'!AO23,"*")</f>
        <v>*</v>
      </c>
      <c r="D6" s="12" t="str">
        <f>IF(ISNUMBER('Ambient Data'!D8),'Mixed Values'!AP23,"*")</f>
        <v>*</v>
      </c>
      <c r="E6" s="41">
        <v>999</v>
      </c>
      <c r="F6" s="12" t="str">
        <f>IF(ISNUMBER('Ambient Data'!E8),'Mixed Values'!AR23,"*")</f>
        <v>*</v>
      </c>
      <c r="G6" s="12">
        <f>IF(ISNUMBER('Ambient Data'!F8),'Ambient Data'!F8,"*")</f>
        <v>10</v>
      </c>
      <c r="H6" s="12" t="str">
        <f>IF(ISNUMBER('Ambient Data'!G8),'Mixed Values'!AS23,"*")</f>
        <v>*</v>
      </c>
      <c r="I6" s="12" t="str">
        <f>IF(ISNUMBER('Ambient Data'!H8),'Mixed Values'!AT23,"*")</f>
        <v>*</v>
      </c>
      <c r="J6" s="12" t="str">
        <f>IF(ISNUMBER('Ambient Data'!I8),'Mixed Values'!AU23,"*")</f>
        <v>*</v>
      </c>
      <c r="K6" s="12" t="str">
        <f>IF(ISNUMBER('Ambient Data'!J8),'Mixed Values'!AV23,"*")</f>
        <v>*</v>
      </c>
      <c r="L6" s="12" t="str">
        <f>IF(ISNUMBER('Ambient Data'!K8),'Mixed Values'!AW23,"*")</f>
        <v>*</v>
      </c>
      <c r="M6" s="12" t="str">
        <f>IF(ISNUMBER('Ambient Data'!L8),'Mixed Values'!AX23,"*")</f>
        <v>*</v>
      </c>
      <c r="N6" s="12" t="str">
        <f>IF(ISNUMBER('Ambient Data'!M8),'Mixed Values'!AQ23,"*")</f>
        <v>*</v>
      </c>
      <c r="O6" s="43">
        <f>IF(ISNUMBER('Ambient Data'!N8),'Ambient Data'!N8,"*")</f>
        <v>9.9999999999999995E-7</v>
      </c>
      <c r="P6" s="2"/>
      <c r="Q6" s="162" t="s">
        <v>20</v>
      </c>
      <c r="R6" s="88" t="s">
        <v>20</v>
      </c>
      <c r="S6" s="88" t="s">
        <v>20</v>
      </c>
      <c r="T6" s="88" t="s">
        <v>20</v>
      </c>
      <c r="U6" s="88" t="s">
        <v>20</v>
      </c>
      <c r="V6" s="88" t="s">
        <v>20</v>
      </c>
      <c r="W6" s="88" t="s">
        <v>20</v>
      </c>
      <c r="X6" s="2"/>
      <c r="Y6" s="89" t="str">
        <f t="shared" si="0"/>
        <v>*</v>
      </c>
      <c r="Z6" s="2"/>
      <c r="AA6" s="2"/>
      <c r="AB6" s="183" t="s">
        <v>46</v>
      </c>
      <c r="AC6" s="184"/>
      <c r="AD6" s="184"/>
      <c r="AE6" s="184"/>
      <c r="AF6" s="184"/>
      <c r="AG6" s="184"/>
      <c r="AH6" s="185"/>
      <c r="AI6" s="2"/>
    </row>
    <row r="7" spans="1:35" x14ac:dyDescent="0.25">
      <c r="A7" s="78" t="str">
        <f>IF('Ambient Data'!A9="*","*",'Ambient Data'!A9)</f>
        <v>*</v>
      </c>
      <c r="B7" s="44" t="str">
        <f>IF(ISTEXT('Ambient Data'!B9),'Ambient Data'!B9,"*")</f>
        <v>*</v>
      </c>
      <c r="C7" s="12" t="str">
        <f>IF(ISNUMBER('Ambient Data'!C9),'Mixed Values'!AO24,"*")</f>
        <v>*</v>
      </c>
      <c r="D7" s="12" t="str">
        <f>IF(ISNUMBER('Ambient Data'!D9),'Mixed Values'!AP24,"*")</f>
        <v>*</v>
      </c>
      <c r="E7" s="41">
        <v>999</v>
      </c>
      <c r="F7" s="12" t="str">
        <f>IF(ISNUMBER('Ambient Data'!E9),'Mixed Values'!AR24,"*")</f>
        <v>*</v>
      </c>
      <c r="G7" s="12">
        <f>IF(ISNUMBER('Ambient Data'!F9),'Ambient Data'!F9,"*")</f>
        <v>10</v>
      </c>
      <c r="H7" s="12" t="str">
        <f>IF(ISNUMBER('Ambient Data'!G9),'Mixed Values'!AS24,"*")</f>
        <v>*</v>
      </c>
      <c r="I7" s="12" t="str">
        <f>IF(ISNUMBER('Ambient Data'!H9),'Mixed Values'!AT24,"*")</f>
        <v>*</v>
      </c>
      <c r="J7" s="12" t="str">
        <f>IF(ISNUMBER('Ambient Data'!I9),'Mixed Values'!AU24,"*")</f>
        <v>*</v>
      </c>
      <c r="K7" s="12" t="str">
        <f>IF(ISNUMBER('Ambient Data'!J9),'Mixed Values'!AV24,"*")</f>
        <v>*</v>
      </c>
      <c r="L7" s="12" t="str">
        <f>IF(ISNUMBER('Ambient Data'!K9),'Mixed Values'!AW24,"*")</f>
        <v>*</v>
      </c>
      <c r="M7" s="12" t="str">
        <f>IF(ISNUMBER('Ambient Data'!L9),'Mixed Values'!AX24,"*")</f>
        <v>*</v>
      </c>
      <c r="N7" s="12" t="str">
        <f>IF(ISNUMBER('Ambient Data'!M9),'Mixed Values'!AQ24,"*")</f>
        <v>*</v>
      </c>
      <c r="O7" s="43">
        <f>IF(ISNUMBER('Ambient Data'!N9),'Ambient Data'!N9,"*")</f>
        <v>9.9999999999999995E-7</v>
      </c>
      <c r="P7" s="2"/>
      <c r="Q7" s="162" t="s">
        <v>20</v>
      </c>
      <c r="R7" s="88" t="s">
        <v>20</v>
      </c>
      <c r="S7" s="88" t="s">
        <v>20</v>
      </c>
      <c r="T7" s="88" t="s">
        <v>20</v>
      </c>
      <c r="U7" s="88" t="s">
        <v>20</v>
      </c>
      <c r="V7" s="88" t="s">
        <v>20</v>
      </c>
      <c r="W7" s="88" t="s">
        <v>20</v>
      </c>
      <c r="X7" s="2"/>
      <c r="Y7" s="89" t="str">
        <f t="shared" si="0"/>
        <v>*</v>
      </c>
      <c r="Z7" s="2"/>
      <c r="AA7" s="2"/>
      <c r="AB7" s="201" t="s">
        <v>145</v>
      </c>
      <c r="AC7" s="202"/>
      <c r="AD7" s="202"/>
      <c r="AE7" s="202"/>
      <c r="AF7" s="202"/>
      <c r="AG7" s="202"/>
      <c r="AH7" s="203"/>
      <c r="AI7" s="2"/>
    </row>
    <row r="8" spans="1:35" ht="15" customHeight="1" x14ac:dyDescent="0.25">
      <c r="A8" s="78" t="str">
        <f>IF('Ambient Data'!A10="*","*",'Ambient Data'!A10)</f>
        <v>*</v>
      </c>
      <c r="B8" s="44" t="str">
        <f>IF(ISTEXT('Ambient Data'!B10),'Ambient Data'!B10,"*")</f>
        <v>*</v>
      </c>
      <c r="C8" s="12" t="str">
        <f>IF(ISNUMBER('Ambient Data'!C10),'Mixed Values'!AO25,"*")</f>
        <v>*</v>
      </c>
      <c r="D8" s="12" t="str">
        <f>IF(ISNUMBER('Ambient Data'!D10),'Mixed Values'!AP25,"*")</f>
        <v>*</v>
      </c>
      <c r="E8" s="41">
        <v>999</v>
      </c>
      <c r="F8" s="12" t="str">
        <f>IF(ISNUMBER('Ambient Data'!E10),'Mixed Values'!AR25,"*")</f>
        <v>*</v>
      </c>
      <c r="G8" s="12">
        <f>IF(ISNUMBER('Ambient Data'!F10),'Ambient Data'!F10,"*")</f>
        <v>10</v>
      </c>
      <c r="H8" s="12" t="str">
        <f>IF(ISNUMBER('Ambient Data'!G10),'Mixed Values'!AS25,"*")</f>
        <v>*</v>
      </c>
      <c r="I8" s="12" t="str">
        <f>IF(ISNUMBER('Ambient Data'!H10),'Mixed Values'!AT25,"*")</f>
        <v>*</v>
      </c>
      <c r="J8" s="12" t="str">
        <f>IF(ISNUMBER('Ambient Data'!I10),'Mixed Values'!AU25,"*")</f>
        <v>*</v>
      </c>
      <c r="K8" s="12" t="str">
        <f>IF(ISNUMBER('Ambient Data'!J10),'Mixed Values'!AV25,"*")</f>
        <v>*</v>
      </c>
      <c r="L8" s="12" t="str">
        <f>IF(ISNUMBER('Ambient Data'!K10),'Mixed Values'!AW25,"*")</f>
        <v>*</v>
      </c>
      <c r="M8" s="12" t="str">
        <f>IF(ISNUMBER('Ambient Data'!L10),'Mixed Values'!AX25,"*")</f>
        <v>*</v>
      </c>
      <c r="N8" s="12" t="str">
        <f>IF(ISNUMBER('Ambient Data'!M10),'Mixed Values'!AQ25,"*")</f>
        <v>*</v>
      </c>
      <c r="O8" s="43">
        <f>IF(ISNUMBER('Ambient Data'!N10),'Ambient Data'!N10,"*")</f>
        <v>9.9999999999999995E-7</v>
      </c>
      <c r="P8" s="2"/>
      <c r="Q8" s="162" t="s">
        <v>20</v>
      </c>
      <c r="R8" s="88" t="s">
        <v>20</v>
      </c>
      <c r="S8" s="88" t="s">
        <v>20</v>
      </c>
      <c r="T8" s="88" t="s">
        <v>20</v>
      </c>
      <c r="U8" s="88" t="s">
        <v>20</v>
      </c>
      <c r="V8" s="88" t="s">
        <v>20</v>
      </c>
      <c r="W8" s="88" t="s">
        <v>20</v>
      </c>
      <c r="X8" s="2"/>
      <c r="Y8" s="89" t="str">
        <f t="shared" si="0"/>
        <v>*</v>
      </c>
      <c r="Z8" s="2"/>
      <c r="AA8" s="2"/>
      <c r="AB8" s="204"/>
      <c r="AC8" s="205"/>
      <c r="AD8" s="205"/>
      <c r="AE8" s="205"/>
      <c r="AF8" s="205"/>
      <c r="AG8" s="205"/>
      <c r="AH8" s="206"/>
      <c r="AI8" s="2"/>
    </row>
    <row r="9" spans="1:35" x14ac:dyDescent="0.25">
      <c r="A9" s="78" t="str">
        <f>IF('Ambient Data'!A11="*","*",'Ambient Data'!A11)</f>
        <v>*</v>
      </c>
      <c r="B9" s="44" t="str">
        <f>IF(ISTEXT('Ambient Data'!B11),'Ambient Data'!B11,"*")</f>
        <v>*</v>
      </c>
      <c r="C9" s="12" t="str">
        <f>IF(ISNUMBER('Ambient Data'!C11),'Mixed Values'!AO26,"*")</f>
        <v>*</v>
      </c>
      <c r="D9" s="12" t="str">
        <f>IF(ISNUMBER('Ambient Data'!D11),'Mixed Values'!AP26,"*")</f>
        <v>*</v>
      </c>
      <c r="E9" s="41">
        <v>999</v>
      </c>
      <c r="F9" s="12" t="str">
        <f>IF(ISNUMBER('Ambient Data'!E11),'Mixed Values'!AR26,"*")</f>
        <v>*</v>
      </c>
      <c r="G9" s="12">
        <f>IF(ISNUMBER('Ambient Data'!F11),'Ambient Data'!F11,"*")</f>
        <v>10</v>
      </c>
      <c r="H9" s="12" t="str">
        <f>IF(ISNUMBER('Ambient Data'!G11),'Mixed Values'!AS26,"*")</f>
        <v>*</v>
      </c>
      <c r="I9" s="12" t="str">
        <f>IF(ISNUMBER('Ambient Data'!H11),'Mixed Values'!AT26,"*")</f>
        <v>*</v>
      </c>
      <c r="J9" s="12" t="str">
        <f>IF(ISNUMBER('Ambient Data'!I11),'Mixed Values'!AU26,"*")</f>
        <v>*</v>
      </c>
      <c r="K9" s="12" t="str">
        <f>IF(ISNUMBER('Ambient Data'!J11),'Mixed Values'!AV26,"*")</f>
        <v>*</v>
      </c>
      <c r="L9" s="12" t="str">
        <f>IF(ISNUMBER('Ambient Data'!K11),'Mixed Values'!AW26,"*")</f>
        <v>*</v>
      </c>
      <c r="M9" s="12" t="str">
        <f>IF(ISNUMBER('Ambient Data'!L11),'Mixed Values'!AX26,"*")</f>
        <v>*</v>
      </c>
      <c r="N9" s="12" t="str">
        <f>IF(ISNUMBER('Ambient Data'!M11),'Mixed Values'!AQ26,"*")</f>
        <v>*</v>
      </c>
      <c r="O9" s="43">
        <f>IF(ISNUMBER('Ambient Data'!N11),'Ambient Data'!N11,"*")</f>
        <v>9.9999999999999995E-7</v>
      </c>
      <c r="P9" s="2"/>
      <c r="Q9" s="162" t="s">
        <v>20</v>
      </c>
      <c r="R9" s="88" t="s">
        <v>20</v>
      </c>
      <c r="S9" s="88" t="s">
        <v>20</v>
      </c>
      <c r="T9" s="88" t="s">
        <v>20</v>
      </c>
      <c r="U9" s="88" t="s">
        <v>20</v>
      </c>
      <c r="V9" s="88" t="s">
        <v>20</v>
      </c>
      <c r="W9" s="88" t="s">
        <v>20</v>
      </c>
      <c r="X9" s="2"/>
      <c r="Y9" s="89" t="str">
        <f t="shared" si="0"/>
        <v>*</v>
      </c>
      <c r="Z9" s="2"/>
      <c r="AA9" s="2"/>
      <c r="AB9" s="204"/>
      <c r="AC9" s="205"/>
      <c r="AD9" s="205"/>
      <c r="AE9" s="205"/>
      <c r="AF9" s="205"/>
      <c r="AG9" s="205"/>
      <c r="AH9" s="206"/>
      <c r="AI9" s="2"/>
    </row>
    <row r="10" spans="1:35" x14ac:dyDescent="0.25">
      <c r="A10" s="78" t="str">
        <f>IF('Ambient Data'!A12="*","*",'Ambient Data'!A12)</f>
        <v>*</v>
      </c>
      <c r="B10" s="44" t="str">
        <f>IF(ISTEXT('Ambient Data'!B12),'Ambient Data'!B12,"*")</f>
        <v>*</v>
      </c>
      <c r="C10" s="12" t="str">
        <f>IF(ISNUMBER('Ambient Data'!C12),'Mixed Values'!AO27,"*")</f>
        <v>*</v>
      </c>
      <c r="D10" s="12" t="str">
        <f>IF(ISNUMBER('Ambient Data'!D12),'Mixed Values'!AP27,"*")</f>
        <v>*</v>
      </c>
      <c r="E10" s="41">
        <v>999</v>
      </c>
      <c r="F10" s="12" t="str">
        <f>IF(ISNUMBER('Ambient Data'!E12),'Mixed Values'!AR27,"*")</f>
        <v>*</v>
      </c>
      <c r="G10" s="12">
        <f>IF(ISNUMBER('Ambient Data'!F12),'Ambient Data'!F12,"*")</f>
        <v>10</v>
      </c>
      <c r="H10" s="12" t="str">
        <f>IF(ISNUMBER('Ambient Data'!G12),'Mixed Values'!AS27,"*")</f>
        <v>*</v>
      </c>
      <c r="I10" s="12" t="str">
        <f>IF(ISNUMBER('Ambient Data'!H12),'Mixed Values'!AT27,"*")</f>
        <v>*</v>
      </c>
      <c r="J10" s="12" t="str">
        <f>IF(ISNUMBER('Ambient Data'!I12),'Mixed Values'!AU27,"*")</f>
        <v>*</v>
      </c>
      <c r="K10" s="12" t="str">
        <f>IF(ISNUMBER('Ambient Data'!J12),'Mixed Values'!AV27,"*")</f>
        <v>*</v>
      </c>
      <c r="L10" s="12" t="str">
        <f>IF(ISNUMBER('Ambient Data'!K12),'Mixed Values'!AW27,"*")</f>
        <v>*</v>
      </c>
      <c r="M10" s="12" t="str">
        <f>IF(ISNUMBER('Ambient Data'!L12),'Mixed Values'!AX27,"*")</f>
        <v>*</v>
      </c>
      <c r="N10" s="12" t="str">
        <f>IF(ISNUMBER('Ambient Data'!M12),'Mixed Values'!AQ27,"*")</f>
        <v>*</v>
      </c>
      <c r="O10" s="43">
        <f>IF(ISNUMBER('Ambient Data'!N12),'Ambient Data'!N12,"*")</f>
        <v>9.9999999999999995E-7</v>
      </c>
      <c r="P10" s="2"/>
      <c r="Q10" s="162" t="s">
        <v>20</v>
      </c>
      <c r="R10" s="88" t="s">
        <v>20</v>
      </c>
      <c r="S10" s="88" t="s">
        <v>20</v>
      </c>
      <c r="T10" s="88" t="s">
        <v>20</v>
      </c>
      <c r="U10" s="88" t="s">
        <v>20</v>
      </c>
      <c r="V10" s="88" t="s">
        <v>20</v>
      </c>
      <c r="W10" s="88" t="s">
        <v>20</v>
      </c>
      <c r="X10" s="2"/>
      <c r="Y10" s="89" t="str">
        <f t="shared" si="0"/>
        <v>*</v>
      </c>
      <c r="Z10" s="2"/>
      <c r="AA10" s="2"/>
      <c r="AB10" s="204"/>
      <c r="AC10" s="205"/>
      <c r="AD10" s="205"/>
      <c r="AE10" s="205"/>
      <c r="AF10" s="205"/>
      <c r="AG10" s="205"/>
      <c r="AH10" s="206"/>
      <c r="AI10" s="2"/>
    </row>
    <row r="11" spans="1:35" x14ac:dyDescent="0.25">
      <c r="A11" s="78" t="str">
        <f>IF('Ambient Data'!A13="*","*",'Ambient Data'!A13)</f>
        <v>*</v>
      </c>
      <c r="B11" s="44" t="str">
        <f>IF(ISTEXT('Ambient Data'!B13),'Ambient Data'!B13,"*")</f>
        <v>*</v>
      </c>
      <c r="C11" s="12" t="str">
        <f>IF(ISNUMBER('Ambient Data'!C13),'Mixed Values'!AO28,"*")</f>
        <v>*</v>
      </c>
      <c r="D11" s="12" t="str">
        <f>IF(ISNUMBER('Ambient Data'!D13),'Mixed Values'!AP28,"*")</f>
        <v>*</v>
      </c>
      <c r="E11" s="41">
        <v>999</v>
      </c>
      <c r="F11" s="12" t="str">
        <f>IF(ISNUMBER('Ambient Data'!E13),'Mixed Values'!AR28,"*")</f>
        <v>*</v>
      </c>
      <c r="G11" s="12">
        <f>IF(ISNUMBER('Ambient Data'!F13),'Ambient Data'!F13,"*")</f>
        <v>10</v>
      </c>
      <c r="H11" s="12" t="str">
        <f>IF(ISNUMBER('Ambient Data'!G13),'Mixed Values'!AS28,"*")</f>
        <v>*</v>
      </c>
      <c r="I11" s="12" t="str">
        <f>IF(ISNUMBER('Ambient Data'!H13),'Mixed Values'!AT28,"*")</f>
        <v>*</v>
      </c>
      <c r="J11" s="12" t="str">
        <f>IF(ISNUMBER('Ambient Data'!I13),'Mixed Values'!AU28,"*")</f>
        <v>*</v>
      </c>
      <c r="K11" s="12" t="str">
        <f>IF(ISNUMBER('Ambient Data'!J13),'Mixed Values'!AV28,"*")</f>
        <v>*</v>
      </c>
      <c r="L11" s="12" t="str">
        <f>IF(ISNUMBER('Ambient Data'!K13),'Mixed Values'!AW28,"*")</f>
        <v>*</v>
      </c>
      <c r="M11" s="12" t="str">
        <f>IF(ISNUMBER('Ambient Data'!L13),'Mixed Values'!AX28,"*")</f>
        <v>*</v>
      </c>
      <c r="N11" s="12" t="str">
        <f>IF(ISNUMBER('Ambient Data'!M13),'Mixed Values'!AQ28,"*")</f>
        <v>*</v>
      </c>
      <c r="O11" s="43">
        <f>IF(ISNUMBER('Ambient Data'!N13),'Ambient Data'!N13,"*")</f>
        <v>9.9999999999999995E-7</v>
      </c>
      <c r="P11" s="2"/>
      <c r="Q11" s="162" t="s">
        <v>20</v>
      </c>
      <c r="R11" s="88" t="s">
        <v>20</v>
      </c>
      <c r="S11" s="88" t="s">
        <v>20</v>
      </c>
      <c r="T11" s="88" t="s">
        <v>20</v>
      </c>
      <c r="U11" s="88" t="s">
        <v>20</v>
      </c>
      <c r="V11" s="88" t="s">
        <v>20</v>
      </c>
      <c r="W11" s="88" t="s">
        <v>20</v>
      </c>
      <c r="X11" s="2"/>
      <c r="Y11" s="89" t="str">
        <f t="shared" si="0"/>
        <v>*</v>
      </c>
      <c r="Z11" s="2"/>
      <c r="AA11" s="2"/>
      <c r="AB11" s="204"/>
      <c r="AC11" s="205"/>
      <c r="AD11" s="205"/>
      <c r="AE11" s="205"/>
      <c r="AF11" s="205"/>
      <c r="AG11" s="205"/>
      <c r="AH11" s="206"/>
      <c r="AI11" s="2"/>
    </row>
    <row r="12" spans="1:35" ht="15" customHeight="1" x14ac:dyDescent="0.25">
      <c r="A12" s="78" t="str">
        <f>IF('Ambient Data'!A14="*","*",'Ambient Data'!A14)</f>
        <v>*</v>
      </c>
      <c r="B12" s="44" t="str">
        <f>IF(ISTEXT('Ambient Data'!B14),'Ambient Data'!B14,"*")</f>
        <v>*</v>
      </c>
      <c r="C12" s="12" t="str">
        <f>IF(ISNUMBER('Ambient Data'!C14),'Mixed Values'!AO29,"*")</f>
        <v>*</v>
      </c>
      <c r="D12" s="12" t="str">
        <f>IF(ISNUMBER('Ambient Data'!D14),'Mixed Values'!AP29,"*")</f>
        <v>*</v>
      </c>
      <c r="E12" s="41">
        <v>999</v>
      </c>
      <c r="F12" s="12" t="str">
        <f>IF(ISNUMBER('Ambient Data'!E14),'Mixed Values'!AR29,"*")</f>
        <v>*</v>
      </c>
      <c r="G12" s="12">
        <f>IF(ISNUMBER('Ambient Data'!F14),'Ambient Data'!F14,"*")</f>
        <v>10</v>
      </c>
      <c r="H12" s="12" t="str">
        <f>IF(ISNUMBER('Ambient Data'!G14),'Mixed Values'!AS29,"*")</f>
        <v>*</v>
      </c>
      <c r="I12" s="12" t="str">
        <f>IF(ISNUMBER('Ambient Data'!H14),'Mixed Values'!AT29,"*")</f>
        <v>*</v>
      </c>
      <c r="J12" s="12" t="str">
        <f>IF(ISNUMBER('Ambient Data'!I14),'Mixed Values'!AU29,"*")</f>
        <v>*</v>
      </c>
      <c r="K12" s="12" t="str">
        <f>IF(ISNUMBER('Ambient Data'!J14),'Mixed Values'!AV29,"*")</f>
        <v>*</v>
      </c>
      <c r="L12" s="12" t="str">
        <f>IF(ISNUMBER('Ambient Data'!K14),'Mixed Values'!AW29,"*")</f>
        <v>*</v>
      </c>
      <c r="M12" s="12" t="str">
        <f>IF(ISNUMBER('Ambient Data'!L14),'Mixed Values'!AX29,"*")</f>
        <v>*</v>
      </c>
      <c r="N12" s="12" t="str">
        <f>IF(ISNUMBER('Ambient Data'!M14),'Mixed Values'!AQ29,"*")</f>
        <v>*</v>
      </c>
      <c r="O12" s="43">
        <f>IF(ISNUMBER('Ambient Data'!N14),'Ambient Data'!N14,"*")</f>
        <v>9.9999999999999995E-7</v>
      </c>
      <c r="P12" s="2"/>
      <c r="Q12" s="162" t="s">
        <v>20</v>
      </c>
      <c r="R12" s="88" t="s">
        <v>20</v>
      </c>
      <c r="S12" s="88" t="s">
        <v>20</v>
      </c>
      <c r="T12" s="88" t="s">
        <v>20</v>
      </c>
      <c r="U12" s="88" t="s">
        <v>20</v>
      </c>
      <c r="V12" s="88" t="s">
        <v>20</v>
      </c>
      <c r="W12" s="88" t="s">
        <v>20</v>
      </c>
      <c r="X12" s="2"/>
      <c r="Y12" s="89" t="str">
        <f t="shared" si="0"/>
        <v>*</v>
      </c>
      <c r="Z12" s="2"/>
      <c r="AA12" s="2"/>
      <c r="AB12" s="204"/>
      <c r="AC12" s="205"/>
      <c r="AD12" s="205"/>
      <c r="AE12" s="205"/>
      <c r="AF12" s="205"/>
      <c r="AG12" s="205"/>
      <c r="AH12" s="206"/>
      <c r="AI12" s="2"/>
    </row>
    <row r="13" spans="1:35" x14ac:dyDescent="0.25">
      <c r="A13" s="78" t="str">
        <f>IF('Ambient Data'!A15="*","*",'Ambient Data'!A15)</f>
        <v>*</v>
      </c>
      <c r="B13" s="44" t="str">
        <f>IF(ISTEXT('Ambient Data'!B15),'Ambient Data'!B15,"*")</f>
        <v>*</v>
      </c>
      <c r="C13" s="12" t="str">
        <f>IF(ISNUMBER('Ambient Data'!C15),'Mixed Values'!AO30,"*")</f>
        <v>*</v>
      </c>
      <c r="D13" s="12" t="str">
        <f>IF(ISNUMBER('Ambient Data'!D15),'Mixed Values'!AP30,"*")</f>
        <v>*</v>
      </c>
      <c r="E13" s="41">
        <v>999</v>
      </c>
      <c r="F13" s="12" t="str">
        <f>IF(ISNUMBER('Ambient Data'!E15),'Mixed Values'!AR30,"*")</f>
        <v>*</v>
      </c>
      <c r="G13" s="12">
        <f>IF(ISNUMBER('Ambient Data'!F15),'Ambient Data'!F15,"*")</f>
        <v>10</v>
      </c>
      <c r="H13" s="12" t="str">
        <f>IF(ISNUMBER('Ambient Data'!G15),'Mixed Values'!AS30,"*")</f>
        <v>*</v>
      </c>
      <c r="I13" s="12" t="str">
        <f>IF(ISNUMBER('Ambient Data'!H15),'Mixed Values'!AT30,"*")</f>
        <v>*</v>
      </c>
      <c r="J13" s="12" t="str">
        <f>IF(ISNUMBER('Ambient Data'!I15),'Mixed Values'!AU30,"*")</f>
        <v>*</v>
      </c>
      <c r="K13" s="12" t="str">
        <f>IF(ISNUMBER('Ambient Data'!J15),'Mixed Values'!AV30,"*")</f>
        <v>*</v>
      </c>
      <c r="L13" s="12" t="str">
        <f>IF(ISNUMBER('Ambient Data'!K15),'Mixed Values'!AW30,"*")</f>
        <v>*</v>
      </c>
      <c r="M13" s="12" t="str">
        <f>IF(ISNUMBER('Ambient Data'!L15),'Mixed Values'!AX30,"*")</f>
        <v>*</v>
      </c>
      <c r="N13" s="12" t="str">
        <f>IF(ISNUMBER('Ambient Data'!M15),'Mixed Values'!AQ30,"*")</f>
        <v>*</v>
      </c>
      <c r="O13" s="43">
        <f>IF(ISNUMBER('Ambient Data'!N15),'Ambient Data'!N15,"*")</f>
        <v>9.9999999999999995E-7</v>
      </c>
      <c r="P13" s="2"/>
      <c r="Q13" s="162" t="s">
        <v>20</v>
      </c>
      <c r="R13" s="88" t="s">
        <v>20</v>
      </c>
      <c r="S13" s="88" t="s">
        <v>20</v>
      </c>
      <c r="T13" s="88" t="s">
        <v>20</v>
      </c>
      <c r="U13" s="88" t="s">
        <v>20</v>
      </c>
      <c r="V13" s="88" t="s">
        <v>20</v>
      </c>
      <c r="W13" s="88" t="s">
        <v>20</v>
      </c>
      <c r="X13" s="2"/>
      <c r="Y13" s="89" t="str">
        <f t="shared" si="0"/>
        <v>*</v>
      </c>
      <c r="Z13" s="2"/>
      <c r="AA13" s="2"/>
      <c r="AB13" s="204"/>
      <c r="AC13" s="205"/>
      <c r="AD13" s="205"/>
      <c r="AE13" s="205"/>
      <c r="AF13" s="205"/>
      <c r="AG13" s="205"/>
      <c r="AH13" s="206"/>
      <c r="AI13" s="2"/>
    </row>
    <row r="14" spans="1:35" x14ac:dyDescent="0.25">
      <c r="A14" s="78" t="str">
        <f>IF('Ambient Data'!A16="*","*",'Ambient Data'!A16)</f>
        <v>*</v>
      </c>
      <c r="B14" s="44" t="str">
        <f>IF(ISTEXT('Ambient Data'!B16),'Ambient Data'!B16,"*")</f>
        <v>*</v>
      </c>
      <c r="C14" s="12" t="str">
        <f>IF(ISNUMBER('Ambient Data'!C16),'Mixed Values'!AO31,"*")</f>
        <v>*</v>
      </c>
      <c r="D14" s="12" t="str">
        <f>IF(ISNUMBER('Ambient Data'!D16),'Mixed Values'!AP31,"*")</f>
        <v>*</v>
      </c>
      <c r="E14" s="41">
        <v>999</v>
      </c>
      <c r="F14" s="12" t="str">
        <f>IF(ISNUMBER('Ambient Data'!E16),'Mixed Values'!AR31,"*")</f>
        <v>*</v>
      </c>
      <c r="G14" s="12">
        <f>IF(ISNUMBER('Ambient Data'!F16),'Ambient Data'!F16,"*")</f>
        <v>10</v>
      </c>
      <c r="H14" s="12" t="str">
        <f>IF(ISNUMBER('Ambient Data'!G16),'Mixed Values'!AS31,"*")</f>
        <v>*</v>
      </c>
      <c r="I14" s="12" t="str">
        <f>IF(ISNUMBER('Ambient Data'!H16),'Mixed Values'!AT31,"*")</f>
        <v>*</v>
      </c>
      <c r="J14" s="12" t="str">
        <f>IF(ISNUMBER('Ambient Data'!I16),'Mixed Values'!AU31,"*")</f>
        <v>*</v>
      </c>
      <c r="K14" s="12" t="str">
        <f>IF(ISNUMBER('Ambient Data'!J16),'Mixed Values'!AV31,"*")</f>
        <v>*</v>
      </c>
      <c r="L14" s="12" t="str">
        <f>IF(ISNUMBER('Ambient Data'!K16),'Mixed Values'!AW31,"*")</f>
        <v>*</v>
      </c>
      <c r="M14" s="12" t="str">
        <f>IF(ISNUMBER('Ambient Data'!L16),'Mixed Values'!AX31,"*")</f>
        <v>*</v>
      </c>
      <c r="N14" s="12" t="str">
        <f>IF(ISNUMBER('Ambient Data'!M16),'Mixed Values'!AQ31,"*")</f>
        <v>*</v>
      </c>
      <c r="O14" s="43">
        <f>IF(ISNUMBER('Ambient Data'!N16),'Ambient Data'!N16,"*")</f>
        <v>9.9999999999999995E-7</v>
      </c>
      <c r="P14" s="2"/>
      <c r="Q14" s="162" t="s">
        <v>20</v>
      </c>
      <c r="R14" s="88" t="s">
        <v>20</v>
      </c>
      <c r="S14" s="88" t="s">
        <v>20</v>
      </c>
      <c r="T14" s="88" t="s">
        <v>20</v>
      </c>
      <c r="U14" s="88" t="s">
        <v>20</v>
      </c>
      <c r="V14" s="88" t="s">
        <v>20</v>
      </c>
      <c r="W14" s="88" t="s">
        <v>20</v>
      </c>
      <c r="X14" s="2"/>
      <c r="Y14" s="89" t="str">
        <f t="shared" si="0"/>
        <v>*</v>
      </c>
      <c r="Z14" s="2"/>
      <c r="AA14" s="2"/>
      <c r="AB14" s="204"/>
      <c r="AC14" s="205"/>
      <c r="AD14" s="205"/>
      <c r="AE14" s="205"/>
      <c r="AF14" s="205"/>
      <c r="AG14" s="205"/>
      <c r="AH14" s="206"/>
      <c r="AI14" s="2"/>
    </row>
    <row r="15" spans="1:35" x14ac:dyDescent="0.25">
      <c r="A15" s="78" t="str">
        <f>IF('Ambient Data'!A17="*","*",'Ambient Data'!A17)</f>
        <v>*</v>
      </c>
      <c r="B15" s="44" t="str">
        <f>IF(ISTEXT('Ambient Data'!B17),'Ambient Data'!B17,"*")</f>
        <v>*</v>
      </c>
      <c r="C15" s="12" t="str">
        <f>IF(ISNUMBER('Ambient Data'!C17),'Mixed Values'!AO32,"*")</f>
        <v>*</v>
      </c>
      <c r="D15" s="12" t="str">
        <f>IF(ISNUMBER('Ambient Data'!D17),'Mixed Values'!AP32,"*")</f>
        <v>*</v>
      </c>
      <c r="E15" s="41">
        <v>999</v>
      </c>
      <c r="F15" s="12" t="str">
        <f>IF(ISNUMBER('Ambient Data'!E17),'Mixed Values'!AR32,"*")</f>
        <v>*</v>
      </c>
      <c r="G15" s="12">
        <f>IF(ISNUMBER('Ambient Data'!F17),'Ambient Data'!F17,"*")</f>
        <v>10</v>
      </c>
      <c r="H15" s="12" t="str">
        <f>IF(ISNUMBER('Ambient Data'!G17),'Mixed Values'!AS32,"*")</f>
        <v>*</v>
      </c>
      <c r="I15" s="12" t="str">
        <f>IF(ISNUMBER('Ambient Data'!H17),'Mixed Values'!AT32,"*")</f>
        <v>*</v>
      </c>
      <c r="J15" s="12" t="str">
        <f>IF(ISNUMBER('Ambient Data'!I17),'Mixed Values'!AU32,"*")</f>
        <v>*</v>
      </c>
      <c r="K15" s="12" t="str">
        <f>IF(ISNUMBER('Ambient Data'!J17),'Mixed Values'!AV32,"*")</f>
        <v>*</v>
      </c>
      <c r="L15" s="12" t="str">
        <f>IF(ISNUMBER('Ambient Data'!K17),'Mixed Values'!AW32,"*")</f>
        <v>*</v>
      </c>
      <c r="M15" s="12" t="str">
        <f>IF(ISNUMBER('Ambient Data'!L17),'Mixed Values'!AX32,"*")</f>
        <v>*</v>
      </c>
      <c r="N15" s="12" t="str">
        <f>IF(ISNUMBER('Ambient Data'!M17),'Mixed Values'!AQ32,"*")</f>
        <v>*</v>
      </c>
      <c r="O15" s="43">
        <f>IF(ISNUMBER('Ambient Data'!N17),'Ambient Data'!N17,"*")</f>
        <v>9.9999999999999995E-7</v>
      </c>
      <c r="P15" s="2"/>
      <c r="Q15" s="162" t="s">
        <v>20</v>
      </c>
      <c r="R15" s="88" t="s">
        <v>20</v>
      </c>
      <c r="S15" s="88" t="s">
        <v>20</v>
      </c>
      <c r="T15" s="88" t="s">
        <v>20</v>
      </c>
      <c r="U15" s="88" t="s">
        <v>20</v>
      </c>
      <c r="V15" s="88" t="s">
        <v>20</v>
      </c>
      <c r="W15" s="88" t="s">
        <v>20</v>
      </c>
      <c r="X15" s="2"/>
      <c r="Y15" s="89" t="str">
        <f t="shared" si="0"/>
        <v>*</v>
      </c>
      <c r="Z15" s="2"/>
      <c r="AA15" s="2"/>
      <c r="AB15" s="204"/>
      <c r="AC15" s="205"/>
      <c r="AD15" s="205"/>
      <c r="AE15" s="205"/>
      <c r="AF15" s="205"/>
      <c r="AG15" s="205"/>
      <c r="AH15" s="206"/>
      <c r="AI15" s="2"/>
    </row>
    <row r="16" spans="1:35" ht="15" customHeight="1" x14ac:dyDescent="0.25">
      <c r="A16" s="78" t="str">
        <f>IF('Ambient Data'!A18="*","*",'Ambient Data'!A18)</f>
        <v>*</v>
      </c>
      <c r="B16" s="44" t="str">
        <f>IF(ISTEXT('Ambient Data'!B18),'Ambient Data'!B18,"*")</f>
        <v>*</v>
      </c>
      <c r="C16" s="12" t="str">
        <f>IF(ISNUMBER('Ambient Data'!C18),'Mixed Values'!AO33,"*")</f>
        <v>*</v>
      </c>
      <c r="D16" s="12" t="str">
        <f>IF(ISNUMBER('Ambient Data'!D18),'Mixed Values'!AP33,"*")</f>
        <v>*</v>
      </c>
      <c r="E16" s="41">
        <v>999</v>
      </c>
      <c r="F16" s="12" t="str">
        <f>IF(ISNUMBER('Ambient Data'!E18),'Mixed Values'!AR33,"*")</f>
        <v>*</v>
      </c>
      <c r="G16" s="12">
        <f>IF(ISNUMBER('Ambient Data'!F18),'Ambient Data'!F18,"*")</f>
        <v>10</v>
      </c>
      <c r="H16" s="12" t="str">
        <f>IF(ISNUMBER('Ambient Data'!G18),'Mixed Values'!AS33,"*")</f>
        <v>*</v>
      </c>
      <c r="I16" s="12" t="str">
        <f>IF(ISNUMBER('Ambient Data'!H18),'Mixed Values'!AT33,"*")</f>
        <v>*</v>
      </c>
      <c r="J16" s="12" t="str">
        <f>IF(ISNUMBER('Ambient Data'!I18),'Mixed Values'!AU33,"*")</f>
        <v>*</v>
      </c>
      <c r="K16" s="12" t="str">
        <f>IF(ISNUMBER('Ambient Data'!J18),'Mixed Values'!AV33,"*")</f>
        <v>*</v>
      </c>
      <c r="L16" s="12" t="str">
        <f>IF(ISNUMBER('Ambient Data'!K18),'Mixed Values'!AW33,"*")</f>
        <v>*</v>
      </c>
      <c r="M16" s="12" t="str">
        <f>IF(ISNUMBER('Ambient Data'!L18),'Mixed Values'!AX33,"*")</f>
        <v>*</v>
      </c>
      <c r="N16" s="12" t="str">
        <f>IF(ISNUMBER('Ambient Data'!M18),'Mixed Values'!AQ33,"*")</f>
        <v>*</v>
      </c>
      <c r="O16" s="43">
        <f>IF(ISNUMBER('Ambient Data'!N18),'Ambient Data'!N18,"*")</f>
        <v>9.9999999999999995E-7</v>
      </c>
      <c r="P16" s="2"/>
      <c r="Q16" s="162" t="s">
        <v>20</v>
      </c>
      <c r="R16" s="88" t="s">
        <v>20</v>
      </c>
      <c r="S16" s="88" t="s">
        <v>20</v>
      </c>
      <c r="T16" s="88" t="s">
        <v>20</v>
      </c>
      <c r="U16" s="88" t="s">
        <v>20</v>
      </c>
      <c r="V16" s="88" t="s">
        <v>20</v>
      </c>
      <c r="W16" s="88" t="s">
        <v>20</v>
      </c>
      <c r="X16" s="2"/>
      <c r="Y16" s="89" t="str">
        <f t="shared" si="0"/>
        <v>*</v>
      </c>
      <c r="Z16" s="2"/>
      <c r="AA16" s="2"/>
      <c r="AB16" s="204"/>
      <c r="AC16" s="205"/>
      <c r="AD16" s="205"/>
      <c r="AE16" s="205"/>
      <c r="AF16" s="205"/>
      <c r="AG16" s="205"/>
      <c r="AH16" s="206"/>
      <c r="AI16" s="2"/>
    </row>
    <row r="17" spans="1:35" x14ac:dyDescent="0.25">
      <c r="A17" s="78" t="str">
        <f>IF('Ambient Data'!A19="*","*",'Ambient Data'!A19)</f>
        <v>*</v>
      </c>
      <c r="B17" s="44" t="str">
        <f>IF(ISTEXT('Ambient Data'!B19),'Ambient Data'!B19,"*")</f>
        <v>*</v>
      </c>
      <c r="C17" s="12" t="str">
        <f>IF(ISNUMBER('Ambient Data'!C19),'Mixed Values'!AO34,"*")</f>
        <v>*</v>
      </c>
      <c r="D17" s="12" t="str">
        <f>IF(ISNUMBER('Ambient Data'!D19),'Mixed Values'!AP34,"*")</f>
        <v>*</v>
      </c>
      <c r="E17" s="41">
        <v>999</v>
      </c>
      <c r="F17" s="12" t="str">
        <f>IF(ISNUMBER('Ambient Data'!E19),'Mixed Values'!AR34,"*")</f>
        <v>*</v>
      </c>
      <c r="G17" s="12">
        <f>IF(ISNUMBER('Ambient Data'!F19),'Ambient Data'!F19,"*")</f>
        <v>10</v>
      </c>
      <c r="H17" s="12" t="str">
        <f>IF(ISNUMBER('Ambient Data'!G19),'Mixed Values'!AS34,"*")</f>
        <v>*</v>
      </c>
      <c r="I17" s="12" t="str">
        <f>IF(ISNUMBER('Ambient Data'!H19),'Mixed Values'!AT34,"*")</f>
        <v>*</v>
      </c>
      <c r="J17" s="12" t="str">
        <f>IF(ISNUMBER('Ambient Data'!I19),'Mixed Values'!AU34,"*")</f>
        <v>*</v>
      </c>
      <c r="K17" s="12" t="str">
        <f>IF(ISNUMBER('Ambient Data'!J19),'Mixed Values'!AV34,"*")</f>
        <v>*</v>
      </c>
      <c r="L17" s="12" t="str">
        <f>IF(ISNUMBER('Ambient Data'!K19),'Mixed Values'!AW34,"*")</f>
        <v>*</v>
      </c>
      <c r="M17" s="12" t="str">
        <f>IF(ISNUMBER('Ambient Data'!L19),'Mixed Values'!AX34,"*")</f>
        <v>*</v>
      </c>
      <c r="N17" s="12" t="str">
        <f>IF(ISNUMBER('Ambient Data'!M19),'Mixed Values'!AQ34,"*")</f>
        <v>*</v>
      </c>
      <c r="O17" s="43">
        <f>IF(ISNUMBER('Ambient Data'!N19),'Ambient Data'!N19,"*")</f>
        <v>9.9999999999999995E-7</v>
      </c>
      <c r="P17" s="2"/>
      <c r="Q17" s="162" t="s">
        <v>20</v>
      </c>
      <c r="R17" s="88" t="s">
        <v>20</v>
      </c>
      <c r="S17" s="88" t="s">
        <v>20</v>
      </c>
      <c r="T17" s="88" t="s">
        <v>20</v>
      </c>
      <c r="U17" s="88" t="s">
        <v>20</v>
      </c>
      <c r="V17" s="88" t="s">
        <v>20</v>
      </c>
      <c r="W17" s="88" t="s">
        <v>20</v>
      </c>
      <c r="X17" s="2"/>
      <c r="Y17" s="89" t="str">
        <f t="shared" si="0"/>
        <v>*</v>
      </c>
      <c r="Z17" s="2"/>
      <c r="AA17" s="2"/>
      <c r="AB17" s="207"/>
      <c r="AC17" s="208"/>
      <c r="AD17" s="208"/>
      <c r="AE17" s="208"/>
      <c r="AF17" s="208"/>
      <c r="AG17" s="208"/>
      <c r="AH17" s="209"/>
      <c r="AI17" s="2"/>
    </row>
    <row r="18" spans="1:35" x14ac:dyDescent="0.25">
      <c r="A18" s="78" t="str">
        <f>IF('Ambient Data'!A20="*","*",'Ambient Data'!A20)</f>
        <v>*</v>
      </c>
      <c r="B18" s="44" t="str">
        <f>IF(ISTEXT('Ambient Data'!B20),'Ambient Data'!B20,"*")</f>
        <v>*</v>
      </c>
      <c r="C18" s="12" t="str">
        <f>IF(ISNUMBER('Ambient Data'!C20),'Mixed Values'!AO35,"*")</f>
        <v>*</v>
      </c>
      <c r="D18" s="12" t="str">
        <f>IF(ISNUMBER('Ambient Data'!D20),'Mixed Values'!AP35,"*")</f>
        <v>*</v>
      </c>
      <c r="E18" s="41">
        <v>999</v>
      </c>
      <c r="F18" s="12" t="str">
        <f>IF(ISNUMBER('Ambient Data'!E20),'Mixed Values'!AR35,"*")</f>
        <v>*</v>
      </c>
      <c r="G18" s="12">
        <f>IF(ISNUMBER('Ambient Data'!F20),'Ambient Data'!F20,"*")</f>
        <v>10</v>
      </c>
      <c r="H18" s="12" t="str">
        <f>IF(ISNUMBER('Ambient Data'!G20),'Mixed Values'!AS35,"*")</f>
        <v>*</v>
      </c>
      <c r="I18" s="12" t="str">
        <f>IF(ISNUMBER('Ambient Data'!H20),'Mixed Values'!AT35,"*")</f>
        <v>*</v>
      </c>
      <c r="J18" s="12" t="str">
        <f>IF(ISNUMBER('Ambient Data'!I20),'Mixed Values'!AU35,"*")</f>
        <v>*</v>
      </c>
      <c r="K18" s="12" t="str">
        <f>IF(ISNUMBER('Ambient Data'!J20),'Mixed Values'!AV35,"*")</f>
        <v>*</v>
      </c>
      <c r="L18" s="12" t="str">
        <f>IF(ISNUMBER('Ambient Data'!K20),'Mixed Values'!AW35,"*")</f>
        <v>*</v>
      </c>
      <c r="M18" s="12" t="str">
        <f>IF(ISNUMBER('Ambient Data'!L20),'Mixed Values'!AX35,"*")</f>
        <v>*</v>
      </c>
      <c r="N18" s="12" t="str">
        <f>IF(ISNUMBER('Ambient Data'!M20),'Mixed Values'!AQ35,"*")</f>
        <v>*</v>
      </c>
      <c r="O18" s="43">
        <f>IF(ISNUMBER('Ambient Data'!N20),'Ambient Data'!N20,"*")</f>
        <v>9.9999999999999995E-7</v>
      </c>
      <c r="P18" s="2"/>
      <c r="Q18" s="162" t="s">
        <v>20</v>
      </c>
      <c r="R18" s="88" t="s">
        <v>20</v>
      </c>
      <c r="S18" s="88" t="s">
        <v>20</v>
      </c>
      <c r="T18" s="88" t="s">
        <v>20</v>
      </c>
      <c r="U18" s="88" t="s">
        <v>20</v>
      </c>
      <c r="V18" s="88" t="s">
        <v>20</v>
      </c>
      <c r="W18" s="88" t="s">
        <v>20</v>
      </c>
      <c r="X18" s="2"/>
      <c r="Y18" s="89" t="str">
        <f t="shared" si="0"/>
        <v>*</v>
      </c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x14ac:dyDescent="0.25">
      <c r="A19" s="78" t="str">
        <f>IF('Ambient Data'!A21="*","*",'Ambient Data'!A21)</f>
        <v>*</v>
      </c>
      <c r="B19" s="44" t="str">
        <f>IF(ISTEXT('Ambient Data'!B21),'Ambient Data'!B21,"*")</f>
        <v>*</v>
      </c>
      <c r="C19" s="12" t="str">
        <f>IF(ISNUMBER('Ambient Data'!C21),'Mixed Values'!AO36,"*")</f>
        <v>*</v>
      </c>
      <c r="D19" s="12" t="str">
        <f>IF(ISNUMBER('Ambient Data'!D21),'Mixed Values'!AP36,"*")</f>
        <v>*</v>
      </c>
      <c r="E19" s="41">
        <v>999</v>
      </c>
      <c r="F19" s="12" t="str">
        <f>IF(ISNUMBER('Ambient Data'!E21),'Mixed Values'!AR36,"*")</f>
        <v>*</v>
      </c>
      <c r="G19" s="12">
        <f>IF(ISNUMBER('Ambient Data'!F21),'Ambient Data'!F21,"*")</f>
        <v>10</v>
      </c>
      <c r="H19" s="12" t="str">
        <f>IF(ISNUMBER('Ambient Data'!G21),'Mixed Values'!AS36,"*")</f>
        <v>*</v>
      </c>
      <c r="I19" s="12" t="str">
        <f>IF(ISNUMBER('Ambient Data'!H21),'Mixed Values'!AT36,"*")</f>
        <v>*</v>
      </c>
      <c r="J19" s="12" t="str">
        <f>IF(ISNUMBER('Ambient Data'!I21),'Mixed Values'!AU36,"*")</f>
        <v>*</v>
      </c>
      <c r="K19" s="12" t="str">
        <f>IF(ISNUMBER('Ambient Data'!J21),'Mixed Values'!AV36,"*")</f>
        <v>*</v>
      </c>
      <c r="L19" s="12" t="str">
        <f>IF(ISNUMBER('Ambient Data'!K21),'Mixed Values'!AW36,"*")</f>
        <v>*</v>
      </c>
      <c r="M19" s="12" t="str">
        <f>IF(ISNUMBER('Ambient Data'!L21),'Mixed Values'!AX36,"*")</f>
        <v>*</v>
      </c>
      <c r="N19" s="12" t="str">
        <f>IF(ISNUMBER('Ambient Data'!M21),'Mixed Values'!AQ36,"*")</f>
        <v>*</v>
      </c>
      <c r="O19" s="43">
        <f>IF(ISNUMBER('Ambient Data'!N21),'Ambient Data'!N21,"*")</f>
        <v>9.9999999999999995E-7</v>
      </c>
      <c r="P19" s="2"/>
      <c r="Q19" s="162" t="s">
        <v>20</v>
      </c>
      <c r="R19" s="88" t="s">
        <v>20</v>
      </c>
      <c r="S19" s="88" t="s">
        <v>20</v>
      </c>
      <c r="T19" s="88" t="s">
        <v>20</v>
      </c>
      <c r="U19" s="88" t="s">
        <v>20</v>
      </c>
      <c r="V19" s="88" t="s">
        <v>20</v>
      </c>
      <c r="W19" s="88" t="s">
        <v>20</v>
      </c>
      <c r="X19" s="2"/>
      <c r="Y19" s="89" t="str">
        <f t="shared" si="0"/>
        <v>*</v>
      </c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.75" thickBot="1" x14ac:dyDescent="0.3">
      <c r="A20" s="78" t="str">
        <f>IF('Ambient Data'!A22="*","*",'Ambient Data'!A22)</f>
        <v>*</v>
      </c>
      <c r="B20" s="44" t="str">
        <f>IF(ISTEXT('Ambient Data'!B22),'Ambient Data'!B22,"*")</f>
        <v>*</v>
      </c>
      <c r="C20" s="12" t="str">
        <f>IF(ISNUMBER('Ambient Data'!C22),'Mixed Values'!AO37,"*")</f>
        <v>*</v>
      </c>
      <c r="D20" s="12" t="str">
        <f>IF(ISNUMBER('Ambient Data'!D22),'Mixed Values'!AP37,"*")</f>
        <v>*</v>
      </c>
      <c r="E20" s="41">
        <v>999</v>
      </c>
      <c r="F20" s="12" t="str">
        <f>IF(ISNUMBER('Ambient Data'!E22),'Mixed Values'!AR37,"*")</f>
        <v>*</v>
      </c>
      <c r="G20" s="12">
        <f>IF(ISNUMBER('Ambient Data'!F22),'Ambient Data'!F22,"*")</f>
        <v>10</v>
      </c>
      <c r="H20" s="12" t="str">
        <f>IF(ISNUMBER('Ambient Data'!G22),'Mixed Values'!AS37,"*")</f>
        <v>*</v>
      </c>
      <c r="I20" s="12" t="str">
        <f>IF(ISNUMBER('Ambient Data'!H22),'Mixed Values'!AT37,"*")</f>
        <v>*</v>
      </c>
      <c r="J20" s="12" t="str">
        <f>IF(ISNUMBER('Ambient Data'!I22),'Mixed Values'!AU37,"*")</f>
        <v>*</v>
      </c>
      <c r="K20" s="12" t="str">
        <f>IF(ISNUMBER('Ambient Data'!J22),'Mixed Values'!AV37,"*")</f>
        <v>*</v>
      </c>
      <c r="L20" s="12" t="str">
        <f>IF(ISNUMBER('Ambient Data'!K22),'Mixed Values'!AW37,"*")</f>
        <v>*</v>
      </c>
      <c r="M20" s="12" t="str">
        <f>IF(ISNUMBER('Ambient Data'!L22),'Mixed Values'!AX37,"*")</f>
        <v>*</v>
      </c>
      <c r="N20" s="12" t="str">
        <f>IF(ISNUMBER('Ambient Data'!M22),'Mixed Values'!AQ37,"*")</f>
        <v>*</v>
      </c>
      <c r="O20" s="43">
        <f>IF(ISNUMBER('Ambient Data'!N22),'Ambient Data'!N22,"*")</f>
        <v>9.9999999999999995E-7</v>
      </c>
      <c r="P20" s="2"/>
      <c r="Q20" s="162" t="s">
        <v>20</v>
      </c>
      <c r="R20" s="88" t="s">
        <v>20</v>
      </c>
      <c r="S20" s="88" t="s">
        <v>20</v>
      </c>
      <c r="T20" s="88" t="s">
        <v>20</v>
      </c>
      <c r="U20" s="88" t="s">
        <v>20</v>
      </c>
      <c r="V20" s="88" t="s">
        <v>20</v>
      </c>
      <c r="W20" s="88" t="s">
        <v>20</v>
      </c>
      <c r="X20" s="2"/>
      <c r="Y20" s="89" t="str">
        <f t="shared" si="0"/>
        <v>*</v>
      </c>
      <c r="Z20" s="2"/>
      <c r="AA20" s="4" t="s">
        <v>15</v>
      </c>
      <c r="AB20" s="3"/>
      <c r="AC20" s="10" t="s">
        <v>77</v>
      </c>
      <c r="AD20" s="3"/>
      <c r="AE20" s="3"/>
      <c r="AF20" s="3"/>
      <c r="AG20" s="3"/>
      <c r="AH20" s="3"/>
      <c r="AI20" s="2"/>
    </row>
    <row r="21" spans="1:35" x14ac:dyDescent="0.25">
      <c r="A21" s="78" t="str">
        <f>IF('Ambient Data'!A23="*","*",'Ambient Data'!A23)</f>
        <v>*</v>
      </c>
      <c r="B21" s="44" t="str">
        <f>IF(ISTEXT('Ambient Data'!B23),'Ambient Data'!B23,"*")</f>
        <v>*</v>
      </c>
      <c r="C21" s="12" t="str">
        <f>IF(ISNUMBER('Ambient Data'!C23),'Mixed Values'!AO38,"*")</f>
        <v>*</v>
      </c>
      <c r="D21" s="12" t="str">
        <f>IF(ISNUMBER('Ambient Data'!D23),'Mixed Values'!AP38,"*")</f>
        <v>*</v>
      </c>
      <c r="E21" s="41">
        <v>999</v>
      </c>
      <c r="F21" s="12" t="str">
        <f>IF(ISNUMBER('Ambient Data'!E23),'Mixed Values'!AR38,"*")</f>
        <v>*</v>
      </c>
      <c r="G21" s="12">
        <f>IF(ISNUMBER('Ambient Data'!F23),'Ambient Data'!F23,"*")</f>
        <v>10</v>
      </c>
      <c r="H21" s="12" t="str">
        <f>IF(ISNUMBER('Ambient Data'!G23),'Mixed Values'!AS38,"*")</f>
        <v>*</v>
      </c>
      <c r="I21" s="12" t="str">
        <f>IF(ISNUMBER('Ambient Data'!H23),'Mixed Values'!AT38,"*")</f>
        <v>*</v>
      </c>
      <c r="J21" s="12" t="str">
        <f>IF(ISNUMBER('Ambient Data'!I23),'Mixed Values'!AU38,"*")</f>
        <v>*</v>
      </c>
      <c r="K21" s="12" t="str">
        <f>IF(ISNUMBER('Ambient Data'!J23),'Mixed Values'!AV38,"*")</f>
        <v>*</v>
      </c>
      <c r="L21" s="12" t="str">
        <f>IF(ISNUMBER('Ambient Data'!K23),'Mixed Values'!AW38,"*")</f>
        <v>*</v>
      </c>
      <c r="M21" s="12" t="str">
        <f>IF(ISNUMBER('Ambient Data'!L23),'Mixed Values'!AX38,"*")</f>
        <v>*</v>
      </c>
      <c r="N21" s="12" t="str">
        <f>IF(ISNUMBER('Ambient Data'!M23),'Mixed Values'!AQ38,"*")</f>
        <v>*</v>
      </c>
      <c r="O21" s="43">
        <f>IF(ISNUMBER('Ambient Data'!N23),'Ambient Data'!N23,"*")</f>
        <v>9.9999999999999995E-7</v>
      </c>
      <c r="P21" s="2"/>
      <c r="Q21" s="162" t="s">
        <v>20</v>
      </c>
      <c r="R21" s="88" t="s">
        <v>20</v>
      </c>
      <c r="S21" s="88" t="s">
        <v>20</v>
      </c>
      <c r="T21" s="88" t="s">
        <v>20</v>
      </c>
      <c r="U21" s="88" t="s">
        <v>20</v>
      </c>
      <c r="V21" s="88" t="s">
        <v>20</v>
      </c>
      <c r="W21" s="88" t="s">
        <v>20</v>
      </c>
      <c r="X21" s="2"/>
      <c r="Y21" s="89" t="str">
        <f t="shared" si="0"/>
        <v>*</v>
      </c>
      <c r="Z21" s="2"/>
      <c r="AA21" s="2"/>
      <c r="AB21" s="2" t="s">
        <v>48</v>
      </c>
      <c r="AC21" s="41" t="str">
        <f>IF(ISNUMBER(Y$5),PERCENTILE(Y$5:Y$42,0.1),"*")</f>
        <v>*</v>
      </c>
      <c r="AD21" s="2"/>
      <c r="AE21" s="2"/>
      <c r="AF21" s="2"/>
      <c r="AG21" s="2"/>
      <c r="AH21" s="2"/>
      <c r="AI21" s="2"/>
    </row>
    <row r="22" spans="1:35" x14ac:dyDescent="0.25">
      <c r="A22" s="78" t="str">
        <f>IF('Ambient Data'!A24="*","*",'Ambient Data'!A24)</f>
        <v>*</v>
      </c>
      <c r="B22" s="44" t="str">
        <f>IF(ISTEXT('Ambient Data'!B24),'Ambient Data'!B24,"*")</f>
        <v>*</v>
      </c>
      <c r="C22" s="12" t="str">
        <f>IF(ISNUMBER('Ambient Data'!C24),'Mixed Values'!AO39,"*")</f>
        <v>*</v>
      </c>
      <c r="D22" s="12" t="str">
        <f>IF(ISNUMBER('Ambient Data'!D24),'Mixed Values'!AP39,"*")</f>
        <v>*</v>
      </c>
      <c r="E22" s="41">
        <v>999</v>
      </c>
      <c r="F22" s="12" t="str">
        <f>IF(ISNUMBER('Ambient Data'!E24),'Mixed Values'!AR39,"*")</f>
        <v>*</v>
      </c>
      <c r="G22" s="12">
        <f>IF(ISNUMBER('Ambient Data'!F24),'Ambient Data'!F24,"*")</f>
        <v>10</v>
      </c>
      <c r="H22" s="12" t="str">
        <f>IF(ISNUMBER('Ambient Data'!G24),'Mixed Values'!AS39,"*")</f>
        <v>*</v>
      </c>
      <c r="I22" s="12" t="str">
        <f>IF(ISNUMBER('Ambient Data'!H24),'Mixed Values'!AT39,"*")</f>
        <v>*</v>
      </c>
      <c r="J22" s="12" t="str">
        <f>IF(ISNUMBER('Ambient Data'!I24),'Mixed Values'!AU39,"*")</f>
        <v>*</v>
      </c>
      <c r="K22" s="12" t="str">
        <f>IF(ISNUMBER('Ambient Data'!J24),'Mixed Values'!AV39,"*")</f>
        <v>*</v>
      </c>
      <c r="L22" s="12" t="str">
        <f>IF(ISNUMBER('Ambient Data'!K24),'Mixed Values'!AW39,"*")</f>
        <v>*</v>
      </c>
      <c r="M22" s="12" t="str">
        <f>IF(ISNUMBER('Ambient Data'!L24),'Mixed Values'!AX39,"*")</f>
        <v>*</v>
      </c>
      <c r="N22" s="12" t="str">
        <f>IF(ISNUMBER('Ambient Data'!M24),'Mixed Values'!AQ39,"*")</f>
        <v>*</v>
      </c>
      <c r="O22" s="43">
        <f>IF(ISNUMBER('Ambient Data'!N24),'Ambient Data'!N24,"*")</f>
        <v>9.9999999999999995E-7</v>
      </c>
      <c r="P22" s="2"/>
      <c r="Q22" s="162" t="s">
        <v>20</v>
      </c>
      <c r="R22" s="88" t="s">
        <v>20</v>
      </c>
      <c r="S22" s="88" t="s">
        <v>20</v>
      </c>
      <c r="T22" s="88" t="s">
        <v>20</v>
      </c>
      <c r="U22" s="88" t="s">
        <v>20</v>
      </c>
      <c r="V22" s="88" t="s">
        <v>20</v>
      </c>
      <c r="W22" s="88" t="s">
        <v>20</v>
      </c>
      <c r="X22" s="2"/>
      <c r="Y22" s="89" t="str">
        <f t="shared" si="0"/>
        <v>*</v>
      </c>
      <c r="Z22" s="2"/>
      <c r="AA22" s="2"/>
      <c r="AB22" s="2" t="s">
        <v>18</v>
      </c>
      <c r="AC22" s="41" t="str">
        <f>IF(ISNUMBER(Y$5),MAX(Y$5:Y$42),"*")</f>
        <v>*</v>
      </c>
      <c r="AD22" s="2"/>
      <c r="AE22" s="2"/>
      <c r="AF22" s="2"/>
      <c r="AG22" s="2"/>
      <c r="AH22" s="2"/>
      <c r="AI22" s="2"/>
    </row>
    <row r="23" spans="1:35" x14ac:dyDescent="0.25">
      <c r="A23" s="78" t="str">
        <f>IF('Ambient Data'!A25="*","*",'Ambient Data'!A25)</f>
        <v>*</v>
      </c>
      <c r="B23" s="44" t="str">
        <f>IF(ISTEXT('Ambient Data'!B25),'Ambient Data'!B25,"*")</f>
        <v>*</v>
      </c>
      <c r="C23" s="12" t="str">
        <f>IF(ISNUMBER('Ambient Data'!C25),'Mixed Values'!AO40,"*")</f>
        <v>*</v>
      </c>
      <c r="D23" s="12" t="str">
        <f>IF(ISNUMBER('Ambient Data'!D25),'Mixed Values'!AP40,"*")</f>
        <v>*</v>
      </c>
      <c r="E23" s="41">
        <v>999</v>
      </c>
      <c r="F23" s="12" t="str">
        <f>IF(ISNUMBER('Ambient Data'!E25),'Mixed Values'!AR40,"*")</f>
        <v>*</v>
      </c>
      <c r="G23" s="12">
        <f>IF(ISNUMBER('Ambient Data'!F25),'Ambient Data'!F25,"*")</f>
        <v>10</v>
      </c>
      <c r="H23" s="12" t="str">
        <f>IF(ISNUMBER('Ambient Data'!G25),'Mixed Values'!AS40,"*")</f>
        <v>*</v>
      </c>
      <c r="I23" s="12" t="str">
        <f>IF(ISNUMBER('Ambient Data'!H25),'Mixed Values'!AT40,"*")</f>
        <v>*</v>
      </c>
      <c r="J23" s="12" t="str">
        <f>IF(ISNUMBER('Ambient Data'!I25),'Mixed Values'!AU40,"*")</f>
        <v>*</v>
      </c>
      <c r="K23" s="12" t="str">
        <f>IF(ISNUMBER('Ambient Data'!J25),'Mixed Values'!AV40,"*")</f>
        <v>*</v>
      </c>
      <c r="L23" s="12" t="str">
        <f>IF(ISNUMBER('Ambient Data'!K25),'Mixed Values'!AW40,"*")</f>
        <v>*</v>
      </c>
      <c r="M23" s="12" t="str">
        <f>IF(ISNUMBER('Ambient Data'!L25),'Mixed Values'!AX40,"*")</f>
        <v>*</v>
      </c>
      <c r="N23" s="12" t="str">
        <f>IF(ISNUMBER('Ambient Data'!M25),'Mixed Values'!AQ40,"*")</f>
        <v>*</v>
      </c>
      <c r="O23" s="43">
        <f>IF(ISNUMBER('Ambient Data'!N25),'Ambient Data'!N25,"*")</f>
        <v>9.9999999999999995E-7</v>
      </c>
      <c r="P23" s="2"/>
      <c r="Q23" s="162" t="s">
        <v>20</v>
      </c>
      <c r="R23" s="88" t="s">
        <v>20</v>
      </c>
      <c r="S23" s="88" t="s">
        <v>20</v>
      </c>
      <c r="T23" s="88" t="s">
        <v>20</v>
      </c>
      <c r="U23" s="88" t="s">
        <v>20</v>
      </c>
      <c r="V23" s="88" t="s">
        <v>20</v>
      </c>
      <c r="W23" s="88" t="s">
        <v>20</v>
      </c>
      <c r="X23" s="2"/>
      <c r="Y23" s="89" t="str">
        <f t="shared" si="0"/>
        <v>*</v>
      </c>
      <c r="Z23" s="2"/>
      <c r="AA23" s="2"/>
      <c r="AB23" s="2" t="s">
        <v>17</v>
      </c>
      <c r="AC23" s="41" t="str">
        <f>IF(ISNUMBER(Y$5),MIN(Y$5:Y$42),"*")</f>
        <v>*</v>
      </c>
      <c r="AD23" s="2"/>
      <c r="AE23" s="2"/>
      <c r="AF23" s="2"/>
      <c r="AG23" s="2"/>
      <c r="AH23" s="2"/>
      <c r="AI23" s="2"/>
    </row>
    <row r="24" spans="1:35" x14ac:dyDescent="0.25">
      <c r="A24" s="78" t="str">
        <f>IF('Ambient Data'!A26="*","*",'Ambient Data'!A26)</f>
        <v>*</v>
      </c>
      <c r="B24" s="44" t="str">
        <f>IF(ISTEXT('Ambient Data'!B26),'Ambient Data'!B26,"*")</f>
        <v>*</v>
      </c>
      <c r="C24" s="12" t="str">
        <f>IF(ISNUMBER('Ambient Data'!C26),'Mixed Values'!AO41,"*")</f>
        <v>*</v>
      </c>
      <c r="D24" s="12" t="str">
        <f>IF(ISNUMBER('Ambient Data'!D26),'Mixed Values'!AP41,"*")</f>
        <v>*</v>
      </c>
      <c r="E24" s="41">
        <v>999</v>
      </c>
      <c r="F24" s="12" t="str">
        <f>IF(ISNUMBER('Ambient Data'!E26),'Mixed Values'!AR41,"*")</f>
        <v>*</v>
      </c>
      <c r="G24" s="12">
        <f>IF(ISNUMBER('Ambient Data'!F26),'Ambient Data'!F26,"*")</f>
        <v>10</v>
      </c>
      <c r="H24" s="12" t="str">
        <f>IF(ISNUMBER('Ambient Data'!G26),'Mixed Values'!AS41,"*")</f>
        <v>*</v>
      </c>
      <c r="I24" s="12" t="str">
        <f>IF(ISNUMBER('Ambient Data'!H26),'Mixed Values'!AT41,"*")</f>
        <v>*</v>
      </c>
      <c r="J24" s="12" t="str">
        <f>IF(ISNUMBER('Ambient Data'!I26),'Mixed Values'!AU41,"*")</f>
        <v>*</v>
      </c>
      <c r="K24" s="12" t="str">
        <f>IF(ISNUMBER('Ambient Data'!J26),'Mixed Values'!AV41,"*")</f>
        <v>*</v>
      </c>
      <c r="L24" s="12" t="str">
        <f>IF(ISNUMBER('Ambient Data'!K26),'Mixed Values'!AW41,"*")</f>
        <v>*</v>
      </c>
      <c r="M24" s="12" t="str">
        <f>IF(ISNUMBER('Ambient Data'!L26),'Mixed Values'!AX41,"*")</f>
        <v>*</v>
      </c>
      <c r="N24" s="12" t="str">
        <f>IF(ISNUMBER('Ambient Data'!M26),'Mixed Values'!AQ41,"*")</f>
        <v>*</v>
      </c>
      <c r="O24" s="43">
        <f>IF(ISNUMBER('Ambient Data'!N26),'Ambient Data'!N26,"*")</f>
        <v>9.9999999999999995E-7</v>
      </c>
      <c r="P24" s="2"/>
      <c r="Q24" s="162" t="s">
        <v>20</v>
      </c>
      <c r="R24" s="88" t="s">
        <v>20</v>
      </c>
      <c r="S24" s="88" t="s">
        <v>20</v>
      </c>
      <c r="T24" s="88" t="s">
        <v>20</v>
      </c>
      <c r="U24" s="88" t="s">
        <v>20</v>
      </c>
      <c r="V24" s="88" t="s">
        <v>20</v>
      </c>
      <c r="W24" s="88" t="s">
        <v>20</v>
      </c>
      <c r="X24" s="2"/>
      <c r="Y24" s="89" t="str">
        <f t="shared" si="0"/>
        <v>*</v>
      </c>
      <c r="Z24" s="2"/>
      <c r="AA24" s="2"/>
      <c r="AB24" s="2" t="s">
        <v>49</v>
      </c>
      <c r="AC24" s="41" t="str">
        <f>IF(ISNUMBER(Y5),COUNT(Y5:Y42),"*")</f>
        <v>*</v>
      </c>
      <c r="AD24" s="2"/>
      <c r="AE24" s="2"/>
      <c r="AF24" s="2"/>
      <c r="AG24" s="2"/>
      <c r="AH24" s="2"/>
      <c r="AI24" s="2"/>
    </row>
    <row r="25" spans="1:35" x14ac:dyDescent="0.25">
      <c r="A25" s="78" t="str">
        <f>IF('Ambient Data'!A27="*","*",'Ambient Data'!A27)</f>
        <v>*</v>
      </c>
      <c r="B25" s="44" t="str">
        <f>IF(ISTEXT('Ambient Data'!B27),'Ambient Data'!B27,"*")</f>
        <v>*</v>
      </c>
      <c r="C25" s="12" t="str">
        <f>IF(ISNUMBER('Ambient Data'!C27),'Mixed Values'!AO42,"*")</f>
        <v>*</v>
      </c>
      <c r="D25" s="12" t="str">
        <f>IF(ISNUMBER('Ambient Data'!D27),'Mixed Values'!AP42,"*")</f>
        <v>*</v>
      </c>
      <c r="E25" s="41">
        <v>999</v>
      </c>
      <c r="F25" s="12" t="str">
        <f>IF(ISNUMBER('Ambient Data'!E27),'Mixed Values'!AR42,"*")</f>
        <v>*</v>
      </c>
      <c r="G25" s="12">
        <f>IF(ISNUMBER('Ambient Data'!F27),'Ambient Data'!F27,"*")</f>
        <v>10</v>
      </c>
      <c r="H25" s="12" t="str">
        <f>IF(ISNUMBER('Ambient Data'!G27),'Mixed Values'!AS42,"*")</f>
        <v>*</v>
      </c>
      <c r="I25" s="12" t="str">
        <f>IF(ISNUMBER('Ambient Data'!H27),'Mixed Values'!AT42,"*")</f>
        <v>*</v>
      </c>
      <c r="J25" s="12" t="str">
        <f>IF(ISNUMBER('Ambient Data'!I27),'Mixed Values'!AU42,"*")</f>
        <v>*</v>
      </c>
      <c r="K25" s="12" t="str">
        <f>IF(ISNUMBER('Ambient Data'!J27),'Mixed Values'!AV42,"*")</f>
        <v>*</v>
      </c>
      <c r="L25" s="12" t="str">
        <f>IF(ISNUMBER('Ambient Data'!K27),'Mixed Values'!AW42,"*")</f>
        <v>*</v>
      </c>
      <c r="M25" s="12" t="str">
        <f>IF(ISNUMBER('Ambient Data'!L27),'Mixed Values'!AX42,"*")</f>
        <v>*</v>
      </c>
      <c r="N25" s="12" t="str">
        <f>IF(ISNUMBER('Ambient Data'!M27),'Mixed Values'!AQ42,"*")</f>
        <v>*</v>
      </c>
      <c r="O25" s="43">
        <f>IF(ISNUMBER('Ambient Data'!N27),'Ambient Data'!N27,"*")</f>
        <v>9.9999999999999995E-7</v>
      </c>
      <c r="P25" s="2"/>
      <c r="Q25" s="162" t="s">
        <v>20</v>
      </c>
      <c r="R25" s="88" t="s">
        <v>20</v>
      </c>
      <c r="S25" s="88" t="s">
        <v>20</v>
      </c>
      <c r="T25" s="88" t="s">
        <v>20</v>
      </c>
      <c r="U25" s="88" t="s">
        <v>20</v>
      </c>
      <c r="V25" s="88" t="s">
        <v>20</v>
      </c>
      <c r="W25" s="88" t="s">
        <v>20</v>
      </c>
      <c r="X25" s="2"/>
      <c r="Y25" s="89" t="str">
        <f t="shared" si="0"/>
        <v>*</v>
      </c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.75" thickBot="1" x14ac:dyDescent="0.3">
      <c r="A26" s="78" t="str">
        <f>IF('Ambient Data'!A28="*","*",'Ambient Data'!A28)</f>
        <v>*</v>
      </c>
      <c r="B26" s="44" t="str">
        <f>IF(ISTEXT('Ambient Data'!B28),'Ambient Data'!B28,"*")</f>
        <v>*</v>
      </c>
      <c r="C26" s="12" t="str">
        <f>IF(ISNUMBER('Ambient Data'!C28),'Mixed Values'!AO43,"*")</f>
        <v>*</v>
      </c>
      <c r="D26" s="12" t="str">
        <f>IF(ISNUMBER('Ambient Data'!D28),'Mixed Values'!AP43,"*")</f>
        <v>*</v>
      </c>
      <c r="E26" s="41">
        <v>999</v>
      </c>
      <c r="F26" s="12" t="str">
        <f>IF(ISNUMBER('Ambient Data'!E28),'Mixed Values'!AR43,"*")</f>
        <v>*</v>
      </c>
      <c r="G26" s="12">
        <f>IF(ISNUMBER('Ambient Data'!F28),'Ambient Data'!F28,"*")</f>
        <v>10</v>
      </c>
      <c r="H26" s="12" t="str">
        <f>IF(ISNUMBER('Ambient Data'!G28),'Mixed Values'!AS43,"*")</f>
        <v>*</v>
      </c>
      <c r="I26" s="12" t="str">
        <f>IF(ISNUMBER('Ambient Data'!H28),'Mixed Values'!AT43,"*")</f>
        <v>*</v>
      </c>
      <c r="J26" s="12" t="str">
        <f>IF(ISNUMBER('Ambient Data'!I28),'Mixed Values'!AU43,"*")</f>
        <v>*</v>
      </c>
      <c r="K26" s="12" t="str">
        <f>IF(ISNUMBER('Ambient Data'!J28),'Mixed Values'!AV43,"*")</f>
        <v>*</v>
      </c>
      <c r="L26" s="12" t="str">
        <f>IF(ISNUMBER('Ambient Data'!K28),'Mixed Values'!AW43,"*")</f>
        <v>*</v>
      </c>
      <c r="M26" s="12" t="str">
        <f>IF(ISNUMBER('Ambient Data'!L28),'Mixed Values'!AX43,"*")</f>
        <v>*</v>
      </c>
      <c r="N26" s="12" t="str">
        <f>IF(ISNUMBER('Ambient Data'!M28),'Mixed Values'!AQ43,"*")</f>
        <v>*</v>
      </c>
      <c r="O26" s="43">
        <f>IF(ISNUMBER('Ambient Data'!N28),'Ambient Data'!N28,"*")</f>
        <v>9.9999999999999995E-7</v>
      </c>
      <c r="P26" s="2"/>
      <c r="Q26" s="162" t="s">
        <v>20</v>
      </c>
      <c r="R26" s="88" t="s">
        <v>20</v>
      </c>
      <c r="S26" s="88" t="s">
        <v>20</v>
      </c>
      <c r="T26" s="88" t="s">
        <v>20</v>
      </c>
      <c r="U26" s="88" t="s">
        <v>20</v>
      </c>
      <c r="V26" s="88" t="s">
        <v>20</v>
      </c>
      <c r="W26" s="88" t="s">
        <v>20</v>
      </c>
      <c r="X26" s="2"/>
      <c r="Y26" s="89" t="str">
        <f t="shared" si="0"/>
        <v>*</v>
      </c>
      <c r="Z26" s="2"/>
      <c r="AA26" s="47" t="s">
        <v>105</v>
      </c>
      <c r="AB26" s="3"/>
      <c r="AC26" s="3"/>
      <c r="AD26" s="3"/>
      <c r="AE26" s="3"/>
      <c r="AF26" s="3"/>
      <c r="AG26" s="3"/>
      <c r="AH26" s="3"/>
      <c r="AI26" s="2"/>
    </row>
    <row r="27" spans="1:35" x14ac:dyDescent="0.25">
      <c r="A27" s="78" t="str">
        <f>IF('Ambient Data'!A29="*","*",'Ambient Data'!A29)</f>
        <v>*</v>
      </c>
      <c r="B27" s="44" t="str">
        <f>IF(ISTEXT('Ambient Data'!B29),'Ambient Data'!B29,"*")</f>
        <v>*</v>
      </c>
      <c r="C27" s="12" t="str">
        <f>IF(ISNUMBER('Ambient Data'!C29),'Mixed Values'!AO44,"*")</f>
        <v>*</v>
      </c>
      <c r="D27" s="12" t="str">
        <f>IF(ISNUMBER('Ambient Data'!D29),'Mixed Values'!AP44,"*")</f>
        <v>*</v>
      </c>
      <c r="E27" s="41">
        <v>999</v>
      </c>
      <c r="F27" s="12" t="str">
        <f>IF(ISNUMBER('Ambient Data'!E29),'Mixed Values'!AR44,"*")</f>
        <v>*</v>
      </c>
      <c r="G27" s="12">
        <f>IF(ISNUMBER('Ambient Data'!F29),'Ambient Data'!F29,"*")</f>
        <v>10</v>
      </c>
      <c r="H27" s="12" t="str">
        <f>IF(ISNUMBER('Ambient Data'!G29),'Mixed Values'!AS44,"*")</f>
        <v>*</v>
      </c>
      <c r="I27" s="12" t="str">
        <f>IF(ISNUMBER('Ambient Data'!H29),'Mixed Values'!AT44,"*")</f>
        <v>*</v>
      </c>
      <c r="J27" s="12" t="str">
        <f>IF(ISNUMBER('Ambient Data'!I29),'Mixed Values'!AU44,"*")</f>
        <v>*</v>
      </c>
      <c r="K27" s="12" t="str">
        <f>IF(ISNUMBER('Ambient Data'!J29),'Mixed Values'!AV44,"*")</f>
        <v>*</v>
      </c>
      <c r="L27" s="12" t="str">
        <f>IF(ISNUMBER('Ambient Data'!K29),'Mixed Values'!AW44,"*")</f>
        <v>*</v>
      </c>
      <c r="M27" s="12" t="str">
        <f>IF(ISNUMBER('Ambient Data'!L29),'Mixed Values'!AX44,"*")</f>
        <v>*</v>
      </c>
      <c r="N27" s="12" t="str">
        <f>IF(ISNUMBER('Ambient Data'!M29),'Mixed Values'!AQ44,"*")</f>
        <v>*</v>
      </c>
      <c r="O27" s="43">
        <f>IF(ISNUMBER('Ambient Data'!N29),'Ambient Data'!N29,"*")</f>
        <v>9.9999999999999995E-7</v>
      </c>
      <c r="P27" s="2"/>
      <c r="Q27" s="162" t="s">
        <v>20</v>
      </c>
      <c r="R27" s="88" t="s">
        <v>20</v>
      </c>
      <c r="S27" s="88" t="s">
        <v>20</v>
      </c>
      <c r="T27" s="88" t="s">
        <v>20</v>
      </c>
      <c r="U27" s="88" t="s">
        <v>20</v>
      </c>
      <c r="V27" s="88" t="s">
        <v>20</v>
      </c>
      <c r="W27" s="88" t="s">
        <v>20</v>
      </c>
      <c r="X27" s="2"/>
      <c r="Y27" s="89" t="str">
        <f t="shared" si="0"/>
        <v>*</v>
      </c>
      <c r="Z27" s="2"/>
      <c r="AA27" s="2"/>
      <c r="AB27" s="69" t="e">
        <f>'Mixed Values'!D15</f>
        <v>#DIV/0!</v>
      </c>
      <c r="AC27" s="2"/>
      <c r="AD27" s="2"/>
      <c r="AE27" s="2"/>
      <c r="AF27" s="2"/>
      <c r="AG27" s="2"/>
      <c r="AH27" s="2"/>
      <c r="AI27" s="2"/>
    </row>
    <row r="28" spans="1:35" x14ac:dyDescent="0.25">
      <c r="A28" s="78" t="str">
        <f>IF('Ambient Data'!A30="*","*",'Ambient Data'!A30)</f>
        <v>*</v>
      </c>
      <c r="B28" s="44" t="str">
        <f>IF(ISTEXT('Ambient Data'!B30),'Ambient Data'!B30,"*")</f>
        <v>*</v>
      </c>
      <c r="C28" s="12" t="str">
        <f>IF(ISNUMBER('Ambient Data'!C30),'Mixed Values'!AO45,"*")</f>
        <v>*</v>
      </c>
      <c r="D28" s="12" t="str">
        <f>IF(ISNUMBER('Ambient Data'!D30),'Mixed Values'!AP45,"*")</f>
        <v>*</v>
      </c>
      <c r="E28" s="41">
        <v>999</v>
      </c>
      <c r="F28" s="12" t="str">
        <f>IF(ISNUMBER('Ambient Data'!E30),'Mixed Values'!AR45,"*")</f>
        <v>*</v>
      </c>
      <c r="G28" s="12">
        <f>IF(ISNUMBER('Ambient Data'!F30),'Ambient Data'!F30,"*")</f>
        <v>10</v>
      </c>
      <c r="H28" s="12" t="str">
        <f>IF(ISNUMBER('Ambient Data'!G30),'Mixed Values'!AS45,"*")</f>
        <v>*</v>
      </c>
      <c r="I28" s="12" t="str">
        <f>IF(ISNUMBER('Ambient Data'!H30),'Mixed Values'!AT45,"*")</f>
        <v>*</v>
      </c>
      <c r="J28" s="12" t="str">
        <f>IF(ISNUMBER('Ambient Data'!I30),'Mixed Values'!AU45,"*")</f>
        <v>*</v>
      </c>
      <c r="K28" s="12" t="str">
        <f>IF(ISNUMBER('Ambient Data'!J30),'Mixed Values'!AV45,"*")</f>
        <v>*</v>
      </c>
      <c r="L28" s="12" t="str">
        <f>IF(ISNUMBER('Ambient Data'!K30),'Mixed Values'!AW45,"*")</f>
        <v>*</v>
      </c>
      <c r="M28" s="12" t="str">
        <f>IF(ISNUMBER('Ambient Data'!L30),'Mixed Values'!AX45,"*")</f>
        <v>*</v>
      </c>
      <c r="N28" s="12" t="str">
        <f>IF(ISNUMBER('Ambient Data'!M30),'Mixed Values'!AQ45,"*")</f>
        <v>*</v>
      </c>
      <c r="O28" s="43">
        <f>IF(ISNUMBER('Ambient Data'!N30),'Ambient Data'!N30,"*")</f>
        <v>9.9999999999999995E-7</v>
      </c>
      <c r="P28" s="2"/>
      <c r="Q28" s="162" t="s">
        <v>20</v>
      </c>
      <c r="R28" s="88" t="s">
        <v>20</v>
      </c>
      <c r="S28" s="88" t="s">
        <v>20</v>
      </c>
      <c r="T28" s="88" t="s">
        <v>20</v>
      </c>
      <c r="U28" s="88" t="s">
        <v>20</v>
      </c>
      <c r="V28" s="88" t="s">
        <v>20</v>
      </c>
      <c r="W28" s="88" t="s">
        <v>20</v>
      </c>
      <c r="X28" s="2"/>
      <c r="Y28" s="89" t="str">
        <f t="shared" si="0"/>
        <v>*</v>
      </c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25">
      <c r="A29" s="78" t="str">
        <f>IF('Ambient Data'!A31="*","*",'Ambient Data'!A31)</f>
        <v>*</v>
      </c>
      <c r="B29" s="44" t="str">
        <f>IF(ISTEXT('Ambient Data'!B31),'Ambient Data'!B31,"*")</f>
        <v>*</v>
      </c>
      <c r="C29" s="12" t="str">
        <f>IF(ISNUMBER('Ambient Data'!C31),'Mixed Values'!AO46,"*")</f>
        <v>*</v>
      </c>
      <c r="D29" s="12" t="str">
        <f>IF(ISNUMBER('Ambient Data'!D31),'Mixed Values'!AP46,"*")</f>
        <v>*</v>
      </c>
      <c r="E29" s="41">
        <v>999</v>
      </c>
      <c r="F29" s="12" t="str">
        <f>IF(ISNUMBER('Ambient Data'!E31),'Mixed Values'!AR46,"*")</f>
        <v>*</v>
      </c>
      <c r="G29" s="12">
        <f>IF(ISNUMBER('Ambient Data'!F31),'Ambient Data'!F31,"*")</f>
        <v>10</v>
      </c>
      <c r="H29" s="12" t="str">
        <f>IF(ISNUMBER('Ambient Data'!G31),'Mixed Values'!AS46,"*")</f>
        <v>*</v>
      </c>
      <c r="I29" s="12" t="str">
        <f>IF(ISNUMBER('Ambient Data'!H31),'Mixed Values'!AT46,"*")</f>
        <v>*</v>
      </c>
      <c r="J29" s="12" t="str">
        <f>IF(ISNUMBER('Ambient Data'!I31),'Mixed Values'!AU46,"*")</f>
        <v>*</v>
      </c>
      <c r="K29" s="12" t="str">
        <f>IF(ISNUMBER('Ambient Data'!J31),'Mixed Values'!AV46,"*")</f>
        <v>*</v>
      </c>
      <c r="L29" s="12" t="str">
        <f>IF(ISNUMBER('Ambient Data'!K31),'Mixed Values'!AW46,"*")</f>
        <v>*</v>
      </c>
      <c r="M29" s="12" t="str">
        <f>IF(ISNUMBER('Ambient Data'!L31),'Mixed Values'!AX46,"*")</f>
        <v>*</v>
      </c>
      <c r="N29" s="12" t="str">
        <f>IF(ISNUMBER('Ambient Data'!M31),'Mixed Values'!AQ46,"*")</f>
        <v>*</v>
      </c>
      <c r="O29" s="43">
        <f>IF(ISNUMBER('Ambient Data'!N31),'Ambient Data'!N31,"*")</f>
        <v>9.9999999999999995E-7</v>
      </c>
      <c r="P29" s="2"/>
      <c r="Q29" s="162" t="s">
        <v>20</v>
      </c>
      <c r="R29" s="88" t="s">
        <v>20</v>
      </c>
      <c r="S29" s="88" t="s">
        <v>20</v>
      </c>
      <c r="T29" s="88" t="s">
        <v>20</v>
      </c>
      <c r="U29" s="88" t="s">
        <v>20</v>
      </c>
      <c r="V29" s="88" t="s">
        <v>20</v>
      </c>
      <c r="W29" s="88" t="s">
        <v>20</v>
      </c>
      <c r="X29" s="2"/>
      <c r="Y29" s="89" t="str">
        <f t="shared" si="0"/>
        <v>*</v>
      </c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25">
      <c r="A30" s="78" t="str">
        <f>IF('Ambient Data'!A32="*","*",'Ambient Data'!A32)</f>
        <v>*</v>
      </c>
      <c r="B30" s="44" t="str">
        <f>IF(ISTEXT('Ambient Data'!B32),'Ambient Data'!B32,"*")</f>
        <v>*</v>
      </c>
      <c r="C30" s="12" t="str">
        <f>IF(ISNUMBER('Ambient Data'!C32),'Mixed Values'!AO47,"*")</f>
        <v>*</v>
      </c>
      <c r="D30" s="12" t="str">
        <f>IF(ISNUMBER('Ambient Data'!D32),'Mixed Values'!AP47,"*")</f>
        <v>*</v>
      </c>
      <c r="E30" s="41">
        <v>999</v>
      </c>
      <c r="F30" s="12" t="str">
        <f>IF(ISNUMBER('Ambient Data'!E32),'Mixed Values'!AR47,"*")</f>
        <v>*</v>
      </c>
      <c r="G30" s="12">
        <f>IF(ISNUMBER('Ambient Data'!F32),'Ambient Data'!F32,"*")</f>
        <v>10</v>
      </c>
      <c r="H30" s="12" t="str">
        <f>IF(ISNUMBER('Ambient Data'!G32),'Mixed Values'!AS47,"*")</f>
        <v>*</v>
      </c>
      <c r="I30" s="12" t="str">
        <f>IF(ISNUMBER('Ambient Data'!H32),'Mixed Values'!AT47,"*")</f>
        <v>*</v>
      </c>
      <c r="J30" s="12" t="str">
        <f>IF(ISNUMBER('Ambient Data'!I32),'Mixed Values'!AU47,"*")</f>
        <v>*</v>
      </c>
      <c r="K30" s="12" t="str">
        <f>IF(ISNUMBER('Ambient Data'!J32),'Mixed Values'!AV47,"*")</f>
        <v>*</v>
      </c>
      <c r="L30" s="12" t="str">
        <f>IF(ISNUMBER('Ambient Data'!K32),'Mixed Values'!AW47,"*")</f>
        <v>*</v>
      </c>
      <c r="M30" s="12" t="str">
        <f>IF(ISNUMBER('Ambient Data'!L32),'Mixed Values'!AX47,"*")</f>
        <v>*</v>
      </c>
      <c r="N30" s="12" t="str">
        <f>IF(ISNUMBER('Ambient Data'!M32),'Mixed Values'!AQ47,"*")</f>
        <v>*</v>
      </c>
      <c r="O30" s="43">
        <f>IF(ISNUMBER('Ambient Data'!N32),'Ambient Data'!N32,"*")</f>
        <v>9.9999999999999995E-7</v>
      </c>
      <c r="P30" s="2"/>
      <c r="Q30" s="162" t="s">
        <v>20</v>
      </c>
      <c r="R30" s="88" t="s">
        <v>20</v>
      </c>
      <c r="S30" s="88" t="s">
        <v>20</v>
      </c>
      <c r="T30" s="88" t="s">
        <v>20</v>
      </c>
      <c r="U30" s="88" t="s">
        <v>20</v>
      </c>
      <c r="V30" s="88" t="s">
        <v>20</v>
      </c>
      <c r="W30" s="88" t="s">
        <v>20</v>
      </c>
      <c r="X30" s="2"/>
      <c r="Y30" s="89" t="str">
        <f t="shared" si="0"/>
        <v>*</v>
      </c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25">
      <c r="A31" s="78" t="str">
        <f>IF('Ambient Data'!A33="*","*",'Ambient Data'!A33)</f>
        <v>*</v>
      </c>
      <c r="B31" s="44" t="str">
        <f>IF(ISTEXT('Ambient Data'!B33),'Ambient Data'!B33,"*")</f>
        <v>*</v>
      </c>
      <c r="C31" s="12" t="str">
        <f>IF(ISNUMBER('Ambient Data'!C33),'Mixed Values'!AO48,"*")</f>
        <v>*</v>
      </c>
      <c r="D31" s="12" t="str">
        <f>IF(ISNUMBER('Ambient Data'!D33),'Mixed Values'!AP48,"*")</f>
        <v>*</v>
      </c>
      <c r="E31" s="41">
        <v>999</v>
      </c>
      <c r="F31" s="12" t="str">
        <f>IF(ISNUMBER('Ambient Data'!E33),'Mixed Values'!AR48,"*")</f>
        <v>*</v>
      </c>
      <c r="G31" s="12">
        <f>IF(ISNUMBER('Ambient Data'!F33),'Ambient Data'!F33,"*")</f>
        <v>10</v>
      </c>
      <c r="H31" s="12" t="str">
        <f>IF(ISNUMBER('Ambient Data'!G33),'Mixed Values'!AS48,"*")</f>
        <v>*</v>
      </c>
      <c r="I31" s="12" t="str">
        <f>IF(ISNUMBER('Ambient Data'!H33),'Mixed Values'!AT48,"*")</f>
        <v>*</v>
      </c>
      <c r="J31" s="12" t="str">
        <f>IF(ISNUMBER('Ambient Data'!I33),'Mixed Values'!AU48,"*")</f>
        <v>*</v>
      </c>
      <c r="K31" s="12" t="str">
        <f>IF(ISNUMBER('Ambient Data'!J33),'Mixed Values'!AV48,"*")</f>
        <v>*</v>
      </c>
      <c r="L31" s="12" t="str">
        <f>IF(ISNUMBER('Ambient Data'!K33),'Mixed Values'!AW48,"*")</f>
        <v>*</v>
      </c>
      <c r="M31" s="12" t="str">
        <f>IF(ISNUMBER('Ambient Data'!L33),'Mixed Values'!AX48,"*")</f>
        <v>*</v>
      </c>
      <c r="N31" s="12" t="str">
        <f>IF(ISNUMBER('Ambient Data'!M33),'Mixed Values'!AQ48,"*")</f>
        <v>*</v>
      </c>
      <c r="O31" s="43">
        <f>IF(ISNUMBER('Ambient Data'!N33),'Ambient Data'!N33,"*")</f>
        <v>9.9999999999999995E-7</v>
      </c>
      <c r="P31" s="2"/>
      <c r="Q31" s="162" t="s">
        <v>20</v>
      </c>
      <c r="R31" s="88" t="s">
        <v>20</v>
      </c>
      <c r="S31" s="88" t="s">
        <v>20</v>
      </c>
      <c r="T31" s="88" t="s">
        <v>20</v>
      </c>
      <c r="U31" s="88" t="s">
        <v>20</v>
      </c>
      <c r="V31" s="88" t="s">
        <v>20</v>
      </c>
      <c r="W31" s="88" t="s">
        <v>20</v>
      </c>
      <c r="X31" s="2"/>
      <c r="Y31" s="89" t="str">
        <f t="shared" si="0"/>
        <v>*</v>
      </c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25">
      <c r="A32" s="78" t="str">
        <f>IF('Ambient Data'!A34="*","*",'Ambient Data'!A34)</f>
        <v>*</v>
      </c>
      <c r="B32" s="44" t="str">
        <f>IF(ISTEXT('Ambient Data'!B34),'Ambient Data'!B34,"*")</f>
        <v>*</v>
      </c>
      <c r="C32" s="12" t="str">
        <f>IF(ISNUMBER('Ambient Data'!C34),'Mixed Values'!AO49,"*")</f>
        <v>*</v>
      </c>
      <c r="D32" s="12" t="str">
        <f>IF(ISNUMBER('Ambient Data'!D34),'Mixed Values'!AP49,"*")</f>
        <v>*</v>
      </c>
      <c r="E32" s="41">
        <v>999</v>
      </c>
      <c r="F32" s="12" t="str">
        <f>IF(ISNUMBER('Ambient Data'!E34),'Mixed Values'!AR49,"*")</f>
        <v>*</v>
      </c>
      <c r="G32" s="12">
        <f>IF(ISNUMBER('Ambient Data'!F34),'Ambient Data'!F34,"*")</f>
        <v>10</v>
      </c>
      <c r="H32" s="12" t="str">
        <f>IF(ISNUMBER('Ambient Data'!G34),'Mixed Values'!AS49,"*")</f>
        <v>*</v>
      </c>
      <c r="I32" s="12" t="str">
        <f>IF(ISNUMBER('Ambient Data'!H34),'Mixed Values'!AT49,"*")</f>
        <v>*</v>
      </c>
      <c r="J32" s="12" t="str">
        <f>IF(ISNUMBER('Ambient Data'!I34),'Mixed Values'!AU49,"*")</f>
        <v>*</v>
      </c>
      <c r="K32" s="12" t="str">
        <f>IF(ISNUMBER('Ambient Data'!J34),'Mixed Values'!AV49,"*")</f>
        <v>*</v>
      </c>
      <c r="L32" s="12" t="str">
        <f>IF(ISNUMBER('Ambient Data'!K34),'Mixed Values'!AW49,"*")</f>
        <v>*</v>
      </c>
      <c r="M32" s="12" t="str">
        <f>IF(ISNUMBER('Ambient Data'!L34),'Mixed Values'!AX49,"*")</f>
        <v>*</v>
      </c>
      <c r="N32" s="12" t="str">
        <f>IF(ISNUMBER('Ambient Data'!M34),'Mixed Values'!AQ49,"*")</f>
        <v>*</v>
      </c>
      <c r="O32" s="43">
        <f>IF(ISNUMBER('Ambient Data'!N34),'Ambient Data'!N34,"*")</f>
        <v>9.9999999999999995E-7</v>
      </c>
      <c r="P32" s="2"/>
      <c r="Q32" s="162" t="s">
        <v>20</v>
      </c>
      <c r="R32" s="88" t="s">
        <v>20</v>
      </c>
      <c r="S32" s="88" t="s">
        <v>20</v>
      </c>
      <c r="T32" s="88" t="s">
        <v>20</v>
      </c>
      <c r="U32" s="88" t="s">
        <v>20</v>
      </c>
      <c r="V32" s="88" t="s">
        <v>20</v>
      </c>
      <c r="W32" s="88" t="s">
        <v>20</v>
      </c>
      <c r="X32" s="2"/>
      <c r="Y32" s="89" t="str">
        <f t="shared" si="0"/>
        <v>*</v>
      </c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25">
      <c r="A33" s="78" t="str">
        <f>IF('Ambient Data'!A35="*","*",'Ambient Data'!A35)</f>
        <v>*</v>
      </c>
      <c r="B33" s="44" t="str">
        <f>IF(ISTEXT('Ambient Data'!B35),'Ambient Data'!B35,"*")</f>
        <v>*</v>
      </c>
      <c r="C33" s="12" t="str">
        <f>IF(ISNUMBER('Ambient Data'!C35),'Mixed Values'!AO50,"*")</f>
        <v>*</v>
      </c>
      <c r="D33" s="12" t="str">
        <f>IF(ISNUMBER('Ambient Data'!D35),'Mixed Values'!AP50,"*")</f>
        <v>*</v>
      </c>
      <c r="E33" s="41">
        <v>999</v>
      </c>
      <c r="F33" s="12" t="str">
        <f>IF(ISNUMBER('Ambient Data'!E35),'Mixed Values'!AR50,"*")</f>
        <v>*</v>
      </c>
      <c r="G33" s="12">
        <f>IF(ISNUMBER('Ambient Data'!F35),'Ambient Data'!F35,"*")</f>
        <v>10</v>
      </c>
      <c r="H33" s="12" t="str">
        <f>IF(ISNUMBER('Ambient Data'!G35),'Mixed Values'!AS50,"*")</f>
        <v>*</v>
      </c>
      <c r="I33" s="12" t="str">
        <f>IF(ISNUMBER('Ambient Data'!H35),'Mixed Values'!AT50,"*")</f>
        <v>*</v>
      </c>
      <c r="J33" s="12" t="str">
        <f>IF(ISNUMBER('Ambient Data'!I35),'Mixed Values'!AU50,"*")</f>
        <v>*</v>
      </c>
      <c r="K33" s="12" t="str">
        <f>IF(ISNUMBER('Ambient Data'!J35),'Mixed Values'!AV50,"*")</f>
        <v>*</v>
      </c>
      <c r="L33" s="12" t="str">
        <f>IF(ISNUMBER('Ambient Data'!K35),'Mixed Values'!AW50,"*")</f>
        <v>*</v>
      </c>
      <c r="M33" s="12" t="str">
        <f>IF(ISNUMBER('Ambient Data'!L35),'Mixed Values'!AX50,"*")</f>
        <v>*</v>
      </c>
      <c r="N33" s="12" t="str">
        <f>IF(ISNUMBER('Ambient Data'!M35),'Mixed Values'!AQ50,"*")</f>
        <v>*</v>
      </c>
      <c r="O33" s="43">
        <f>IF(ISNUMBER('Ambient Data'!N35),'Ambient Data'!N35,"*")</f>
        <v>9.9999999999999995E-7</v>
      </c>
      <c r="P33" s="2"/>
      <c r="Q33" s="162" t="s">
        <v>20</v>
      </c>
      <c r="R33" s="88" t="s">
        <v>20</v>
      </c>
      <c r="S33" s="88" t="s">
        <v>20</v>
      </c>
      <c r="T33" s="88" t="s">
        <v>20</v>
      </c>
      <c r="U33" s="88" t="s">
        <v>20</v>
      </c>
      <c r="V33" s="88" t="s">
        <v>20</v>
      </c>
      <c r="W33" s="88" t="s">
        <v>20</v>
      </c>
      <c r="X33" s="2"/>
      <c r="Y33" s="89" t="str">
        <f t="shared" si="0"/>
        <v>*</v>
      </c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25">
      <c r="A34" s="78" t="str">
        <f>IF('Ambient Data'!A36="*","*",'Ambient Data'!A36)</f>
        <v>*</v>
      </c>
      <c r="B34" s="44" t="str">
        <f>IF(ISTEXT('Ambient Data'!B36),'Ambient Data'!B36,"*")</f>
        <v>*</v>
      </c>
      <c r="C34" s="12" t="str">
        <f>IF(ISNUMBER('Ambient Data'!C36),'Mixed Values'!AO51,"*")</f>
        <v>*</v>
      </c>
      <c r="D34" s="12" t="str">
        <f>IF(ISNUMBER('Ambient Data'!D36),'Mixed Values'!AP51,"*")</f>
        <v>*</v>
      </c>
      <c r="E34" s="41">
        <v>999</v>
      </c>
      <c r="F34" s="12" t="str">
        <f>IF(ISNUMBER('Ambient Data'!E36),'Mixed Values'!AR51,"*")</f>
        <v>*</v>
      </c>
      <c r="G34" s="12">
        <f>IF(ISNUMBER('Ambient Data'!F36),'Ambient Data'!F36,"*")</f>
        <v>10</v>
      </c>
      <c r="H34" s="12" t="str">
        <f>IF(ISNUMBER('Ambient Data'!G36),'Mixed Values'!AS51,"*")</f>
        <v>*</v>
      </c>
      <c r="I34" s="12" t="str">
        <f>IF(ISNUMBER('Ambient Data'!H36),'Mixed Values'!AT51,"*")</f>
        <v>*</v>
      </c>
      <c r="J34" s="12" t="str">
        <f>IF(ISNUMBER('Ambient Data'!I36),'Mixed Values'!AU51,"*")</f>
        <v>*</v>
      </c>
      <c r="K34" s="12" t="str">
        <f>IF(ISNUMBER('Ambient Data'!J36),'Mixed Values'!AV51,"*")</f>
        <v>*</v>
      </c>
      <c r="L34" s="12" t="str">
        <f>IF(ISNUMBER('Ambient Data'!K36),'Mixed Values'!AW51,"*")</f>
        <v>*</v>
      </c>
      <c r="M34" s="12" t="str">
        <f>IF(ISNUMBER('Ambient Data'!L36),'Mixed Values'!AX51,"*")</f>
        <v>*</v>
      </c>
      <c r="N34" s="12" t="str">
        <f>IF(ISNUMBER('Ambient Data'!M36),'Mixed Values'!AQ51,"*")</f>
        <v>*</v>
      </c>
      <c r="O34" s="43">
        <f>IF(ISNUMBER('Ambient Data'!N36),'Ambient Data'!N36,"*")</f>
        <v>9.9999999999999995E-7</v>
      </c>
      <c r="P34" s="2"/>
      <c r="Q34" s="162" t="s">
        <v>20</v>
      </c>
      <c r="R34" s="88" t="s">
        <v>20</v>
      </c>
      <c r="S34" s="88" t="s">
        <v>20</v>
      </c>
      <c r="T34" s="88" t="s">
        <v>20</v>
      </c>
      <c r="U34" s="88" t="s">
        <v>20</v>
      </c>
      <c r="V34" s="88" t="s">
        <v>20</v>
      </c>
      <c r="W34" s="88" t="s">
        <v>20</v>
      </c>
      <c r="X34" s="2"/>
      <c r="Y34" s="89" t="str">
        <f t="shared" si="0"/>
        <v>*</v>
      </c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25">
      <c r="A35" s="78" t="str">
        <f>IF('Ambient Data'!A37="*","*",'Ambient Data'!A37)</f>
        <v>*</v>
      </c>
      <c r="B35" s="44" t="str">
        <f>IF(ISTEXT('Ambient Data'!B37),'Ambient Data'!B37,"*")</f>
        <v>*</v>
      </c>
      <c r="C35" s="12" t="str">
        <f>IF(ISNUMBER('Ambient Data'!C37),'Mixed Values'!AO52,"*")</f>
        <v>*</v>
      </c>
      <c r="D35" s="12" t="str">
        <f>IF(ISNUMBER('Ambient Data'!D37),'Mixed Values'!AP52,"*")</f>
        <v>*</v>
      </c>
      <c r="E35" s="41">
        <v>999</v>
      </c>
      <c r="F35" s="12" t="str">
        <f>IF(ISNUMBER('Ambient Data'!E37),'Mixed Values'!AR52,"*")</f>
        <v>*</v>
      </c>
      <c r="G35" s="12">
        <f>IF(ISNUMBER('Ambient Data'!F37),'Ambient Data'!F37,"*")</f>
        <v>10</v>
      </c>
      <c r="H35" s="12" t="str">
        <f>IF(ISNUMBER('Ambient Data'!G37),'Mixed Values'!AS52,"*")</f>
        <v>*</v>
      </c>
      <c r="I35" s="12" t="str">
        <f>IF(ISNUMBER('Ambient Data'!H37),'Mixed Values'!AT52,"*")</f>
        <v>*</v>
      </c>
      <c r="J35" s="12" t="str">
        <f>IF(ISNUMBER('Ambient Data'!I37),'Mixed Values'!AU52,"*")</f>
        <v>*</v>
      </c>
      <c r="K35" s="12" t="str">
        <f>IF(ISNUMBER('Ambient Data'!J37),'Mixed Values'!AV52,"*")</f>
        <v>*</v>
      </c>
      <c r="L35" s="12" t="str">
        <f>IF(ISNUMBER('Ambient Data'!K37),'Mixed Values'!AW52,"*")</f>
        <v>*</v>
      </c>
      <c r="M35" s="12" t="str">
        <f>IF(ISNUMBER('Ambient Data'!L37),'Mixed Values'!AX52,"*")</f>
        <v>*</v>
      </c>
      <c r="N35" s="12" t="str">
        <f>IF(ISNUMBER('Ambient Data'!M37),'Mixed Values'!AQ52,"*")</f>
        <v>*</v>
      </c>
      <c r="O35" s="43">
        <f>IF(ISNUMBER('Ambient Data'!N37),'Ambient Data'!N37,"*")</f>
        <v>9.9999999999999995E-7</v>
      </c>
      <c r="P35" s="2"/>
      <c r="Q35" s="162" t="s">
        <v>20</v>
      </c>
      <c r="R35" s="88" t="s">
        <v>20</v>
      </c>
      <c r="S35" s="88" t="s">
        <v>20</v>
      </c>
      <c r="T35" s="88" t="s">
        <v>20</v>
      </c>
      <c r="U35" s="88" t="s">
        <v>20</v>
      </c>
      <c r="V35" s="88" t="s">
        <v>20</v>
      </c>
      <c r="W35" s="88" t="s">
        <v>20</v>
      </c>
      <c r="X35" s="2"/>
      <c r="Y35" s="89" t="str">
        <f t="shared" si="0"/>
        <v>*</v>
      </c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25">
      <c r="A36" s="78" t="str">
        <f>IF('Ambient Data'!A38="*","*",'Ambient Data'!A38)</f>
        <v>*</v>
      </c>
      <c r="B36" s="44" t="str">
        <f>IF(ISTEXT('Ambient Data'!B38),'Ambient Data'!B38,"*")</f>
        <v>*</v>
      </c>
      <c r="C36" s="12" t="str">
        <f>IF(ISNUMBER('Ambient Data'!C38),'Mixed Values'!AO53,"*")</f>
        <v>*</v>
      </c>
      <c r="D36" s="12" t="str">
        <f>IF(ISNUMBER('Ambient Data'!D38),'Mixed Values'!AP53,"*")</f>
        <v>*</v>
      </c>
      <c r="E36" s="41">
        <v>999</v>
      </c>
      <c r="F36" s="12" t="str">
        <f>IF(ISNUMBER('Ambient Data'!E38),'Mixed Values'!AR53,"*")</f>
        <v>*</v>
      </c>
      <c r="G36" s="12">
        <f>IF(ISNUMBER('Ambient Data'!F38),'Ambient Data'!F38,"*")</f>
        <v>10</v>
      </c>
      <c r="H36" s="12" t="str">
        <f>IF(ISNUMBER('Ambient Data'!G38),'Mixed Values'!AS53,"*")</f>
        <v>*</v>
      </c>
      <c r="I36" s="12" t="str">
        <f>IF(ISNUMBER('Ambient Data'!H38),'Mixed Values'!AT53,"*")</f>
        <v>*</v>
      </c>
      <c r="J36" s="12" t="str">
        <f>IF(ISNUMBER('Ambient Data'!I38),'Mixed Values'!AU53,"*")</f>
        <v>*</v>
      </c>
      <c r="K36" s="12" t="str">
        <f>IF(ISNUMBER('Ambient Data'!J38),'Mixed Values'!AV53,"*")</f>
        <v>*</v>
      </c>
      <c r="L36" s="12" t="str">
        <f>IF(ISNUMBER('Ambient Data'!K38),'Mixed Values'!AW53,"*")</f>
        <v>*</v>
      </c>
      <c r="M36" s="12" t="str">
        <f>IF(ISNUMBER('Ambient Data'!L38),'Mixed Values'!AX53,"*")</f>
        <v>*</v>
      </c>
      <c r="N36" s="12" t="str">
        <f>IF(ISNUMBER('Ambient Data'!M38),'Mixed Values'!AQ53,"*")</f>
        <v>*</v>
      </c>
      <c r="O36" s="43">
        <f>IF(ISNUMBER('Ambient Data'!N38),'Ambient Data'!N38,"*")</f>
        <v>9.9999999999999995E-7</v>
      </c>
      <c r="P36" s="2"/>
      <c r="Q36" s="162" t="s">
        <v>20</v>
      </c>
      <c r="R36" s="88" t="s">
        <v>20</v>
      </c>
      <c r="S36" s="88" t="s">
        <v>20</v>
      </c>
      <c r="T36" s="88" t="s">
        <v>20</v>
      </c>
      <c r="U36" s="88" t="s">
        <v>20</v>
      </c>
      <c r="V36" s="88" t="s">
        <v>20</v>
      </c>
      <c r="W36" s="88" t="s">
        <v>20</v>
      </c>
      <c r="X36" s="2"/>
      <c r="Y36" s="89" t="str">
        <f t="shared" si="0"/>
        <v>*</v>
      </c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25">
      <c r="A37" s="78" t="str">
        <f>IF('Ambient Data'!A39="*","*",'Ambient Data'!A39)</f>
        <v>*</v>
      </c>
      <c r="B37" s="44" t="str">
        <f>IF(ISTEXT('Ambient Data'!B39),'Ambient Data'!B39,"*")</f>
        <v>*</v>
      </c>
      <c r="C37" s="12" t="str">
        <f>IF(ISNUMBER('Ambient Data'!C39),'Mixed Values'!AO54,"*")</f>
        <v>*</v>
      </c>
      <c r="D37" s="12" t="str">
        <f>IF(ISNUMBER('Ambient Data'!D39),'Mixed Values'!AP54,"*")</f>
        <v>*</v>
      </c>
      <c r="E37" s="41">
        <v>999</v>
      </c>
      <c r="F37" s="12" t="str">
        <f>IF(ISNUMBER('Ambient Data'!E39),'Mixed Values'!AR54,"*")</f>
        <v>*</v>
      </c>
      <c r="G37" s="12">
        <f>IF(ISNUMBER('Ambient Data'!F39),'Ambient Data'!F39,"*")</f>
        <v>10</v>
      </c>
      <c r="H37" s="12" t="str">
        <f>IF(ISNUMBER('Ambient Data'!G39),'Mixed Values'!AS54,"*")</f>
        <v>*</v>
      </c>
      <c r="I37" s="12" t="str">
        <f>IF(ISNUMBER('Ambient Data'!H39),'Mixed Values'!AT54,"*")</f>
        <v>*</v>
      </c>
      <c r="J37" s="12" t="str">
        <f>IF(ISNUMBER('Ambient Data'!I39),'Mixed Values'!AU54,"*")</f>
        <v>*</v>
      </c>
      <c r="K37" s="12" t="str">
        <f>IF(ISNUMBER('Ambient Data'!J39),'Mixed Values'!AV54,"*")</f>
        <v>*</v>
      </c>
      <c r="L37" s="12" t="str">
        <f>IF(ISNUMBER('Ambient Data'!K39),'Mixed Values'!AW54,"*")</f>
        <v>*</v>
      </c>
      <c r="M37" s="12" t="str">
        <f>IF(ISNUMBER('Ambient Data'!L39),'Mixed Values'!AX54,"*")</f>
        <v>*</v>
      </c>
      <c r="N37" s="12" t="str">
        <f>IF(ISNUMBER('Ambient Data'!M39),'Mixed Values'!AQ54,"*")</f>
        <v>*</v>
      </c>
      <c r="O37" s="43">
        <f>IF(ISNUMBER('Ambient Data'!N39),'Ambient Data'!N39,"*")</f>
        <v>9.9999999999999995E-7</v>
      </c>
      <c r="P37" s="2"/>
      <c r="Q37" s="162" t="s">
        <v>20</v>
      </c>
      <c r="R37" s="88" t="s">
        <v>20</v>
      </c>
      <c r="S37" s="88" t="s">
        <v>20</v>
      </c>
      <c r="T37" s="88" t="s">
        <v>20</v>
      </c>
      <c r="U37" s="88" t="s">
        <v>20</v>
      </c>
      <c r="V37" s="88" t="s">
        <v>20</v>
      </c>
      <c r="W37" s="88" t="s">
        <v>20</v>
      </c>
      <c r="X37" s="2"/>
      <c r="Y37" s="89" t="str">
        <f t="shared" ref="Y37:Y41" si="1">U37</f>
        <v>*</v>
      </c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25">
      <c r="A38" s="78" t="str">
        <f>IF('Ambient Data'!A40="*","*",'Ambient Data'!A40)</f>
        <v>*</v>
      </c>
      <c r="B38" s="44" t="str">
        <f>IF(ISTEXT('Ambient Data'!B40),'Ambient Data'!B40,"*")</f>
        <v>*</v>
      </c>
      <c r="C38" s="12" t="str">
        <f>IF(ISNUMBER('Ambient Data'!C40),'Mixed Values'!AO55,"*")</f>
        <v>*</v>
      </c>
      <c r="D38" s="12" t="str">
        <f>IF(ISNUMBER('Ambient Data'!D40),'Mixed Values'!AP55,"*")</f>
        <v>*</v>
      </c>
      <c r="E38" s="41">
        <v>999</v>
      </c>
      <c r="F38" s="12" t="str">
        <f>IF(ISNUMBER('Ambient Data'!E40),'Mixed Values'!AR55,"*")</f>
        <v>*</v>
      </c>
      <c r="G38" s="12">
        <f>IF(ISNUMBER('Ambient Data'!F40),'Ambient Data'!F40,"*")</f>
        <v>10</v>
      </c>
      <c r="H38" s="12" t="str">
        <f>IF(ISNUMBER('Ambient Data'!G40),'Mixed Values'!AS55,"*")</f>
        <v>*</v>
      </c>
      <c r="I38" s="12" t="str">
        <f>IF(ISNUMBER('Ambient Data'!H40),'Mixed Values'!AT55,"*")</f>
        <v>*</v>
      </c>
      <c r="J38" s="12" t="str">
        <f>IF(ISNUMBER('Ambient Data'!I40),'Mixed Values'!AU55,"*")</f>
        <v>*</v>
      </c>
      <c r="K38" s="12" t="str">
        <f>IF(ISNUMBER('Ambient Data'!J40),'Mixed Values'!AV55,"*")</f>
        <v>*</v>
      </c>
      <c r="L38" s="12" t="str">
        <f>IF(ISNUMBER('Ambient Data'!K40),'Mixed Values'!AW55,"*")</f>
        <v>*</v>
      </c>
      <c r="M38" s="12" t="str">
        <f>IF(ISNUMBER('Ambient Data'!L40),'Mixed Values'!AX55,"*")</f>
        <v>*</v>
      </c>
      <c r="N38" s="12" t="str">
        <f>IF(ISNUMBER('Ambient Data'!M40),'Mixed Values'!AQ55,"*")</f>
        <v>*</v>
      </c>
      <c r="O38" s="43">
        <f>IF(ISNUMBER('Ambient Data'!N40),'Ambient Data'!N40,"*")</f>
        <v>9.9999999999999995E-7</v>
      </c>
      <c r="P38" s="2"/>
      <c r="Q38" s="162" t="s">
        <v>20</v>
      </c>
      <c r="R38" s="88" t="s">
        <v>20</v>
      </c>
      <c r="S38" s="88" t="s">
        <v>20</v>
      </c>
      <c r="T38" s="88" t="s">
        <v>20</v>
      </c>
      <c r="U38" s="88" t="s">
        <v>20</v>
      </c>
      <c r="V38" s="88" t="s">
        <v>20</v>
      </c>
      <c r="W38" s="88" t="s">
        <v>20</v>
      </c>
      <c r="X38" s="2"/>
      <c r="Y38" s="89" t="str">
        <f t="shared" si="1"/>
        <v>*</v>
      </c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5">
      <c r="A39" s="78" t="str">
        <f>IF('Ambient Data'!A41="*","*",'Ambient Data'!A41)</f>
        <v>*</v>
      </c>
      <c r="B39" s="44" t="str">
        <f>IF(ISTEXT('Ambient Data'!B41),'Ambient Data'!B41,"*")</f>
        <v>*</v>
      </c>
      <c r="C39" s="12" t="str">
        <f>IF(ISNUMBER('Ambient Data'!C41),'Mixed Values'!AO56,"*")</f>
        <v>*</v>
      </c>
      <c r="D39" s="12" t="str">
        <f>IF(ISNUMBER('Ambient Data'!D41),'Mixed Values'!AP56,"*")</f>
        <v>*</v>
      </c>
      <c r="E39" s="41">
        <v>999</v>
      </c>
      <c r="F39" s="12" t="str">
        <f>IF(ISNUMBER('Ambient Data'!E41),'Mixed Values'!AR56,"*")</f>
        <v>*</v>
      </c>
      <c r="G39" s="12">
        <f>IF(ISNUMBER('Ambient Data'!F41),'Ambient Data'!F41,"*")</f>
        <v>10</v>
      </c>
      <c r="H39" s="12" t="str">
        <f>IF(ISNUMBER('Ambient Data'!G41),'Mixed Values'!AS56,"*")</f>
        <v>*</v>
      </c>
      <c r="I39" s="12" t="str">
        <f>IF(ISNUMBER('Ambient Data'!H41),'Mixed Values'!AT56,"*")</f>
        <v>*</v>
      </c>
      <c r="J39" s="12" t="str">
        <f>IF(ISNUMBER('Ambient Data'!I41),'Mixed Values'!AU56,"*")</f>
        <v>*</v>
      </c>
      <c r="K39" s="12" t="str">
        <f>IF(ISNUMBER('Ambient Data'!J41),'Mixed Values'!AV56,"*")</f>
        <v>*</v>
      </c>
      <c r="L39" s="12" t="str">
        <f>IF(ISNUMBER('Ambient Data'!K41),'Mixed Values'!AW56,"*")</f>
        <v>*</v>
      </c>
      <c r="M39" s="12" t="str">
        <f>IF(ISNUMBER('Ambient Data'!L41),'Mixed Values'!AX56,"*")</f>
        <v>*</v>
      </c>
      <c r="N39" s="12" t="str">
        <f>IF(ISNUMBER('Ambient Data'!M41),'Mixed Values'!AQ56,"*")</f>
        <v>*</v>
      </c>
      <c r="O39" s="43">
        <f>IF(ISNUMBER('Ambient Data'!N41),'Ambient Data'!N41,"*")</f>
        <v>9.9999999999999995E-7</v>
      </c>
      <c r="P39" s="2"/>
      <c r="Q39" s="88" t="s">
        <v>20</v>
      </c>
      <c r="R39" s="88" t="s">
        <v>20</v>
      </c>
      <c r="S39" s="88" t="s">
        <v>20</v>
      </c>
      <c r="T39" s="88" t="s">
        <v>20</v>
      </c>
      <c r="U39" s="88" t="s">
        <v>20</v>
      </c>
      <c r="V39" s="88" t="s">
        <v>20</v>
      </c>
      <c r="W39" s="88" t="s">
        <v>20</v>
      </c>
      <c r="X39" s="2"/>
      <c r="Y39" s="89" t="str">
        <f t="shared" si="1"/>
        <v>*</v>
      </c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5">
      <c r="A40" s="78" t="str">
        <f>IF('Ambient Data'!A42="*","*",'Ambient Data'!A42)</f>
        <v>*</v>
      </c>
      <c r="B40" s="44" t="str">
        <f>IF(ISTEXT('Ambient Data'!B42),'Ambient Data'!B42,"*")</f>
        <v>*</v>
      </c>
      <c r="C40" s="12" t="str">
        <f>IF(ISNUMBER('Ambient Data'!C42),'Mixed Values'!AO57,"*")</f>
        <v>*</v>
      </c>
      <c r="D40" s="12" t="str">
        <f>IF(ISNUMBER('Ambient Data'!D42),'Mixed Values'!AP57,"*")</f>
        <v>*</v>
      </c>
      <c r="E40" s="41">
        <v>999</v>
      </c>
      <c r="F40" s="12" t="str">
        <f>IF(ISNUMBER('Ambient Data'!E42),'Mixed Values'!AR57,"*")</f>
        <v>*</v>
      </c>
      <c r="G40" s="12">
        <f>IF(ISNUMBER('Ambient Data'!F42),'Ambient Data'!F42,"*")</f>
        <v>10</v>
      </c>
      <c r="H40" s="12" t="str">
        <f>IF(ISNUMBER('Ambient Data'!G42),'Mixed Values'!AS57,"*")</f>
        <v>*</v>
      </c>
      <c r="I40" s="12" t="str">
        <f>IF(ISNUMBER('Ambient Data'!H42),'Mixed Values'!AT57,"*")</f>
        <v>*</v>
      </c>
      <c r="J40" s="12" t="str">
        <f>IF(ISNUMBER('Ambient Data'!I42),'Mixed Values'!AU57,"*")</f>
        <v>*</v>
      </c>
      <c r="K40" s="12" t="str">
        <f>IF(ISNUMBER('Ambient Data'!J42),'Mixed Values'!AV57,"*")</f>
        <v>*</v>
      </c>
      <c r="L40" s="12" t="str">
        <f>IF(ISNUMBER('Ambient Data'!K42),'Mixed Values'!AW57,"*")</f>
        <v>*</v>
      </c>
      <c r="M40" s="12" t="str">
        <f>IF(ISNUMBER('Ambient Data'!L42),'Mixed Values'!AX57,"*")</f>
        <v>*</v>
      </c>
      <c r="N40" s="12" t="str">
        <f>IF(ISNUMBER('Ambient Data'!M42),'Mixed Values'!AQ57,"*")</f>
        <v>*</v>
      </c>
      <c r="O40" s="43">
        <f>IF(ISNUMBER('Ambient Data'!N42),'Ambient Data'!N42,"*")</f>
        <v>9.9999999999999995E-7</v>
      </c>
      <c r="P40" s="2"/>
      <c r="Q40" s="88" t="s">
        <v>20</v>
      </c>
      <c r="R40" s="88" t="s">
        <v>20</v>
      </c>
      <c r="S40" s="88" t="s">
        <v>20</v>
      </c>
      <c r="T40" s="88" t="s">
        <v>20</v>
      </c>
      <c r="U40" s="88" t="s">
        <v>20</v>
      </c>
      <c r="V40" s="88" t="s">
        <v>20</v>
      </c>
      <c r="W40" s="88" t="s">
        <v>20</v>
      </c>
      <c r="X40" s="2"/>
      <c r="Y40" s="89" t="str">
        <f t="shared" si="1"/>
        <v>*</v>
      </c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5">
      <c r="A41" s="78" t="str">
        <f>IF('Ambient Data'!A43="*","*",'Ambient Data'!A43)</f>
        <v>*</v>
      </c>
      <c r="B41" s="44" t="str">
        <f>IF(ISTEXT('Ambient Data'!B43),'Ambient Data'!B43,"*")</f>
        <v>*</v>
      </c>
      <c r="C41" s="12" t="str">
        <f>IF(ISNUMBER('Ambient Data'!C43),'Mixed Values'!AO58,"*")</f>
        <v>*</v>
      </c>
      <c r="D41" s="12" t="str">
        <f>IF(ISNUMBER('Ambient Data'!D43),'Mixed Values'!AP58,"*")</f>
        <v>*</v>
      </c>
      <c r="E41" s="41">
        <v>999</v>
      </c>
      <c r="F41" s="12" t="str">
        <f>IF(ISNUMBER('Ambient Data'!E43),'Mixed Values'!AR58,"*")</f>
        <v>*</v>
      </c>
      <c r="G41" s="12">
        <f>IF(ISNUMBER('Ambient Data'!F43),'Ambient Data'!F43,"*")</f>
        <v>10</v>
      </c>
      <c r="H41" s="12" t="str">
        <f>IF(ISNUMBER('Ambient Data'!G43),'Mixed Values'!AS58,"*")</f>
        <v>*</v>
      </c>
      <c r="I41" s="12" t="str">
        <f>IF(ISNUMBER('Ambient Data'!H43),'Mixed Values'!AT58,"*")</f>
        <v>*</v>
      </c>
      <c r="J41" s="12" t="str">
        <f>IF(ISNUMBER('Ambient Data'!I43),'Mixed Values'!AU58,"*")</f>
        <v>*</v>
      </c>
      <c r="K41" s="12" t="str">
        <f>IF(ISNUMBER('Ambient Data'!J43),'Mixed Values'!AV58,"*")</f>
        <v>*</v>
      </c>
      <c r="L41" s="12" t="str">
        <f>IF(ISNUMBER('Ambient Data'!K43),'Mixed Values'!AW58,"*")</f>
        <v>*</v>
      </c>
      <c r="M41" s="12" t="str">
        <f>IF(ISNUMBER('Ambient Data'!L43),'Mixed Values'!AX58,"*")</f>
        <v>*</v>
      </c>
      <c r="N41" s="12" t="str">
        <f>IF(ISNUMBER('Ambient Data'!M43),'Mixed Values'!AQ58,"*")</f>
        <v>*</v>
      </c>
      <c r="O41" s="43">
        <f>IF(ISNUMBER('Ambient Data'!N43),'Ambient Data'!N43,"*")</f>
        <v>9.9999999999999995E-7</v>
      </c>
      <c r="P41" s="2"/>
      <c r="Q41" s="88" t="s">
        <v>20</v>
      </c>
      <c r="R41" s="88" t="s">
        <v>20</v>
      </c>
      <c r="S41" s="88" t="s">
        <v>20</v>
      </c>
      <c r="T41" s="88" t="s">
        <v>20</v>
      </c>
      <c r="U41" s="88" t="s">
        <v>20</v>
      </c>
      <c r="V41" s="88" t="s">
        <v>20</v>
      </c>
      <c r="W41" s="88" t="s">
        <v>20</v>
      </c>
      <c r="X41" s="2"/>
      <c r="Y41" s="89" t="str">
        <f t="shared" si="1"/>
        <v>*</v>
      </c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5">
      <c r="A42" s="78" t="str">
        <f>IF('Ambient Data'!A44="*","*",'Ambient Data'!A44)</f>
        <v>*</v>
      </c>
      <c r="B42" s="44" t="str">
        <f>IF(ISTEXT('Ambient Data'!B44),'Ambient Data'!B44,"*")</f>
        <v>*</v>
      </c>
      <c r="C42" s="12" t="str">
        <f>IF(ISNUMBER('Ambient Data'!C44),'Mixed Values'!AO59,"*")</f>
        <v>*</v>
      </c>
      <c r="D42" s="12" t="str">
        <f>IF(ISNUMBER('Ambient Data'!D44),'Mixed Values'!AP59,"*")</f>
        <v>*</v>
      </c>
      <c r="E42" s="41">
        <v>999</v>
      </c>
      <c r="F42" s="12" t="str">
        <f>IF(ISNUMBER('Ambient Data'!E44),'Mixed Values'!AR59,"*")</f>
        <v>*</v>
      </c>
      <c r="G42" s="12">
        <f>IF(ISNUMBER('Ambient Data'!F44),'Ambient Data'!F44,"*")</f>
        <v>10</v>
      </c>
      <c r="H42" s="12" t="str">
        <f>IF(ISNUMBER('Ambient Data'!G44),'Mixed Values'!AS59,"*")</f>
        <v>*</v>
      </c>
      <c r="I42" s="12" t="str">
        <f>IF(ISNUMBER('Ambient Data'!H44),'Mixed Values'!AT59,"*")</f>
        <v>*</v>
      </c>
      <c r="J42" s="12" t="str">
        <f>IF(ISNUMBER('Ambient Data'!I44),'Mixed Values'!AU59,"*")</f>
        <v>*</v>
      </c>
      <c r="K42" s="12" t="str">
        <f>IF(ISNUMBER('Ambient Data'!J44),'Mixed Values'!AV59,"*")</f>
        <v>*</v>
      </c>
      <c r="L42" s="12" t="str">
        <f>IF(ISNUMBER('Ambient Data'!K44),'Mixed Values'!AW59,"*")</f>
        <v>*</v>
      </c>
      <c r="M42" s="12" t="str">
        <f>IF(ISNUMBER('Ambient Data'!L44),'Mixed Values'!AX59,"*")</f>
        <v>*</v>
      </c>
      <c r="N42" s="12" t="str">
        <f>IF(ISNUMBER('Ambient Data'!M44),'Mixed Values'!AQ59,"*")</f>
        <v>*</v>
      </c>
      <c r="O42" s="43">
        <f>IF(ISNUMBER('Ambient Data'!N44),'Ambient Data'!N44,"*")</f>
        <v>9.9999999999999995E-7</v>
      </c>
      <c r="P42" s="2"/>
      <c r="Q42" s="88" t="s">
        <v>20</v>
      </c>
      <c r="R42" s="88" t="s">
        <v>20</v>
      </c>
      <c r="S42" s="88" t="s">
        <v>20</v>
      </c>
      <c r="T42" s="88" t="s">
        <v>20</v>
      </c>
      <c r="U42" s="88" t="s">
        <v>20</v>
      </c>
      <c r="V42" s="88" t="s">
        <v>20</v>
      </c>
      <c r="W42" s="88" t="s">
        <v>20</v>
      </c>
      <c r="X42" s="2"/>
      <c r="Y42" s="89" t="str">
        <f t="shared" ref="Y42" si="2">U42</f>
        <v>*</v>
      </c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5">
      <c r="A43" s="7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5">
      <c r="A44" s="7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5">
      <c r="A45" s="7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25">
      <c r="A46" s="7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25">
      <c r="A47" s="7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25">
      <c r="A48" s="7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25">
      <c r="A49" s="7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25">
      <c r="A50" s="7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5">
      <c r="A51" s="7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25">
      <c r="A52" s="7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5">
      <c r="A53" s="7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25">
      <c r="A54" s="7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25">
      <c r="A55" s="7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5">
      <c r="A56" s="7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25">
      <c r="A57" s="7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5">
      <c r="A58" s="7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5">
      <c r="A59" s="7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5">
      <c r="A60" s="7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5">
      <c r="A61" s="7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25">
      <c r="A62" s="7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5">
      <c r="A63" s="7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5">
      <c r="A64" s="7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x14ac:dyDescent="0.25">
      <c r="A65" s="7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x14ac:dyDescent="0.25">
      <c r="A66" s="7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25">
      <c r="A67" s="7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25">
      <c r="A68" s="7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25">
      <c r="A69" s="7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25">
      <c r="A70" s="7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25">
      <c r="A71" s="7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25">
      <c r="A72" s="7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25">
      <c r="A73" s="7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25">
      <c r="A74" s="7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x14ac:dyDescent="0.25">
      <c r="A75" s="7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x14ac:dyDescent="0.25">
      <c r="A76" s="7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25">
      <c r="A77" s="7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x14ac:dyDescent="0.25">
      <c r="A78" s="7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25">
      <c r="A79" s="7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x14ac:dyDescent="0.25">
      <c r="A80" s="7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x14ac:dyDescent="0.25">
      <c r="A81" s="7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x14ac:dyDescent="0.25">
      <c r="A82" s="7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x14ac:dyDescent="0.25">
      <c r="A83" s="7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x14ac:dyDescent="0.25">
      <c r="A84" s="7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x14ac:dyDescent="0.25">
      <c r="A85" s="7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x14ac:dyDescent="0.25">
      <c r="A86" s="7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x14ac:dyDescent="0.25">
      <c r="A87" s="7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x14ac:dyDescent="0.25">
      <c r="A88" s="7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x14ac:dyDescent="0.25">
      <c r="A89" s="7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x14ac:dyDescent="0.25">
      <c r="A90" s="7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x14ac:dyDescent="0.25">
      <c r="A91" s="7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x14ac:dyDescent="0.25">
      <c r="A92" s="7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25">
      <c r="A93" s="7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x14ac:dyDescent="0.25">
      <c r="A94" s="7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x14ac:dyDescent="0.25">
      <c r="A95" s="7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x14ac:dyDescent="0.25">
      <c r="A96" s="7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6" x14ac:dyDescent="0.25">
      <c r="A97" s="7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6" x14ac:dyDescent="0.25">
      <c r="A98" s="7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6" x14ac:dyDescent="0.25">
      <c r="A99" s="7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6" x14ac:dyDescent="0.25">
      <c r="A100" s="7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7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7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7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2" customFormat="1" x14ac:dyDescent="0.25">
      <c r="A104" s="79"/>
    </row>
    <row r="105" spans="1:36" s="2" customFormat="1" x14ac:dyDescent="0.25">
      <c r="A105" s="79"/>
    </row>
    <row r="106" spans="1:36" s="2" customFormat="1" x14ac:dyDescent="0.25">
      <c r="A106" s="79"/>
    </row>
    <row r="107" spans="1:36" s="2" customFormat="1" x14ac:dyDescent="0.25">
      <c r="A107" s="79"/>
    </row>
    <row r="108" spans="1:36" s="2" customFormat="1" x14ac:dyDescent="0.25">
      <c r="A108" s="79"/>
    </row>
    <row r="109" spans="1:36" s="2" customFormat="1" x14ac:dyDescent="0.25">
      <c r="A109" s="79"/>
    </row>
    <row r="110" spans="1:36" s="2" customFormat="1" x14ac:dyDescent="0.25">
      <c r="A110" s="79"/>
    </row>
    <row r="111" spans="1:36" s="2" customFormat="1" x14ac:dyDescent="0.25">
      <c r="A111" s="79"/>
    </row>
    <row r="112" spans="1:36" s="2" customFormat="1" x14ac:dyDescent="0.25">
      <c r="A112" s="79"/>
    </row>
    <row r="113" spans="1:36" s="2" customFormat="1" x14ac:dyDescent="0.25">
      <c r="A113" s="79"/>
    </row>
    <row r="114" spans="1:36" s="2" customFormat="1" x14ac:dyDescent="0.25">
      <c r="A114" s="79"/>
    </row>
    <row r="115" spans="1:36" s="2" customFormat="1" x14ac:dyDescent="0.25">
      <c r="A115" s="79"/>
    </row>
    <row r="116" spans="1:36" s="2" customFormat="1" x14ac:dyDescent="0.25">
      <c r="A116" s="79"/>
    </row>
    <row r="117" spans="1:36" s="2" customFormat="1" x14ac:dyDescent="0.25">
      <c r="A117" s="79"/>
    </row>
    <row r="118" spans="1:36" x14ac:dyDescent="0.25">
      <c r="A118" s="7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7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7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7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7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7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7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7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7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7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7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7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7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7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7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7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7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7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7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7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7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7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7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6:36" x14ac:dyDescent="0.25"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6:36" x14ac:dyDescent="0.25"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6:36" x14ac:dyDescent="0.25"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6:36" x14ac:dyDescent="0.25"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6:36" x14ac:dyDescent="0.25"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6:36" x14ac:dyDescent="0.25"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6:36" x14ac:dyDescent="0.25"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6:36" x14ac:dyDescent="0.25"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6:36" x14ac:dyDescent="0.25"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6:36" x14ac:dyDescent="0.25"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6:36" x14ac:dyDescent="0.25"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6:36" x14ac:dyDescent="0.25"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6:36" x14ac:dyDescent="0.25"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6:36" x14ac:dyDescent="0.25"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6:36" x14ac:dyDescent="0.25"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6:36" x14ac:dyDescent="0.25"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6:36" x14ac:dyDescent="0.25"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6:36" x14ac:dyDescent="0.25"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6:36" x14ac:dyDescent="0.25"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6:36" x14ac:dyDescent="0.25"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6:36" x14ac:dyDescent="0.25"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6:36" x14ac:dyDescent="0.25"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6:36" x14ac:dyDescent="0.25"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6:36" x14ac:dyDescent="0.25"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6:36" x14ac:dyDescent="0.25"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6:36" x14ac:dyDescent="0.25"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6:36" x14ac:dyDescent="0.25"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6:36" x14ac:dyDescent="0.25"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6:36" x14ac:dyDescent="0.25"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6:36" x14ac:dyDescent="0.25"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6:36" x14ac:dyDescent="0.25"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6:36" x14ac:dyDescent="0.25"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6:36" x14ac:dyDescent="0.25"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6:36" x14ac:dyDescent="0.25"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6:36" x14ac:dyDescent="0.25"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6:36" x14ac:dyDescent="0.25"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6:36" x14ac:dyDescent="0.25"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6:36" x14ac:dyDescent="0.25"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6:36" x14ac:dyDescent="0.25"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6:36" x14ac:dyDescent="0.25"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6:36" x14ac:dyDescent="0.25"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6:36" x14ac:dyDescent="0.25"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6:36" x14ac:dyDescent="0.25"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6:36" x14ac:dyDescent="0.25"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6:36" x14ac:dyDescent="0.25"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6:36" x14ac:dyDescent="0.25"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6:36" x14ac:dyDescent="0.25"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6:36" x14ac:dyDescent="0.25"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5"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5"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5"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5"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5"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5"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5"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5"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5"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5"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5"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5"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s="2" customFormat="1" x14ac:dyDescent="0.25">
      <c r="A205" s="31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AI205"/>
      <c r="AJ205"/>
    </row>
    <row r="206" spans="1:36" s="2" customFormat="1" x14ac:dyDescent="0.25">
      <c r="A206" s="31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AI206"/>
      <c r="AJ206"/>
    </row>
    <row r="207" spans="1:36" s="2" customFormat="1" x14ac:dyDescent="0.25">
      <c r="A207" s="31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AI207"/>
      <c r="AJ207"/>
    </row>
    <row r="208" spans="1:36" s="2" customFormat="1" x14ac:dyDescent="0.25">
      <c r="A208" s="31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AI208"/>
      <c r="AJ208"/>
    </row>
    <row r="209" spans="1:36" s="2" customFormat="1" x14ac:dyDescent="0.25">
      <c r="A209" s="31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AI209"/>
      <c r="AJ209"/>
    </row>
    <row r="210" spans="1:36" s="2" customFormat="1" x14ac:dyDescent="0.25">
      <c r="A210" s="31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AI210"/>
      <c r="AJ210"/>
    </row>
    <row r="211" spans="1:36" s="2" customFormat="1" x14ac:dyDescent="0.25">
      <c r="A211" s="3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AI211"/>
      <c r="AJ211"/>
    </row>
    <row r="212" spans="1:36" s="2" customFormat="1" x14ac:dyDescent="0.25">
      <c r="A212" s="31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AI212"/>
      <c r="AJ212"/>
    </row>
    <row r="213" spans="1:36" s="2" customFormat="1" x14ac:dyDescent="0.25">
      <c r="A213" s="31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AI213"/>
      <c r="AJ213"/>
    </row>
    <row r="214" spans="1:36" s="2" customFormat="1" x14ac:dyDescent="0.25">
      <c r="A214" s="31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AI214"/>
      <c r="AJ214"/>
    </row>
    <row r="215" spans="1:36" s="2" customFormat="1" x14ac:dyDescent="0.25">
      <c r="A215" s="31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AI215"/>
      <c r="AJ215"/>
    </row>
    <row r="216" spans="1:36" s="2" customFormat="1" x14ac:dyDescent="0.25">
      <c r="A216" s="3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AI216"/>
      <c r="AJ216"/>
    </row>
    <row r="217" spans="1:36" s="2" customFormat="1" x14ac:dyDescent="0.25">
      <c r="A217" s="31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AA217"/>
      <c r="AB217"/>
      <c r="AC217"/>
      <c r="AD217"/>
      <c r="AE217"/>
      <c r="AF217"/>
      <c r="AG217"/>
      <c r="AH217"/>
      <c r="AI217"/>
      <c r="AJ217"/>
    </row>
    <row r="218" spans="1:36" s="2" customFormat="1" x14ac:dyDescent="0.25">
      <c r="A218" s="31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AA218"/>
      <c r="AB218"/>
      <c r="AC218"/>
      <c r="AD218"/>
      <c r="AE218"/>
      <c r="AF218"/>
      <c r="AG218"/>
      <c r="AH218"/>
      <c r="AI218"/>
      <c r="AJ218"/>
    </row>
    <row r="219" spans="1:36" s="2" customFormat="1" x14ac:dyDescent="0.25">
      <c r="A219" s="31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:36" s="2" customFormat="1" x14ac:dyDescent="0.25">
      <c r="A220" s="31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1:36" s="2" customFormat="1" x14ac:dyDescent="0.25">
      <c r="A221" s="3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1:36" s="2" customFormat="1" x14ac:dyDescent="0.25">
      <c r="A222" s="31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</sheetData>
  <mergeCells count="9">
    <mergeCell ref="AB7:AH17"/>
    <mergeCell ref="AB6:AH6"/>
    <mergeCell ref="V3:V4"/>
    <mergeCell ref="W3:W4"/>
    <mergeCell ref="Q3:Q4"/>
    <mergeCell ref="R3:R4"/>
    <mergeCell ref="S3:S4"/>
    <mergeCell ref="T3:T4"/>
    <mergeCell ref="U3:U4"/>
  </mergeCells>
  <conditionalFormatting sqref="C5:C42">
    <cfRule type="cellIs" dxfId="12" priority="10" operator="notBetween">
      <formula>10</formula>
      <formula>25</formula>
    </cfRule>
  </conditionalFormatting>
  <conditionalFormatting sqref="D5:D42">
    <cfRule type="cellIs" dxfId="11" priority="9" operator="notBetween">
      <formula>4.9</formula>
      <formula>9.2</formula>
    </cfRule>
  </conditionalFormatting>
  <conditionalFormatting sqref="F5:F42">
    <cfRule type="cellIs" dxfId="10" priority="8" operator="notBetween">
      <formula>0.05</formula>
      <formula>29.65</formula>
    </cfRule>
  </conditionalFormatting>
  <conditionalFormatting sqref="H5:H42">
    <cfRule type="cellIs" dxfId="9" priority="7" operator="notBetween">
      <formula>0.204</formula>
      <formula>120.24</formula>
    </cfRule>
  </conditionalFormatting>
  <conditionalFormatting sqref="I5:I42">
    <cfRule type="cellIs" dxfId="8" priority="6" operator="notBetween">
      <formula>0.024</formula>
      <formula>51.9</formula>
    </cfRule>
  </conditionalFormatting>
  <conditionalFormatting sqref="J5:J42">
    <cfRule type="cellIs" dxfId="7" priority="5" operator="notBetween">
      <formula>0.16</formula>
      <formula>236.9</formula>
    </cfRule>
  </conditionalFormatting>
  <conditionalFormatting sqref="K5:K42">
    <cfRule type="cellIs" dxfId="6" priority="4" operator="notBetween">
      <formula>0.039</formula>
      <formula>156</formula>
    </cfRule>
  </conditionalFormatting>
  <conditionalFormatting sqref="L5:L42">
    <cfRule type="cellIs" dxfId="5" priority="3" operator="notBetween">
      <formula>0.096</formula>
      <formula>278.4</formula>
    </cfRule>
  </conditionalFormatting>
  <conditionalFormatting sqref="M5:M42">
    <cfRule type="cellIs" dxfId="4" priority="2" operator="notBetween">
      <formula>0.32</formula>
      <formula>279.72</formula>
    </cfRule>
  </conditionalFormatting>
  <conditionalFormatting sqref="N5:N42">
    <cfRule type="cellIs" dxfId="3" priority="1" operator="notBetween">
      <formula>1.99</formula>
      <formula>360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208"/>
  <sheetViews>
    <sheetView zoomScaleNormal="100" workbookViewId="0">
      <selection activeCell="X1" sqref="X1:AE1048576"/>
    </sheetView>
  </sheetViews>
  <sheetFormatPr defaultRowHeight="15" x14ac:dyDescent="0.25"/>
  <cols>
    <col min="1" max="1" width="5" customWidth="1"/>
    <col min="4" max="4" width="7.85546875" bestFit="1" customWidth="1"/>
    <col min="10" max="10" width="2.42578125" customWidth="1"/>
    <col min="11" max="11" width="3.85546875" customWidth="1"/>
    <col min="12" max="12" width="10.140625" bestFit="1" customWidth="1"/>
    <col min="20" max="20" width="3.5703125" customWidth="1"/>
    <col min="21" max="22" width="13.7109375" customWidth="1"/>
    <col min="23" max="23" width="3.5703125" customWidth="1"/>
    <col min="32" max="32" width="3" customWidth="1"/>
    <col min="33" max="35" width="9.140625" customWidth="1"/>
  </cols>
  <sheetData>
    <row r="1" spans="1:46" s="2" customFormat="1" ht="36.75" customHeight="1" x14ac:dyDescent="0.25">
      <c r="A1" s="212" t="s">
        <v>149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46" s="2" customFormat="1" ht="51" customHeight="1" x14ac:dyDescent="0.25">
      <c r="A2" s="213" t="s">
        <v>150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U2" s="213" t="s">
        <v>151</v>
      </c>
      <c r="V2" s="213"/>
      <c r="W2" s="213"/>
      <c r="X2" s="213"/>
      <c r="Y2" s="213"/>
      <c r="Z2" s="213"/>
      <c r="AA2" s="213"/>
    </row>
    <row r="3" spans="1:46" ht="15.75" thickBot="1" x14ac:dyDescent="0.3">
      <c r="A3" s="4" t="s">
        <v>118</v>
      </c>
      <c r="B3" s="3"/>
      <c r="C3" s="3"/>
      <c r="D3" s="3"/>
      <c r="E3" s="3"/>
      <c r="F3" s="3"/>
      <c r="G3" s="3"/>
      <c r="H3" s="3"/>
      <c r="I3" s="3"/>
      <c r="J3" s="2"/>
      <c r="K3" s="4" t="s">
        <v>117</v>
      </c>
      <c r="L3" s="3"/>
      <c r="M3" s="3"/>
      <c r="N3" s="3"/>
      <c r="O3" s="3"/>
      <c r="P3" s="3"/>
      <c r="Q3" s="3"/>
      <c r="R3" s="3"/>
      <c r="S3" s="3"/>
      <c r="T3" s="2"/>
      <c r="U3" s="5"/>
      <c r="V3" s="5"/>
      <c r="W3" s="2"/>
      <c r="X3" s="4" t="s">
        <v>62</v>
      </c>
      <c r="Y3" s="3"/>
      <c r="Z3" s="3"/>
      <c r="AA3" s="3"/>
      <c r="AB3" s="3"/>
      <c r="AC3" s="3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x14ac:dyDescent="0.25">
      <c r="A4" s="2"/>
      <c r="B4" s="6" t="s">
        <v>14</v>
      </c>
      <c r="C4" s="6" t="s">
        <v>58</v>
      </c>
      <c r="D4" s="6" t="s">
        <v>52</v>
      </c>
      <c r="E4" s="6" t="s">
        <v>53</v>
      </c>
      <c r="F4" s="6" t="s">
        <v>54</v>
      </c>
      <c r="G4" s="6" t="s">
        <v>55</v>
      </c>
      <c r="H4" s="6" t="s">
        <v>56</v>
      </c>
      <c r="I4" s="6" t="s">
        <v>57</v>
      </c>
      <c r="J4" s="2"/>
      <c r="K4" s="2"/>
      <c r="L4" s="6" t="s">
        <v>51</v>
      </c>
      <c r="M4" s="6" t="s">
        <v>58</v>
      </c>
      <c r="N4" s="6" t="s">
        <v>52</v>
      </c>
      <c r="O4" s="6" t="s">
        <v>53</v>
      </c>
      <c r="P4" s="6" t="s">
        <v>54</v>
      </c>
      <c r="Q4" s="6" t="s">
        <v>55</v>
      </c>
      <c r="R4" s="6" t="s">
        <v>56</v>
      </c>
      <c r="S4" s="6" t="s">
        <v>57</v>
      </c>
      <c r="T4" s="2"/>
      <c r="U4" s="5" t="s">
        <v>68</v>
      </c>
      <c r="V4" s="5" t="s">
        <v>69</v>
      </c>
      <c r="W4" s="10"/>
      <c r="X4" s="2"/>
      <c r="Y4" s="2" t="s">
        <v>59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x14ac:dyDescent="0.25">
      <c r="A5" s="2"/>
      <c r="B5" s="42" t="s">
        <v>20</v>
      </c>
      <c r="C5" s="92" t="s">
        <v>20</v>
      </c>
      <c r="D5" s="42" t="s">
        <v>20</v>
      </c>
      <c r="E5" s="42" t="s">
        <v>20</v>
      </c>
      <c r="F5" s="42" t="s">
        <v>20</v>
      </c>
      <c r="G5" s="42" t="s">
        <v>20</v>
      </c>
      <c r="H5" s="42" t="s">
        <v>20</v>
      </c>
      <c r="I5" s="42" t="s">
        <v>20</v>
      </c>
      <c r="J5" s="2"/>
      <c r="K5" s="2"/>
      <c r="L5" s="42" t="s">
        <v>20</v>
      </c>
      <c r="M5" s="92" t="s">
        <v>20</v>
      </c>
      <c r="N5" s="42" t="s">
        <v>20</v>
      </c>
      <c r="O5" s="42" t="s">
        <v>20</v>
      </c>
      <c r="P5" s="42" t="s">
        <v>20</v>
      </c>
      <c r="Q5" s="42" t="s">
        <v>20</v>
      </c>
      <c r="R5" s="42" t="s">
        <v>20</v>
      </c>
      <c r="S5" s="42" t="s">
        <v>20</v>
      </c>
      <c r="T5" s="2"/>
      <c r="U5" s="61" t="str">
        <f t="shared" ref="U5:U42" si="0">IF(ISNUMBER(SEARCH("&lt;",E5)),0,IF(E5&lt;H5,G5,E5))</f>
        <v>*</v>
      </c>
      <c r="V5" s="61" t="str">
        <f t="shared" ref="V5:V42" si="1">IF(ISNUMBER(SEARCH("&lt;",O5)),0,IF(O5&lt;R5,Q5,O5))</f>
        <v>*</v>
      </c>
      <c r="W5" s="10"/>
      <c r="X5" s="2"/>
      <c r="Y5" s="18" t="str">
        <f>IF(ISNUMBER(E$5),Z14,"*")</f>
        <v>*</v>
      </c>
      <c r="Z5" s="2" t="s">
        <v>21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x14ac:dyDescent="0.25">
      <c r="A6" s="2"/>
      <c r="B6" s="42" t="s">
        <v>20</v>
      </c>
      <c r="C6" s="42" t="s">
        <v>20</v>
      </c>
      <c r="D6" s="42" t="s">
        <v>20</v>
      </c>
      <c r="E6" s="42" t="s">
        <v>20</v>
      </c>
      <c r="F6" s="42" t="s">
        <v>20</v>
      </c>
      <c r="G6" s="42" t="s">
        <v>20</v>
      </c>
      <c r="H6" s="42" t="s">
        <v>20</v>
      </c>
      <c r="I6" s="42" t="s">
        <v>20</v>
      </c>
      <c r="J6" s="2"/>
      <c r="K6" s="2"/>
      <c r="L6" s="42" t="s">
        <v>20</v>
      </c>
      <c r="M6" s="42" t="s">
        <v>20</v>
      </c>
      <c r="N6" s="42" t="s">
        <v>20</v>
      </c>
      <c r="O6" s="42" t="s">
        <v>20</v>
      </c>
      <c r="P6" s="42" t="s">
        <v>20</v>
      </c>
      <c r="Q6" s="42" t="s">
        <v>20</v>
      </c>
      <c r="R6" s="42" t="s">
        <v>20</v>
      </c>
      <c r="S6" s="42" t="s">
        <v>20</v>
      </c>
      <c r="T6" s="2"/>
      <c r="U6" s="61" t="str">
        <f t="shared" si="0"/>
        <v>*</v>
      </c>
      <c r="V6" s="61" t="str">
        <f t="shared" si="1"/>
        <v>*</v>
      </c>
      <c r="W6" s="10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x14ac:dyDescent="0.25">
      <c r="A7" s="2"/>
      <c r="B7" s="42" t="s">
        <v>20</v>
      </c>
      <c r="C7" s="42" t="s">
        <v>20</v>
      </c>
      <c r="D7" s="42" t="s">
        <v>20</v>
      </c>
      <c r="E7" s="42" t="s">
        <v>20</v>
      </c>
      <c r="F7" s="42" t="s">
        <v>20</v>
      </c>
      <c r="G7" s="42" t="s">
        <v>20</v>
      </c>
      <c r="H7" s="42" t="s">
        <v>20</v>
      </c>
      <c r="I7" s="42" t="s">
        <v>20</v>
      </c>
      <c r="J7" s="2"/>
      <c r="K7" s="2"/>
      <c r="L7" s="42" t="s">
        <v>20</v>
      </c>
      <c r="M7" s="42" t="s">
        <v>20</v>
      </c>
      <c r="N7" s="42" t="s">
        <v>20</v>
      </c>
      <c r="O7" s="42" t="s">
        <v>20</v>
      </c>
      <c r="P7" s="42" t="s">
        <v>20</v>
      </c>
      <c r="Q7" s="42" t="s">
        <v>20</v>
      </c>
      <c r="R7" s="42" t="s">
        <v>20</v>
      </c>
      <c r="S7" s="42" t="s">
        <v>20</v>
      </c>
      <c r="T7" s="2"/>
      <c r="U7" s="61" t="str">
        <f t="shared" si="0"/>
        <v>*</v>
      </c>
      <c r="V7" s="61" t="str">
        <f t="shared" si="1"/>
        <v>*</v>
      </c>
      <c r="W7" s="10"/>
      <c r="X7" s="2"/>
      <c r="Y7" s="2" t="s">
        <v>86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x14ac:dyDescent="0.25">
      <c r="A8" s="2"/>
      <c r="B8" s="42" t="s">
        <v>20</v>
      </c>
      <c r="C8" s="42" t="s">
        <v>20</v>
      </c>
      <c r="D8" s="42" t="s">
        <v>20</v>
      </c>
      <c r="E8" s="42" t="s">
        <v>20</v>
      </c>
      <c r="F8" s="42" t="s">
        <v>20</v>
      </c>
      <c r="G8" s="42" t="s">
        <v>20</v>
      </c>
      <c r="H8" s="42" t="s">
        <v>20</v>
      </c>
      <c r="I8" s="42" t="s">
        <v>20</v>
      </c>
      <c r="J8" s="2"/>
      <c r="K8" s="2"/>
      <c r="L8" s="42" t="s">
        <v>20</v>
      </c>
      <c r="M8" s="42" t="s">
        <v>20</v>
      </c>
      <c r="N8" s="42" t="s">
        <v>20</v>
      </c>
      <c r="O8" s="42" t="s">
        <v>20</v>
      </c>
      <c r="P8" s="42" t="s">
        <v>20</v>
      </c>
      <c r="Q8" s="42" t="s">
        <v>20</v>
      </c>
      <c r="R8" s="42" t="s">
        <v>20</v>
      </c>
      <c r="S8" s="42" t="s">
        <v>20</v>
      </c>
      <c r="T8" s="2"/>
      <c r="U8" s="61" t="str">
        <f t="shared" si="0"/>
        <v>*</v>
      </c>
      <c r="V8" s="61" t="str">
        <f t="shared" si="1"/>
        <v>*</v>
      </c>
      <c r="W8" s="10"/>
      <c r="X8" s="2"/>
      <c r="Y8" s="18" t="str">
        <f>IF(ISNUMBER(V$5),IF(AC17&lt;4,AC14,AC16),"*")</f>
        <v>*</v>
      </c>
      <c r="Z8" s="2" t="s">
        <v>21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x14ac:dyDescent="0.25">
      <c r="A9" s="2"/>
      <c r="B9" s="42" t="s">
        <v>20</v>
      </c>
      <c r="C9" s="42" t="s">
        <v>20</v>
      </c>
      <c r="D9" s="42" t="s">
        <v>20</v>
      </c>
      <c r="E9" s="42" t="s">
        <v>20</v>
      </c>
      <c r="F9" s="42" t="s">
        <v>20</v>
      </c>
      <c r="G9" s="42" t="s">
        <v>20</v>
      </c>
      <c r="H9" s="42" t="s">
        <v>20</v>
      </c>
      <c r="I9" s="42" t="s">
        <v>20</v>
      </c>
      <c r="J9" s="2"/>
      <c r="K9" s="2"/>
      <c r="L9" s="42" t="s">
        <v>20</v>
      </c>
      <c r="M9" s="42" t="s">
        <v>20</v>
      </c>
      <c r="N9" s="42" t="s">
        <v>20</v>
      </c>
      <c r="O9" s="42" t="s">
        <v>20</v>
      </c>
      <c r="P9" s="42" t="s">
        <v>20</v>
      </c>
      <c r="Q9" s="42" t="s">
        <v>20</v>
      </c>
      <c r="R9" s="42" t="s">
        <v>20</v>
      </c>
      <c r="S9" s="42" t="s">
        <v>20</v>
      </c>
      <c r="T9" s="2"/>
      <c r="U9" s="61" t="str">
        <f t="shared" si="0"/>
        <v>*</v>
      </c>
      <c r="V9" s="61" t="str">
        <f t="shared" si="1"/>
        <v>*</v>
      </c>
      <c r="W9" s="10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x14ac:dyDescent="0.25">
      <c r="A10" s="2"/>
      <c r="B10" s="42" t="s">
        <v>20</v>
      </c>
      <c r="C10" s="42" t="s">
        <v>20</v>
      </c>
      <c r="D10" s="42" t="s">
        <v>20</v>
      </c>
      <c r="E10" s="42" t="s">
        <v>20</v>
      </c>
      <c r="F10" s="42" t="s">
        <v>20</v>
      </c>
      <c r="G10" s="42" t="s">
        <v>20</v>
      </c>
      <c r="H10" s="42" t="s">
        <v>20</v>
      </c>
      <c r="I10" s="42" t="s">
        <v>20</v>
      </c>
      <c r="J10" s="2"/>
      <c r="K10" s="2"/>
      <c r="L10" s="42" t="s">
        <v>20</v>
      </c>
      <c r="M10" s="42" t="s">
        <v>20</v>
      </c>
      <c r="N10" s="42" t="s">
        <v>20</v>
      </c>
      <c r="O10" s="42" t="s">
        <v>20</v>
      </c>
      <c r="P10" s="42" t="s">
        <v>20</v>
      </c>
      <c r="Q10" s="42" t="s">
        <v>20</v>
      </c>
      <c r="R10" s="42" t="s">
        <v>20</v>
      </c>
      <c r="S10" s="42" t="s">
        <v>20</v>
      </c>
      <c r="T10" s="2"/>
      <c r="U10" s="61" t="str">
        <f t="shared" si="0"/>
        <v>*</v>
      </c>
      <c r="V10" s="61" t="str">
        <f t="shared" si="1"/>
        <v>*</v>
      </c>
      <c r="W10" s="1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.75" thickBot="1" x14ac:dyDescent="0.3">
      <c r="A11" s="2"/>
      <c r="B11" s="42" t="s">
        <v>20</v>
      </c>
      <c r="C11" s="42" t="s">
        <v>20</v>
      </c>
      <c r="D11" s="42" t="s">
        <v>20</v>
      </c>
      <c r="E11" s="42" t="s">
        <v>20</v>
      </c>
      <c r="F11" s="42" t="s">
        <v>20</v>
      </c>
      <c r="G11" s="42" t="s">
        <v>20</v>
      </c>
      <c r="H11" s="42" t="s">
        <v>20</v>
      </c>
      <c r="I11" s="42" t="s">
        <v>20</v>
      </c>
      <c r="J11" s="2"/>
      <c r="K11" s="2"/>
      <c r="L11" s="42" t="s">
        <v>20</v>
      </c>
      <c r="M11" s="42" t="s">
        <v>20</v>
      </c>
      <c r="N11" s="42" t="s">
        <v>20</v>
      </c>
      <c r="O11" s="42" t="s">
        <v>20</v>
      </c>
      <c r="P11" s="42" t="s">
        <v>20</v>
      </c>
      <c r="Q11" s="42" t="s">
        <v>20</v>
      </c>
      <c r="R11" s="42" t="s">
        <v>20</v>
      </c>
      <c r="S11" s="42" t="s">
        <v>20</v>
      </c>
      <c r="T11" s="2"/>
      <c r="U11" s="61" t="str">
        <f t="shared" si="0"/>
        <v>*</v>
      </c>
      <c r="V11" s="61" t="str">
        <f t="shared" si="1"/>
        <v>*</v>
      </c>
      <c r="W11" s="10"/>
      <c r="X11" s="4" t="s">
        <v>15</v>
      </c>
      <c r="Y11" s="3"/>
      <c r="Z11" s="3"/>
      <c r="AA11" s="3"/>
      <c r="AB11" s="3"/>
      <c r="AC11" s="3"/>
      <c r="AD11" s="3"/>
      <c r="AE11" s="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x14ac:dyDescent="0.25">
      <c r="A12" s="2"/>
      <c r="B12" s="42" t="s">
        <v>20</v>
      </c>
      <c r="C12" s="42" t="s">
        <v>20</v>
      </c>
      <c r="D12" s="42" t="s">
        <v>20</v>
      </c>
      <c r="E12" s="42" t="s">
        <v>20</v>
      </c>
      <c r="F12" s="42" t="s">
        <v>20</v>
      </c>
      <c r="G12" s="42" t="s">
        <v>20</v>
      </c>
      <c r="H12" s="42" t="s">
        <v>20</v>
      </c>
      <c r="I12" s="42" t="s">
        <v>20</v>
      </c>
      <c r="J12" s="2"/>
      <c r="K12" s="2"/>
      <c r="L12" s="42" t="s">
        <v>20</v>
      </c>
      <c r="M12" s="42" t="s">
        <v>20</v>
      </c>
      <c r="N12" s="42" t="s">
        <v>20</v>
      </c>
      <c r="O12" s="42" t="s">
        <v>20</v>
      </c>
      <c r="P12" s="42" t="s">
        <v>20</v>
      </c>
      <c r="Q12" s="42" t="s">
        <v>20</v>
      </c>
      <c r="R12" s="42" t="s">
        <v>20</v>
      </c>
      <c r="S12" s="42" t="s">
        <v>20</v>
      </c>
      <c r="T12" s="2"/>
      <c r="U12" s="61" t="str">
        <f t="shared" si="0"/>
        <v>*</v>
      </c>
      <c r="V12" s="61" t="str">
        <f t="shared" si="1"/>
        <v>*</v>
      </c>
      <c r="W12" s="10"/>
      <c r="X12" s="2"/>
      <c r="Y12" s="5" t="s">
        <v>26</v>
      </c>
      <c r="Z12" s="5"/>
      <c r="AA12" s="5"/>
      <c r="AB12" s="5" t="s">
        <v>25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x14ac:dyDescent="0.25">
      <c r="A13" s="2"/>
      <c r="B13" s="42" t="s">
        <v>20</v>
      </c>
      <c r="C13" s="42" t="s">
        <v>20</v>
      </c>
      <c r="D13" s="42" t="s">
        <v>20</v>
      </c>
      <c r="E13" s="42" t="s">
        <v>20</v>
      </c>
      <c r="F13" s="42" t="s">
        <v>20</v>
      </c>
      <c r="G13" s="42" t="s">
        <v>20</v>
      </c>
      <c r="H13" s="42" t="s">
        <v>20</v>
      </c>
      <c r="I13" s="42" t="s">
        <v>20</v>
      </c>
      <c r="J13" s="2"/>
      <c r="K13" s="2"/>
      <c r="L13" s="42" t="s">
        <v>20</v>
      </c>
      <c r="M13" s="42" t="s">
        <v>20</v>
      </c>
      <c r="N13" s="42" t="s">
        <v>20</v>
      </c>
      <c r="O13" s="42" t="s">
        <v>20</v>
      </c>
      <c r="P13" s="42" t="s">
        <v>20</v>
      </c>
      <c r="Q13" s="42" t="s">
        <v>20</v>
      </c>
      <c r="R13" s="42" t="s">
        <v>20</v>
      </c>
      <c r="S13" s="42" t="s">
        <v>20</v>
      </c>
      <c r="T13" s="2"/>
      <c r="U13" s="61" t="str">
        <f t="shared" si="0"/>
        <v>*</v>
      </c>
      <c r="V13" s="61" t="str">
        <f t="shared" si="1"/>
        <v>*</v>
      </c>
      <c r="W13" s="10"/>
      <c r="X13" s="2"/>
      <c r="Y13" s="14" t="s">
        <v>17</v>
      </c>
      <c r="Z13" s="67" t="str">
        <f>IF(ISNUMBER($U$5),MIN(U$5:U$42),"*")</f>
        <v>*</v>
      </c>
      <c r="AA13" s="2"/>
      <c r="AB13" s="14" t="s">
        <v>17</v>
      </c>
      <c r="AC13" s="60" t="str">
        <f>IF(ISNUMBER($V$5),MIN(V$5:V$42),"*")</f>
        <v>*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x14ac:dyDescent="0.25">
      <c r="A14" s="2"/>
      <c r="B14" s="42" t="s">
        <v>20</v>
      </c>
      <c r="C14" s="42" t="s">
        <v>20</v>
      </c>
      <c r="D14" s="42" t="s">
        <v>20</v>
      </c>
      <c r="E14" s="42" t="s">
        <v>20</v>
      </c>
      <c r="F14" s="42" t="s">
        <v>20</v>
      </c>
      <c r="G14" s="42" t="s">
        <v>20</v>
      </c>
      <c r="H14" s="42" t="s">
        <v>20</v>
      </c>
      <c r="I14" s="42" t="s">
        <v>20</v>
      </c>
      <c r="J14" s="2"/>
      <c r="K14" s="2"/>
      <c r="L14" s="42" t="s">
        <v>20</v>
      </c>
      <c r="M14" s="42" t="s">
        <v>20</v>
      </c>
      <c r="N14" s="42" t="s">
        <v>20</v>
      </c>
      <c r="O14" s="42" t="s">
        <v>20</v>
      </c>
      <c r="P14" s="42" t="s">
        <v>20</v>
      </c>
      <c r="Q14" s="42" t="s">
        <v>20</v>
      </c>
      <c r="R14" s="42" t="s">
        <v>20</v>
      </c>
      <c r="S14" s="42" t="s">
        <v>20</v>
      </c>
      <c r="T14" s="2"/>
      <c r="U14" s="61" t="str">
        <f t="shared" si="0"/>
        <v>*</v>
      </c>
      <c r="V14" s="61" t="str">
        <f t="shared" si="1"/>
        <v>*</v>
      </c>
      <c r="W14" s="10"/>
      <c r="X14" s="2"/>
      <c r="Y14" s="14" t="s">
        <v>18</v>
      </c>
      <c r="Z14" s="67" t="str">
        <f>IF(ISNUMBER($U$5),MAX(U$5:U$42),"*")</f>
        <v>*</v>
      </c>
      <c r="AA14" s="2"/>
      <c r="AB14" s="14" t="s">
        <v>18</v>
      </c>
      <c r="AC14" s="60" t="str">
        <f>IF(ISNUMBER($V$5),MAX(V$5:V$42),"*")</f>
        <v>*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x14ac:dyDescent="0.25">
      <c r="A15" s="2"/>
      <c r="B15" s="42" t="s">
        <v>20</v>
      </c>
      <c r="C15" s="42" t="s">
        <v>20</v>
      </c>
      <c r="D15" s="42" t="s">
        <v>20</v>
      </c>
      <c r="E15" s="42" t="s">
        <v>20</v>
      </c>
      <c r="F15" s="42" t="s">
        <v>20</v>
      </c>
      <c r="G15" s="42" t="s">
        <v>20</v>
      </c>
      <c r="H15" s="42" t="s">
        <v>20</v>
      </c>
      <c r="I15" s="42" t="s">
        <v>20</v>
      </c>
      <c r="J15" s="2"/>
      <c r="K15" s="2"/>
      <c r="L15" s="42" t="s">
        <v>20</v>
      </c>
      <c r="M15" s="42" t="s">
        <v>20</v>
      </c>
      <c r="N15" s="42" t="s">
        <v>20</v>
      </c>
      <c r="O15" s="42" t="s">
        <v>20</v>
      </c>
      <c r="P15" s="42" t="s">
        <v>20</v>
      </c>
      <c r="Q15" s="42" t="s">
        <v>20</v>
      </c>
      <c r="R15" s="42" t="s">
        <v>20</v>
      </c>
      <c r="S15" s="42" t="s">
        <v>20</v>
      </c>
      <c r="T15" s="2"/>
      <c r="U15" s="61" t="str">
        <f t="shared" si="0"/>
        <v>*</v>
      </c>
      <c r="V15" s="61" t="str">
        <f t="shared" si="1"/>
        <v>*</v>
      </c>
      <c r="W15" s="10"/>
      <c r="X15" s="2"/>
      <c r="Y15" s="26" t="s">
        <v>72</v>
      </c>
      <c r="Z15" s="67" t="str">
        <f>IF(ISNUMBER($U$5),AVERAGE(U$5:U$42),"*")</f>
        <v>*</v>
      </c>
      <c r="AA15" s="2"/>
      <c r="AB15" s="15">
        <v>0.1</v>
      </c>
      <c r="AC15" s="60" t="str">
        <f>IF(ISNUMBER($V$5),PERCENTILE(V$5:V$42,0.1),"*")</f>
        <v>*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x14ac:dyDescent="0.25">
      <c r="A16" s="2"/>
      <c r="B16" s="42" t="s">
        <v>20</v>
      </c>
      <c r="C16" s="42" t="s">
        <v>20</v>
      </c>
      <c r="D16" s="42" t="s">
        <v>20</v>
      </c>
      <c r="E16" s="42" t="s">
        <v>20</v>
      </c>
      <c r="F16" s="42" t="s">
        <v>20</v>
      </c>
      <c r="G16" s="42" t="s">
        <v>20</v>
      </c>
      <c r="H16" s="42" t="s">
        <v>20</v>
      </c>
      <c r="I16" s="42" t="s">
        <v>20</v>
      </c>
      <c r="J16" s="2"/>
      <c r="K16" s="2"/>
      <c r="L16" s="42" t="s">
        <v>20</v>
      </c>
      <c r="M16" s="42" t="s">
        <v>20</v>
      </c>
      <c r="N16" s="42" t="s">
        <v>20</v>
      </c>
      <c r="O16" s="42" t="s">
        <v>20</v>
      </c>
      <c r="P16" s="42" t="s">
        <v>20</v>
      </c>
      <c r="Q16" s="42" t="s">
        <v>20</v>
      </c>
      <c r="R16" s="42" t="s">
        <v>20</v>
      </c>
      <c r="S16" s="42" t="s">
        <v>20</v>
      </c>
      <c r="T16" s="2"/>
      <c r="U16" s="61" t="str">
        <f t="shared" si="0"/>
        <v>*</v>
      </c>
      <c r="V16" s="61" t="str">
        <f t="shared" si="1"/>
        <v>*</v>
      </c>
      <c r="W16" s="10"/>
      <c r="X16" s="2"/>
      <c r="Y16" s="15">
        <v>0.1</v>
      </c>
      <c r="Z16" s="67" t="str">
        <f>IF(ISNUMBER($U$5),PERCENTILE(U$5:U$42,0.1),"*")</f>
        <v>*</v>
      </c>
      <c r="AA16" s="2"/>
      <c r="AB16" s="15">
        <v>0.9</v>
      </c>
      <c r="AC16" s="60" t="str">
        <f>IF(ISNUMBER($V$5),PERCENTILE(V$5:V$42,0.9),"*")</f>
        <v>*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x14ac:dyDescent="0.25">
      <c r="A17" s="2"/>
      <c r="B17" s="42" t="s">
        <v>20</v>
      </c>
      <c r="C17" s="42" t="s">
        <v>20</v>
      </c>
      <c r="D17" s="42" t="s">
        <v>20</v>
      </c>
      <c r="E17" s="42" t="s">
        <v>20</v>
      </c>
      <c r="F17" s="42" t="s">
        <v>20</v>
      </c>
      <c r="G17" s="42" t="s">
        <v>20</v>
      </c>
      <c r="H17" s="42" t="s">
        <v>20</v>
      </c>
      <c r="I17" s="42" t="s">
        <v>20</v>
      </c>
      <c r="J17" s="2"/>
      <c r="K17" s="2"/>
      <c r="L17" s="42" t="s">
        <v>20</v>
      </c>
      <c r="M17" s="42" t="s">
        <v>20</v>
      </c>
      <c r="N17" s="42" t="s">
        <v>20</v>
      </c>
      <c r="O17" s="42" t="s">
        <v>20</v>
      </c>
      <c r="P17" s="42" t="s">
        <v>20</v>
      </c>
      <c r="Q17" s="42" t="s">
        <v>20</v>
      </c>
      <c r="R17" s="42" t="s">
        <v>20</v>
      </c>
      <c r="S17" s="42" t="s">
        <v>20</v>
      </c>
      <c r="T17" s="2"/>
      <c r="U17" s="61" t="str">
        <f t="shared" si="0"/>
        <v>*</v>
      </c>
      <c r="V17" s="61" t="str">
        <f t="shared" si="1"/>
        <v>*</v>
      </c>
      <c r="W17" s="10"/>
      <c r="X17" s="2"/>
      <c r="Y17" s="15">
        <v>0.9</v>
      </c>
      <c r="Z17" s="67" t="str">
        <f>IF(ISNUMBER($U$5),PERCENTILE(U$5:U$42,0.9),"*")</f>
        <v>*</v>
      </c>
      <c r="AA17" s="2"/>
      <c r="AB17" s="20" t="s">
        <v>49</v>
      </c>
      <c r="AC17" s="39" t="str">
        <f>IF(ISNUMBER(V5),COUNT(V5:V42),"*")</f>
        <v>*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x14ac:dyDescent="0.25">
      <c r="A18" s="2"/>
      <c r="B18" s="42" t="s">
        <v>20</v>
      </c>
      <c r="C18" s="42" t="s">
        <v>20</v>
      </c>
      <c r="D18" s="42" t="s">
        <v>20</v>
      </c>
      <c r="E18" s="42" t="s">
        <v>20</v>
      </c>
      <c r="F18" s="42" t="s">
        <v>20</v>
      </c>
      <c r="G18" s="42" t="s">
        <v>20</v>
      </c>
      <c r="H18" s="42" t="s">
        <v>20</v>
      </c>
      <c r="I18" s="42" t="s">
        <v>20</v>
      </c>
      <c r="J18" s="2"/>
      <c r="K18" s="2"/>
      <c r="L18" s="42" t="s">
        <v>20</v>
      </c>
      <c r="M18" s="42" t="s">
        <v>20</v>
      </c>
      <c r="N18" s="42" t="s">
        <v>20</v>
      </c>
      <c r="O18" s="42" t="s">
        <v>20</v>
      </c>
      <c r="P18" s="42" t="s">
        <v>20</v>
      </c>
      <c r="Q18" s="42" t="s">
        <v>20</v>
      </c>
      <c r="R18" s="42" t="s">
        <v>20</v>
      </c>
      <c r="S18" s="42" t="s">
        <v>20</v>
      </c>
      <c r="T18" s="2"/>
      <c r="U18" s="61" t="str">
        <f t="shared" si="0"/>
        <v>*</v>
      </c>
      <c r="V18" s="61" t="str">
        <f t="shared" si="1"/>
        <v>*</v>
      </c>
      <c r="W18" s="10"/>
      <c r="X18" s="2"/>
      <c r="Y18" s="20" t="s">
        <v>49</v>
      </c>
      <c r="Z18" s="39" t="str">
        <f>IF(ISNUMBER($U$5),COUNT(U$5:U$42),"*")</f>
        <v>*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x14ac:dyDescent="0.25">
      <c r="A19" s="2"/>
      <c r="B19" s="42" t="s">
        <v>20</v>
      </c>
      <c r="C19" s="42" t="s">
        <v>20</v>
      </c>
      <c r="D19" s="42" t="s">
        <v>20</v>
      </c>
      <c r="E19" s="42" t="s">
        <v>20</v>
      </c>
      <c r="F19" s="42" t="s">
        <v>20</v>
      </c>
      <c r="G19" s="42" t="s">
        <v>20</v>
      </c>
      <c r="H19" s="42" t="s">
        <v>20</v>
      </c>
      <c r="I19" s="42" t="s">
        <v>20</v>
      </c>
      <c r="J19" s="2"/>
      <c r="K19" s="2"/>
      <c r="L19" s="42" t="s">
        <v>20</v>
      </c>
      <c r="M19" s="42" t="s">
        <v>20</v>
      </c>
      <c r="N19" s="42" t="s">
        <v>20</v>
      </c>
      <c r="O19" s="42" t="s">
        <v>20</v>
      </c>
      <c r="P19" s="42" t="s">
        <v>20</v>
      </c>
      <c r="Q19" s="42" t="s">
        <v>20</v>
      </c>
      <c r="R19" s="42" t="s">
        <v>20</v>
      </c>
      <c r="S19" s="42" t="s">
        <v>20</v>
      </c>
      <c r="T19" s="2"/>
      <c r="U19" s="61" t="str">
        <f t="shared" si="0"/>
        <v>*</v>
      </c>
      <c r="V19" s="61" t="str">
        <f t="shared" si="1"/>
        <v>*</v>
      </c>
      <c r="W19" s="10"/>
      <c r="X19" s="2"/>
      <c r="Y19" s="20" t="s">
        <v>71</v>
      </c>
      <c r="Z19" s="68" t="str">
        <f>IF(ISNUMBER($U$5),STDEV(U$5:U$42),"*")</f>
        <v>*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x14ac:dyDescent="0.25">
      <c r="A20" s="2"/>
      <c r="B20" s="42" t="s">
        <v>20</v>
      </c>
      <c r="C20" s="42" t="s">
        <v>20</v>
      </c>
      <c r="D20" s="42" t="s">
        <v>20</v>
      </c>
      <c r="E20" s="42" t="s">
        <v>20</v>
      </c>
      <c r="F20" s="42" t="s">
        <v>20</v>
      </c>
      <c r="G20" s="42" t="s">
        <v>20</v>
      </c>
      <c r="H20" s="42" t="s">
        <v>20</v>
      </c>
      <c r="I20" s="42" t="s">
        <v>20</v>
      </c>
      <c r="J20" s="2"/>
      <c r="K20" s="2"/>
      <c r="L20" s="42" t="s">
        <v>20</v>
      </c>
      <c r="M20" s="42" t="s">
        <v>20</v>
      </c>
      <c r="N20" s="42" t="s">
        <v>20</v>
      </c>
      <c r="O20" s="42" t="s">
        <v>20</v>
      </c>
      <c r="P20" s="42" t="s">
        <v>20</v>
      </c>
      <c r="Q20" s="42" t="s">
        <v>20</v>
      </c>
      <c r="R20" s="42" t="s">
        <v>20</v>
      </c>
      <c r="S20" s="42" t="s">
        <v>20</v>
      </c>
      <c r="T20" s="2"/>
      <c r="U20" s="61" t="str">
        <f t="shared" si="0"/>
        <v>*</v>
      </c>
      <c r="V20" s="61" t="str">
        <f t="shared" si="1"/>
        <v>*</v>
      </c>
      <c r="W20" s="10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5.75" thickBot="1" x14ac:dyDescent="0.3">
      <c r="A21" s="2"/>
      <c r="B21" s="42" t="s">
        <v>20</v>
      </c>
      <c r="C21" s="42" t="s">
        <v>20</v>
      </c>
      <c r="D21" s="42" t="s">
        <v>20</v>
      </c>
      <c r="E21" s="42" t="s">
        <v>20</v>
      </c>
      <c r="F21" s="42" t="s">
        <v>20</v>
      </c>
      <c r="G21" s="42" t="s">
        <v>20</v>
      </c>
      <c r="H21" s="42" t="s">
        <v>20</v>
      </c>
      <c r="I21" s="42" t="s">
        <v>20</v>
      </c>
      <c r="J21" s="2"/>
      <c r="K21" s="2"/>
      <c r="L21" s="42" t="s">
        <v>20</v>
      </c>
      <c r="M21" s="42" t="s">
        <v>20</v>
      </c>
      <c r="N21" s="42" t="s">
        <v>20</v>
      </c>
      <c r="O21" s="42" t="s">
        <v>20</v>
      </c>
      <c r="P21" s="42" t="s">
        <v>20</v>
      </c>
      <c r="Q21" s="42" t="s">
        <v>20</v>
      </c>
      <c r="R21" s="42" t="s">
        <v>20</v>
      </c>
      <c r="S21" s="42" t="s">
        <v>20</v>
      </c>
      <c r="T21" s="2"/>
      <c r="U21" s="61" t="str">
        <f t="shared" si="0"/>
        <v>*</v>
      </c>
      <c r="V21" s="61" t="str">
        <f t="shared" si="1"/>
        <v>*</v>
      </c>
      <c r="W21" s="10"/>
      <c r="X21" s="4" t="s">
        <v>43</v>
      </c>
      <c r="Y21" s="3"/>
      <c r="Z21" s="3"/>
      <c r="AA21" s="3"/>
      <c r="AB21" s="3"/>
      <c r="AC21" s="3"/>
      <c r="AD21" s="3"/>
      <c r="AE21" s="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5" customHeight="1" x14ac:dyDescent="0.25">
      <c r="A22" s="2"/>
      <c r="B22" s="42" t="s">
        <v>20</v>
      </c>
      <c r="C22" s="42" t="s">
        <v>20</v>
      </c>
      <c r="D22" s="42" t="s">
        <v>20</v>
      </c>
      <c r="E22" s="42" t="s">
        <v>20</v>
      </c>
      <c r="F22" s="42" t="s">
        <v>20</v>
      </c>
      <c r="G22" s="42" t="s">
        <v>20</v>
      </c>
      <c r="H22" s="42" t="s">
        <v>20</v>
      </c>
      <c r="I22" s="42" t="s">
        <v>20</v>
      </c>
      <c r="J22" s="2"/>
      <c r="K22" s="2"/>
      <c r="L22" s="42" t="s">
        <v>20</v>
      </c>
      <c r="M22" s="42" t="s">
        <v>20</v>
      </c>
      <c r="N22" s="42" t="s">
        <v>20</v>
      </c>
      <c r="O22" s="42" t="s">
        <v>20</v>
      </c>
      <c r="P22" s="42" t="s">
        <v>20</v>
      </c>
      <c r="Q22" s="42" t="s">
        <v>20</v>
      </c>
      <c r="R22" s="42" t="s">
        <v>20</v>
      </c>
      <c r="S22" s="42" t="s">
        <v>20</v>
      </c>
      <c r="T22" s="2"/>
      <c r="U22" s="61" t="str">
        <f t="shared" si="0"/>
        <v>*</v>
      </c>
      <c r="V22" s="61" t="str">
        <f t="shared" si="1"/>
        <v>*</v>
      </c>
      <c r="W22" s="10"/>
      <c r="X22" s="2"/>
      <c r="Y22" s="37" t="s">
        <v>60</v>
      </c>
      <c r="Z22" s="21"/>
      <c r="AA22" s="21"/>
      <c r="AB22" s="21"/>
      <c r="AC22" s="21"/>
      <c r="AD22" s="21"/>
      <c r="AE22" s="38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x14ac:dyDescent="0.25">
      <c r="A23" s="2"/>
      <c r="B23" s="42" t="s">
        <v>20</v>
      </c>
      <c r="C23" s="42" t="s">
        <v>20</v>
      </c>
      <c r="D23" s="42" t="s">
        <v>20</v>
      </c>
      <c r="E23" s="42" t="s">
        <v>20</v>
      </c>
      <c r="F23" s="42" t="s">
        <v>20</v>
      </c>
      <c r="G23" s="42" t="s">
        <v>20</v>
      </c>
      <c r="H23" s="42" t="s">
        <v>20</v>
      </c>
      <c r="I23" s="42" t="s">
        <v>20</v>
      </c>
      <c r="J23" s="2"/>
      <c r="K23" s="2"/>
      <c r="L23" s="42" t="s">
        <v>20</v>
      </c>
      <c r="M23" s="42" t="s">
        <v>20</v>
      </c>
      <c r="N23" s="42" t="s">
        <v>20</v>
      </c>
      <c r="O23" s="42" t="s">
        <v>20</v>
      </c>
      <c r="P23" s="42" t="s">
        <v>20</v>
      </c>
      <c r="Q23" s="42" t="s">
        <v>20</v>
      </c>
      <c r="R23" s="42" t="s">
        <v>20</v>
      </c>
      <c r="S23" s="42" t="s">
        <v>20</v>
      </c>
      <c r="T23" s="2"/>
      <c r="U23" s="61" t="str">
        <f t="shared" si="0"/>
        <v>*</v>
      </c>
      <c r="V23" s="61" t="str">
        <f t="shared" si="1"/>
        <v>*</v>
      </c>
      <c r="W23" s="10"/>
      <c r="X23" s="2"/>
      <c r="Y23" s="176" t="s">
        <v>87</v>
      </c>
      <c r="Z23" s="177"/>
      <c r="AA23" s="177"/>
      <c r="AB23" s="177"/>
      <c r="AC23" s="177"/>
      <c r="AD23" s="177"/>
      <c r="AE23" s="178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x14ac:dyDescent="0.25">
      <c r="A24" s="2"/>
      <c r="B24" s="42" t="s">
        <v>20</v>
      </c>
      <c r="C24" s="42" t="s">
        <v>20</v>
      </c>
      <c r="D24" s="42" t="s">
        <v>20</v>
      </c>
      <c r="E24" s="42" t="s">
        <v>20</v>
      </c>
      <c r="F24" s="42" t="s">
        <v>20</v>
      </c>
      <c r="G24" s="42" t="s">
        <v>20</v>
      </c>
      <c r="H24" s="42" t="s">
        <v>20</v>
      </c>
      <c r="I24" s="42" t="s">
        <v>20</v>
      </c>
      <c r="J24" s="2"/>
      <c r="K24" s="2"/>
      <c r="L24" s="42" t="s">
        <v>20</v>
      </c>
      <c r="M24" s="42" t="s">
        <v>20</v>
      </c>
      <c r="N24" s="42" t="s">
        <v>20</v>
      </c>
      <c r="O24" s="42" t="s">
        <v>20</v>
      </c>
      <c r="P24" s="42" t="s">
        <v>20</v>
      </c>
      <c r="Q24" s="42" t="s">
        <v>20</v>
      </c>
      <c r="R24" s="42" t="s">
        <v>20</v>
      </c>
      <c r="S24" s="42" t="s">
        <v>20</v>
      </c>
      <c r="T24" s="2"/>
      <c r="U24" s="61" t="str">
        <f t="shared" si="0"/>
        <v>*</v>
      </c>
      <c r="V24" s="61" t="str">
        <f t="shared" si="1"/>
        <v>*</v>
      </c>
      <c r="W24" s="10"/>
      <c r="X24" s="2"/>
      <c r="Y24" s="179"/>
      <c r="Z24" s="180"/>
      <c r="AA24" s="180"/>
      <c r="AB24" s="180"/>
      <c r="AC24" s="180"/>
      <c r="AD24" s="180"/>
      <c r="AE24" s="18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x14ac:dyDescent="0.25">
      <c r="A25" s="2"/>
      <c r="B25" s="42" t="s">
        <v>20</v>
      </c>
      <c r="C25" s="42" t="s">
        <v>20</v>
      </c>
      <c r="D25" s="42" t="s">
        <v>20</v>
      </c>
      <c r="E25" s="42" t="s">
        <v>20</v>
      </c>
      <c r="F25" s="42" t="s">
        <v>20</v>
      </c>
      <c r="G25" s="42" t="s">
        <v>20</v>
      </c>
      <c r="H25" s="42" t="s">
        <v>20</v>
      </c>
      <c r="I25" s="42" t="s">
        <v>20</v>
      </c>
      <c r="J25" s="2"/>
      <c r="K25" s="2"/>
      <c r="L25" s="42" t="s">
        <v>20</v>
      </c>
      <c r="M25" s="42" t="s">
        <v>20</v>
      </c>
      <c r="N25" s="42" t="s">
        <v>20</v>
      </c>
      <c r="O25" s="42" t="s">
        <v>20</v>
      </c>
      <c r="P25" s="42" t="s">
        <v>20</v>
      </c>
      <c r="Q25" s="42" t="s">
        <v>20</v>
      </c>
      <c r="R25" s="42" t="s">
        <v>20</v>
      </c>
      <c r="S25" s="42" t="s">
        <v>20</v>
      </c>
      <c r="T25" s="2"/>
      <c r="U25" s="61" t="str">
        <f t="shared" si="0"/>
        <v>*</v>
      </c>
      <c r="V25" s="61" t="str">
        <f t="shared" si="1"/>
        <v>*</v>
      </c>
      <c r="W25" s="10"/>
      <c r="X25" s="2"/>
      <c r="Y25" s="25"/>
      <c r="Z25" s="25"/>
      <c r="AA25" s="25"/>
      <c r="AB25" s="25"/>
      <c r="AC25" s="25"/>
      <c r="AD25" s="25"/>
      <c r="AE25" s="25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x14ac:dyDescent="0.25">
      <c r="A26" s="2"/>
      <c r="B26" s="42" t="s">
        <v>20</v>
      </c>
      <c r="C26" s="42" t="s">
        <v>20</v>
      </c>
      <c r="D26" s="42" t="s">
        <v>20</v>
      </c>
      <c r="E26" s="42" t="s">
        <v>20</v>
      </c>
      <c r="F26" s="42" t="s">
        <v>20</v>
      </c>
      <c r="G26" s="42" t="s">
        <v>20</v>
      </c>
      <c r="H26" s="42" t="s">
        <v>20</v>
      </c>
      <c r="I26" s="42" t="s">
        <v>20</v>
      </c>
      <c r="J26" s="2"/>
      <c r="K26" s="2"/>
      <c r="L26" s="42" t="s">
        <v>20</v>
      </c>
      <c r="M26" s="42" t="s">
        <v>20</v>
      </c>
      <c r="N26" s="42" t="s">
        <v>20</v>
      </c>
      <c r="O26" s="42" t="s">
        <v>20</v>
      </c>
      <c r="P26" s="42" t="s">
        <v>20</v>
      </c>
      <c r="Q26" s="42" t="s">
        <v>20</v>
      </c>
      <c r="R26" s="42" t="s">
        <v>20</v>
      </c>
      <c r="S26" s="42" t="s">
        <v>20</v>
      </c>
      <c r="T26" s="2"/>
      <c r="U26" s="61" t="str">
        <f t="shared" si="0"/>
        <v>*</v>
      </c>
      <c r="V26" s="61" t="str">
        <f t="shared" si="1"/>
        <v>*</v>
      </c>
      <c r="W26" s="10"/>
      <c r="X26" s="2"/>
      <c r="Y26" s="19"/>
      <c r="Z26" s="19"/>
      <c r="AA26" s="19"/>
      <c r="AB26" s="19"/>
      <c r="AC26" s="19"/>
      <c r="AD26" s="19"/>
      <c r="AE26" s="19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5" customHeight="1" x14ac:dyDescent="0.25">
      <c r="A27" s="2"/>
      <c r="B27" s="42" t="s">
        <v>20</v>
      </c>
      <c r="C27" s="42" t="s">
        <v>20</v>
      </c>
      <c r="D27" s="42" t="s">
        <v>20</v>
      </c>
      <c r="E27" s="42" t="s">
        <v>20</v>
      </c>
      <c r="F27" s="42" t="s">
        <v>20</v>
      </c>
      <c r="G27" s="42" t="s">
        <v>20</v>
      </c>
      <c r="H27" s="42" t="s">
        <v>20</v>
      </c>
      <c r="I27" s="42" t="s">
        <v>20</v>
      </c>
      <c r="J27" s="2"/>
      <c r="K27" s="2"/>
      <c r="L27" s="42" t="s">
        <v>20</v>
      </c>
      <c r="M27" s="42" t="s">
        <v>20</v>
      </c>
      <c r="N27" s="42" t="s">
        <v>20</v>
      </c>
      <c r="O27" s="42" t="s">
        <v>20</v>
      </c>
      <c r="P27" s="42" t="s">
        <v>20</v>
      </c>
      <c r="Q27" s="42" t="s">
        <v>20</v>
      </c>
      <c r="R27" s="42" t="s">
        <v>20</v>
      </c>
      <c r="S27" s="42" t="s">
        <v>20</v>
      </c>
      <c r="T27" s="2"/>
      <c r="U27" s="61" t="str">
        <f t="shared" si="0"/>
        <v>*</v>
      </c>
      <c r="V27" s="61" t="str">
        <f t="shared" si="1"/>
        <v>*</v>
      </c>
      <c r="W27" s="10"/>
      <c r="X27" s="2"/>
      <c r="Y27" s="34" t="s">
        <v>70</v>
      </c>
      <c r="Z27" s="35"/>
      <c r="AA27" s="35"/>
      <c r="AB27" s="35"/>
      <c r="AC27" s="35"/>
      <c r="AD27" s="35"/>
      <c r="AE27" s="36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x14ac:dyDescent="0.25">
      <c r="A28" s="2"/>
      <c r="B28" s="42" t="s">
        <v>20</v>
      </c>
      <c r="C28" s="42" t="s">
        <v>20</v>
      </c>
      <c r="D28" s="42" t="s">
        <v>20</v>
      </c>
      <c r="E28" s="42" t="s">
        <v>20</v>
      </c>
      <c r="F28" s="42" t="s">
        <v>20</v>
      </c>
      <c r="G28" s="42" t="s">
        <v>20</v>
      </c>
      <c r="H28" s="42" t="s">
        <v>20</v>
      </c>
      <c r="I28" s="42" t="s">
        <v>20</v>
      </c>
      <c r="J28" s="2"/>
      <c r="K28" s="2"/>
      <c r="L28" s="42" t="s">
        <v>20</v>
      </c>
      <c r="M28" s="42" t="s">
        <v>20</v>
      </c>
      <c r="N28" s="42" t="s">
        <v>20</v>
      </c>
      <c r="O28" s="42" t="s">
        <v>20</v>
      </c>
      <c r="P28" s="42" t="s">
        <v>20</v>
      </c>
      <c r="Q28" s="42" t="s">
        <v>20</v>
      </c>
      <c r="R28" s="42" t="s">
        <v>20</v>
      </c>
      <c r="S28" s="42" t="s">
        <v>20</v>
      </c>
      <c r="T28" s="2"/>
      <c r="U28" s="61" t="str">
        <f t="shared" si="0"/>
        <v>*</v>
      </c>
      <c r="V28" s="61" t="str">
        <f t="shared" si="1"/>
        <v>*</v>
      </c>
      <c r="W28" s="10"/>
      <c r="X28" s="2"/>
      <c r="Y28" s="176" t="s">
        <v>61</v>
      </c>
      <c r="Z28" s="177"/>
      <c r="AA28" s="177"/>
      <c r="AB28" s="177"/>
      <c r="AC28" s="177"/>
      <c r="AD28" s="177"/>
      <c r="AE28" s="178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5" customHeight="1" x14ac:dyDescent="0.25">
      <c r="A29" s="2"/>
      <c r="B29" s="42" t="s">
        <v>20</v>
      </c>
      <c r="C29" s="42" t="s">
        <v>20</v>
      </c>
      <c r="D29" s="42" t="s">
        <v>20</v>
      </c>
      <c r="E29" s="42" t="s">
        <v>20</v>
      </c>
      <c r="F29" s="42" t="s">
        <v>20</v>
      </c>
      <c r="G29" s="42" t="s">
        <v>20</v>
      </c>
      <c r="H29" s="42" t="s">
        <v>20</v>
      </c>
      <c r="I29" s="42" t="s">
        <v>20</v>
      </c>
      <c r="J29" s="2"/>
      <c r="K29" s="2"/>
      <c r="L29" s="42" t="s">
        <v>20</v>
      </c>
      <c r="M29" s="42" t="s">
        <v>20</v>
      </c>
      <c r="N29" s="42" t="s">
        <v>20</v>
      </c>
      <c r="O29" s="42" t="s">
        <v>20</v>
      </c>
      <c r="P29" s="42" t="s">
        <v>20</v>
      </c>
      <c r="Q29" s="42" t="s">
        <v>20</v>
      </c>
      <c r="R29" s="42" t="s">
        <v>20</v>
      </c>
      <c r="S29" s="42" t="s">
        <v>20</v>
      </c>
      <c r="T29" s="2"/>
      <c r="U29" s="61" t="str">
        <f t="shared" si="0"/>
        <v>*</v>
      </c>
      <c r="V29" s="61" t="str">
        <f t="shared" si="1"/>
        <v>*</v>
      </c>
      <c r="W29" s="10"/>
      <c r="X29" s="2"/>
      <c r="Y29" s="179"/>
      <c r="Z29" s="180"/>
      <c r="AA29" s="180"/>
      <c r="AB29" s="180"/>
      <c r="AC29" s="180"/>
      <c r="AD29" s="180"/>
      <c r="AE29" s="18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x14ac:dyDescent="0.25">
      <c r="A30" s="2"/>
      <c r="B30" s="42" t="s">
        <v>20</v>
      </c>
      <c r="C30" s="42" t="s">
        <v>20</v>
      </c>
      <c r="D30" s="42" t="s">
        <v>20</v>
      </c>
      <c r="E30" s="42" t="s">
        <v>20</v>
      </c>
      <c r="F30" s="42" t="s">
        <v>20</v>
      </c>
      <c r="G30" s="42" t="s">
        <v>20</v>
      </c>
      <c r="H30" s="42" t="s">
        <v>20</v>
      </c>
      <c r="I30" s="42" t="s">
        <v>20</v>
      </c>
      <c r="J30" s="2"/>
      <c r="K30" s="2"/>
      <c r="L30" s="42" t="s">
        <v>20</v>
      </c>
      <c r="M30" s="42" t="s">
        <v>20</v>
      </c>
      <c r="N30" s="42" t="s">
        <v>20</v>
      </c>
      <c r="O30" s="42" t="s">
        <v>20</v>
      </c>
      <c r="P30" s="42" t="s">
        <v>20</v>
      </c>
      <c r="Q30" s="42" t="s">
        <v>20</v>
      </c>
      <c r="R30" s="42" t="s">
        <v>20</v>
      </c>
      <c r="S30" s="42" t="s">
        <v>20</v>
      </c>
      <c r="T30" s="2"/>
      <c r="U30" s="61" t="str">
        <f t="shared" si="0"/>
        <v>*</v>
      </c>
      <c r="V30" s="61" t="str">
        <f t="shared" si="1"/>
        <v>*</v>
      </c>
      <c r="W30" s="10"/>
      <c r="X30" s="2"/>
      <c r="Y30" s="25"/>
      <c r="Z30" s="25"/>
      <c r="AA30" s="25"/>
      <c r="AB30" s="25"/>
      <c r="AC30" s="25"/>
      <c r="AD30" s="25"/>
      <c r="AE30" s="25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5" customHeight="1" x14ac:dyDescent="0.25">
      <c r="A31" s="2"/>
      <c r="B31" s="42" t="s">
        <v>20</v>
      </c>
      <c r="C31" s="42" t="s">
        <v>20</v>
      </c>
      <c r="D31" s="42" t="s">
        <v>20</v>
      </c>
      <c r="E31" s="42" t="s">
        <v>20</v>
      </c>
      <c r="F31" s="42" t="s">
        <v>20</v>
      </c>
      <c r="G31" s="42" t="s">
        <v>20</v>
      </c>
      <c r="H31" s="42" t="s">
        <v>20</v>
      </c>
      <c r="I31" s="42" t="s">
        <v>20</v>
      </c>
      <c r="J31" s="2"/>
      <c r="K31" s="2"/>
      <c r="L31" s="42" t="s">
        <v>20</v>
      </c>
      <c r="M31" s="42" t="s">
        <v>20</v>
      </c>
      <c r="N31" s="42" t="s">
        <v>20</v>
      </c>
      <c r="O31" s="42" t="s">
        <v>20</v>
      </c>
      <c r="P31" s="42" t="s">
        <v>20</v>
      </c>
      <c r="Q31" s="42" t="s">
        <v>20</v>
      </c>
      <c r="R31" s="42" t="s">
        <v>20</v>
      </c>
      <c r="S31" s="42" t="s">
        <v>20</v>
      </c>
      <c r="T31" s="2"/>
      <c r="U31" s="61" t="str">
        <f t="shared" si="0"/>
        <v>*</v>
      </c>
      <c r="V31" s="61" t="str">
        <f t="shared" si="1"/>
        <v>*</v>
      </c>
      <c r="W31" s="10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x14ac:dyDescent="0.25">
      <c r="A32" s="2"/>
      <c r="B32" s="42" t="s">
        <v>20</v>
      </c>
      <c r="C32" s="42" t="s">
        <v>20</v>
      </c>
      <c r="D32" s="42" t="s">
        <v>20</v>
      </c>
      <c r="E32" s="42" t="s">
        <v>20</v>
      </c>
      <c r="F32" s="42" t="s">
        <v>20</v>
      </c>
      <c r="G32" s="42" t="s">
        <v>20</v>
      </c>
      <c r="H32" s="42" t="s">
        <v>20</v>
      </c>
      <c r="I32" s="42" t="s">
        <v>20</v>
      </c>
      <c r="J32" s="2"/>
      <c r="K32" s="2"/>
      <c r="L32" s="42" t="s">
        <v>20</v>
      </c>
      <c r="M32" s="42" t="s">
        <v>20</v>
      </c>
      <c r="N32" s="42" t="s">
        <v>20</v>
      </c>
      <c r="O32" s="42" t="s">
        <v>20</v>
      </c>
      <c r="P32" s="42" t="s">
        <v>20</v>
      </c>
      <c r="Q32" s="42" t="s">
        <v>20</v>
      </c>
      <c r="R32" s="42" t="s">
        <v>20</v>
      </c>
      <c r="S32" s="42" t="s">
        <v>20</v>
      </c>
      <c r="T32" s="2"/>
      <c r="U32" s="61" t="str">
        <f t="shared" si="0"/>
        <v>*</v>
      </c>
      <c r="V32" s="61" t="str">
        <f t="shared" si="1"/>
        <v>*</v>
      </c>
      <c r="W32" s="10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x14ac:dyDescent="0.25">
      <c r="A33" s="2"/>
      <c r="B33" s="42" t="s">
        <v>20</v>
      </c>
      <c r="C33" s="42" t="s">
        <v>20</v>
      </c>
      <c r="D33" s="42" t="s">
        <v>20</v>
      </c>
      <c r="E33" s="42" t="s">
        <v>20</v>
      </c>
      <c r="F33" s="42" t="s">
        <v>20</v>
      </c>
      <c r="G33" s="42" t="s">
        <v>20</v>
      </c>
      <c r="H33" s="42" t="s">
        <v>20</v>
      </c>
      <c r="I33" s="42" t="s">
        <v>20</v>
      </c>
      <c r="J33" s="2"/>
      <c r="K33" s="2"/>
      <c r="L33" s="42" t="s">
        <v>20</v>
      </c>
      <c r="M33" s="42" t="s">
        <v>20</v>
      </c>
      <c r="N33" s="42" t="s">
        <v>20</v>
      </c>
      <c r="O33" s="42" t="s">
        <v>20</v>
      </c>
      <c r="P33" s="42" t="s">
        <v>20</v>
      </c>
      <c r="Q33" s="42" t="s">
        <v>20</v>
      </c>
      <c r="R33" s="42" t="s">
        <v>20</v>
      </c>
      <c r="S33" s="42" t="s">
        <v>20</v>
      </c>
      <c r="T33" s="2"/>
      <c r="U33" s="61" t="str">
        <f t="shared" si="0"/>
        <v>*</v>
      </c>
      <c r="V33" s="61" t="str">
        <f t="shared" si="1"/>
        <v>*</v>
      </c>
      <c r="W33" s="10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5" customHeight="1" x14ac:dyDescent="0.25">
      <c r="A34" s="2"/>
      <c r="B34" s="42" t="s">
        <v>20</v>
      </c>
      <c r="C34" s="42" t="s">
        <v>20</v>
      </c>
      <c r="D34" s="42" t="s">
        <v>20</v>
      </c>
      <c r="E34" s="42" t="s">
        <v>20</v>
      </c>
      <c r="F34" s="42" t="s">
        <v>20</v>
      </c>
      <c r="G34" s="42" t="s">
        <v>20</v>
      </c>
      <c r="H34" s="42" t="s">
        <v>20</v>
      </c>
      <c r="I34" s="42" t="s">
        <v>20</v>
      </c>
      <c r="J34" s="2"/>
      <c r="K34" s="2"/>
      <c r="L34" s="42" t="s">
        <v>20</v>
      </c>
      <c r="M34" s="42" t="s">
        <v>20</v>
      </c>
      <c r="N34" s="42" t="s">
        <v>20</v>
      </c>
      <c r="O34" s="42" t="s">
        <v>20</v>
      </c>
      <c r="P34" s="42" t="s">
        <v>20</v>
      </c>
      <c r="Q34" s="42" t="s">
        <v>20</v>
      </c>
      <c r="R34" s="42" t="s">
        <v>20</v>
      </c>
      <c r="S34" s="42" t="s">
        <v>20</v>
      </c>
      <c r="T34" s="2"/>
      <c r="U34" s="61" t="str">
        <f t="shared" si="0"/>
        <v>*</v>
      </c>
      <c r="V34" s="61" t="str">
        <f t="shared" si="1"/>
        <v>*</v>
      </c>
      <c r="W34" s="10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x14ac:dyDescent="0.25">
      <c r="A35" s="2"/>
      <c r="B35" s="42" t="s">
        <v>20</v>
      </c>
      <c r="C35" s="42" t="s">
        <v>20</v>
      </c>
      <c r="D35" s="42" t="s">
        <v>20</v>
      </c>
      <c r="E35" s="42" t="s">
        <v>20</v>
      </c>
      <c r="F35" s="42" t="s">
        <v>20</v>
      </c>
      <c r="G35" s="42" t="s">
        <v>20</v>
      </c>
      <c r="H35" s="42" t="s">
        <v>20</v>
      </c>
      <c r="I35" s="42" t="s">
        <v>20</v>
      </c>
      <c r="J35" s="2"/>
      <c r="K35" s="2"/>
      <c r="L35" s="42" t="s">
        <v>20</v>
      </c>
      <c r="M35" s="42" t="s">
        <v>20</v>
      </c>
      <c r="N35" s="42" t="s">
        <v>20</v>
      </c>
      <c r="O35" s="42" t="s">
        <v>20</v>
      </c>
      <c r="P35" s="42" t="s">
        <v>20</v>
      </c>
      <c r="Q35" s="42" t="s">
        <v>20</v>
      </c>
      <c r="R35" s="42" t="s">
        <v>20</v>
      </c>
      <c r="S35" s="42" t="s">
        <v>20</v>
      </c>
      <c r="T35" s="2"/>
      <c r="U35" s="61" t="str">
        <f t="shared" si="0"/>
        <v>*</v>
      </c>
      <c r="V35" s="61" t="str">
        <f t="shared" si="1"/>
        <v>*</v>
      </c>
      <c r="W35" s="10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x14ac:dyDescent="0.25">
      <c r="A36" s="2"/>
      <c r="B36" s="42" t="s">
        <v>20</v>
      </c>
      <c r="C36" s="42" t="s">
        <v>20</v>
      </c>
      <c r="D36" s="42" t="s">
        <v>20</v>
      </c>
      <c r="E36" s="42" t="s">
        <v>20</v>
      </c>
      <c r="F36" s="42" t="s">
        <v>20</v>
      </c>
      <c r="G36" s="42" t="s">
        <v>20</v>
      </c>
      <c r="H36" s="42" t="s">
        <v>20</v>
      </c>
      <c r="I36" s="42" t="s">
        <v>20</v>
      </c>
      <c r="J36" s="2"/>
      <c r="K36" s="2"/>
      <c r="L36" s="42" t="s">
        <v>20</v>
      </c>
      <c r="M36" s="42" t="s">
        <v>20</v>
      </c>
      <c r="N36" s="42" t="s">
        <v>20</v>
      </c>
      <c r="O36" s="42" t="s">
        <v>20</v>
      </c>
      <c r="P36" s="42" t="s">
        <v>20</v>
      </c>
      <c r="Q36" s="42" t="s">
        <v>20</v>
      </c>
      <c r="R36" s="42" t="s">
        <v>20</v>
      </c>
      <c r="S36" s="42" t="s">
        <v>20</v>
      </c>
      <c r="T36" s="2"/>
      <c r="U36" s="61" t="str">
        <f t="shared" si="0"/>
        <v>*</v>
      </c>
      <c r="V36" s="61" t="str">
        <f t="shared" si="1"/>
        <v>*</v>
      </c>
      <c r="W36" s="10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x14ac:dyDescent="0.25">
      <c r="A37" s="2"/>
      <c r="B37" s="42" t="s">
        <v>20</v>
      </c>
      <c r="C37" s="42" t="s">
        <v>20</v>
      </c>
      <c r="D37" s="42" t="s">
        <v>20</v>
      </c>
      <c r="E37" s="42" t="s">
        <v>20</v>
      </c>
      <c r="F37" s="42" t="s">
        <v>20</v>
      </c>
      <c r="G37" s="42" t="s">
        <v>20</v>
      </c>
      <c r="H37" s="42" t="s">
        <v>20</v>
      </c>
      <c r="I37" s="42" t="s">
        <v>20</v>
      </c>
      <c r="J37" s="2"/>
      <c r="K37" s="2"/>
      <c r="L37" s="42" t="s">
        <v>20</v>
      </c>
      <c r="M37" s="42" t="s">
        <v>20</v>
      </c>
      <c r="N37" s="42" t="s">
        <v>20</v>
      </c>
      <c r="O37" s="42" t="s">
        <v>20</v>
      </c>
      <c r="P37" s="42" t="s">
        <v>20</v>
      </c>
      <c r="Q37" s="42" t="s">
        <v>20</v>
      </c>
      <c r="R37" s="42" t="s">
        <v>20</v>
      </c>
      <c r="S37" s="42" t="s">
        <v>20</v>
      </c>
      <c r="T37" s="2"/>
      <c r="U37" s="61" t="str">
        <f t="shared" si="0"/>
        <v>*</v>
      </c>
      <c r="V37" s="61" t="str">
        <f t="shared" si="1"/>
        <v>*</v>
      </c>
      <c r="W37" s="1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x14ac:dyDescent="0.25">
      <c r="A38" s="2"/>
      <c r="B38" s="42" t="s">
        <v>20</v>
      </c>
      <c r="C38" s="42" t="s">
        <v>20</v>
      </c>
      <c r="D38" s="42" t="s">
        <v>20</v>
      </c>
      <c r="E38" s="42" t="s">
        <v>20</v>
      </c>
      <c r="F38" s="42" t="s">
        <v>20</v>
      </c>
      <c r="G38" s="42" t="s">
        <v>20</v>
      </c>
      <c r="H38" s="42" t="s">
        <v>20</v>
      </c>
      <c r="I38" s="42" t="s">
        <v>20</v>
      </c>
      <c r="J38" s="2"/>
      <c r="K38" s="2"/>
      <c r="L38" s="42" t="s">
        <v>20</v>
      </c>
      <c r="M38" s="42" t="s">
        <v>20</v>
      </c>
      <c r="N38" s="42" t="s">
        <v>20</v>
      </c>
      <c r="O38" s="42" t="s">
        <v>20</v>
      </c>
      <c r="P38" s="42" t="s">
        <v>20</v>
      </c>
      <c r="Q38" s="42" t="s">
        <v>20</v>
      </c>
      <c r="R38" s="42" t="s">
        <v>20</v>
      </c>
      <c r="S38" s="42" t="s">
        <v>20</v>
      </c>
      <c r="T38" s="2"/>
      <c r="U38" s="61" t="str">
        <f t="shared" si="0"/>
        <v>*</v>
      </c>
      <c r="V38" s="61" t="str">
        <f t="shared" si="1"/>
        <v>*</v>
      </c>
      <c r="W38" s="1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x14ac:dyDescent="0.25">
      <c r="A39" s="2"/>
      <c r="B39" s="42" t="s">
        <v>20</v>
      </c>
      <c r="C39" s="42" t="s">
        <v>20</v>
      </c>
      <c r="D39" s="42" t="s">
        <v>20</v>
      </c>
      <c r="E39" s="42" t="s">
        <v>20</v>
      </c>
      <c r="F39" s="42" t="s">
        <v>20</v>
      </c>
      <c r="G39" s="42" t="s">
        <v>20</v>
      </c>
      <c r="H39" s="42" t="s">
        <v>20</v>
      </c>
      <c r="I39" s="42" t="s">
        <v>20</v>
      </c>
      <c r="J39" s="2"/>
      <c r="K39" s="2"/>
      <c r="L39" s="42" t="s">
        <v>20</v>
      </c>
      <c r="M39" s="42" t="s">
        <v>20</v>
      </c>
      <c r="N39" s="42" t="s">
        <v>20</v>
      </c>
      <c r="O39" s="42" t="s">
        <v>20</v>
      </c>
      <c r="P39" s="42" t="s">
        <v>20</v>
      </c>
      <c r="Q39" s="42" t="s">
        <v>20</v>
      </c>
      <c r="R39" s="42" t="s">
        <v>20</v>
      </c>
      <c r="S39" s="42" t="s">
        <v>20</v>
      </c>
      <c r="T39" s="2"/>
      <c r="U39" s="61" t="str">
        <f t="shared" si="0"/>
        <v>*</v>
      </c>
      <c r="V39" s="61" t="str">
        <f t="shared" si="1"/>
        <v>*</v>
      </c>
      <c r="W39" s="1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x14ac:dyDescent="0.25">
      <c r="A40" s="2"/>
      <c r="B40" s="42" t="s">
        <v>20</v>
      </c>
      <c r="C40" s="42" t="s">
        <v>20</v>
      </c>
      <c r="D40" s="42" t="s">
        <v>20</v>
      </c>
      <c r="E40" s="42" t="s">
        <v>20</v>
      </c>
      <c r="F40" s="42" t="s">
        <v>20</v>
      </c>
      <c r="G40" s="42" t="s">
        <v>20</v>
      </c>
      <c r="H40" s="42" t="s">
        <v>20</v>
      </c>
      <c r="I40" s="42" t="s">
        <v>20</v>
      </c>
      <c r="J40" s="2"/>
      <c r="K40" s="2"/>
      <c r="L40" s="42" t="s">
        <v>20</v>
      </c>
      <c r="M40" s="42" t="s">
        <v>20</v>
      </c>
      <c r="N40" s="42" t="s">
        <v>20</v>
      </c>
      <c r="O40" s="42" t="s">
        <v>20</v>
      </c>
      <c r="P40" s="42" t="s">
        <v>20</v>
      </c>
      <c r="Q40" s="42" t="s">
        <v>20</v>
      </c>
      <c r="R40" s="42" t="s">
        <v>20</v>
      </c>
      <c r="S40" s="42" t="s">
        <v>20</v>
      </c>
      <c r="T40" s="2"/>
      <c r="U40" s="61" t="str">
        <f t="shared" si="0"/>
        <v>*</v>
      </c>
      <c r="V40" s="61" t="str">
        <f t="shared" si="1"/>
        <v>*</v>
      </c>
      <c r="W40" s="1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x14ac:dyDescent="0.25">
      <c r="A41" s="2"/>
      <c r="B41" s="42" t="s">
        <v>20</v>
      </c>
      <c r="C41" s="42" t="s">
        <v>20</v>
      </c>
      <c r="D41" s="42" t="s">
        <v>20</v>
      </c>
      <c r="E41" s="42" t="s">
        <v>20</v>
      </c>
      <c r="F41" s="42" t="s">
        <v>20</v>
      </c>
      <c r="G41" s="42" t="s">
        <v>20</v>
      </c>
      <c r="H41" s="42" t="s">
        <v>20</v>
      </c>
      <c r="I41" s="42" t="s">
        <v>20</v>
      </c>
      <c r="J41" s="2"/>
      <c r="K41" s="2"/>
      <c r="L41" s="42" t="s">
        <v>20</v>
      </c>
      <c r="M41" s="42" t="s">
        <v>20</v>
      </c>
      <c r="N41" s="42" t="s">
        <v>20</v>
      </c>
      <c r="O41" s="42" t="s">
        <v>20</v>
      </c>
      <c r="P41" s="42" t="s">
        <v>20</v>
      </c>
      <c r="Q41" s="42" t="s">
        <v>20</v>
      </c>
      <c r="R41" s="42" t="s">
        <v>20</v>
      </c>
      <c r="S41" s="42" t="s">
        <v>20</v>
      </c>
      <c r="T41" s="2"/>
      <c r="U41" s="61" t="str">
        <f t="shared" si="0"/>
        <v>*</v>
      </c>
      <c r="V41" s="61" t="str">
        <f t="shared" si="1"/>
        <v>*</v>
      </c>
      <c r="W41" s="1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x14ac:dyDescent="0.25">
      <c r="A42" s="2"/>
      <c r="B42" s="42" t="s">
        <v>20</v>
      </c>
      <c r="C42" s="42" t="s">
        <v>20</v>
      </c>
      <c r="D42" s="42" t="s">
        <v>20</v>
      </c>
      <c r="E42" s="42" t="s">
        <v>20</v>
      </c>
      <c r="F42" s="42" t="s">
        <v>20</v>
      </c>
      <c r="G42" s="42" t="s">
        <v>20</v>
      </c>
      <c r="H42" s="42" t="s">
        <v>20</v>
      </c>
      <c r="I42" s="42" t="s">
        <v>20</v>
      </c>
      <c r="J42" s="2"/>
      <c r="K42" s="2"/>
      <c r="L42" s="42" t="s">
        <v>20</v>
      </c>
      <c r="M42" s="42" t="s">
        <v>20</v>
      </c>
      <c r="N42" s="42" t="s">
        <v>20</v>
      </c>
      <c r="O42" s="42" t="s">
        <v>20</v>
      </c>
      <c r="P42" s="42" t="s">
        <v>20</v>
      </c>
      <c r="Q42" s="42" t="s">
        <v>20</v>
      </c>
      <c r="R42" s="42" t="s">
        <v>20</v>
      </c>
      <c r="S42" s="42" t="s">
        <v>20</v>
      </c>
      <c r="T42" s="2"/>
      <c r="U42" s="61" t="str">
        <f t="shared" si="0"/>
        <v>*</v>
      </c>
      <c r="V42" s="61" t="str">
        <f t="shared" si="1"/>
        <v>*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2" customFormat="1" x14ac:dyDescent="0.25"/>
    <row r="44" spans="1:46" s="2" customFormat="1" x14ac:dyDescent="0.25"/>
    <row r="45" spans="1:46" s="2" customFormat="1" x14ac:dyDescent="0.25"/>
    <row r="46" spans="1:46" s="2" customFormat="1" x14ac:dyDescent="0.25"/>
    <row r="47" spans="1:46" s="2" customFormat="1" x14ac:dyDescent="0.25"/>
    <row r="48" spans="1:46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pans="21:32" s="2" customFormat="1" x14ac:dyDescent="0.25"/>
    <row r="194" spans="21:32" s="2" customFormat="1" x14ac:dyDescent="0.25"/>
    <row r="195" spans="21:32" s="2" customFormat="1" x14ac:dyDescent="0.25"/>
    <row r="196" spans="21:32" s="2" customFormat="1" x14ac:dyDescent="0.25"/>
    <row r="197" spans="21:32" s="2" customFormat="1" x14ac:dyDescent="0.25"/>
    <row r="198" spans="21:32" s="2" customFormat="1" x14ac:dyDescent="0.25"/>
    <row r="199" spans="21:32" s="2" customFormat="1" x14ac:dyDescent="0.25"/>
    <row r="200" spans="21:32" s="2" customFormat="1" x14ac:dyDescent="0.25">
      <c r="X200"/>
      <c r="Y200"/>
      <c r="Z200"/>
      <c r="AA200"/>
      <c r="AB200"/>
      <c r="AC200"/>
      <c r="AD200"/>
      <c r="AE200"/>
    </row>
    <row r="201" spans="21:32" s="2" customFormat="1" x14ac:dyDescent="0.25">
      <c r="X201"/>
      <c r="Y201"/>
      <c r="Z201"/>
      <c r="AA201"/>
      <c r="AB201"/>
      <c r="AC201"/>
      <c r="AD201"/>
      <c r="AE201"/>
    </row>
    <row r="202" spans="21:32" s="2" customFormat="1" x14ac:dyDescent="0.25">
      <c r="X202"/>
      <c r="Y202"/>
      <c r="Z202"/>
      <c r="AA202"/>
      <c r="AB202"/>
      <c r="AC202"/>
      <c r="AD202"/>
      <c r="AE202"/>
      <c r="AF202"/>
    </row>
    <row r="203" spans="21:32" s="2" customFormat="1" x14ac:dyDescent="0.25">
      <c r="X203"/>
      <c r="Y203"/>
      <c r="Z203"/>
      <c r="AA203"/>
      <c r="AB203"/>
      <c r="AC203"/>
      <c r="AD203"/>
      <c r="AE203"/>
      <c r="AF203"/>
    </row>
    <row r="204" spans="21:32" s="2" customFormat="1" x14ac:dyDescent="0.25">
      <c r="X204"/>
      <c r="Y204"/>
      <c r="Z204"/>
      <c r="AA204"/>
      <c r="AB204"/>
      <c r="AC204"/>
      <c r="AD204"/>
      <c r="AE204"/>
      <c r="AF204"/>
    </row>
    <row r="205" spans="21:32" s="2" customFormat="1" x14ac:dyDescent="0.25">
      <c r="X205"/>
      <c r="Y205"/>
      <c r="Z205"/>
      <c r="AA205"/>
      <c r="AB205"/>
      <c r="AC205"/>
      <c r="AD205"/>
      <c r="AE205"/>
      <c r="AF205"/>
    </row>
    <row r="206" spans="21:32" s="2" customFormat="1" x14ac:dyDescent="0.25">
      <c r="X206"/>
      <c r="Y206"/>
      <c r="Z206"/>
      <c r="AA206"/>
      <c r="AB206"/>
      <c r="AC206"/>
      <c r="AD206"/>
      <c r="AE206"/>
      <c r="AF206"/>
    </row>
    <row r="207" spans="21:32" s="2" customFormat="1" x14ac:dyDescent="0.25">
      <c r="X207"/>
      <c r="Y207"/>
      <c r="Z207"/>
      <c r="AA207"/>
      <c r="AB207"/>
      <c r="AC207"/>
      <c r="AD207"/>
      <c r="AE207"/>
      <c r="AF207"/>
    </row>
    <row r="208" spans="21:32" x14ac:dyDescent="0.25">
      <c r="U208" s="2"/>
      <c r="V208" s="2"/>
    </row>
  </sheetData>
  <mergeCells count="5">
    <mergeCell ref="Y28:AE29"/>
    <mergeCell ref="Y23:AE24"/>
    <mergeCell ref="A1:R1"/>
    <mergeCell ref="A2:S2"/>
    <mergeCell ref="U2:AA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54"/>
  <sheetViews>
    <sheetView zoomScale="115" zoomScaleNormal="115" workbookViewId="0">
      <selection activeCell="K16" sqref="K16"/>
    </sheetView>
  </sheetViews>
  <sheetFormatPr defaultRowHeight="15" x14ac:dyDescent="0.25"/>
  <cols>
    <col min="1" max="1" width="10.42578125" customWidth="1"/>
    <col min="11" max="28" width="9.140625" style="2"/>
  </cols>
  <sheetData>
    <row r="1" spans="1:30" ht="35.25" customHeight="1" x14ac:dyDescent="0.45">
      <c r="A1" s="138" t="s">
        <v>133</v>
      </c>
      <c r="B1" s="2"/>
      <c r="C1" s="2"/>
      <c r="D1" s="2"/>
      <c r="E1" s="2"/>
      <c r="F1" s="2"/>
      <c r="G1" s="2"/>
      <c r="H1" s="2"/>
      <c r="I1" s="2"/>
      <c r="J1" s="2"/>
    </row>
    <row r="2" spans="1:30" x14ac:dyDescent="0.25">
      <c r="A2" s="5"/>
      <c r="B2" s="2"/>
      <c r="C2" s="2"/>
      <c r="D2" s="2"/>
      <c r="E2" s="2"/>
      <c r="F2" s="2"/>
      <c r="G2" s="2"/>
      <c r="H2" s="2"/>
      <c r="I2" s="2"/>
      <c r="J2" s="2"/>
    </row>
    <row r="3" spans="1:30" ht="16.5" thickBot="1" x14ac:dyDescent="0.3">
      <c r="A3" s="136" t="s">
        <v>63</v>
      </c>
      <c r="B3" s="3"/>
      <c r="C3" s="3"/>
      <c r="D3" s="3"/>
      <c r="E3" s="3"/>
      <c r="F3" s="3"/>
      <c r="G3" s="3"/>
      <c r="H3" s="2"/>
      <c r="I3" s="2"/>
      <c r="J3" s="2"/>
    </row>
    <row r="4" spans="1:30" x14ac:dyDescent="0.25">
      <c r="A4" s="2"/>
      <c r="B4" s="2" t="s">
        <v>64</v>
      </c>
      <c r="C4" s="183" t="s">
        <v>20</v>
      </c>
      <c r="D4" s="185"/>
      <c r="E4" s="2"/>
      <c r="F4" s="2" t="s">
        <v>65</v>
      </c>
      <c r="G4" s="40" t="s">
        <v>20</v>
      </c>
      <c r="H4" s="2"/>
      <c r="I4" s="2"/>
      <c r="J4" s="2"/>
    </row>
    <row r="5" spans="1:30" x14ac:dyDescent="0.25">
      <c r="A5" s="2"/>
      <c r="B5" s="2" t="s">
        <v>152</v>
      </c>
      <c r="C5" s="218" t="s">
        <v>20</v>
      </c>
      <c r="D5" s="218"/>
      <c r="E5" s="2"/>
      <c r="F5" s="2"/>
      <c r="G5" s="2"/>
      <c r="H5" s="2"/>
      <c r="I5" s="2"/>
      <c r="J5" s="2"/>
    </row>
    <row r="6" spans="1:30" ht="18.75" x14ac:dyDescent="0.3">
      <c r="A6" s="161" t="s">
        <v>186</v>
      </c>
      <c r="B6" s="2"/>
      <c r="C6" s="2"/>
      <c r="D6" s="2"/>
      <c r="E6" s="2"/>
      <c r="F6" s="2"/>
      <c r="G6" s="2"/>
      <c r="H6" s="2"/>
      <c r="I6" s="2"/>
      <c r="J6" s="2"/>
    </row>
    <row r="7" spans="1:30" s="167" customFormat="1" ht="18.75" customHeight="1" x14ac:dyDescent="0.25">
      <c r="A7" s="215" t="s">
        <v>187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167" customFormat="1" ht="19.5" customHeight="1" thickBot="1" x14ac:dyDescent="0.3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30" x14ac:dyDescent="0.25">
      <c r="A9" s="93" t="s">
        <v>58</v>
      </c>
      <c r="B9" s="137" t="s">
        <v>153</v>
      </c>
      <c r="C9" s="137" t="s">
        <v>25</v>
      </c>
      <c r="D9" s="94" t="s">
        <v>27</v>
      </c>
      <c r="E9" s="94" t="s">
        <v>135</v>
      </c>
      <c r="F9" s="216" t="s">
        <v>130</v>
      </c>
      <c r="G9" s="94" t="s">
        <v>67</v>
      </c>
      <c r="H9" s="94" t="s">
        <v>136</v>
      </c>
      <c r="I9" s="216" t="s">
        <v>130</v>
      </c>
      <c r="J9" s="94" t="s">
        <v>134</v>
      </c>
      <c r="K9" s="94" t="s">
        <v>136</v>
      </c>
      <c r="L9" s="211" t="s">
        <v>130</v>
      </c>
      <c r="M9" s="214" t="s">
        <v>185</v>
      </c>
      <c r="AC9" s="2"/>
      <c r="AD9" s="2"/>
    </row>
    <row r="10" spans="1:30" ht="15" customHeight="1" x14ac:dyDescent="0.25">
      <c r="A10" s="95"/>
      <c r="B10" s="96" t="s">
        <v>131</v>
      </c>
      <c r="C10" s="96" t="s">
        <v>131</v>
      </c>
      <c r="D10" s="96" t="s">
        <v>131</v>
      </c>
      <c r="E10" s="96" t="s">
        <v>132</v>
      </c>
      <c r="F10" s="217"/>
      <c r="G10" s="96" t="s">
        <v>131</v>
      </c>
      <c r="H10" s="96" t="s">
        <v>132</v>
      </c>
      <c r="I10" s="217"/>
      <c r="J10" s="96" t="s">
        <v>131</v>
      </c>
      <c r="K10" s="96" t="s">
        <v>131</v>
      </c>
      <c r="L10" s="211"/>
      <c r="M10" s="214"/>
      <c r="AC10" s="2"/>
      <c r="AD10" s="2"/>
    </row>
    <row r="11" spans="1:30" x14ac:dyDescent="0.25">
      <c r="A11" s="97" t="str">
        <f>'Copper Data'!M5</f>
        <v>*</v>
      </c>
      <c r="B11" s="163" t="str">
        <f>'Copper Data'!U5</f>
        <v>*</v>
      </c>
      <c r="C11" s="163" t="str">
        <f>'Copper Data'!V5</f>
        <v>*</v>
      </c>
      <c r="D11" s="98" t="e">
        <f>(('Copper Data'!U5+('Mixed Values'!$D$6-1)*'Copper Data'!V5)/'Mixed Values'!$D$6)</f>
        <v>#VALUE!</v>
      </c>
      <c r="E11" s="98" t="str">
        <f>'ZID Criteria'!Y5</f>
        <v>*</v>
      </c>
      <c r="F11" s="98" t="e">
        <f>IF(OR(ISNUMBER(SEARCH("&lt;",B11)),B11&lt;E11),"NA",D11/E11)</f>
        <v>#VALUE!</v>
      </c>
      <c r="G11" s="98" t="e">
        <f>(('Copper Data'!U5+('Mixed Values'!$D$7-1)*'Copper Data'!V5)/'Mixed Values'!$D$7)</f>
        <v>#VALUE!</v>
      </c>
      <c r="H11" s="98" t="str">
        <f>'RMZ Criteria'!Y5</f>
        <v>*</v>
      </c>
      <c r="I11" s="98" t="e">
        <f>IF(OR(ISNUMBER(SEARCH("&lt;",B11)),B11&lt;H11),"NA",G11/H11)</f>
        <v>#VALUE!</v>
      </c>
      <c r="J11" s="98" t="e">
        <f>(('Copper Data'!U5+('Mixed Values'!$D$15-1)*'Copper Data'!V5)/('Mixed Values'!$D$15))</f>
        <v>#VALUE!</v>
      </c>
      <c r="K11" s="98" t="str">
        <f>'100% Mix Criteria'!Y5</f>
        <v>*</v>
      </c>
      <c r="L11" s="98" t="e">
        <f>IF(OR(ISNUMBER(SEARCH("&lt;",B11)),B11&lt;K11),"NA",J11/K11)</f>
        <v>#VALUE!</v>
      </c>
      <c r="M11" s="162"/>
      <c r="AC11" s="2"/>
      <c r="AD11" s="2"/>
    </row>
    <row r="12" spans="1:30" x14ac:dyDescent="0.25">
      <c r="A12" s="97" t="str">
        <f>'Copper Data'!M6</f>
        <v>*</v>
      </c>
      <c r="B12" s="163" t="str">
        <f>'Copper Data'!U6</f>
        <v>*</v>
      </c>
      <c r="C12" s="163" t="str">
        <f>'Copper Data'!V6</f>
        <v>*</v>
      </c>
      <c r="D12" s="98" t="e">
        <f>(('Copper Data'!U6+('Mixed Values'!$D$6-1)*'Copper Data'!V6)/'Mixed Values'!$D$6)</f>
        <v>#VALUE!</v>
      </c>
      <c r="E12" s="98" t="str">
        <f>'ZID Criteria'!Y6</f>
        <v>*</v>
      </c>
      <c r="F12" s="98" t="e">
        <f t="shared" ref="F12:F48" si="0">IF(OR(ISNUMBER(SEARCH("&lt;",B12)),B12&lt;E12),"NA",D12/E12)</f>
        <v>#VALUE!</v>
      </c>
      <c r="G12" s="98" t="e">
        <f>(('Copper Data'!U6+('Mixed Values'!$D$7-1)*'Copper Data'!V6)/'Mixed Values'!$D$7)</f>
        <v>#VALUE!</v>
      </c>
      <c r="H12" s="98" t="str">
        <f>'RMZ Criteria'!Y6</f>
        <v>*</v>
      </c>
      <c r="I12" s="98" t="e">
        <f t="shared" ref="I12:I48" si="1">IF(OR(ISNUMBER(SEARCH("&lt;",B12)),B12&lt;H12),"NA",G12/H12)</f>
        <v>#VALUE!</v>
      </c>
      <c r="J12" s="98" t="e">
        <f>(('Copper Data'!U6+('Mixed Values'!$D$15-1)*'Copper Data'!V6)/('Mixed Values'!$D$15))</f>
        <v>#VALUE!</v>
      </c>
      <c r="K12" s="98" t="str">
        <f>'100% Mix Criteria'!Y6</f>
        <v>*</v>
      </c>
      <c r="L12" s="98" t="e">
        <f t="shared" ref="L12:L48" si="2">IF(OR(ISNUMBER(SEARCH("&lt;",B12)),B12&lt;K12),"NA",J12/K12)</f>
        <v>#VALUE!</v>
      </c>
      <c r="M12" s="162"/>
      <c r="AC12" s="2"/>
      <c r="AD12" s="2"/>
    </row>
    <row r="13" spans="1:30" x14ac:dyDescent="0.25">
      <c r="A13" s="97" t="str">
        <f>'Copper Data'!M7</f>
        <v>*</v>
      </c>
      <c r="B13" s="163" t="str">
        <f>'Copper Data'!U7</f>
        <v>*</v>
      </c>
      <c r="C13" s="163" t="str">
        <f>'Copper Data'!V7</f>
        <v>*</v>
      </c>
      <c r="D13" s="98" t="e">
        <f>(('Copper Data'!U7+('Mixed Values'!$D$6-1)*'Copper Data'!V7)/'Mixed Values'!$D$6)</f>
        <v>#VALUE!</v>
      </c>
      <c r="E13" s="98" t="str">
        <f>'ZID Criteria'!Y7</f>
        <v>*</v>
      </c>
      <c r="F13" s="98" t="e">
        <f t="shared" si="0"/>
        <v>#VALUE!</v>
      </c>
      <c r="G13" s="98" t="e">
        <f>(('Copper Data'!U7+('Mixed Values'!$D$7-1)*'Copper Data'!V7)/'Mixed Values'!$D$7)</f>
        <v>#VALUE!</v>
      </c>
      <c r="H13" s="98" t="str">
        <f>'RMZ Criteria'!Y7</f>
        <v>*</v>
      </c>
      <c r="I13" s="98" t="e">
        <f t="shared" si="1"/>
        <v>#VALUE!</v>
      </c>
      <c r="J13" s="98" t="e">
        <f>(('Copper Data'!U7+('Mixed Values'!$D$15-1)*'Copper Data'!V7)/('Mixed Values'!$D$15))</f>
        <v>#VALUE!</v>
      </c>
      <c r="K13" s="98" t="str">
        <f>'100% Mix Criteria'!Y7</f>
        <v>*</v>
      </c>
      <c r="L13" s="98" t="e">
        <f t="shared" si="2"/>
        <v>#VALUE!</v>
      </c>
      <c r="M13" s="162"/>
      <c r="AC13" s="2"/>
      <c r="AD13" s="2"/>
    </row>
    <row r="14" spans="1:30" x14ac:dyDescent="0.25">
      <c r="A14" s="97" t="str">
        <f>'Copper Data'!M8</f>
        <v>*</v>
      </c>
      <c r="B14" s="163" t="str">
        <f>'Copper Data'!U8</f>
        <v>*</v>
      </c>
      <c r="C14" s="163" t="str">
        <f>'Copper Data'!V8</f>
        <v>*</v>
      </c>
      <c r="D14" s="98" t="e">
        <f>(('Copper Data'!U8+('Mixed Values'!$D$6-1)*'Copper Data'!V8)/'Mixed Values'!$D$6)</f>
        <v>#VALUE!</v>
      </c>
      <c r="E14" s="98" t="str">
        <f>'ZID Criteria'!Y8</f>
        <v>*</v>
      </c>
      <c r="F14" s="98" t="e">
        <f t="shared" si="0"/>
        <v>#VALUE!</v>
      </c>
      <c r="G14" s="98" t="e">
        <f>(('Copper Data'!U8+('Mixed Values'!$D$7-1)*'Copper Data'!V8)/'Mixed Values'!$D$7)</f>
        <v>#VALUE!</v>
      </c>
      <c r="H14" s="98" t="str">
        <f>'RMZ Criteria'!Y8</f>
        <v>*</v>
      </c>
      <c r="I14" s="98" t="e">
        <f t="shared" si="1"/>
        <v>#VALUE!</v>
      </c>
      <c r="J14" s="98" t="e">
        <f>(('Copper Data'!U8+('Mixed Values'!$D$15-1)*'Copper Data'!V8)/('Mixed Values'!$D$15))</f>
        <v>#VALUE!</v>
      </c>
      <c r="K14" s="98" t="str">
        <f>'100% Mix Criteria'!Y8</f>
        <v>*</v>
      </c>
      <c r="L14" s="98" t="e">
        <f t="shared" si="2"/>
        <v>#VALUE!</v>
      </c>
      <c r="M14" s="162"/>
      <c r="AC14" s="2"/>
      <c r="AD14" s="2"/>
    </row>
    <row r="15" spans="1:30" x14ac:dyDescent="0.25">
      <c r="A15" s="97" t="str">
        <f>'Copper Data'!M9</f>
        <v>*</v>
      </c>
      <c r="B15" s="163" t="str">
        <f>'Copper Data'!U9</f>
        <v>*</v>
      </c>
      <c r="C15" s="163" t="str">
        <f>'Copper Data'!V9</f>
        <v>*</v>
      </c>
      <c r="D15" s="98" t="e">
        <f>(('Copper Data'!U9+('Mixed Values'!$D$6-1)*'Copper Data'!V9)/'Mixed Values'!$D$6)</f>
        <v>#VALUE!</v>
      </c>
      <c r="E15" s="98" t="str">
        <f>'ZID Criteria'!Y9</f>
        <v>*</v>
      </c>
      <c r="F15" s="98" t="e">
        <f t="shared" si="0"/>
        <v>#VALUE!</v>
      </c>
      <c r="G15" s="98" t="e">
        <f>(('Copper Data'!U9+('Mixed Values'!$D$7-1)*'Copper Data'!V9)/'Mixed Values'!$D$7)</f>
        <v>#VALUE!</v>
      </c>
      <c r="H15" s="98" t="str">
        <f>'RMZ Criteria'!Y9</f>
        <v>*</v>
      </c>
      <c r="I15" s="98" t="e">
        <f t="shared" si="1"/>
        <v>#VALUE!</v>
      </c>
      <c r="J15" s="98" t="e">
        <f>(('Copper Data'!U9+('Mixed Values'!$D$15-1)*'Copper Data'!V9)/('Mixed Values'!$D$15))</f>
        <v>#VALUE!</v>
      </c>
      <c r="K15" s="98" t="str">
        <f>'100% Mix Criteria'!Y9</f>
        <v>*</v>
      </c>
      <c r="L15" s="98" t="e">
        <f t="shared" si="2"/>
        <v>#VALUE!</v>
      </c>
      <c r="M15" s="162"/>
      <c r="AC15" s="2"/>
      <c r="AD15" s="2"/>
    </row>
    <row r="16" spans="1:30" x14ac:dyDescent="0.25">
      <c r="A16" s="97" t="str">
        <f>'Copper Data'!M10</f>
        <v>*</v>
      </c>
      <c r="B16" s="163" t="str">
        <f>'Copper Data'!U10</f>
        <v>*</v>
      </c>
      <c r="C16" s="163" t="str">
        <f>'Copper Data'!V10</f>
        <v>*</v>
      </c>
      <c r="D16" s="98" t="e">
        <f>(('Copper Data'!U10+('Mixed Values'!$D$6-1)*'Copper Data'!V10)/'Mixed Values'!$D$6)</f>
        <v>#VALUE!</v>
      </c>
      <c r="E16" s="98" t="str">
        <f>'ZID Criteria'!Y10</f>
        <v>*</v>
      </c>
      <c r="F16" s="98" t="e">
        <f t="shared" si="0"/>
        <v>#VALUE!</v>
      </c>
      <c r="G16" s="98" t="e">
        <f>(('Copper Data'!U10+('Mixed Values'!$D$7-1)*'Copper Data'!V10)/'Mixed Values'!$D$7)</f>
        <v>#VALUE!</v>
      </c>
      <c r="H16" s="98" t="str">
        <f>'RMZ Criteria'!Y10</f>
        <v>*</v>
      </c>
      <c r="I16" s="98" t="e">
        <f t="shared" si="1"/>
        <v>#VALUE!</v>
      </c>
      <c r="J16" s="98" t="e">
        <f>(('Copper Data'!U10+('Mixed Values'!$D$15-1)*'Copper Data'!V10)/('Mixed Values'!$D$15))</f>
        <v>#VALUE!</v>
      </c>
      <c r="K16" s="98" t="str">
        <f>'100% Mix Criteria'!Y10</f>
        <v>*</v>
      </c>
      <c r="L16" s="98" t="e">
        <f t="shared" si="2"/>
        <v>#VALUE!</v>
      </c>
      <c r="M16" s="162"/>
      <c r="AC16" s="2"/>
      <c r="AD16" s="2"/>
    </row>
    <row r="17" spans="1:30" x14ac:dyDescent="0.25">
      <c r="A17" s="97" t="str">
        <f>'Copper Data'!M11</f>
        <v>*</v>
      </c>
      <c r="B17" s="163" t="str">
        <f>'Copper Data'!U11</f>
        <v>*</v>
      </c>
      <c r="C17" s="163" t="str">
        <f>'Copper Data'!V11</f>
        <v>*</v>
      </c>
      <c r="D17" s="98" t="e">
        <f>(('Copper Data'!U11+('Mixed Values'!$D$6-1)*'Copper Data'!V11)/'Mixed Values'!$D$6)</f>
        <v>#VALUE!</v>
      </c>
      <c r="E17" s="98" t="str">
        <f>'ZID Criteria'!Y11</f>
        <v>*</v>
      </c>
      <c r="F17" s="98" t="e">
        <f t="shared" si="0"/>
        <v>#VALUE!</v>
      </c>
      <c r="G17" s="98" t="e">
        <f>(('Copper Data'!U11+('Mixed Values'!$D$7-1)*'Copper Data'!V11)/'Mixed Values'!$D$7)</f>
        <v>#VALUE!</v>
      </c>
      <c r="H17" s="98" t="str">
        <f>'RMZ Criteria'!Y11</f>
        <v>*</v>
      </c>
      <c r="I17" s="98" t="e">
        <f t="shared" si="1"/>
        <v>#VALUE!</v>
      </c>
      <c r="J17" s="98" t="e">
        <f>(('Copper Data'!U11+('Mixed Values'!$D$15-1)*'Copper Data'!V11)/('Mixed Values'!$D$15))</f>
        <v>#VALUE!</v>
      </c>
      <c r="K17" s="98" t="str">
        <f>'100% Mix Criteria'!Y11</f>
        <v>*</v>
      </c>
      <c r="L17" s="98" t="e">
        <f t="shared" si="2"/>
        <v>#VALUE!</v>
      </c>
      <c r="M17" s="162"/>
      <c r="AC17" s="2"/>
      <c r="AD17" s="2"/>
    </row>
    <row r="18" spans="1:30" x14ac:dyDescent="0.25">
      <c r="A18" s="97" t="str">
        <f>'Copper Data'!M12</f>
        <v>*</v>
      </c>
      <c r="B18" s="163" t="str">
        <f>'Copper Data'!U12</f>
        <v>*</v>
      </c>
      <c r="C18" s="163" t="str">
        <f>'Copper Data'!V12</f>
        <v>*</v>
      </c>
      <c r="D18" s="98" t="e">
        <f>(('Copper Data'!U12+('Mixed Values'!$D$6-1)*'Copper Data'!V12)/'Mixed Values'!$D$6)</f>
        <v>#VALUE!</v>
      </c>
      <c r="E18" s="98" t="str">
        <f>'ZID Criteria'!Y12</f>
        <v>*</v>
      </c>
      <c r="F18" s="98" t="e">
        <f t="shared" si="0"/>
        <v>#VALUE!</v>
      </c>
      <c r="G18" s="98" t="e">
        <f>(('Copper Data'!U12+('Mixed Values'!$D$7-1)*'Copper Data'!V12)/'Mixed Values'!$D$7)</f>
        <v>#VALUE!</v>
      </c>
      <c r="H18" s="98" t="str">
        <f>'RMZ Criteria'!Y12</f>
        <v>*</v>
      </c>
      <c r="I18" s="98" t="e">
        <f t="shared" si="1"/>
        <v>#VALUE!</v>
      </c>
      <c r="J18" s="98" t="e">
        <f>(('Copper Data'!U12+('Mixed Values'!$D$15-1)*'Copper Data'!V12)/('Mixed Values'!$D$15))</f>
        <v>#VALUE!</v>
      </c>
      <c r="K18" s="98" t="str">
        <f>'100% Mix Criteria'!Y12</f>
        <v>*</v>
      </c>
      <c r="L18" s="98" t="e">
        <f t="shared" si="2"/>
        <v>#VALUE!</v>
      </c>
      <c r="M18" s="162"/>
      <c r="AC18" s="2"/>
      <c r="AD18" s="2"/>
    </row>
    <row r="19" spans="1:30" x14ac:dyDescent="0.25">
      <c r="A19" s="97" t="str">
        <f>'Copper Data'!M13</f>
        <v>*</v>
      </c>
      <c r="B19" s="163" t="str">
        <f>'Copper Data'!U13</f>
        <v>*</v>
      </c>
      <c r="C19" s="163" t="str">
        <f>'Copper Data'!V13</f>
        <v>*</v>
      </c>
      <c r="D19" s="98" t="e">
        <f>(('Copper Data'!U13+('Mixed Values'!$D$6-1)*'Copper Data'!V13)/'Mixed Values'!$D$6)</f>
        <v>#VALUE!</v>
      </c>
      <c r="E19" s="98" t="str">
        <f>'ZID Criteria'!Y13</f>
        <v>*</v>
      </c>
      <c r="F19" s="98" t="e">
        <f t="shared" si="0"/>
        <v>#VALUE!</v>
      </c>
      <c r="G19" s="98" t="e">
        <f>(('Copper Data'!U13+('Mixed Values'!$D$7-1)*'Copper Data'!V13)/'Mixed Values'!$D$7)</f>
        <v>#VALUE!</v>
      </c>
      <c r="H19" s="98" t="str">
        <f>'RMZ Criteria'!Y13</f>
        <v>*</v>
      </c>
      <c r="I19" s="98" t="e">
        <f t="shared" si="1"/>
        <v>#VALUE!</v>
      </c>
      <c r="J19" s="98" t="e">
        <f>(('Copper Data'!U13+('Mixed Values'!$D$15-1)*'Copper Data'!V13)/('Mixed Values'!$D$15))</f>
        <v>#VALUE!</v>
      </c>
      <c r="K19" s="98" t="str">
        <f>'100% Mix Criteria'!Y13</f>
        <v>*</v>
      </c>
      <c r="L19" s="98" t="e">
        <f t="shared" si="2"/>
        <v>#VALUE!</v>
      </c>
      <c r="M19" s="162"/>
      <c r="AC19" s="2"/>
      <c r="AD19" s="2"/>
    </row>
    <row r="20" spans="1:30" x14ac:dyDescent="0.25">
      <c r="A20" s="97" t="str">
        <f>'Copper Data'!M14</f>
        <v>*</v>
      </c>
      <c r="B20" s="163" t="str">
        <f>'Copper Data'!U14</f>
        <v>*</v>
      </c>
      <c r="C20" s="163" t="str">
        <f>'Copper Data'!V14</f>
        <v>*</v>
      </c>
      <c r="D20" s="98" t="e">
        <f>(('Copper Data'!U14+('Mixed Values'!$D$6-1)*'Copper Data'!V14)/'Mixed Values'!$D$6)</f>
        <v>#VALUE!</v>
      </c>
      <c r="E20" s="98" t="str">
        <f>'ZID Criteria'!Y14</f>
        <v>*</v>
      </c>
      <c r="F20" s="98" t="e">
        <f t="shared" si="0"/>
        <v>#VALUE!</v>
      </c>
      <c r="G20" s="98" t="e">
        <f>(('Copper Data'!U14+('Mixed Values'!$D$7-1)*'Copper Data'!V14)/'Mixed Values'!$D$7)</f>
        <v>#VALUE!</v>
      </c>
      <c r="H20" s="98" t="str">
        <f>'RMZ Criteria'!Y14</f>
        <v>*</v>
      </c>
      <c r="I20" s="98" t="e">
        <f t="shared" si="1"/>
        <v>#VALUE!</v>
      </c>
      <c r="J20" s="98" t="e">
        <f>(('Copper Data'!U14+('Mixed Values'!$D$15-1)*'Copper Data'!V14)/('Mixed Values'!$D$15))</f>
        <v>#VALUE!</v>
      </c>
      <c r="K20" s="98" t="str">
        <f>'100% Mix Criteria'!Y14</f>
        <v>*</v>
      </c>
      <c r="L20" s="98" t="e">
        <f t="shared" si="2"/>
        <v>#VALUE!</v>
      </c>
      <c r="M20" s="162"/>
      <c r="AC20" s="2"/>
      <c r="AD20" s="2"/>
    </row>
    <row r="21" spans="1:30" x14ac:dyDescent="0.25">
      <c r="A21" s="97" t="str">
        <f>'Copper Data'!M15</f>
        <v>*</v>
      </c>
      <c r="B21" s="163" t="str">
        <f>'Copper Data'!U15</f>
        <v>*</v>
      </c>
      <c r="C21" s="163" t="str">
        <f>'Copper Data'!V15</f>
        <v>*</v>
      </c>
      <c r="D21" s="98" t="e">
        <f>(('Copper Data'!U15+('Mixed Values'!$D$6-1)*'Copper Data'!V15)/'Mixed Values'!$D$6)</f>
        <v>#VALUE!</v>
      </c>
      <c r="E21" s="98" t="str">
        <f>'ZID Criteria'!Y15</f>
        <v>*</v>
      </c>
      <c r="F21" s="98" t="e">
        <f t="shared" si="0"/>
        <v>#VALUE!</v>
      </c>
      <c r="G21" s="98" t="e">
        <f>(('Copper Data'!U15+('Mixed Values'!$D$7-1)*'Copper Data'!V15)/'Mixed Values'!$D$7)</f>
        <v>#VALUE!</v>
      </c>
      <c r="H21" s="98" t="str">
        <f>'RMZ Criteria'!Y15</f>
        <v>*</v>
      </c>
      <c r="I21" s="98" t="e">
        <f t="shared" si="1"/>
        <v>#VALUE!</v>
      </c>
      <c r="J21" s="98" t="e">
        <f>(('Copper Data'!U15+('Mixed Values'!$D$15-1)*'Copper Data'!V15)/('Mixed Values'!$D$15))</f>
        <v>#VALUE!</v>
      </c>
      <c r="K21" s="98" t="str">
        <f>'100% Mix Criteria'!Y15</f>
        <v>*</v>
      </c>
      <c r="L21" s="98" t="e">
        <f t="shared" si="2"/>
        <v>#VALUE!</v>
      </c>
      <c r="M21" s="162"/>
      <c r="AC21" s="2"/>
      <c r="AD21" s="2"/>
    </row>
    <row r="22" spans="1:30" x14ac:dyDescent="0.25">
      <c r="A22" s="97" t="str">
        <f>'Copper Data'!M16</f>
        <v>*</v>
      </c>
      <c r="B22" s="163" t="str">
        <f>'Copper Data'!U16</f>
        <v>*</v>
      </c>
      <c r="C22" s="163" t="str">
        <f>'Copper Data'!V16</f>
        <v>*</v>
      </c>
      <c r="D22" s="98" t="e">
        <f>(('Copper Data'!U16+('Mixed Values'!$D$6-1)*'Copper Data'!V16)/'Mixed Values'!$D$6)</f>
        <v>#VALUE!</v>
      </c>
      <c r="E22" s="98" t="str">
        <f>'ZID Criteria'!Y16</f>
        <v>*</v>
      </c>
      <c r="F22" s="98" t="e">
        <f t="shared" si="0"/>
        <v>#VALUE!</v>
      </c>
      <c r="G22" s="98" t="e">
        <f>(('Copper Data'!U16+('Mixed Values'!$D$7-1)*'Copper Data'!V16)/'Mixed Values'!$D$7)</f>
        <v>#VALUE!</v>
      </c>
      <c r="H22" s="98" t="str">
        <f>'RMZ Criteria'!Y16</f>
        <v>*</v>
      </c>
      <c r="I22" s="98" t="e">
        <f t="shared" si="1"/>
        <v>#VALUE!</v>
      </c>
      <c r="J22" s="98" t="e">
        <f>(('Copper Data'!U16+('Mixed Values'!$D$15-1)*'Copper Data'!V16)/('Mixed Values'!$D$15))</f>
        <v>#VALUE!</v>
      </c>
      <c r="K22" s="98" t="str">
        <f>'100% Mix Criteria'!Y16</f>
        <v>*</v>
      </c>
      <c r="L22" s="98" t="e">
        <f t="shared" si="2"/>
        <v>#VALUE!</v>
      </c>
      <c r="M22" s="162"/>
      <c r="AC22" s="2"/>
      <c r="AD22" s="2"/>
    </row>
    <row r="23" spans="1:30" x14ac:dyDescent="0.25">
      <c r="A23" s="97" t="str">
        <f>'Copper Data'!M17</f>
        <v>*</v>
      </c>
      <c r="B23" s="163" t="str">
        <f>'Copper Data'!U17</f>
        <v>*</v>
      </c>
      <c r="C23" s="163" t="str">
        <f>'Copper Data'!V17</f>
        <v>*</v>
      </c>
      <c r="D23" s="98" t="e">
        <f>(('Copper Data'!U17+('Mixed Values'!$D$6-1)*'Copper Data'!V17)/'Mixed Values'!$D$6)</f>
        <v>#VALUE!</v>
      </c>
      <c r="E23" s="98" t="str">
        <f>'ZID Criteria'!Y17</f>
        <v>*</v>
      </c>
      <c r="F23" s="98" t="e">
        <f t="shared" si="0"/>
        <v>#VALUE!</v>
      </c>
      <c r="G23" s="98" t="e">
        <f>(('Copper Data'!U17+('Mixed Values'!$D$7-1)*'Copper Data'!V17)/'Mixed Values'!$D$7)</f>
        <v>#VALUE!</v>
      </c>
      <c r="H23" s="98" t="str">
        <f>'RMZ Criteria'!Y17</f>
        <v>*</v>
      </c>
      <c r="I23" s="98" t="e">
        <f t="shared" si="1"/>
        <v>#VALUE!</v>
      </c>
      <c r="J23" s="98" t="e">
        <f>(('Copper Data'!U17+('Mixed Values'!$D$15-1)*'Copper Data'!V17)/('Mixed Values'!$D$15))</f>
        <v>#VALUE!</v>
      </c>
      <c r="K23" s="98" t="str">
        <f>'100% Mix Criteria'!Y17</f>
        <v>*</v>
      </c>
      <c r="L23" s="98" t="e">
        <f t="shared" si="2"/>
        <v>#VALUE!</v>
      </c>
      <c r="M23" s="162"/>
      <c r="AC23" s="2"/>
      <c r="AD23" s="2"/>
    </row>
    <row r="24" spans="1:30" x14ac:dyDescent="0.25">
      <c r="A24" s="97" t="str">
        <f>'Copper Data'!M18</f>
        <v>*</v>
      </c>
      <c r="B24" s="163" t="str">
        <f>'Copper Data'!U18</f>
        <v>*</v>
      </c>
      <c r="C24" s="163" t="str">
        <f>'Copper Data'!V18</f>
        <v>*</v>
      </c>
      <c r="D24" s="98" t="e">
        <f>(('Copper Data'!U18+('Mixed Values'!$D$6-1)*'Copper Data'!V18)/'Mixed Values'!$D$6)</f>
        <v>#VALUE!</v>
      </c>
      <c r="E24" s="98" t="str">
        <f>'ZID Criteria'!Y18</f>
        <v>*</v>
      </c>
      <c r="F24" s="98" t="e">
        <f t="shared" si="0"/>
        <v>#VALUE!</v>
      </c>
      <c r="G24" s="98" t="e">
        <f>(('Copper Data'!U18+('Mixed Values'!$D$7-1)*'Copper Data'!V18)/'Mixed Values'!$D$7)</f>
        <v>#VALUE!</v>
      </c>
      <c r="H24" s="98" t="str">
        <f>'RMZ Criteria'!Y18</f>
        <v>*</v>
      </c>
      <c r="I24" s="98" t="e">
        <f t="shared" si="1"/>
        <v>#VALUE!</v>
      </c>
      <c r="J24" s="98" t="e">
        <f>(('Copper Data'!U18+('Mixed Values'!$D$15-1)*'Copper Data'!V18)/('Mixed Values'!$D$15))</f>
        <v>#VALUE!</v>
      </c>
      <c r="K24" s="98" t="str">
        <f>'100% Mix Criteria'!Y18</f>
        <v>*</v>
      </c>
      <c r="L24" s="98" t="e">
        <f t="shared" si="2"/>
        <v>#VALUE!</v>
      </c>
      <c r="M24" s="162"/>
      <c r="AC24" s="2"/>
      <c r="AD24" s="2"/>
    </row>
    <row r="25" spans="1:30" x14ac:dyDescent="0.25">
      <c r="A25" s="97" t="str">
        <f>'Copper Data'!M19</f>
        <v>*</v>
      </c>
      <c r="B25" s="163" t="str">
        <f>'Copper Data'!U19</f>
        <v>*</v>
      </c>
      <c r="C25" s="163" t="str">
        <f>'Copper Data'!V19</f>
        <v>*</v>
      </c>
      <c r="D25" s="98" t="e">
        <f>(('Copper Data'!U19+('Mixed Values'!$D$6-1)*'Copper Data'!V19)/'Mixed Values'!$D$6)</f>
        <v>#VALUE!</v>
      </c>
      <c r="E25" s="98" t="str">
        <f>'ZID Criteria'!Y19</f>
        <v>*</v>
      </c>
      <c r="F25" s="98" t="e">
        <f t="shared" si="0"/>
        <v>#VALUE!</v>
      </c>
      <c r="G25" s="98" t="e">
        <f>(('Copper Data'!U19+('Mixed Values'!$D$7-1)*'Copper Data'!V19)/'Mixed Values'!$D$7)</f>
        <v>#VALUE!</v>
      </c>
      <c r="H25" s="98" t="str">
        <f>'RMZ Criteria'!Y19</f>
        <v>*</v>
      </c>
      <c r="I25" s="98" t="e">
        <f t="shared" si="1"/>
        <v>#VALUE!</v>
      </c>
      <c r="J25" s="98" t="e">
        <f>(('Copper Data'!U19+('Mixed Values'!$D$15-1)*'Copper Data'!V19)/('Mixed Values'!$D$15))</f>
        <v>#VALUE!</v>
      </c>
      <c r="K25" s="98" t="str">
        <f>'100% Mix Criteria'!Y19</f>
        <v>*</v>
      </c>
      <c r="L25" s="98" t="e">
        <f t="shared" si="2"/>
        <v>#VALUE!</v>
      </c>
      <c r="M25" s="162"/>
      <c r="AC25" s="2"/>
      <c r="AD25" s="2"/>
    </row>
    <row r="26" spans="1:30" x14ac:dyDescent="0.25">
      <c r="A26" s="97" t="str">
        <f>'Copper Data'!M20</f>
        <v>*</v>
      </c>
      <c r="B26" s="163" t="str">
        <f>'Copper Data'!U20</f>
        <v>*</v>
      </c>
      <c r="C26" s="163" t="str">
        <f>'Copper Data'!V20</f>
        <v>*</v>
      </c>
      <c r="D26" s="98" t="e">
        <f>(('Copper Data'!U20+('Mixed Values'!$D$6-1)*'Copper Data'!V20)/'Mixed Values'!$D$6)</f>
        <v>#VALUE!</v>
      </c>
      <c r="E26" s="98" t="str">
        <f>'ZID Criteria'!Y20</f>
        <v>*</v>
      </c>
      <c r="F26" s="98" t="e">
        <f t="shared" si="0"/>
        <v>#VALUE!</v>
      </c>
      <c r="G26" s="98" t="e">
        <f>(('Copper Data'!U20+('Mixed Values'!$D$7-1)*'Copper Data'!V20)/'Mixed Values'!$D$7)</f>
        <v>#VALUE!</v>
      </c>
      <c r="H26" s="98" t="str">
        <f>'RMZ Criteria'!Y20</f>
        <v>*</v>
      </c>
      <c r="I26" s="98" t="e">
        <f t="shared" si="1"/>
        <v>#VALUE!</v>
      </c>
      <c r="J26" s="98" t="e">
        <f>(('Copper Data'!U20+('Mixed Values'!$D$15-1)*'Copper Data'!V20)/('Mixed Values'!$D$15))</f>
        <v>#VALUE!</v>
      </c>
      <c r="K26" s="98" t="str">
        <f>'100% Mix Criteria'!Y20</f>
        <v>*</v>
      </c>
      <c r="L26" s="98" t="e">
        <f t="shared" si="2"/>
        <v>#VALUE!</v>
      </c>
      <c r="M26" s="162"/>
      <c r="AC26" s="2"/>
      <c r="AD26" s="2"/>
    </row>
    <row r="27" spans="1:30" x14ac:dyDescent="0.25">
      <c r="A27" s="97" t="str">
        <f>'Copper Data'!M21</f>
        <v>*</v>
      </c>
      <c r="B27" s="163" t="str">
        <f>'Copper Data'!U21</f>
        <v>*</v>
      </c>
      <c r="C27" s="163" t="str">
        <f>'Copper Data'!V21</f>
        <v>*</v>
      </c>
      <c r="D27" s="98" t="e">
        <f>(('Copper Data'!U21+('Mixed Values'!$D$6-1)*'Copper Data'!V21)/'Mixed Values'!$D$6)</f>
        <v>#VALUE!</v>
      </c>
      <c r="E27" s="98" t="str">
        <f>'ZID Criteria'!Y21</f>
        <v>*</v>
      </c>
      <c r="F27" s="98" t="e">
        <f t="shared" si="0"/>
        <v>#VALUE!</v>
      </c>
      <c r="G27" s="98" t="e">
        <f>(('Copper Data'!U21+('Mixed Values'!$D$7-1)*'Copper Data'!V21)/'Mixed Values'!$D$7)</f>
        <v>#VALUE!</v>
      </c>
      <c r="H27" s="98" t="str">
        <f>'RMZ Criteria'!Y21</f>
        <v>*</v>
      </c>
      <c r="I27" s="98" t="e">
        <f t="shared" si="1"/>
        <v>#VALUE!</v>
      </c>
      <c r="J27" s="98" t="e">
        <f>(('Copper Data'!U21+('Mixed Values'!$D$15-1)*'Copper Data'!V21)/('Mixed Values'!$D$15))</f>
        <v>#VALUE!</v>
      </c>
      <c r="K27" s="98" t="str">
        <f>'100% Mix Criteria'!Y21</f>
        <v>*</v>
      </c>
      <c r="L27" s="98" t="e">
        <f t="shared" si="2"/>
        <v>#VALUE!</v>
      </c>
      <c r="M27" s="162"/>
      <c r="AC27" s="2"/>
      <c r="AD27" s="2"/>
    </row>
    <row r="28" spans="1:30" x14ac:dyDescent="0.25">
      <c r="A28" s="97" t="str">
        <f>'Copper Data'!M22</f>
        <v>*</v>
      </c>
      <c r="B28" s="163" t="str">
        <f>'Copper Data'!U22</f>
        <v>*</v>
      </c>
      <c r="C28" s="163" t="str">
        <f>'Copper Data'!V22</f>
        <v>*</v>
      </c>
      <c r="D28" s="98" t="e">
        <f>(('Copper Data'!U22+('Mixed Values'!$D$6-1)*'Copper Data'!V22)/'Mixed Values'!$D$6)</f>
        <v>#VALUE!</v>
      </c>
      <c r="E28" s="98" t="str">
        <f>'ZID Criteria'!Y22</f>
        <v>*</v>
      </c>
      <c r="F28" s="98" t="e">
        <f t="shared" si="0"/>
        <v>#VALUE!</v>
      </c>
      <c r="G28" s="98" t="e">
        <f>(('Copper Data'!U22+('Mixed Values'!$D$7-1)*'Copper Data'!V22)/'Mixed Values'!$D$7)</f>
        <v>#VALUE!</v>
      </c>
      <c r="H28" s="98" t="str">
        <f>'RMZ Criteria'!Y22</f>
        <v>*</v>
      </c>
      <c r="I28" s="98" t="e">
        <f t="shared" si="1"/>
        <v>#VALUE!</v>
      </c>
      <c r="J28" s="98" t="e">
        <f>(('Copper Data'!U22+('Mixed Values'!$D$15-1)*'Copper Data'!V22)/('Mixed Values'!$D$15))</f>
        <v>#VALUE!</v>
      </c>
      <c r="K28" s="98" t="str">
        <f>'100% Mix Criteria'!Y22</f>
        <v>*</v>
      </c>
      <c r="L28" s="98" t="e">
        <f t="shared" si="2"/>
        <v>#VALUE!</v>
      </c>
      <c r="M28" s="162"/>
      <c r="AC28" s="2"/>
      <c r="AD28" s="2"/>
    </row>
    <row r="29" spans="1:30" x14ac:dyDescent="0.25">
      <c r="A29" s="97" t="str">
        <f>'Copper Data'!M23</f>
        <v>*</v>
      </c>
      <c r="B29" s="163" t="str">
        <f>'Copper Data'!U23</f>
        <v>*</v>
      </c>
      <c r="C29" s="163" t="str">
        <f>'Copper Data'!V23</f>
        <v>*</v>
      </c>
      <c r="D29" s="98" t="e">
        <f>(('Copper Data'!U23+('Mixed Values'!$D$6-1)*'Copper Data'!V23)/'Mixed Values'!$D$6)</f>
        <v>#VALUE!</v>
      </c>
      <c r="E29" s="98" t="str">
        <f>'ZID Criteria'!Y23</f>
        <v>*</v>
      </c>
      <c r="F29" s="98" t="e">
        <f t="shared" si="0"/>
        <v>#VALUE!</v>
      </c>
      <c r="G29" s="98" t="e">
        <f>(('Copper Data'!U23+('Mixed Values'!$D$7-1)*'Copper Data'!V23)/'Mixed Values'!$D$7)</f>
        <v>#VALUE!</v>
      </c>
      <c r="H29" s="98" t="str">
        <f>'RMZ Criteria'!Y23</f>
        <v>*</v>
      </c>
      <c r="I29" s="98" t="e">
        <f t="shared" si="1"/>
        <v>#VALUE!</v>
      </c>
      <c r="J29" s="98" t="e">
        <f>(('Copper Data'!U23+('Mixed Values'!$D$15-1)*'Copper Data'!V23)/('Mixed Values'!$D$15))</f>
        <v>#VALUE!</v>
      </c>
      <c r="K29" s="98" t="str">
        <f>'100% Mix Criteria'!Y23</f>
        <v>*</v>
      </c>
      <c r="L29" s="98" t="e">
        <f t="shared" si="2"/>
        <v>#VALUE!</v>
      </c>
      <c r="M29" s="162"/>
      <c r="AC29" s="2"/>
      <c r="AD29" s="2"/>
    </row>
    <row r="30" spans="1:30" x14ac:dyDescent="0.25">
      <c r="A30" s="97" t="str">
        <f>'Copper Data'!M24</f>
        <v>*</v>
      </c>
      <c r="B30" s="163" t="str">
        <f>'Copper Data'!U24</f>
        <v>*</v>
      </c>
      <c r="C30" s="163" t="str">
        <f>'Copper Data'!V24</f>
        <v>*</v>
      </c>
      <c r="D30" s="98" t="e">
        <f>(('Copper Data'!U24+('Mixed Values'!$D$6-1)*'Copper Data'!V24)/'Mixed Values'!$D$6)</f>
        <v>#VALUE!</v>
      </c>
      <c r="E30" s="98" t="str">
        <f>'ZID Criteria'!Y24</f>
        <v>*</v>
      </c>
      <c r="F30" s="98" t="e">
        <f t="shared" si="0"/>
        <v>#VALUE!</v>
      </c>
      <c r="G30" s="98" t="e">
        <f>(('Copper Data'!U24+('Mixed Values'!$D$7-1)*'Copper Data'!V24)/'Mixed Values'!$D$7)</f>
        <v>#VALUE!</v>
      </c>
      <c r="H30" s="98" t="str">
        <f>'RMZ Criteria'!Y24</f>
        <v>*</v>
      </c>
      <c r="I30" s="98" t="e">
        <f t="shared" si="1"/>
        <v>#VALUE!</v>
      </c>
      <c r="J30" s="98" t="e">
        <f>(('Copper Data'!U24+('Mixed Values'!$D$15-1)*'Copper Data'!V24)/('Mixed Values'!$D$15))</f>
        <v>#VALUE!</v>
      </c>
      <c r="K30" s="98" t="str">
        <f>'100% Mix Criteria'!Y24</f>
        <v>*</v>
      </c>
      <c r="L30" s="98" t="e">
        <f t="shared" si="2"/>
        <v>#VALUE!</v>
      </c>
      <c r="M30" s="162"/>
      <c r="AC30" s="2"/>
      <c r="AD30" s="2"/>
    </row>
    <row r="31" spans="1:30" x14ac:dyDescent="0.25">
      <c r="A31" s="97" t="str">
        <f>'Copper Data'!M25</f>
        <v>*</v>
      </c>
      <c r="B31" s="163" t="str">
        <f>'Copper Data'!U25</f>
        <v>*</v>
      </c>
      <c r="C31" s="163" t="str">
        <f>'Copper Data'!V25</f>
        <v>*</v>
      </c>
      <c r="D31" s="98" t="e">
        <f>(('Copper Data'!U25+('Mixed Values'!$D$6-1)*'Copper Data'!V25)/'Mixed Values'!$D$6)</f>
        <v>#VALUE!</v>
      </c>
      <c r="E31" s="98" t="str">
        <f>'ZID Criteria'!Y25</f>
        <v>*</v>
      </c>
      <c r="F31" s="98" t="e">
        <f t="shared" si="0"/>
        <v>#VALUE!</v>
      </c>
      <c r="G31" s="98" t="e">
        <f>(('Copper Data'!U25+('Mixed Values'!$D$7-1)*'Copper Data'!V25)/'Mixed Values'!$D$7)</f>
        <v>#VALUE!</v>
      </c>
      <c r="H31" s="98" t="str">
        <f>'RMZ Criteria'!Y25</f>
        <v>*</v>
      </c>
      <c r="I31" s="98" t="e">
        <f t="shared" si="1"/>
        <v>#VALUE!</v>
      </c>
      <c r="J31" s="98" t="e">
        <f>(('Copper Data'!U25+('Mixed Values'!$D$15-1)*'Copper Data'!V25)/('Mixed Values'!$D$15))</f>
        <v>#VALUE!</v>
      </c>
      <c r="K31" s="98" t="str">
        <f>'100% Mix Criteria'!Y25</f>
        <v>*</v>
      </c>
      <c r="L31" s="98" t="e">
        <f t="shared" si="2"/>
        <v>#VALUE!</v>
      </c>
      <c r="M31" s="162"/>
      <c r="AC31" s="2"/>
      <c r="AD31" s="2"/>
    </row>
    <row r="32" spans="1:30" x14ac:dyDescent="0.25">
      <c r="A32" s="97" t="str">
        <f>'Copper Data'!M26</f>
        <v>*</v>
      </c>
      <c r="B32" s="163" t="str">
        <f>'Copper Data'!U26</f>
        <v>*</v>
      </c>
      <c r="C32" s="163" t="str">
        <f>'Copper Data'!V26</f>
        <v>*</v>
      </c>
      <c r="D32" s="98" t="e">
        <f>(('Copper Data'!U26+('Mixed Values'!$D$6-1)*'Copper Data'!V26)/'Mixed Values'!$D$6)</f>
        <v>#VALUE!</v>
      </c>
      <c r="E32" s="98" t="str">
        <f>'ZID Criteria'!Y26</f>
        <v>*</v>
      </c>
      <c r="F32" s="98" t="e">
        <f t="shared" si="0"/>
        <v>#VALUE!</v>
      </c>
      <c r="G32" s="98" t="e">
        <f>(('Copper Data'!U26+('Mixed Values'!$D$7-1)*'Copper Data'!V26)/'Mixed Values'!$D$7)</f>
        <v>#VALUE!</v>
      </c>
      <c r="H32" s="98" t="str">
        <f>'RMZ Criteria'!Y26</f>
        <v>*</v>
      </c>
      <c r="I32" s="98" t="e">
        <f t="shared" si="1"/>
        <v>#VALUE!</v>
      </c>
      <c r="J32" s="98" t="e">
        <f>(('Copper Data'!U26+('Mixed Values'!$D$15-1)*'Copper Data'!V26)/('Mixed Values'!$D$15))</f>
        <v>#VALUE!</v>
      </c>
      <c r="K32" s="98" t="str">
        <f>'100% Mix Criteria'!Y26</f>
        <v>*</v>
      </c>
      <c r="L32" s="98" t="e">
        <f t="shared" si="2"/>
        <v>#VALUE!</v>
      </c>
      <c r="M32" s="162"/>
      <c r="AC32" s="2"/>
      <c r="AD32" s="2"/>
    </row>
    <row r="33" spans="1:30" x14ac:dyDescent="0.25">
      <c r="A33" s="97" t="str">
        <f>'Copper Data'!M27</f>
        <v>*</v>
      </c>
      <c r="B33" s="163" t="str">
        <f>'Copper Data'!U27</f>
        <v>*</v>
      </c>
      <c r="C33" s="163" t="str">
        <f>'Copper Data'!V27</f>
        <v>*</v>
      </c>
      <c r="D33" s="98" t="e">
        <f>(('Copper Data'!U27+('Mixed Values'!$D$6-1)*'Copper Data'!V27)/'Mixed Values'!$D$6)</f>
        <v>#VALUE!</v>
      </c>
      <c r="E33" s="98" t="str">
        <f>'ZID Criteria'!Y27</f>
        <v>*</v>
      </c>
      <c r="F33" s="98" t="e">
        <f t="shared" si="0"/>
        <v>#VALUE!</v>
      </c>
      <c r="G33" s="98" t="e">
        <f>(('Copper Data'!U27+('Mixed Values'!$D$7-1)*'Copper Data'!V27)/'Mixed Values'!$D$7)</f>
        <v>#VALUE!</v>
      </c>
      <c r="H33" s="98" t="str">
        <f>'RMZ Criteria'!Y27</f>
        <v>*</v>
      </c>
      <c r="I33" s="98" t="e">
        <f t="shared" si="1"/>
        <v>#VALUE!</v>
      </c>
      <c r="J33" s="98" t="e">
        <f>(('Copper Data'!U27+('Mixed Values'!$D$15-1)*'Copper Data'!V27)/('Mixed Values'!$D$15))</f>
        <v>#VALUE!</v>
      </c>
      <c r="K33" s="98" t="str">
        <f>'100% Mix Criteria'!Y27</f>
        <v>*</v>
      </c>
      <c r="L33" s="98" t="e">
        <f t="shared" si="2"/>
        <v>#VALUE!</v>
      </c>
      <c r="M33" s="162"/>
      <c r="AC33" s="2"/>
      <c r="AD33" s="2"/>
    </row>
    <row r="34" spans="1:30" x14ac:dyDescent="0.25">
      <c r="A34" s="97" t="str">
        <f>'Copper Data'!M28</f>
        <v>*</v>
      </c>
      <c r="B34" s="163" t="str">
        <f>'Copper Data'!U28</f>
        <v>*</v>
      </c>
      <c r="C34" s="163" t="str">
        <f>'Copper Data'!V28</f>
        <v>*</v>
      </c>
      <c r="D34" s="98" t="e">
        <f>(('Copper Data'!U28+('Mixed Values'!$D$6-1)*'Copper Data'!V28)/'Mixed Values'!$D$6)</f>
        <v>#VALUE!</v>
      </c>
      <c r="E34" s="98" t="str">
        <f>'ZID Criteria'!Y28</f>
        <v>*</v>
      </c>
      <c r="F34" s="98" t="e">
        <f t="shared" si="0"/>
        <v>#VALUE!</v>
      </c>
      <c r="G34" s="98" t="e">
        <f>(('Copper Data'!U28+('Mixed Values'!$D$7-1)*'Copper Data'!V28)/'Mixed Values'!$D$7)</f>
        <v>#VALUE!</v>
      </c>
      <c r="H34" s="98" t="str">
        <f>'RMZ Criteria'!Y28</f>
        <v>*</v>
      </c>
      <c r="I34" s="98" t="e">
        <f t="shared" si="1"/>
        <v>#VALUE!</v>
      </c>
      <c r="J34" s="98" t="e">
        <f>(('Copper Data'!U28+('Mixed Values'!$D$15-1)*'Copper Data'!V28)/('Mixed Values'!$D$15))</f>
        <v>#VALUE!</v>
      </c>
      <c r="K34" s="98" t="str">
        <f>'100% Mix Criteria'!Y28</f>
        <v>*</v>
      </c>
      <c r="L34" s="98" t="e">
        <f t="shared" si="2"/>
        <v>#VALUE!</v>
      </c>
      <c r="M34" s="162"/>
      <c r="AC34" s="2"/>
      <c r="AD34" s="2"/>
    </row>
    <row r="35" spans="1:30" x14ac:dyDescent="0.25">
      <c r="A35" s="97" t="str">
        <f>'Copper Data'!M29</f>
        <v>*</v>
      </c>
      <c r="B35" s="163" t="str">
        <f>'Copper Data'!U29</f>
        <v>*</v>
      </c>
      <c r="C35" s="163" t="str">
        <f>'Copper Data'!V29</f>
        <v>*</v>
      </c>
      <c r="D35" s="98" t="e">
        <f>(('Copper Data'!U29+('Mixed Values'!$D$6-1)*'Copper Data'!V29)/'Mixed Values'!$D$6)</f>
        <v>#VALUE!</v>
      </c>
      <c r="E35" s="98" t="str">
        <f>'ZID Criteria'!Y29</f>
        <v>*</v>
      </c>
      <c r="F35" s="98" t="e">
        <f t="shared" si="0"/>
        <v>#VALUE!</v>
      </c>
      <c r="G35" s="98" t="e">
        <f>(('Copper Data'!U29+('Mixed Values'!$D$7-1)*'Copper Data'!V29)/'Mixed Values'!$D$7)</f>
        <v>#VALUE!</v>
      </c>
      <c r="H35" s="98" t="str">
        <f>'RMZ Criteria'!Y29</f>
        <v>*</v>
      </c>
      <c r="I35" s="98" t="e">
        <f t="shared" si="1"/>
        <v>#VALUE!</v>
      </c>
      <c r="J35" s="98" t="e">
        <f>(('Copper Data'!U29+('Mixed Values'!$D$15-1)*'Copper Data'!V29)/('Mixed Values'!$D$15))</f>
        <v>#VALUE!</v>
      </c>
      <c r="K35" s="98" t="str">
        <f>'100% Mix Criteria'!Y29</f>
        <v>*</v>
      </c>
      <c r="L35" s="98" t="e">
        <f t="shared" si="2"/>
        <v>#VALUE!</v>
      </c>
      <c r="M35" s="162"/>
      <c r="AC35" s="2"/>
      <c r="AD35" s="2"/>
    </row>
    <row r="36" spans="1:30" x14ac:dyDescent="0.25">
      <c r="A36" s="97" t="str">
        <f>'Copper Data'!M30</f>
        <v>*</v>
      </c>
      <c r="B36" s="163" t="str">
        <f>'Copper Data'!U30</f>
        <v>*</v>
      </c>
      <c r="C36" s="163" t="str">
        <f>'Copper Data'!V30</f>
        <v>*</v>
      </c>
      <c r="D36" s="98" t="e">
        <f>(('Copper Data'!U30+('Mixed Values'!$D$6-1)*'Copper Data'!V30)/'Mixed Values'!$D$6)</f>
        <v>#VALUE!</v>
      </c>
      <c r="E36" s="98" t="str">
        <f>'ZID Criteria'!Y30</f>
        <v>*</v>
      </c>
      <c r="F36" s="98" t="e">
        <f t="shared" si="0"/>
        <v>#VALUE!</v>
      </c>
      <c r="G36" s="98" t="e">
        <f>(('Copper Data'!U30+('Mixed Values'!$D$7-1)*'Copper Data'!V30)/'Mixed Values'!$D$7)</f>
        <v>#VALUE!</v>
      </c>
      <c r="H36" s="98" t="str">
        <f>'RMZ Criteria'!Y30</f>
        <v>*</v>
      </c>
      <c r="I36" s="98" t="e">
        <f t="shared" si="1"/>
        <v>#VALUE!</v>
      </c>
      <c r="J36" s="98" t="e">
        <f>(('Copper Data'!U30+('Mixed Values'!$D$15-1)*'Copper Data'!V30)/('Mixed Values'!$D$15))</f>
        <v>#VALUE!</v>
      </c>
      <c r="K36" s="98" t="str">
        <f>'100% Mix Criteria'!Y30</f>
        <v>*</v>
      </c>
      <c r="L36" s="98" t="e">
        <f t="shared" si="2"/>
        <v>#VALUE!</v>
      </c>
      <c r="M36" s="162"/>
      <c r="AC36" s="2"/>
      <c r="AD36" s="2"/>
    </row>
    <row r="37" spans="1:30" s="2" customFormat="1" x14ac:dyDescent="0.25">
      <c r="A37" s="97" t="str">
        <f>'Copper Data'!M31</f>
        <v>*</v>
      </c>
      <c r="B37" s="163" t="str">
        <f>'Copper Data'!U31</f>
        <v>*</v>
      </c>
      <c r="C37" s="163" t="str">
        <f>'Copper Data'!V31</f>
        <v>*</v>
      </c>
      <c r="D37" s="98" t="e">
        <f>(('Copper Data'!U31+('Mixed Values'!$D$6-1)*'Copper Data'!V31)/'Mixed Values'!$D$6)</f>
        <v>#VALUE!</v>
      </c>
      <c r="E37" s="98" t="str">
        <f>'ZID Criteria'!Y31</f>
        <v>*</v>
      </c>
      <c r="F37" s="98" t="e">
        <f t="shared" si="0"/>
        <v>#VALUE!</v>
      </c>
      <c r="G37" s="98" t="e">
        <f>(('Copper Data'!U31+('Mixed Values'!$D$7-1)*'Copper Data'!V31)/'Mixed Values'!$D$7)</f>
        <v>#VALUE!</v>
      </c>
      <c r="H37" s="98" t="str">
        <f>'RMZ Criteria'!Y31</f>
        <v>*</v>
      </c>
      <c r="I37" s="98" t="e">
        <f t="shared" si="1"/>
        <v>#VALUE!</v>
      </c>
      <c r="J37" s="98" t="e">
        <f>(('Copper Data'!U31+('Mixed Values'!$D$15-1)*'Copper Data'!V31)/('Mixed Values'!$D$15))</f>
        <v>#VALUE!</v>
      </c>
      <c r="K37" s="98" t="str">
        <f>'100% Mix Criteria'!Y31</f>
        <v>*</v>
      </c>
      <c r="L37" s="98" t="e">
        <f t="shared" si="2"/>
        <v>#VALUE!</v>
      </c>
      <c r="M37" s="162"/>
    </row>
    <row r="38" spans="1:30" s="2" customFormat="1" x14ac:dyDescent="0.25">
      <c r="A38" s="97" t="str">
        <f>'Copper Data'!M32</f>
        <v>*</v>
      </c>
      <c r="B38" s="163" t="str">
        <f>'Copper Data'!U32</f>
        <v>*</v>
      </c>
      <c r="C38" s="163" t="str">
        <f>'Copper Data'!V32</f>
        <v>*</v>
      </c>
      <c r="D38" s="98" t="e">
        <f>(('Copper Data'!U32+('Mixed Values'!$D$6-1)*'Copper Data'!V32)/'Mixed Values'!$D$6)</f>
        <v>#VALUE!</v>
      </c>
      <c r="E38" s="98" t="str">
        <f>'ZID Criteria'!Y32</f>
        <v>*</v>
      </c>
      <c r="F38" s="98" t="e">
        <f t="shared" si="0"/>
        <v>#VALUE!</v>
      </c>
      <c r="G38" s="98" t="e">
        <f>(('Copper Data'!U32+('Mixed Values'!$D$7-1)*'Copper Data'!V32)/'Mixed Values'!$D$7)</f>
        <v>#VALUE!</v>
      </c>
      <c r="H38" s="98" t="str">
        <f>'RMZ Criteria'!Y32</f>
        <v>*</v>
      </c>
      <c r="I38" s="98" t="e">
        <f t="shared" si="1"/>
        <v>#VALUE!</v>
      </c>
      <c r="J38" s="98" t="e">
        <f>(('Copper Data'!U32+('Mixed Values'!$D$15-1)*'Copper Data'!V32)/('Mixed Values'!$D$15))</f>
        <v>#VALUE!</v>
      </c>
      <c r="K38" s="98" t="str">
        <f>'100% Mix Criteria'!Y32</f>
        <v>*</v>
      </c>
      <c r="L38" s="98" t="e">
        <f t="shared" si="2"/>
        <v>#VALUE!</v>
      </c>
      <c r="M38" s="162"/>
    </row>
    <row r="39" spans="1:30" s="2" customFormat="1" x14ac:dyDescent="0.25">
      <c r="A39" s="97" t="str">
        <f>'Copper Data'!M33</f>
        <v>*</v>
      </c>
      <c r="B39" s="163" t="str">
        <f>'Copper Data'!U33</f>
        <v>*</v>
      </c>
      <c r="C39" s="163" t="str">
        <f>'Copper Data'!V33</f>
        <v>*</v>
      </c>
      <c r="D39" s="98" t="e">
        <f>(('Copper Data'!U33+('Mixed Values'!$D$6-1)*'Copper Data'!V33)/'Mixed Values'!$D$6)</f>
        <v>#VALUE!</v>
      </c>
      <c r="E39" s="98" t="str">
        <f>'ZID Criteria'!Y33</f>
        <v>*</v>
      </c>
      <c r="F39" s="98" t="e">
        <f t="shared" si="0"/>
        <v>#VALUE!</v>
      </c>
      <c r="G39" s="98" t="e">
        <f>(('Copper Data'!U33+('Mixed Values'!$D$7-1)*'Copper Data'!V33)/'Mixed Values'!$D$7)</f>
        <v>#VALUE!</v>
      </c>
      <c r="H39" s="98" t="str">
        <f>'RMZ Criteria'!Y33</f>
        <v>*</v>
      </c>
      <c r="I39" s="98" t="e">
        <f t="shared" si="1"/>
        <v>#VALUE!</v>
      </c>
      <c r="J39" s="98" t="e">
        <f>(('Copper Data'!U33+('Mixed Values'!$D$15-1)*'Copper Data'!V33)/('Mixed Values'!$D$15))</f>
        <v>#VALUE!</v>
      </c>
      <c r="K39" s="98" t="str">
        <f>'100% Mix Criteria'!Y33</f>
        <v>*</v>
      </c>
      <c r="L39" s="98" t="e">
        <f t="shared" si="2"/>
        <v>#VALUE!</v>
      </c>
      <c r="M39" s="162"/>
    </row>
    <row r="40" spans="1:30" s="2" customFormat="1" x14ac:dyDescent="0.25">
      <c r="A40" s="97" t="str">
        <f>'Copper Data'!M34</f>
        <v>*</v>
      </c>
      <c r="B40" s="163" t="str">
        <f>'Copper Data'!U34</f>
        <v>*</v>
      </c>
      <c r="C40" s="163" t="str">
        <f>'Copper Data'!V34</f>
        <v>*</v>
      </c>
      <c r="D40" s="98" t="e">
        <f>(('Copper Data'!U34+('Mixed Values'!$D$6-1)*'Copper Data'!V34)/'Mixed Values'!$D$6)</f>
        <v>#VALUE!</v>
      </c>
      <c r="E40" s="98" t="str">
        <f>'ZID Criteria'!Y34</f>
        <v>*</v>
      </c>
      <c r="F40" s="98" t="e">
        <f t="shared" si="0"/>
        <v>#VALUE!</v>
      </c>
      <c r="G40" s="98" t="e">
        <f>(('Copper Data'!U34+('Mixed Values'!$D$7-1)*'Copper Data'!V34)/'Mixed Values'!$D$7)</f>
        <v>#VALUE!</v>
      </c>
      <c r="H40" s="98" t="str">
        <f>'RMZ Criteria'!Y34</f>
        <v>*</v>
      </c>
      <c r="I40" s="98" t="e">
        <f t="shared" si="1"/>
        <v>#VALUE!</v>
      </c>
      <c r="J40" s="98" t="e">
        <f>(('Copper Data'!U34+('Mixed Values'!$D$15-1)*'Copper Data'!V34)/('Mixed Values'!$D$15))</f>
        <v>#VALUE!</v>
      </c>
      <c r="K40" s="98" t="str">
        <f>'100% Mix Criteria'!Y34</f>
        <v>*</v>
      </c>
      <c r="L40" s="98" t="e">
        <f t="shared" si="2"/>
        <v>#VALUE!</v>
      </c>
      <c r="M40" s="162"/>
    </row>
    <row r="41" spans="1:30" s="2" customFormat="1" x14ac:dyDescent="0.25">
      <c r="A41" s="97" t="str">
        <f>'Copper Data'!M35</f>
        <v>*</v>
      </c>
      <c r="B41" s="163" t="str">
        <f>'Copper Data'!U35</f>
        <v>*</v>
      </c>
      <c r="C41" s="163" t="str">
        <f>'Copper Data'!V35</f>
        <v>*</v>
      </c>
      <c r="D41" s="98" t="e">
        <f>(('Copper Data'!U35+('Mixed Values'!$D$6-1)*'Copper Data'!V35)/'Mixed Values'!$D$6)</f>
        <v>#VALUE!</v>
      </c>
      <c r="E41" s="98" t="str">
        <f>'ZID Criteria'!Y35</f>
        <v>*</v>
      </c>
      <c r="F41" s="98" t="e">
        <f t="shared" si="0"/>
        <v>#VALUE!</v>
      </c>
      <c r="G41" s="98" t="e">
        <f>(('Copper Data'!U35+('Mixed Values'!$D$7-1)*'Copper Data'!V35)/'Mixed Values'!$D$7)</f>
        <v>#VALUE!</v>
      </c>
      <c r="H41" s="98" t="str">
        <f>'RMZ Criteria'!Y35</f>
        <v>*</v>
      </c>
      <c r="I41" s="98" t="e">
        <f t="shared" si="1"/>
        <v>#VALUE!</v>
      </c>
      <c r="J41" s="98" t="e">
        <f>(('Copper Data'!U35+('Mixed Values'!$D$15-1)*'Copper Data'!V35)/('Mixed Values'!$D$15))</f>
        <v>#VALUE!</v>
      </c>
      <c r="K41" s="98" t="str">
        <f>'100% Mix Criteria'!Y35</f>
        <v>*</v>
      </c>
      <c r="L41" s="98" t="e">
        <f t="shared" si="2"/>
        <v>#VALUE!</v>
      </c>
      <c r="M41" s="162"/>
    </row>
    <row r="42" spans="1:30" s="2" customFormat="1" x14ac:dyDescent="0.25">
      <c r="A42" s="97" t="str">
        <f>'Copper Data'!M36</f>
        <v>*</v>
      </c>
      <c r="B42" s="163" t="str">
        <f>'Copper Data'!U36</f>
        <v>*</v>
      </c>
      <c r="C42" s="163" t="str">
        <f>'Copper Data'!V36</f>
        <v>*</v>
      </c>
      <c r="D42" s="98" t="e">
        <f>(('Copper Data'!U36+('Mixed Values'!$D$6-1)*'Copper Data'!V36)/'Mixed Values'!$D$6)</f>
        <v>#VALUE!</v>
      </c>
      <c r="E42" s="98" t="str">
        <f>'ZID Criteria'!Y36</f>
        <v>*</v>
      </c>
      <c r="F42" s="98" t="e">
        <f t="shared" si="0"/>
        <v>#VALUE!</v>
      </c>
      <c r="G42" s="98" t="e">
        <f>(('Copper Data'!U36+('Mixed Values'!$D$7-1)*'Copper Data'!V36)/'Mixed Values'!$D$7)</f>
        <v>#VALUE!</v>
      </c>
      <c r="H42" s="98" t="str">
        <f>'RMZ Criteria'!Y36</f>
        <v>*</v>
      </c>
      <c r="I42" s="98" t="e">
        <f t="shared" si="1"/>
        <v>#VALUE!</v>
      </c>
      <c r="J42" s="98" t="e">
        <f>(('Copper Data'!U36+('Mixed Values'!$D$15-1)*'Copper Data'!V36)/('Mixed Values'!$D$15))</f>
        <v>#VALUE!</v>
      </c>
      <c r="K42" s="98" t="str">
        <f>'100% Mix Criteria'!Y36</f>
        <v>*</v>
      </c>
      <c r="L42" s="98" t="e">
        <f t="shared" si="2"/>
        <v>#VALUE!</v>
      </c>
      <c r="M42" s="162"/>
    </row>
    <row r="43" spans="1:30" s="2" customFormat="1" x14ac:dyDescent="0.25">
      <c r="A43" s="97" t="str">
        <f>'Copper Data'!M37</f>
        <v>*</v>
      </c>
      <c r="B43" s="163" t="str">
        <f>'Copper Data'!U37</f>
        <v>*</v>
      </c>
      <c r="C43" s="163" t="str">
        <f>'Copper Data'!V37</f>
        <v>*</v>
      </c>
      <c r="D43" s="98" t="e">
        <f>(('Copper Data'!U37+('Mixed Values'!$D$6-1)*'Copper Data'!V37)/'Mixed Values'!$D$6)</f>
        <v>#VALUE!</v>
      </c>
      <c r="E43" s="98" t="str">
        <f>'ZID Criteria'!Y37</f>
        <v>*</v>
      </c>
      <c r="F43" s="98" t="e">
        <f t="shared" si="0"/>
        <v>#VALUE!</v>
      </c>
      <c r="G43" s="98" t="e">
        <f>(('Copper Data'!U37+('Mixed Values'!$D$7-1)*'Copper Data'!V37)/'Mixed Values'!$D$7)</f>
        <v>#VALUE!</v>
      </c>
      <c r="H43" s="98" t="str">
        <f>'RMZ Criteria'!Y37</f>
        <v>*</v>
      </c>
      <c r="I43" s="98" t="e">
        <f t="shared" si="1"/>
        <v>#VALUE!</v>
      </c>
      <c r="J43" s="98" t="e">
        <f>(('Copper Data'!U37+('Mixed Values'!$D$15-1)*'Copper Data'!V37)/('Mixed Values'!$D$15))</f>
        <v>#VALUE!</v>
      </c>
      <c r="K43" s="98" t="str">
        <f>'100% Mix Criteria'!Y37</f>
        <v>*</v>
      </c>
      <c r="L43" s="98" t="e">
        <f t="shared" si="2"/>
        <v>#VALUE!</v>
      </c>
      <c r="M43" s="162"/>
    </row>
    <row r="44" spans="1:30" s="2" customFormat="1" x14ac:dyDescent="0.25">
      <c r="A44" s="97" t="str">
        <f>'Copper Data'!M38</f>
        <v>*</v>
      </c>
      <c r="B44" s="163" t="str">
        <f>'Copper Data'!U38</f>
        <v>*</v>
      </c>
      <c r="C44" s="163" t="str">
        <f>'Copper Data'!V38</f>
        <v>*</v>
      </c>
      <c r="D44" s="98" t="e">
        <f>(('Copper Data'!U38+('Mixed Values'!$D$6-1)*'Copper Data'!V38)/'Mixed Values'!$D$6)</f>
        <v>#VALUE!</v>
      </c>
      <c r="E44" s="98" t="str">
        <f>'ZID Criteria'!Y38</f>
        <v>*</v>
      </c>
      <c r="F44" s="98" t="e">
        <f t="shared" si="0"/>
        <v>#VALUE!</v>
      </c>
      <c r="G44" s="98" t="e">
        <f>(('Copper Data'!U38+('Mixed Values'!$D$7-1)*'Copper Data'!V38)/'Mixed Values'!$D$7)</f>
        <v>#VALUE!</v>
      </c>
      <c r="H44" s="98" t="str">
        <f>'RMZ Criteria'!Y38</f>
        <v>*</v>
      </c>
      <c r="I44" s="98" t="e">
        <f t="shared" si="1"/>
        <v>#VALUE!</v>
      </c>
      <c r="J44" s="98" t="e">
        <f>(('Copper Data'!U38+('Mixed Values'!$D$15-1)*'Copper Data'!V38)/('Mixed Values'!$D$15))</f>
        <v>#VALUE!</v>
      </c>
      <c r="K44" s="98" t="str">
        <f>'100% Mix Criteria'!Y38</f>
        <v>*</v>
      </c>
      <c r="L44" s="98" t="e">
        <f t="shared" si="2"/>
        <v>#VALUE!</v>
      </c>
      <c r="M44" s="162"/>
    </row>
    <row r="45" spans="1:30" s="2" customFormat="1" x14ac:dyDescent="0.25">
      <c r="A45" s="97" t="str">
        <f>'Copper Data'!M39</f>
        <v>*</v>
      </c>
      <c r="B45" s="163" t="str">
        <f>'Copper Data'!U39</f>
        <v>*</v>
      </c>
      <c r="C45" s="163" t="str">
        <f>'Copper Data'!V39</f>
        <v>*</v>
      </c>
      <c r="D45" s="98" t="e">
        <f>(('Copper Data'!U39+('Mixed Values'!$D$6-1)*'Copper Data'!V39)/'Mixed Values'!$D$6)</f>
        <v>#VALUE!</v>
      </c>
      <c r="E45" s="98" t="str">
        <f>'ZID Criteria'!Y39</f>
        <v>*</v>
      </c>
      <c r="F45" s="98" t="e">
        <f t="shared" si="0"/>
        <v>#VALUE!</v>
      </c>
      <c r="G45" s="98" t="e">
        <f>(('Copper Data'!U39+('Mixed Values'!$D$7-1)*'Copper Data'!V39)/'Mixed Values'!$D$7)</f>
        <v>#VALUE!</v>
      </c>
      <c r="H45" s="98" t="str">
        <f>'RMZ Criteria'!Y39</f>
        <v>*</v>
      </c>
      <c r="I45" s="98" t="e">
        <f t="shared" si="1"/>
        <v>#VALUE!</v>
      </c>
      <c r="J45" s="98" t="e">
        <f>(('Copper Data'!U39+('Mixed Values'!$D$15-1)*'Copper Data'!V39)/('Mixed Values'!$D$15))</f>
        <v>#VALUE!</v>
      </c>
      <c r="K45" s="98" t="str">
        <f>'100% Mix Criteria'!Y39</f>
        <v>*</v>
      </c>
      <c r="L45" s="98" t="e">
        <f t="shared" si="2"/>
        <v>#VALUE!</v>
      </c>
      <c r="M45" s="162"/>
    </row>
    <row r="46" spans="1:30" s="2" customFormat="1" x14ac:dyDescent="0.25">
      <c r="A46" s="97" t="str">
        <f>'Copper Data'!M40</f>
        <v>*</v>
      </c>
      <c r="B46" s="163" t="str">
        <f>'Copper Data'!U40</f>
        <v>*</v>
      </c>
      <c r="C46" s="163" t="str">
        <f>'Copper Data'!V40</f>
        <v>*</v>
      </c>
      <c r="D46" s="98" t="e">
        <f>(('Copper Data'!U40+('Mixed Values'!$D$6-1)*'Copper Data'!V40)/'Mixed Values'!$D$6)</f>
        <v>#VALUE!</v>
      </c>
      <c r="E46" s="98" t="str">
        <f>'ZID Criteria'!Y40</f>
        <v>*</v>
      </c>
      <c r="F46" s="98" t="e">
        <f t="shared" si="0"/>
        <v>#VALUE!</v>
      </c>
      <c r="G46" s="98" t="e">
        <f>(('Copper Data'!U40+('Mixed Values'!$D$7-1)*'Copper Data'!V40)/'Mixed Values'!$D$7)</f>
        <v>#VALUE!</v>
      </c>
      <c r="H46" s="98" t="str">
        <f>'RMZ Criteria'!Y40</f>
        <v>*</v>
      </c>
      <c r="I46" s="98" t="e">
        <f t="shared" si="1"/>
        <v>#VALUE!</v>
      </c>
      <c r="J46" s="98" t="e">
        <f>(('Copper Data'!U40+('Mixed Values'!$D$15-1)*'Copper Data'!V40)/('Mixed Values'!$D$15))</f>
        <v>#VALUE!</v>
      </c>
      <c r="K46" s="98" t="str">
        <f>'100% Mix Criteria'!Y40</f>
        <v>*</v>
      </c>
      <c r="L46" s="98" t="e">
        <f t="shared" si="2"/>
        <v>#VALUE!</v>
      </c>
      <c r="M46" s="162"/>
    </row>
    <row r="47" spans="1:30" s="2" customFormat="1" x14ac:dyDescent="0.25">
      <c r="A47" s="97" t="str">
        <f>'Copper Data'!M41</f>
        <v>*</v>
      </c>
      <c r="B47" s="163" t="str">
        <f>'Copper Data'!U41</f>
        <v>*</v>
      </c>
      <c r="C47" s="163" t="str">
        <f>'Copper Data'!V41</f>
        <v>*</v>
      </c>
      <c r="D47" s="98" t="e">
        <f>(('Copper Data'!U41+('Mixed Values'!$D$6-1)*'Copper Data'!V41)/'Mixed Values'!$D$6)</f>
        <v>#VALUE!</v>
      </c>
      <c r="E47" s="98" t="str">
        <f>'ZID Criteria'!Y41</f>
        <v>*</v>
      </c>
      <c r="F47" s="98" t="e">
        <f t="shared" si="0"/>
        <v>#VALUE!</v>
      </c>
      <c r="G47" s="98" t="e">
        <f>(('Copper Data'!U41+('Mixed Values'!$D$7-1)*'Copper Data'!V41)/'Mixed Values'!$D$7)</f>
        <v>#VALUE!</v>
      </c>
      <c r="H47" s="98" t="str">
        <f>'RMZ Criteria'!Y41</f>
        <v>*</v>
      </c>
      <c r="I47" s="98" t="e">
        <f t="shared" si="1"/>
        <v>#VALUE!</v>
      </c>
      <c r="J47" s="98" t="e">
        <f>(('Copper Data'!U41+('Mixed Values'!$D$15-1)*'Copper Data'!V41)/('Mixed Values'!$D$15))</f>
        <v>#VALUE!</v>
      </c>
      <c r="K47" s="98" t="str">
        <f>'100% Mix Criteria'!Y41</f>
        <v>*</v>
      </c>
      <c r="L47" s="98" t="e">
        <f t="shared" si="2"/>
        <v>#VALUE!</v>
      </c>
      <c r="M47" s="162"/>
    </row>
    <row r="48" spans="1:30" s="2" customFormat="1" x14ac:dyDescent="0.25">
      <c r="A48" s="97" t="str">
        <f>'Copper Data'!M42</f>
        <v>*</v>
      </c>
      <c r="B48" s="163" t="str">
        <f>'Copper Data'!U42</f>
        <v>*</v>
      </c>
      <c r="C48" s="163" t="str">
        <f>'Copper Data'!V42</f>
        <v>*</v>
      </c>
      <c r="D48" s="98" t="e">
        <f>(('Copper Data'!U42+('Mixed Values'!$D$6-1)*'Copper Data'!V42)/'Mixed Values'!$D$6)</f>
        <v>#VALUE!</v>
      </c>
      <c r="E48" s="98" t="str">
        <f>'ZID Criteria'!Y42</f>
        <v>*</v>
      </c>
      <c r="F48" s="98" t="e">
        <f t="shared" si="0"/>
        <v>#VALUE!</v>
      </c>
      <c r="G48" s="98" t="e">
        <f>(('Copper Data'!U42+('Mixed Values'!$D$7-1)*'Copper Data'!V42)/'Mixed Values'!$D$7)</f>
        <v>#VALUE!</v>
      </c>
      <c r="H48" s="98" t="str">
        <f>'RMZ Criteria'!Y42</f>
        <v>*</v>
      </c>
      <c r="I48" s="98" t="e">
        <f t="shared" si="1"/>
        <v>#VALUE!</v>
      </c>
      <c r="J48" s="98" t="e">
        <f>(('Copper Data'!U42+('Mixed Values'!$D$15-1)*'Copper Data'!V42)/('Mixed Values'!$D$15))</f>
        <v>#VALUE!</v>
      </c>
      <c r="K48" s="98" t="str">
        <f>'100% Mix Criteria'!Y42</f>
        <v>*</v>
      </c>
      <c r="L48" s="98" t="e">
        <f t="shared" si="2"/>
        <v>#VALUE!</v>
      </c>
      <c r="M48" s="162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</sheetData>
  <mergeCells count="7">
    <mergeCell ref="M9:M10"/>
    <mergeCell ref="A7:S8"/>
    <mergeCell ref="C4:D4"/>
    <mergeCell ref="L9:L10"/>
    <mergeCell ref="I9:I10"/>
    <mergeCell ref="F9:F10"/>
    <mergeCell ref="C5:D5"/>
  </mergeCells>
  <conditionalFormatting sqref="A11:M48">
    <cfRule type="cellIs" priority="1" stopIfTrue="1" operator="equal">
      <formula>"NA"</formula>
    </cfRule>
  </conditionalFormatting>
  <conditionalFormatting sqref="F11:F48">
    <cfRule type="cellIs" dxfId="2" priority="4" operator="greaterThan">
      <formula>0.99</formula>
    </cfRule>
  </conditionalFormatting>
  <conditionalFormatting sqref="I11:I48">
    <cfRule type="cellIs" dxfId="1" priority="3" operator="greaterThan">
      <formula>0.99</formula>
    </cfRule>
  </conditionalFormatting>
  <conditionalFormatting sqref="L11:L48">
    <cfRule type="cellIs" dxfId="0" priority="2" operator="greaterThan">
      <formula>0.99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BE3AE2883B2438D5E12E3611341DA" ma:contentTypeVersion="3" ma:contentTypeDescription="Create a new document." ma:contentTypeScope="" ma:versionID="c79eba816f8fe019eb15c696e7764549">
  <xsd:schema xmlns:xsd="http://www.w3.org/2001/XMLSchema" xmlns:xs="http://www.w3.org/2001/XMLSchema" xmlns:p="http://schemas.microsoft.com/office/2006/metadata/properties" xmlns:ns1="http://schemas.microsoft.com/sharepoint/v3" xmlns:ns2="e8810a87-2a59-47e9-b7fc-c0aec91fde15" xmlns:ns3="4d0624c3-f678-473a-aaed-aa14d03be472" targetNamespace="http://schemas.microsoft.com/office/2006/metadata/properties" ma:root="true" ma:fieldsID="85a3236f1acfc7fc2072d08112faba91" ns1:_="" ns2:_="" ns3:_="">
    <xsd:import namespace="http://schemas.microsoft.com/sharepoint/v3"/>
    <xsd:import namespace="e8810a87-2a59-47e9-b7fc-c0aec91fde15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10a87-2a59-47e9-b7fc-c0aec91fde15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General" ma:format="Dropdown" ma:internalName="Program">
      <xsd:simpleType>
        <xsd:restriction base="dms:Choice">
          <xsd:enumeration value="General"/>
          <xsd:enumeration value="Biosolids"/>
          <xsd:enumeration value="CWSRF"/>
          <xsd:enumeration value="DWP"/>
          <xsd:enumeration value="GWP"/>
          <xsd:enumeration value="Industrial Pretreatment"/>
          <xsd:enumeration value="Nonpoint Source"/>
          <xsd:enumeration value="Onsite"/>
          <xsd:enumeration value="Pesticides"/>
          <xsd:enumeration value="Section 401 Hydro"/>
          <xsd:enumeration value="Section 401 Removal and Fill"/>
          <xsd:enumeration value="TMDLs"/>
          <xsd:enumeration value="UIC"/>
          <xsd:enumeration value="Water Reuse"/>
          <xsd:enumeration value="Wastewater"/>
          <xsd:enumeration value="WQ Trading"/>
          <xsd:enumeration value="WQ Assessment"/>
          <xsd:enumeration value="WQ Permits"/>
          <xsd:enumeration value="WQ Toxics"/>
          <xsd:enumeration value="WQ Monitoring"/>
          <xsd:enumeration value="WQ Standards and Assess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e8810a87-2a59-47e9-b7fc-c0aec91fde15">WQ Permits</Program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BC988B-9DBF-4606-A5F3-4B2A4A4274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9A8828-5DC3-46D2-A576-F1CF8628FBD3}"/>
</file>

<file path=customXml/itemProps3.xml><?xml version="1.0" encoding="utf-8"?>
<ds:datastoreItem xmlns:ds="http://schemas.openxmlformats.org/officeDocument/2006/customXml" ds:itemID="{001AB47B-987B-4AD5-A21E-A40950F1204B}">
  <ds:schemaRefs>
    <ds:schemaRef ds:uri="2e1d50bd-3c49-47c4-8223-da914f4df47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86a1c25-a660-44a2-bea4-e8bd46ee8584"/>
    <ds:schemaRef ds:uri="http://purl.org/dc/elements/1.1/"/>
    <ds:schemaRef ds:uri="http://schemas.microsoft.com/office/2006/metadata/properties"/>
    <ds:schemaRef ds:uri="067119eb-abf2-4959-8a58-5493e28b91a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Ambient Data</vt:lpstr>
      <vt:lpstr>Effluent Data</vt:lpstr>
      <vt:lpstr>Mixed Values</vt:lpstr>
      <vt:lpstr>ZID Criteria</vt:lpstr>
      <vt:lpstr>RMZ Criteria</vt:lpstr>
      <vt:lpstr>100% Mix Criteria</vt:lpstr>
      <vt:lpstr>Copper Data</vt:lpstr>
      <vt:lpstr>RPA Sheet</vt:lpstr>
      <vt:lpstr>Cond. Conversion</vt:lpstr>
      <vt:lpstr>Revision</vt:lpstr>
    </vt:vector>
  </TitlesOfParts>
  <Company>State of Oregon 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Copper BLM reasonable potential analysis worksheet</dc:title>
  <dc:creator>PCAdmin</dc:creator>
  <cp:lastModifiedBy>BOYARSHINOVA Lia * DEQ</cp:lastModifiedBy>
  <cp:lastPrinted>2017-03-17T18:45:38Z</cp:lastPrinted>
  <dcterms:created xsi:type="dcterms:W3CDTF">2017-02-09T23:58:11Z</dcterms:created>
  <dcterms:modified xsi:type="dcterms:W3CDTF">2023-11-06T19:27:09Z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0x010100DB0BE3AE2883B2438D5E12E3611341DA</vt:lpwstr>
  </property>
  <property fmtid="{D5CDD505-2E9C-101B-9397-08002B2CF9AE}" pid="3" name="Order">
    <vt:r8>1900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MSIP_Label_09b73270-2993-4076-be47-9c78f42a1e84_Enabled">
    <vt:lpwstr>true</vt:lpwstr>
  </property>
  <property fmtid="{D5CDD505-2E9C-101B-9397-08002B2CF9AE}" pid="7" name="MSIP_Label_09b73270-2993-4076-be47-9c78f42a1e84_SetDate">
    <vt:lpwstr>2023-09-13T22:02:36Z</vt:lpwstr>
  </property>
  <property fmtid="{D5CDD505-2E9C-101B-9397-08002B2CF9AE}" pid="8" name="MSIP_Label_09b73270-2993-4076-be47-9c78f42a1e84_Method">
    <vt:lpwstr>Privileged</vt:lpwstr>
  </property>
  <property fmtid="{D5CDD505-2E9C-101B-9397-08002B2CF9AE}" pid="9" name="MSIP_Label_09b73270-2993-4076-be47-9c78f42a1e84_Name">
    <vt:lpwstr>Level 1 - Published (Items)</vt:lpwstr>
  </property>
  <property fmtid="{D5CDD505-2E9C-101B-9397-08002B2CF9AE}" pid="10" name="MSIP_Label_09b73270-2993-4076-be47-9c78f42a1e84_SiteId">
    <vt:lpwstr>aa3f6932-fa7c-47b4-a0ce-a598cad161cf</vt:lpwstr>
  </property>
  <property fmtid="{D5CDD505-2E9C-101B-9397-08002B2CF9AE}" pid="11" name="MSIP_Label_09b73270-2993-4076-be47-9c78f42a1e84_ActionId">
    <vt:lpwstr>ab151988-186c-42c6-ac5c-59a03a7f6582</vt:lpwstr>
  </property>
  <property fmtid="{D5CDD505-2E9C-101B-9397-08002B2CF9AE}" pid="12" name="MSIP_Label_09b73270-2993-4076-be47-9c78f42a1e84_ContentBits">
    <vt:lpwstr>0</vt:lpwstr>
  </property>
</Properties>
</file>