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4" yWindow="1416" windowWidth="14220" windowHeight="8580" activeTab="0"/>
  </bookViews>
  <sheets>
    <sheet name="Instructions" sheetId="1" r:id="rId1"/>
    <sheet name="Input" sheetId="2" r:id="rId2"/>
    <sheet name="PSW Form" sheetId="3" r:id="rId3"/>
    <sheet name="Version Log" sheetId="4" r:id="rId4"/>
  </sheets>
  <definedNames>
    <definedName name="_xlnm.Print_Area" localSheetId="1">'Input'!$A$1:$E$34</definedName>
    <definedName name="_xlnm.Print_Area" localSheetId="0">'Instructions'!$A$1:$J$100</definedName>
    <definedName name="_xlnm.Print_Area" localSheetId="2">'PSW Form'!$A$1:$F$48</definedName>
  </definedNames>
  <calcPr fullCalcOnLoad="1"/>
</workbook>
</file>

<file path=xl/sharedStrings.xml><?xml version="1.0" encoding="utf-8"?>
<sst xmlns="http://schemas.openxmlformats.org/spreadsheetml/2006/main" count="87" uniqueCount="61">
  <si>
    <t>Oregon Department of Transportation</t>
  </si>
  <si>
    <t>Transportation Development Branch</t>
  </si>
  <si>
    <t>Transportation Planning Analysis Unit</t>
  </si>
  <si>
    <t>Major Street:</t>
  </si>
  <si>
    <t>Project:</t>
  </si>
  <si>
    <t>Year:</t>
  </si>
  <si>
    <t>Preliminary Signal Warrant Volumes</t>
  </si>
  <si>
    <t>Number of</t>
  </si>
  <si>
    <t>Approach lanes</t>
  </si>
  <si>
    <t>Major</t>
  </si>
  <si>
    <t>Street</t>
  </si>
  <si>
    <t>Minor</t>
  </si>
  <si>
    <t>Percent of standard warrants</t>
  </si>
  <si>
    <t>Case A: Minimum Vehicular Traffic</t>
  </si>
  <si>
    <t>Case B: Interruption of Continuous Traffic</t>
  </si>
  <si>
    <t>Minor Street:</t>
  </si>
  <si>
    <t>City/County:</t>
  </si>
  <si>
    <t>Alternative:</t>
  </si>
  <si>
    <t>ADT on major street</t>
  </si>
  <si>
    <t>approaching from</t>
  </si>
  <si>
    <t>both directions</t>
  </si>
  <si>
    <t>ADT on minor street, highest</t>
  </si>
  <si>
    <t>approaching</t>
  </si>
  <si>
    <t>volume</t>
  </si>
  <si>
    <t>2 or more</t>
  </si>
  <si>
    <t>100 percent of standard warrants</t>
  </si>
  <si>
    <t>Preliminary Signal Warrant Calculation</t>
  </si>
  <si>
    <t>Lanes</t>
  </si>
  <si>
    <t>Warrant</t>
  </si>
  <si>
    <t>Volumes</t>
  </si>
  <si>
    <t>Approach</t>
  </si>
  <si>
    <t>Warrant Met</t>
  </si>
  <si>
    <t>Case</t>
  </si>
  <si>
    <t>A</t>
  </si>
  <si>
    <t>B</t>
  </si>
  <si>
    <t>Analyst and Date:</t>
  </si>
  <si>
    <t>Reviewer and Date:</t>
  </si>
  <si>
    <t>Project Name:</t>
  </si>
  <si>
    <t>Analysis Year:</t>
  </si>
  <si>
    <t>Approach Lanes:</t>
  </si>
  <si>
    <t>Meet 70% Warrants?:</t>
  </si>
  <si>
    <r>
      <t>Preliminary Traffic Signal Warrant Analysis</t>
    </r>
    <r>
      <rPr>
        <b/>
        <vertAlign val="superscript"/>
        <sz val="14"/>
        <rFont val="Times New Roman"/>
        <family val="1"/>
      </rPr>
      <t>1</t>
    </r>
  </si>
  <si>
    <r>
      <t xml:space="preserve">  70 percent of standard warrants</t>
    </r>
    <r>
      <rPr>
        <vertAlign val="superscript"/>
        <sz val="12"/>
        <rFont val="Times New Roman"/>
        <family val="1"/>
      </rPr>
      <t>2</t>
    </r>
  </si>
  <si>
    <t>Major Approach K factor:</t>
  </si>
  <si>
    <t>Minor Approach K factor:</t>
  </si>
  <si>
    <t>Right Turn Volume (vph):</t>
  </si>
  <si>
    <t>Right Turn Discount:</t>
  </si>
  <si>
    <t>Right Turn Volume included in Warrant:</t>
  </si>
  <si>
    <t>Minor Approach Volume in Warrant:</t>
  </si>
  <si>
    <t>Approach Volumes (vph):</t>
  </si>
  <si>
    <t>Approach Volume (vph):</t>
  </si>
  <si>
    <t>For guidance on preliminary signal warrant analysis, refer to the Analysis Procedures Manual.</t>
  </si>
  <si>
    <r>
      <t>Capacity of Shared/Exclusive Right Turn Lane</t>
    </r>
    <r>
      <rPr>
        <b/>
        <vertAlign val="superscript"/>
        <sz val="12"/>
        <rFont val="Times New Roman"/>
        <family val="1"/>
      </rPr>
      <t>1</t>
    </r>
    <r>
      <rPr>
        <b/>
        <sz val="12"/>
        <rFont val="Times New Roman"/>
        <family val="1"/>
      </rPr>
      <t>:</t>
    </r>
  </si>
  <si>
    <r>
      <t>1</t>
    </r>
    <r>
      <rPr>
        <b/>
        <sz val="12"/>
        <rFont val="Times New Roman"/>
        <family val="1"/>
      </rPr>
      <t xml:space="preserve"> Capacity obtained from unsignalized intersection analysis</t>
    </r>
  </si>
  <si>
    <t>Last Updated:  January 2018</t>
  </si>
  <si>
    <t xml:space="preserve">Version </t>
  </si>
  <si>
    <t xml:space="preserve">Author </t>
  </si>
  <si>
    <t xml:space="preserve">Date </t>
  </si>
  <si>
    <t>Changes</t>
  </si>
  <si>
    <t>Doug Norval</t>
  </si>
  <si>
    <t>Update of original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</si>
</sst>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mm/dd/yy;@"/>
  </numFmts>
  <fonts count="59">
    <font>
      <sz val="10"/>
      <name val="Arial"/>
      <family val="0"/>
    </font>
    <font>
      <sz val="10"/>
      <name val="Times New Roman"/>
      <family val="1"/>
    </font>
    <font>
      <sz val="14"/>
      <name val="Times New Roman"/>
      <family val="1"/>
    </font>
    <font>
      <sz val="18"/>
      <name val="Times New Roman"/>
      <family val="1"/>
    </font>
    <font>
      <sz val="11"/>
      <name val="Times New Roman"/>
      <family val="1"/>
    </font>
    <font>
      <sz val="12"/>
      <name val="Times New Roman"/>
      <family val="1"/>
    </font>
    <font>
      <b/>
      <sz val="12"/>
      <name val="Times New Roman"/>
      <family val="1"/>
    </font>
    <font>
      <b/>
      <sz val="18"/>
      <name val="Times New Roman"/>
      <family val="1"/>
    </font>
    <font>
      <b/>
      <sz val="14"/>
      <name val="Times New Roman"/>
      <family val="1"/>
    </font>
    <font>
      <b/>
      <sz val="11"/>
      <name val="Times New Roman"/>
      <family val="1"/>
    </font>
    <font>
      <b/>
      <vertAlign val="superscript"/>
      <sz val="14"/>
      <name val="Times New Roman"/>
      <family val="1"/>
    </font>
    <font>
      <vertAlign val="superscript"/>
      <sz val="12"/>
      <name val="Times New Roman"/>
      <family val="1"/>
    </font>
    <font>
      <vertAlign val="superscript"/>
      <sz val="10"/>
      <name val="Times New Roman"/>
      <family val="1"/>
    </font>
    <font>
      <sz val="24"/>
      <name val="Times New Roman"/>
      <family val="1"/>
    </font>
    <font>
      <sz val="8"/>
      <name val="Arial"/>
      <family val="2"/>
    </font>
    <font>
      <u val="single"/>
      <sz val="10"/>
      <color indexed="12"/>
      <name val="Arial"/>
      <family val="2"/>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1"/>
      <color indexed="8"/>
      <name val="Calibri"/>
      <family val="2"/>
    </font>
    <font>
      <u val="single"/>
      <sz val="11"/>
      <color indexed="8"/>
      <name val="Calibri"/>
      <family val="2"/>
    </font>
    <font>
      <vertAlign val="superscript"/>
      <sz val="10"/>
      <color indexed="8"/>
      <name val="Times New Roman"/>
      <family val="1"/>
    </font>
    <font>
      <sz val="10"/>
      <color indexed="8"/>
      <name val="Times New Roman"/>
      <family val="1"/>
    </font>
    <font>
      <b/>
      <sz val="10"/>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14995999634265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horizontal="center"/>
    </xf>
    <xf numFmtId="1" fontId="5" fillId="0" borderId="17" xfId="0" applyNumberFormat="1"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6" fillId="0" borderId="14" xfId="0" applyFont="1" applyBorder="1" applyAlignment="1">
      <alignment/>
    </xf>
    <xf numFmtId="4" fontId="1" fillId="0" borderId="0" xfId="0" applyNumberFormat="1" applyFont="1" applyAlignment="1">
      <alignment horizontal="left"/>
    </xf>
    <xf numFmtId="0" fontId="5" fillId="0" borderId="0" xfId="0" applyFont="1" applyBorder="1" applyAlignment="1">
      <alignment/>
    </xf>
    <xf numFmtId="0" fontId="5" fillId="33" borderId="0" xfId="0" applyFont="1" applyFill="1" applyAlignment="1">
      <alignment/>
    </xf>
    <xf numFmtId="0" fontId="6" fillId="33" borderId="0" xfId="0" applyFont="1" applyFill="1" applyAlignment="1">
      <alignment horizontal="right"/>
    </xf>
    <xf numFmtId="0" fontId="6" fillId="33" borderId="0" xfId="0" applyFont="1" applyFill="1" applyAlignment="1">
      <alignment horizontal="center"/>
    </xf>
    <xf numFmtId="0" fontId="5" fillId="33" borderId="0" xfId="0" applyFont="1" applyFill="1" applyBorder="1" applyAlignment="1">
      <alignment horizontal="center"/>
    </xf>
    <xf numFmtId="0" fontId="12" fillId="0" borderId="0" xfId="0" applyFont="1" applyAlignment="1">
      <alignment/>
    </xf>
    <xf numFmtId="0" fontId="6" fillId="0" borderId="18" xfId="0" applyFont="1" applyBorder="1" applyAlignment="1">
      <alignment/>
    </xf>
    <xf numFmtId="0" fontId="6" fillId="0" borderId="18" xfId="0" applyFont="1" applyFill="1" applyBorder="1" applyAlignment="1">
      <alignment/>
    </xf>
    <xf numFmtId="0" fontId="6" fillId="0" borderId="14" xfId="0" applyFont="1" applyFill="1" applyBorder="1" applyAlignment="1">
      <alignment/>
    </xf>
    <xf numFmtId="0" fontId="5" fillId="0" borderId="17" xfId="0" applyFont="1" applyFill="1" applyBorder="1" applyAlignment="1">
      <alignment horizontal="center"/>
    </xf>
    <xf numFmtId="0" fontId="5" fillId="0" borderId="13" xfId="0" applyFont="1" applyFill="1" applyBorder="1" applyAlignment="1">
      <alignment horizontal="center"/>
    </xf>
    <xf numFmtId="0" fontId="5" fillId="0" borderId="17" xfId="0" applyFont="1" applyFill="1" applyBorder="1" applyAlignment="1" applyProtection="1">
      <alignment horizontal="center"/>
      <protection locked="0"/>
    </xf>
    <xf numFmtId="0" fontId="5" fillId="0" borderId="17" xfId="0" applyFont="1" applyFill="1" applyBorder="1" applyAlignment="1" applyProtection="1">
      <alignment horizontal="center"/>
      <protection/>
    </xf>
    <xf numFmtId="0" fontId="5" fillId="0" borderId="17" xfId="0" applyFont="1" applyBorder="1" applyAlignment="1" applyProtection="1">
      <alignment horizontal="center"/>
      <protection locked="0"/>
    </xf>
    <xf numFmtId="0" fontId="5" fillId="33" borderId="0" xfId="0" applyFont="1" applyFill="1" applyAlignment="1">
      <alignment/>
    </xf>
    <xf numFmtId="1" fontId="5" fillId="0" borderId="17" xfId="0" applyNumberFormat="1" applyFont="1" applyFill="1" applyBorder="1" applyAlignment="1" applyProtection="1">
      <alignment horizontal="center"/>
      <protection locked="0"/>
    </xf>
    <xf numFmtId="0" fontId="11" fillId="0" borderId="0" xfId="0" applyFont="1" applyAlignment="1">
      <alignment/>
    </xf>
    <xf numFmtId="9" fontId="5" fillId="34" borderId="17" xfId="59" applyFont="1" applyFill="1" applyBorder="1" applyAlignment="1">
      <alignment horizontal="center"/>
    </xf>
    <xf numFmtId="0" fontId="6" fillId="33" borderId="0" xfId="0" applyFont="1" applyFill="1" applyAlignment="1">
      <alignment/>
    </xf>
    <xf numFmtId="0" fontId="16" fillId="33" borderId="0" xfId="0" applyFont="1" applyFill="1" applyAlignment="1">
      <alignment/>
    </xf>
    <xf numFmtId="166" fontId="57" fillId="35" borderId="0" xfId="0" applyNumberFormat="1" applyFont="1" applyFill="1" applyAlignment="1">
      <alignment horizontal="center"/>
    </xf>
    <xf numFmtId="0" fontId="57" fillId="35" borderId="0" xfId="0" applyFont="1" applyFill="1" applyAlignment="1">
      <alignment horizontal="center"/>
    </xf>
    <xf numFmtId="171" fontId="57" fillId="35" borderId="0" xfId="0" applyNumberFormat="1" applyFont="1" applyFill="1" applyAlignment="1">
      <alignment horizontal="center"/>
    </xf>
    <xf numFmtId="166" fontId="0" fillId="0" borderId="0" xfId="0" applyNumberFormat="1" applyAlignment="1">
      <alignment horizontal="center"/>
    </xf>
    <xf numFmtId="0" fontId="0" fillId="0" borderId="0" xfId="0" applyAlignment="1">
      <alignment horizontal="center"/>
    </xf>
    <xf numFmtId="171" fontId="0" fillId="0" borderId="0" xfId="0" applyNumberFormat="1" applyAlignment="1">
      <alignment horizontal="center"/>
    </xf>
    <xf numFmtId="0" fontId="0" fillId="0" borderId="0" xfId="0" applyFont="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1" fontId="5" fillId="0" borderId="17" xfId="0" applyNumberFormat="1" applyFont="1" applyBorder="1" applyAlignment="1">
      <alignment horizontal="center"/>
    </xf>
    <xf numFmtId="1" fontId="5" fillId="34" borderId="17" xfId="0" applyNumberFormat="1" applyFont="1" applyFill="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0" fontId="13" fillId="0" borderId="17" xfId="0" applyFont="1" applyBorder="1" applyAlignment="1">
      <alignment horizontal="center" vertical="center"/>
    </xf>
    <xf numFmtId="0" fontId="8" fillId="33" borderId="17" xfId="0" applyFont="1" applyFill="1" applyBorder="1" applyAlignment="1">
      <alignment horizont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8" fillId="33" borderId="16" xfId="0" applyFont="1" applyFill="1" applyBorder="1" applyAlignment="1">
      <alignment horizontal="center"/>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33" borderId="11" xfId="0" applyFont="1" applyFill="1" applyBorder="1" applyAlignment="1">
      <alignment horizontal="center"/>
    </xf>
    <xf numFmtId="0" fontId="8" fillId="33" borderId="19" xfId="0" applyFont="1" applyFill="1" applyBorder="1" applyAlignment="1">
      <alignment horizontal="center"/>
    </xf>
    <xf numFmtId="0" fontId="8" fillId="33" borderId="0" xfId="0" applyFont="1" applyFill="1" applyBorder="1" applyAlignment="1">
      <alignment horizontal="center"/>
    </xf>
    <xf numFmtId="0" fontId="8" fillId="33" borderId="20" xfId="0" applyFont="1" applyFill="1" applyBorder="1" applyAlignment="1">
      <alignment horizontal="center"/>
    </xf>
    <xf numFmtId="0" fontId="9" fillId="33" borderId="18" xfId="0" applyFont="1" applyFill="1" applyBorder="1" applyAlignment="1">
      <alignment horizontal="center"/>
    </xf>
    <xf numFmtId="0" fontId="9" fillId="33" borderId="23" xfId="0" applyFont="1" applyFill="1" applyBorder="1" applyAlignment="1">
      <alignment horizontal="center"/>
    </xf>
    <xf numFmtId="0" fontId="9" fillId="33" borderId="10" xfId="0" applyFont="1" applyFill="1" applyBorder="1" applyAlignment="1">
      <alignment horizontal="center"/>
    </xf>
    <xf numFmtId="0" fontId="8" fillId="33" borderId="18" xfId="0" applyFont="1" applyFill="1" applyBorder="1" applyAlignment="1">
      <alignment horizontal="center"/>
    </xf>
    <xf numFmtId="0" fontId="8" fillId="33" borderId="23" xfId="0" applyFont="1" applyFill="1" applyBorder="1" applyAlignment="1">
      <alignment horizontal="center"/>
    </xf>
    <xf numFmtId="0" fontId="8" fillId="33" borderId="10"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0" fontId="5" fillId="0" borderId="23" xfId="0" applyFont="1" applyFill="1" applyBorder="1" applyAlignment="1" applyProtection="1">
      <alignment horizontal="left"/>
      <protection locked="0"/>
    </xf>
    <xf numFmtId="0" fontId="5" fillId="0" borderId="10"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21" xfId="0" applyFont="1" applyBorder="1" applyAlignment="1">
      <alignment horizontal="center"/>
    </xf>
    <xf numFmtId="0" fontId="5"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val="0"/>
        <i val="0"/>
      </font>
    </dxf>
    <dxf>
      <font>
        <b/>
        <i val="0"/>
        <color auto="1"/>
      </font>
      <fill>
        <patternFill>
          <bgColor indexed="42"/>
        </patternFill>
      </fill>
    </dxf>
    <dxf>
      <font>
        <b/>
        <i val="0"/>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xdr:row>
      <xdr:rowOff>123825</xdr:rowOff>
    </xdr:from>
    <xdr:ext cx="3314700" cy="1152525"/>
    <xdr:sp>
      <xdr:nvSpPr>
        <xdr:cNvPr id="1" name="TextBox 1"/>
        <xdr:cNvSpPr txBox="1">
          <a:spLocks noChangeArrowheads="1"/>
        </xdr:cNvSpPr>
      </xdr:nvSpPr>
      <xdr:spPr>
        <a:xfrm>
          <a:off x="0" y="1419225"/>
          <a:ext cx="3314700" cy="11525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INPUT TAB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Heading Information
</a:t>
          </a:r>
          <a:r>
            <a:rPr lang="en-US" cap="none" sz="1100" b="0" i="0" u="none" baseline="0">
              <a:solidFill>
                <a:srgbClr val="000000"/>
              </a:solidFill>
              <a:latin typeface="Calibri"/>
              <a:ea typeface="Calibri"/>
              <a:cs typeface="Calibri"/>
            </a:rPr>
            <a:t>The first six inputs describe the intersection, project, location, and alternative being analyzed, and are used to complete the heading section of the PSW form.
</a:t>
          </a:r>
        </a:p>
      </xdr:txBody>
    </xdr:sp>
    <xdr:clientData/>
  </xdr:oneCellAnchor>
  <xdr:twoCellAnchor editAs="oneCell">
    <xdr:from>
      <xdr:col>5</xdr:col>
      <xdr:colOff>552450</xdr:colOff>
      <xdr:row>10</xdr:row>
      <xdr:rowOff>85725</xdr:rowOff>
    </xdr:from>
    <xdr:to>
      <xdr:col>9</xdr:col>
      <xdr:colOff>552450</xdr:colOff>
      <xdr:row>16</xdr:row>
      <xdr:rowOff>38100</xdr:rowOff>
    </xdr:to>
    <xdr:pic>
      <xdr:nvPicPr>
        <xdr:cNvPr id="2" name="Picture 2"/>
        <xdr:cNvPicPr preferRelativeResize="1">
          <a:picLocks noChangeAspect="1"/>
        </xdr:cNvPicPr>
      </xdr:nvPicPr>
      <xdr:blipFill>
        <a:blip r:embed="rId1"/>
        <a:stretch>
          <a:fillRect/>
        </a:stretch>
      </xdr:blipFill>
      <xdr:spPr>
        <a:xfrm>
          <a:off x="3600450" y="1704975"/>
          <a:ext cx="2438400" cy="933450"/>
        </a:xfrm>
        <a:prstGeom prst="rect">
          <a:avLst/>
        </a:prstGeom>
        <a:noFill/>
        <a:ln w="9525" cmpd="sng">
          <a:noFill/>
        </a:ln>
      </xdr:spPr>
    </xdr:pic>
    <xdr:clientData/>
  </xdr:twoCellAnchor>
  <xdr:oneCellAnchor>
    <xdr:from>
      <xdr:col>0</xdr:col>
      <xdr:colOff>0</xdr:colOff>
      <xdr:row>17</xdr:row>
      <xdr:rowOff>66675</xdr:rowOff>
    </xdr:from>
    <xdr:ext cx="3533775" cy="752475"/>
    <xdr:sp>
      <xdr:nvSpPr>
        <xdr:cNvPr id="3" name="TextBox 3"/>
        <xdr:cNvSpPr txBox="1">
          <a:spLocks noChangeArrowheads="1"/>
        </xdr:cNvSpPr>
      </xdr:nvSpPr>
      <xdr:spPr>
        <a:xfrm>
          <a:off x="0" y="2819400"/>
          <a:ext cx="3533775" cy="7524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70% Warrants</a:t>
          </a:r>
          <a:r>
            <a:rPr lang="en-US" cap="none" sz="1100" b="0" i="0" u="none" baseline="0">
              <a:solidFill>
                <a:srgbClr val="000000"/>
              </a:solidFill>
              <a:latin typeface="Calibri"/>
              <a:ea typeface="Calibri"/>
              <a:cs typeface="Calibri"/>
            </a:rPr>
            <a:t> - 70% warrants m</a:t>
          </a:r>
          <a:r>
            <a:rPr lang="en-US" cap="none" sz="1100" b="0" i="0" u="none" baseline="0">
              <a:solidFill>
                <a:srgbClr val="000000"/>
              </a:solidFill>
              <a:latin typeface="Calibri"/>
              <a:ea typeface="Calibri"/>
              <a:cs typeface="Calibri"/>
            </a:rPr>
            <a:t>ay be used when the major-street speed exceeds 40 mph or in an isolated community with a population of less than 10,000.</a:t>
          </a:r>
          <a:r>
            <a:rPr lang="en-US" cap="none" sz="1100" b="0" i="0" u="none" baseline="0">
              <a:solidFill>
                <a:srgbClr val="000000"/>
              </a:solidFill>
              <a:latin typeface="Calibri"/>
              <a:ea typeface="Calibri"/>
              <a:cs typeface="Calibri"/>
            </a:rPr>
            <a:t>
</a:t>
          </a:r>
        </a:p>
      </xdr:txBody>
    </xdr:sp>
    <xdr:clientData/>
  </xdr:oneCellAnchor>
  <xdr:twoCellAnchor>
    <xdr:from>
      <xdr:col>0</xdr:col>
      <xdr:colOff>0</xdr:colOff>
      <xdr:row>2</xdr:row>
      <xdr:rowOff>85725</xdr:rowOff>
    </xdr:from>
    <xdr:to>
      <xdr:col>9</xdr:col>
      <xdr:colOff>419100</xdr:colOff>
      <xdr:row>8</xdr:row>
      <xdr:rowOff>114300</xdr:rowOff>
    </xdr:to>
    <xdr:sp>
      <xdr:nvSpPr>
        <xdr:cNvPr id="4" name="TextBox 5"/>
        <xdr:cNvSpPr txBox="1">
          <a:spLocks noChangeArrowheads="1"/>
        </xdr:cNvSpPr>
      </xdr:nvSpPr>
      <xdr:spPr>
        <a:xfrm>
          <a:off x="0" y="409575"/>
          <a:ext cx="5905500"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calculator is provided to facilitate analysis of preliminary traffic signal</a:t>
          </a:r>
          <a:r>
            <a:rPr lang="en-US" cap="none" sz="1100" b="0" i="0" u="none" baseline="0">
              <a:solidFill>
                <a:srgbClr val="000000"/>
              </a:solidFill>
              <a:latin typeface="Calibri"/>
              <a:ea typeface="Calibri"/>
              <a:cs typeface="Calibri"/>
            </a:rPr>
            <a:t> warrants by documenting the input data and providing the results on </a:t>
          </a:r>
          <a:r>
            <a:rPr lang="en-US" cap="none" sz="1100" b="0" i="0" u="none" baseline="0">
              <a:solidFill>
                <a:srgbClr val="000000"/>
              </a:solidFill>
              <a:latin typeface="Calibri"/>
              <a:ea typeface="Calibri"/>
              <a:cs typeface="Calibri"/>
            </a:rPr>
            <a:t>the Preliminary Signal Warrant (PSW) form. The spreadsheet input requires hourly volumes, approach K factors, and capacity of minor approach. ADTs are not needed. Refer to the APM for complete guidance on preliminary</a:t>
          </a:r>
          <a:r>
            <a:rPr lang="en-US" cap="none" sz="1100" b="0" i="0" u="none" baseline="0">
              <a:solidFill>
                <a:srgbClr val="000000"/>
              </a:solidFill>
              <a:latin typeface="Calibri"/>
              <a:ea typeface="Calibri"/>
              <a:cs typeface="Calibri"/>
            </a:rPr>
            <a:t> signal warrant analysis</a:t>
          </a:r>
          <a:r>
            <a:rPr lang="en-US" cap="none" sz="1100" b="0" i="0" u="none" baseline="0">
              <a:solidFill>
                <a:srgbClr val="000000"/>
              </a:solidFill>
              <a:latin typeface="Calibri"/>
              <a:ea typeface="Calibri"/>
              <a:cs typeface="Calibri"/>
            </a:rPr>
            <a:t>.</a:t>
          </a:r>
        </a:p>
      </xdr:txBody>
    </xdr:sp>
    <xdr:clientData/>
  </xdr:twoCellAnchor>
  <xdr:twoCellAnchor editAs="oneCell">
    <xdr:from>
      <xdr:col>5</xdr:col>
      <xdr:colOff>238125</xdr:colOff>
      <xdr:row>76</xdr:row>
      <xdr:rowOff>57150</xdr:rowOff>
    </xdr:from>
    <xdr:to>
      <xdr:col>9</xdr:col>
      <xdr:colOff>590550</xdr:colOff>
      <xdr:row>79</xdr:row>
      <xdr:rowOff>114300</xdr:rowOff>
    </xdr:to>
    <xdr:pic>
      <xdr:nvPicPr>
        <xdr:cNvPr id="5" name="Picture 9"/>
        <xdr:cNvPicPr preferRelativeResize="1">
          <a:picLocks noChangeAspect="1"/>
        </xdr:cNvPicPr>
      </xdr:nvPicPr>
      <xdr:blipFill>
        <a:blip r:embed="rId2"/>
        <a:stretch>
          <a:fillRect/>
        </a:stretch>
      </xdr:blipFill>
      <xdr:spPr>
        <a:xfrm>
          <a:off x="3286125" y="12363450"/>
          <a:ext cx="2790825" cy="542925"/>
        </a:xfrm>
        <a:prstGeom prst="rect">
          <a:avLst/>
        </a:prstGeom>
        <a:noFill/>
        <a:ln w="9525" cmpd="sng">
          <a:noFill/>
        </a:ln>
      </xdr:spPr>
    </xdr:pic>
    <xdr:clientData/>
  </xdr:twoCellAnchor>
  <xdr:oneCellAnchor>
    <xdr:from>
      <xdr:col>0</xdr:col>
      <xdr:colOff>0</xdr:colOff>
      <xdr:row>22</xdr:row>
      <xdr:rowOff>57150</xdr:rowOff>
    </xdr:from>
    <xdr:ext cx="3676650" cy="1628775"/>
    <xdr:sp>
      <xdr:nvSpPr>
        <xdr:cNvPr id="6" name="TextBox 11"/>
        <xdr:cNvSpPr txBox="1">
          <a:spLocks noChangeArrowheads="1"/>
        </xdr:cNvSpPr>
      </xdr:nvSpPr>
      <xdr:spPr>
        <a:xfrm>
          <a:off x="0" y="3619500"/>
          <a:ext cx="3676650" cy="1628775"/>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Approach Lanes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Major Street (Higher Volume Street) </a:t>
          </a:r>
          <a:r>
            <a:rPr lang="en-US" cap="none" sz="1100" b="0" i="0" u="none" baseline="0">
              <a:solidFill>
                <a:srgbClr val="000000"/>
              </a:solidFill>
              <a:latin typeface="Calibri"/>
              <a:ea typeface="Calibri"/>
              <a:cs typeface="Calibri"/>
            </a:rPr>
            <a:t>- Include only the through and through/turn lanes in the number of approach lanes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Minor Street (Lower Volume Street) </a:t>
          </a:r>
          <a:r>
            <a:rPr lang="en-US" cap="none" sz="1100" b="0" i="0" u="none" baseline="0">
              <a:solidFill>
                <a:srgbClr val="000000"/>
              </a:solidFill>
              <a:latin typeface="Calibri"/>
              <a:ea typeface="Calibri"/>
              <a:cs typeface="Calibri"/>
            </a:rPr>
            <a:t>- Include only the through, through/turn and left turn lanes in the number of approach lanes. However, in cases of where a minor street approach is just a right turn lane, code this as a lane in the worksheet. 
</a:t>
          </a:r>
        </a:p>
      </xdr:txBody>
    </xdr:sp>
    <xdr:clientData/>
  </xdr:oneCellAnchor>
  <xdr:oneCellAnchor>
    <xdr:from>
      <xdr:col>0</xdr:col>
      <xdr:colOff>0</xdr:colOff>
      <xdr:row>33</xdr:row>
      <xdr:rowOff>85725</xdr:rowOff>
    </xdr:from>
    <xdr:ext cx="3505200" cy="1257300"/>
    <xdr:sp>
      <xdr:nvSpPr>
        <xdr:cNvPr id="7" name="TextBox 12"/>
        <xdr:cNvSpPr txBox="1">
          <a:spLocks noChangeArrowheads="1"/>
        </xdr:cNvSpPr>
      </xdr:nvSpPr>
      <xdr:spPr>
        <a:xfrm>
          <a:off x="0" y="5429250"/>
          <a:ext cx="3505200" cy="125730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Approach Volumes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Major Street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 the total volume approaching from both directions, including all turn movements.
</a:t>
          </a:r>
        </a:p>
      </xdr:txBody>
    </xdr:sp>
    <xdr:clientData/>
  </xdr:oneCellAnchor>
  <xdr:oneCellAnchor>
    <xdr:from>
      <xdr:col>0</xdr:col>
      <xdr:colOff>0</xdr:colOff>
      <xdr:row>49</xdr:row>
      <xdr:rowOff>19050</xdr:rowOff>
    </xdr:from>
    <xdr:ext cx="3476625" cy="1257300"/>
    <xdr:sp>
      <xdr:nvSpPr>
        <xdr:cNvPr id="8" name="TextBox 13"/>
        <xdr:cNvSpPr txBox="1">
          <a:spLocks noChangeArrowheads="1"/>
        </xdr:cNvSpPr>
      </xdr:nvSpPr>
      <xdr:spPr>
        <a:xfrm>
          <a:off x="0" y="7953375"/>
          <a:ext cx="3476625" cy="1257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a:t>
          </a:r>
          <a:r>
            <a:rPr lang="en-US" cap="none" sz="1100" b="0" i="0" u="none" baseline="0">
              <a:solidFill>
                <a:srgbClr val="000000"/>
              </a:solidFill>
              <a:latin typeface="Calibri"/>
              <a:ea typeface="Calibri"/>
              <a:cs typeface="Calibri"/>
            </a:rPr>
            <a:t> the capacity of the minor street  shared/exclusive right turn lane as determined from unsignalized intersection analysis. </a:t>
          </a:r>
          <a:r>
            <a:rPr lang="en-US" cap="none" sz="1100" b="0" i="0" u="none" baseline="0">
              <a:solidFill>
                <a:srgbClr val="000000"/>
              </a:solidFill>
              <a:latin typeface="Calibri"/>
              <a:ea typeface="Calibri"/>
              <a:cs typeface="Calibri"/>
            </a:rPr>
            <a:t>Shared lane capacity of minor approach is pulled from software printouts.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0</xdr:colOff>
      <xdr:row>74</xdr:row>
      <xdr:rowOff>85725</xdr:rowOff>
    </xdr:from>
    <xdr:ext cx="3105150" cy="1076325"/>
    <xdr:sp>
      <xdr:nvSpPr>
        <xdr:cNvPr id="9" name="TextBox 14"/>
        <xdr:cNvSpPr txBox="1">
          <a:spLocks noChangeArrowheads="1"/>
        </xdr:cNvSpPr>
      </xdr:nvSpPr>
      <xdr:spPr>
        <a:xfrm>
          <a:off x="0" y="12068175"/>
          <a:ext cx="3105150" cy="1076325"/>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K</a:t>
          </a:r>
          <a:r>
            <a:rPr lang="en-US" cap="none" sz="1100" b="0" i="0" u="sng" baseline="0">
              <a:solidFill>
                <a:srgbClr val="000000"/>
              </a:solidFill>
              <a:latin typeface="Calibri"/>
              <a:ea typeface="Calibri"/>
              <a:cs typeface="Calibri"/>
            </a:rPr>
            <a:t> Factor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 factor is entered as a percentage value rather than a decimal. For example if the K factor is 8.5 percent, enter 8.5.
</a:t>
          </a:r>
        </a:p>
      </xdr:txBody>
    </xdr:sp>
    <xdr:clientData/>
  </xdr:oneCellAnchor>
  <xdr:twoCellAnchor editAs="oneCell">
    <xdr:from>
      <xdr:col>6</xdr:col>
      <xdr:colOff>180975</xdr:colOff>
      <xdr:row>37</xdr:row>
      <xdr:rowOff>114300</xdr:rowOff>
    </xdr:from>
    <xdr:to>
      <xdr:col>9</xdr:col>
      <xdr:colOff>552450</xdr:colOff>
      <xdr:row>39</xdr:row>
      <xdr:rowOff>104775</xdr:rowOff>
    </xdr:to>
    <xdr:pic>
      <xdr:nvPicPr>
        <xdr:cNvPr id="10" name="Picture 22"/>
        <xdr:cNvPicPr preferRelativeResize="1">
          <a:picLocks noChangeAspect="1"/>
        </xdr:cNvPicPr>
      </xdr:nvPicPr>
      <xdr:blipFill>
        <a:blip r:embed="rId3"/>
        <a:stretch>
          <a:fillRect/>
        </a:stretch>
      </xdr:blipFill>
      <xdr:spPr>
        <a:xfrm>
          <a:off x="3838575" y="6105525"/>
          <a:ext cx="2200275" cy="314325"/>
        </a:xfrm>
        <a:prstGeom prst="rect">
          <a:avLst/>
        </a:prstGeom>
        <a:noFill/>
        <a:ln w="9525" cmpd="sng">
          <a:noFill/>
        </a:ln>
      </xdr:spPr>
    </xdr:pic>
    <xdr:clientData/>
  </xdr:twoCellAnchor>
  <xdr:twoCellAnchor editAs="oneCell">
    <xdr:from>
      <xdr:col>6</xdr:col>
      <xdr:colOff>161925</xdr:colOff>
      <xdr:row>44</xdr:row>
      <xdr:rowOff>114300</xdr:rowOff>
    </xdr:from>
    <xdr:to>
      <xdr:col>9</xdr:col>
      <xdr:colOff>552450</xdr:colOff>
      <xdr:row>47</xdr:row>
      <xdr:rowOff>19050</xdr:rowOff>
    </xdr:to>
    <xdr:pic>
      <xdr:nvPicPr>
        <xdr:cNvPr id="11" name="Picture 23"/>
        <xdr:cNvPicPr preferRelativeResize="1">
          <a:picLocks noChangeAspect="1"/>
        </xdr:cNvPicPr>
      </xdr:nvPicPr>
      <xdr:blipFill>
        <a:blip r:embed="rId4"/>
        <a:stretch>
          <a:fillRect/>
        </a:stretch>
      </xdr:blipFill>
      <xdr:spPr>
        <a:xfrm>
          <a:off x="3819525" y="7239000"/>
          <a:ext cx="2219325" cy="390525"/>
        </a:xfrm>
        <a:prstGeom prst="rect">
          <a:avLst/>
        </a:prstGeom>
        <a:noFill/>
        <a:ln w="9525" cmpd="sng">
          <a:noFill/>
        </a:ln>
      </xdr:spPr>
    </xdr:pic>
    <xdr:clientData/>
  </xdr:twoCellAnchor>
  <xdr:twoCellAnchor editAs="oneCell">
    <xdr:from>
      <xdr:col>6</xdr:col>
      <xdr:colOff>47625</xdr:colOff>
      <xdr:row>18</xdr:row>
      <xdr:rowOff>76200</xdr:rowOff>
    </xdr:from>
    <xdr:to>
      <xdr:col>9</xdr:col>
      <xdr:colOff>552450</xdr:colOff>
      <xdr:row>20</xdr:row>
      <xdr:rowOff>57150</xdr:rowOff>
    </xdr:to>
    <xdr:pic>
      <xdr:nvPicPr>
        <xdr:cNvPr id="12" name="Picture 26"/>
        <xdr:cNvPicPr preferRelativeResize="1">
          <a:picLocks noChangeAspect="1"/>
        </xdr:cNvPicPr>
      </xdr:nvPicPr>
      <xdr:blipFill>
        <a:blip r:embed="rId5"/>
        <a:stretch>
          <a:fillRect/>
        </a:stretch>
      </xdr:blipFill>
      <xdr:spPr>
        <a:xfrm>
          <a:off x="3705225" y="2990850"/>
          <a:ext cx="2333625" cy="304800"/>
        </a:xfrm>
        <a:prstGeom prst="rect">
          <a:avLst/>
        </a:prstGeom>
        <a:noFill/>
        <a:ln w="9525" cmpd="sng">
          <a:noFill/>
        </a:ln>
      </xdr:spPr>
    </xdr:pic>
    <xdr:clientData/>
  </xdr:twoCellAnchor>
  <xdr:oneCellAnchor>
    <xdr:from>
      <xdr:col>0</xdr:col>
      <xdr:colOff>0</xdr:colOff>
      <xdr:row>81</xdr:row>
      <xdr:rowOff>142875</xdr:rowOff>
    </xdr:from>
    <xdr:ext cx="5876925" cy="1247775"/>
    <xdr:sp>
      <xdr:nvSpPr>
        <xdr:cNvPr id="13" name="TextBox 27"/>
        <xdr:cNvSpPr txBox="1">
          <a:spLocks noChangeArrowheads="1"/>
        </xdr:cNvSpPr>
      </xdr:nvSpPr>
      <xdr:spPr>
        <a:xfrm>
          <a:off x="0" y="13258800"/>
          <a:ext cx="5876925" cy="12477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PSW FORM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all inputs have been entered in the input tab, the PSW form is complete. The form</a:t>
          </a:r>
          <a:r>
            <a:rPr lang="en-US" cap="none" sz="1100" b="0" i="0" u="none" baseline="0">
              <a:solidFill>
                <a:srgbClr val="000000"/>
              </a:solidFill>
              <a:latin typeface="Calibri"/>
              <a:ea typeface="Calibri"/>
              <a:cs typeface="Calibri"/>
            </a:rPr>
            <a:t> documents </a:t>
          </a:r>
          <a:r>
            <a:rPr lang="en-US" cap="none" sz="1100" b="0" i="0" u="none" baseline="0">
              <a:solidFill>
                <a:srgbClr val="000000"/>
              </a:solidFill>
              <a:latin typeface="Calibri"/>
              <a:ea typeface="Calibri"/>
              <a:cs typeface="Calibri"/>
            </a:rPr>
            <a:t>the input information, </a:t>
          </a:r>
          <a:r>
            <a:rPr lang="en-US" cap="none" sz="1100" b="0" i="0" u="none" baseline="0">
              <a:solidFill>
                <a:srgbClr val="000000"/>
              </a:solidFill>
              <a:latin typeface="Calibri"/>
              <a:ea typeface="Calibri"/>
              <a:cs typeface="Calibri"/>
            </a:rPr>
            <a:t>warrant volumes, approach volumes, and warrant results (Warrant Met Y = Yes or N = No). The completed PSW form can be printed for the file. The spreadsheet can be copied and used to evaluate additional alternatives.</a:t>
          </a:r>
          <a:r>
            <a:rPr lang="en-US" cap="none" sz="1100" b="0" i="0" u="none" baseline="0">
              <a:solidFill>
                <a:srgbClr val="000000"/>
              </a:solidFill>
              <a:latin typeface="Calibri"/>
              <a:ea typeface="Calibri"/>
              <a:cs typeface="Calibri"/>
            </a:rPr>
            <a:t>
</a:t>
          </a:r>
        </a:p>
      </xdr:txBody>
    </xdr:sp>
    <xdr:clientData/>
  </xdr:oneCellAnchor>
  <xdr:oneCellAnchor>
    <xdr:from>
      <xdr:col>0</xdr:col>
      <xdr:colOff>0</xdr:colOff>
      <xdr:row>41</xdr:row>
      <xdr:rowOff>85725</xdr:rowOff>
    </xdr:from>
    <xdr:ext cx="3209925" cy="257175"/>
    <xdr:sp>
      <xdr:nvSpPr>
        <xdr:cNvPr id="14" name="TextBox 28"/>
        <xdr:cNvSpPr txBox="1">
          <a:spLocks noChangeArrowheads="1"/>
        </xdr:cNvSpPr>
      </xdr:nvSpPr>
      <xdr:spPr>
        <a:xfrm>
          <a:off x="0" y="6724650"/>
          <a:ext cx="3209925"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Minor Street (Lower Volume Street) </a:t>
          </a:r>
        </a:p>
      </xdr:txBody>
    </xdr:sp>
    <xdr:clientData/>
  </xdr:oneCellAnchor>
  <xdr:oneCellAnchor>
    <xdr:from>
      <xdr:col>0</xdr:col>
      <xdr:colOff>0</xdr:colOff>
      <xdr:row>68</xdr:row>
      <xdr:rowOff>19050</xdr:rowOff>
    </xdr:from>
    <xdr:ext cx="3105150" cy="676275"/>
    <xdr:sp>
      <xdr:nvSpPr>
        <xdr:cNvPr id="15" name="TextBox 18"/>
        <xdr:cNvSpPr txBox="1">
          <a:spLocks noChangeArrowheads="1"/>
        </xdr:cNvSpPr>
      </xdr:nvSpPr>
      <xdr:spPr>
        <a:xfrm>
          <a:off x="0" y="11029950"/>
          <a:ext cx="3105150"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minor approach volume in the warrant is calculated</a:t>
          </a:r>
          <a:r>
            <a:rPr lang="en-US" cap="none" sz="1100" b="0" i="0" u="none" baseline="0">
              <a:solidFill>
                <a:srgbClr val="000000"/>
              </a:solidFill>
              <a:latin typeface="Calibri"/>
              <a:ea typeface="Calibri"/>
              <a:cs typeface="Calibri"/>
            </a:rPr>
            <a:t> automatically as the sum of the right turn volume included in warrant plus the left and through volume.</a:t>
          </a:r>
        </a:p>
      </xdr:txBody>
    </xdr:sp>
    <xdr:clientData/>
  </xdr:oneCellAnchor>
  <xdr:oneCellAnchor>
    <xdr:from>
      <xdr:col>0</xdr:col>
      <xdr:colOff>0</xdr:colOff>
      <xdr:row>43</xdr:row>
      <xdr:rowOff>104775</xdr:rowOff>
    </xdr:from>
    <xdr:ext cx="3600450" cy="752475"/>
    <xdr:sp>
      <xdr:nvSpPr>
        <xdr:cNvPr id="16" name="TextBox 20"/>
        <xdr:cNvSpPr txBox="1">
          <a:spLocks noChangeArrowheads="1"/>
        </xdr:cNvSpPr>
      </xdr:nvSpPr>
      <xdr:spPr>
        <a:xfrm>
          <a:off x="0" y="7067550"/>
          <a:ext cx="3600450" cy="752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Enter the minor street approach volume. Count the highest approaching volume (one direction only, do not include the volume approaching from both directions).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enter the minor street right turn volume.</a:t>
          </a:r>
        </a:p>
      </xdr:txBody>
    </xdr:sp>
    <xdr:clientData/>
  </xdr:oneCellAnchor>
  <xdr:twoCellAnchor editAs="oneCell">
    <xdr:from>
      <xdr:col>7</xdr:col>
      <xdr:colOff>314325</xdr:colOff>
      <xdr:row>58</xdr:row>
      <xdr:rowOff>133350</xdr:rowOff>
    </xdr:from>
    <xdr:to>
      <xdr:col>9</xdr:col>
      <xdr:colOff>552450</xdr:colOff>
      <xdr:row>60</xdr:row>
      <xdr:rowOff>9525</xdr:rowOff>
    </xdr:to>
    <xdr:pic>
      <xdr:nvPicPr>
        <xdr:cNvPr id="17" name="Picture 8"/>
        <xdr:cNvPicPr preferRelativeResize="1">
          <a:picLocks noChangeAspect="1"/>
        </xdr:cNvPicPr>
      </xdr:nvPicPr>
      <xdr:blipFill>
        <a:blip r:embed="rId6"/>
        <a:stretch>
          <a:fillRect/>
        </a:stretch>
      </xdr:blipFill>
      <xdr:spPr>
        <a:xfrm>
          <a:off x="4581525" y="9525000"/>
          <a:ext cx="1457325" cy="200025"/>
        </a:xfrm>
        <a:prstGeom prst="rect">
          <a:avLst/>
        </a:prstGeom>
        <a:noFill/>
        <a:ln w="9525" cmpd="sng">
          <a:noFill/>
        </a:ln>
      </xdr:spPr>
    </xdr:pic>
    <xdr:clientData/>
  </xdr:twoCellAnchor>
  <xdr:twoCellAnchor editAs="oneCell">
    <xdr:from>
      <xdr:col>5</xdr:col>
      <xdr:colOff>304800</xdr:colOff>
      <xdr:row>64</xdr:row>
      <xdr:rowOff>104775</xdr:rowOff>
    </xdr:from>
    <xdr:to>
      <xdr:col>9</xdr:col>
      <xdr:colOff>552450</xdr:colOff>
      <xdr:row>65</xdr:row>
      <xdr:rowOff>114300</xdr:rowOff>
    </xdr:to>
    <xdr:pic>
      <xdr:nvPicPr>
        <xdr:cNvPr id="18" name="Picture 9"/>
        <xdr:cNvPicPr preferRelativeResize="1">
          <a:picLocks noChangeAspect="1"/>
        </xdr:cNvPicPr>
      </xdr:nvPicPr>
      <xdr:blipFill>
        <a:blip r:embed="rId7"/>
        <a:stretch>
          <a:fillRect/>
        </a:stretch>
      </xdr:blipFill>
      <xdr:spPr>
        <a:xfrm>
          <a:off x="3352800" y="10467975"/>
          <a:ext cx="2686050" cy="171450"/>
        </a:xfrm>
        <a:prstGeom prst="rect">
          <a:avLst/>
        </a:prstGeom>
        <a:noFill/>
        <a:ln w="9525" cmpd="sng">
          <a:noFill/>
        </a:ln>
      </xdr:spPr>
    </xdr:pic>
    <xdr:clientData/>
  </xdr:twoCellAnchor>
  <xdr:twoCellAnchor editAs="oneCell">
    <xdr:from>
      <xdr:col>5</xdr:col>
      <xdr:colOff>590550</xdr:colOff>
      <xdr:row>70</xdr:row>
      <xdr:rowOff>19050</xdr:rowOff>
    </xdr:from>
    <xdr:to>
      <xdr:col>9</xdr:col>
      <xdr:colOff>552450</xdr:colOff>
      <xdr:row>71</xdr:row>
      <xdr:rowOff>66675</xdr:rowOff>
    </xdr:to>
    <xdr:pic>
      <xdr:nvPicPr>
        <xdr:cNvPr id="19" name="Picture 10"/>
        <xdr:cNvPicPr preferRelativeResize="1">
          <a:picLocks noChangeAspect="1"/>
        </xdr:cNvPicPr>
      </xdr:nvPicPr>
      <xdr:blipFill>
        <a:blip r:embed="rId8"/>
        <a:stretch>
          <a:fillRect/>
        </a:stretch>
      </xdr:blipFill>
      <xdr:spPr>
        <a:xfrm>
          <a:off x="3638550" y="11353800"/>
          <a:ext cx="2400300" cy="209550"/>
        </a:xfrm>
        <a:prstGeom prst="rect">
          <a:avLst/>
        </a:prstGeom>
        <a:noFill/>
        <a:ln w="9525" cmpd="sng">
          <a:noFill/>
        </a:ln>
      </xdr:spPr>
    </xdr:pic>
    <xdr:clientData/>
  </xdr:twoCellAnchor>
  <xdr:twoCellAnchor editAs="oneCell">
    <xdr:from>
      <xdr:col>6</xdr:col>
      <xdr:colOff>276225</xdr:colOff>
      <xdr:row>24</xdr:row>
      <xdr:rowOff>104775</xdr:rowOff>
    </xdr:from>
    <xdr:to>
      <xdr:col>9</xdr:col>
      <xdr:colOff>552450</xdr:colOff>
      <xdr:row>27</xdr:row>
      <xdr:rowOff>19050</xdr:rowOff>
    </xdr:to>
    <xdr:pic>
      <xdr:nvPicPr>
        <xdr:cNvPr id="20" name="Picture 15"/>
        <xdr:cNvPicPr preferRelativeResize="1">
          <a:picLocks noChangeAspect="1"/>
        </xdr:cNvPicPr>
      </xdr:nvPicPr>
      <xdr:blipFill>
        <a:blip r:embed="rId9"/>
        <a:stretch>
          <a:fillRect/>
        </a:stretch>
      </xdr:blipFill>
      <xdr:spPr>
        <a:xfrm>
          <a:off x="3933825" y="3990975"/>
          <a:ext cx="2105025" cy="400050"/>
        </a:xfrm>
        <a:prstGeom prst="rect">
          <a:avLst/>
        </a:prstGeom>
        <a:noFill/>
        <a:ln w="9525" cmpd="sng">
          <a:noFill/>
        </a:ln>
      </xdr:spPr>
    </xdr:pic>
    <xdr:clientData/>
  </xdr:twoCellAnchor>
  <xdr:twoCellAnchor editAs="oneCell">
    <xdr:from>
      <xdr:col>6</xdr:col>
      <xdr:colOff>438150</xdr:colOff>
      <xdr:row>29</xdr:row>
      <xdr:rowOff>66675</xdr:rowOff>
    </xdr:from>
    <xdr:to>
      <xdr:col>9</xdr:col>
      <xdr:colOff>552450</xdr:colOff>
      <xdr:row>32</xdr:row>
      <xdr:rowOff>0</xdr:rowOff>
    </xdr:to>
    <xdr:pic>
      <xdr:nvPicPr>
        <xdr:cNvPr id="21" name="Picture 16"/>
        <xdr:cNvPicPr preferRelativeResize="1">
          <a:picLocks noChangeAspect="1"/>
        </xdr:cNvPicPr>
      </xdr:nvPicPr>
      <xdr:blipFill>
        <a:blip r:embed="rId10"/>
        <a:stretch>
          <a:fillRect/>
        </a:stretch>
      </xdr:blipFill>
      <xdr:spPr>
        <a:xfrm>
          <a:off x="4095750" y="4762500"/>
          <a:ext cx="1943100" cy="419100"/>
        </a:xfrm>
        <a:prstGeom prst="rect">
          <a:avLst/>
        </a:prstGeom>
        <a:noFill/>
        <a:ln w="9525" cmpd="sng">
          <a:noFill/>
        </a:ln>
      </xdr:spPr>
    </xdr:pic>
    <xdr:clientData/>
  </xdr:twoCellAnchor>
  <xdr:twoCellAnchor editAs="oneCell">
    <xdr:from>
      <xdr:col>5</xdr:col>
      <xdr:colOff>581025</xdr:colOff>
      <xdr:row>51</xdr:row>
      <xdr:rowOff>66675</xdr:rowOff>
    </xdr:from>
    <xdr:to>
      <xdr:col>9</xdr:col>
      <xdr:colOff>552450</xdr:colOff>
      <xdr:row>52</xdr:row>
      <xdr:rowOff>104775</xdr:rowOff>
    </xdr:to>
    <xdr:pic>
      <xdr:nvPicPr>
        <xdr:cNvPr id="22" name="Picture 17"/>
        <xdr:cNvPicPr preferRelativeResize="1">
          <a:picLocks noChangeAspect="1"/>
        </xdr:cNvPicPr>
      </xdr:nvPicPr>
      <xdr:blipFill>
        <a:blip r:embed="rId11"/>
        <a:stretch>
          <a:fillRect/>
        </a:stretch>
      </xdr:blipFill>
      <xdr:spPr>
        <a:xfrm>
          <a:off x="3629025" y="8324850"/>
          <a:ext cx="2409825" cy="200025"/>
        </a:xfrm>
        <a:prstGeom prst="rect">
          <a:avLst/>
        </a:prstGeom>
        <a:noFill/>
        <a:ln w="9525" cmpd="sng">
          <a:noFill/>
        </a:ln>
      </xdr:spPr>
    </xdr:pic>
    <xdr:clientData/>
  </xdr:twoCellAnchor>
  <xdr:oneCellAnchor>
    <xdr:from>
      <xdr:col>0</xdr:col>
      <xdr:colOff>0</xdr:colOff>
      <xdr:row>57</xdr:row>
      <xdr:rowOff>142875</xdr:rowOff>
    </xdr:from>
    <xdr:ext cx="4238625" cy="752475"/>
    <xdr:sp>
      <xdr:nvSpPr>
        <xdr:cNvPr id="23" name="TextBox 19"/>
        <xdr:cNvSpPr txBox="1">
          <a:spLocks noChangeArrowheads="1"/>
        </xdr:cNvSpPr>
      </xdr:nvSpPr>
      <xdr:spPr>
        <a:xfrm>
          <a:off x="0" y="9372600"/>
          <a:ext cx="4238625" cy="752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right turn discount is calculated automatically based on entered</a:t>
          </a:r>
          <a:r>
            <a:rPr lang="en-US" cap="none" sz="1100" b="0" i="0" u="none" baseline="0">
              <a:solidFill>
                <a:srgbClr val="000000"/>
              </a:solidFill>
              <a:latin typeface="Calibri"/>
              <a:ea typeface="Calibri"/>
              <a:cs typeface="Calibri"/>
            </a:rPr>
            <a:t> capacity of the shared/exclusive right turn lane</a:t>
          </a:r>
          <a:r>
            <a:rPr lang="en-US" cap="none" sz="1100" b="0" i="0" u="none" baseline="0">
              <a:solidFill>
                <a:srgbClr val="000000"/>
              </a:solidFill>
              <a:latin typeface="Calibri"/>
              <a:ea typeface="Calibri"/>
              <a:cs typeface="Calibri"/>
            </a:rPr>
            <a:t>. The right turn discount is 85% of the shared lane capacity.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0</xdr:colOff>
      <xdr:row>62</xdr:row>
      <xdr:rowOff>104775</xdr:rowOff>
    </xdr:from>
    <xdr:ext cx="3105150" cy="885825"/>
    <xdr:sp>
      <xdr:nvSpPr>
        <xdr:cNvPr id="24" name="TextBox 22"/>
        <xdr:cNvSpPr txBox="1">
          <a:spLocks noChangeArrowheads="1"/>
        </xdr:cNvSpPr>
      </xdr:nvSpPr>
      <xdr:spPr>
        <a:xfrm>
          <a:off x="0" y="10144125"/>
          <a:ext cx="3105150" cy="885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right turn volume included in the warrant is also calculated automatically as the right turn volume minus the right turn discount. </a:t>
          </a:r>
          <a:r>
            <a:rPr lang="en-US" cap="none" sz="1100" b="0" i="0" u="none" baseline="0">
              <a:solidFill>
                <a:srgbClr val="000000"/>
              </a:solidFill>
              <a:latin typeface="Calibri"/>
              <a:ea typeface="Calibri"/>
              <a:cs typeface="Calibri"/>
            </a:rPr>
            <a:t>If the remainder is zero or less, the right turn volume included in the warrant is zero. </a:t>
          </a:r>
          <a:r>
            <a:rPr lang="en-US" cap="none" sz="1100" b="0" i="0" u="none" baseline="0">
              <a:solidFill>
                <a:srgbClr val="000000"/>
              </a:solidFill>
              <a:latin typeface="Calibri"/>
              <a:ea typeface="Calibri"/>
              <a:cs typeface="Calibri"/>
            </a:rPr>
            <a:t>
</a:t>
          </a:r>
        </a:p>
      </xdr:txBody>
    </xdr:sp>
    <xdr:clientData/>
  </xdr:oneCellAnchor>
  <xdr:twoCellAnchor>
    <xdr:from>
      <xdr:col>0</xdr:col>
      <xdr:colOff>323850</xdr:colOff>
      <xdr:row>0</xdr:row>
      <xdr:rowOff>104775</xdr:rowOff>
    </xdr:from>
    <xdr:to>
      <xdr:col>10</xdr:col>
      <xdr:colOff>0</xdr:colOff>
      <xdr:row>2</xdr:row>
      <xdr:rowOff>38100</xdr:rowOff>
    </xdr:to>
    <xdr:sp>
      <xdr:nvSpPr>
        <xdr:cNvPr id="25" name="TextBox 25"/>
        <xdr:cNvSpPr txBox="1">
          <a:spLocks noChangeArrowheads="1"/>
        </xdr:cNvSpPr>
      </xdr:nvSpPr>
      <xdr:spPr>
        <a:xfrm>
          <a:off x="323850" y="104775"/>
          <a:ext cx="577215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Instructions for </a:t>
          </a:r>
          <a:r>
            <a:rPr lang="en-US" cap="none" sz="1100" b="1" i="0" u="none" baseline="0">
              <a:solidFill>
                <a:srgbClr val="000000"/>
              </a:solidFill>
              <a:latin typeface="Calibri"/>
              <a:ea typeface="Calibri"/>
              <a:cs typeface="Calibri"/>
            </a:rPr>
            <a:t>Preliminary</a:t>
          </a:r>
          <a:r>
            <a:rPr lang="en-US" cap="none" sz="1100" b="1" i="0" u="none" baseline="0">
              <a:solidFill>
                <a:srgbClr val="000000"/>
              </a:solidFill>
              <a:latin typeface="Calibri"/>
              <a:ea typeface="Calibri"/>
              <a:cs typeface="Calibri"/>
            </a:rPr>
            <a:t> Traffic Signal Warrant Analysis Calculator
</a:t>
          </a:r>
        </a:p>
      </xdr:txBody>
    </xdr:sp>
    <xdr:clientData/>
  </xdr:twoCellAnchor>
  <xdr:twoCellAnchor editAs="oneCell">
    <xdr:from>
      <xdr:col>0</xdr:col>
      <xdr:colOff>95250</xdr:colOff>
      <xdr:row>91</xdr:row>
      <xdr:rowOff>142875</xdr:rowOff>
    </xdr:from>
    <xdr:to>
      <xdr:col>8</xdr:col>
      <xdr:colOff>276225</xdr:colOff>
      <xdr:row>99</xdr:row>
      <xdr:rowOff>104775</xdr:rowOff>
    </xdr:to>
    <xdr:pic>
      <xdr:nvPicPr>
        <xdr:cNvPr id="26" name="Picture 2"/>
        <xdr:cNvPicPr preferRelativeResize="1">
          <a:picLocks noChangeAspect="1"/>
        </xdr:cNvPicPr>
      </xdr:nvPicPr>
      <xdr:blipFill>
        <a:blip r:embed="rId12"/>
        <a:stretch>
          <a:fillRect/>
        </a:stretch>
      </xdr:blipFill>
      <xdr:spPr>
        <a:xfrm>
          <a:off x="95250" y="14878050"/>
          <a:ext cx="5057775" cy="1257300"/>
        </a:xfrm>
        <a:prstGeom prst="rect">
          <a:avLst/>
        </a:prstGeom>
        <a:noFill/>
        <a:ln w="9525" cmpd="sng">
          <a:noFill/>
        </a:ln>
      </xdr:spPr>
    </xdr:pic>
    <xdr:clientData/>
  </xdr:twoCellAnchor>
  <xdr:oneCellAnchor>
    <xdr:from>
      <xdr:col>0</xdr:col>
      <xdr:colOff>0</xdr:colOff>
      <xdr:row>89</xdr:row>
      <xdr:rowOff>95250</xdr:rowOff>
    </xdr:from>
    <xdr:ext cx="3105150" cy="276225"/>
    <xdr:sp>
      <xdr:nvSpPr>
        <xdr:cNvPr id="27" name="TextBox 29"/>
        <xdr:cNvSpPr txBox="1">
          <a:spLocks noChangeArrowheads="1"/>
        </xdr:cNvSpPr>
      </xdr:nvSpPr>
      <xdr:spPr>
        <a:xfrm>
          <a:off x="0" y="14506575"/>
          <a:ext cx="310515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DISCLAIMER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28575</xdr:rowOff>
    </xdr:from>
    <xdr:to>
      <xdr:col>5</xdr:col>
      <xdr:colOff>876300</xdr:colOff>
      <xdr:row>41</xdr:row>
      <xdr:rowOff>0</xdr:rowOff>
    </xdr:to>
    <xdr:sp>
      <xdr:nvSpPr>
        <xdr:cNvPr id="1" name="Text Box 1"/>
        <xdr:cNvSpPr txBox="1">
          <a:spLocks noChangeArrowheads="1"/>
        </xdr:cNvSpPr>
      </xdr:nvSpPr>
      <xdr:spPr>
        <a:xfrm>
          <a:off x="57150" y="7038975"/>
          <a:ext cx="5391150" cy="1009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3000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Meeting preliminary signal warrants does </a:t>
          </a:r>
          <a:r>
            <a:rPr lang="en-US" cap="none" sz="1000" b="1" i="0" u="none" baseline="0">
              <a:solidFill>
                <a:srgbClr val="000000"/>
              </a:solidFill>
              <a:latin typeface="Times New Roman"/>
              <a:ea typeface="Times New Roman"/>
              <a:cs typeface="Times New Roman"/>
            </a:rPr>
            <a:t>not</a:t>
          </a:r>
          <a:r>
            <a:rPr lang="en-US" cap="none" sz="1000" b="0" i="0" u="none" baseline="0">
              <a:solidFill>
                <a:srgbClr val="000000"/>
              </a:solidFill>
              <a:latin typeface="Times New Roman"/>
              <a:ea typeface="Times New Roman"/>
              <a:cs typeface="Times New Roman"/>
            </a:rPr>
            <a:t> guarantee that a signal will be installed.  When preliminary signal warrants are met, project analysts need to coordinate with Region Traffic to initiate the traffic signal engineering investigation as outlined in the Traffic Manual.  Before a signal can be installed, the engineering investigation must be conducted or reviewed by the Region Traffic Manager who will forward signal recommendations to headquarters.  Traffic signal warrants must be met and the State Traffic Engineer’s approval obtained before a traffic signal can be installed on a state highway.</a:t>
          </a:r>
        </a:p>
      </xdr:txBody>
    </xdr:sp>
    <xdr:clientData/>
  </xdr:twoCellAnchor>
  <xdr:twoCellAnchor>
    <xdr:from>
      <xdr:col>0</xdr:col>
      <xdr:colOff>57150</xdr:colOff>
      <xdr:row>41</xdr:row>
      <xdr:rowOff>57150</xdr:rowOff>
    </xdr:from>
    <xdr:to>
      <xdr:col>5</xdr:col>
      <xdr:colOff>885825</xdr:colOff>
      <xdr:row>43</xdr:row>
      <xdr:rowOff>123825</xdr:rowOff>
    </xdr:to>
    <xdr:sp>
      <xdr:nvSpPr>
        <xdr:cNvPr id="2" name="Text Box 2"/>
        <xdr:cNvSpPr txBox="1">
          <a:spLocks noChangeArrowheads="1"/>
        </xdr:cNvSpPr>
      </xdr:nvSpPr>
      <xdr:spPr>
        <a:xfrm>
          <a:off x="57150" y="8105775"/>
          <a:ext cx="5400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3000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Used due to 85th percentile speed in excess of 40 mph or isolated community with population of less than 10,000.</a:t>
          </a:r>
        </a:p>
      </xdr:txBody>
    </xdr:sp>
    <xdr:clientData/>
  </xdr:twoCellAnchor>
  <xdr:twoCellAnchor>
    <xdr:from>
      <xdr:col>0</xdr:col>
      <xdr:colOff>38100</xdr:colOff>
      <xdr:row>44</xdr:row>
      <xdr:rowOff>38100</xdr:rowOff>
    </xdr:from>
    <xdr:to>
      <xdr:col>1</xdr:col>
      <xdr:colOff>695325</xdr:colOff>
      <xdr:row>46</xdr:row>
      <xdr:rowOff>9525</xdr:rowOff>
    </xdr:to>
    <xdr:sp>
      <xdr:nvSpPr>
        <xdr:cNvPr id="3" name="Text Box 3"/>
        <xdr:cNvSpPr txBox="1">
          <a:spLocks noChangeArrowheads="1"/>
        </xdr:cNvSpPr>
      </xdr:nvSpPr>
      <xdr:spPr>
        <a:xfrm>
          <a:off x="38100" y="8572500"/>
          <a:ext cx="15716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Analysis Procedures Manual                                                                                                                February 2009</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115" zoomScaleNormal="115" zoomScaleSheetLayoutView="130" workbookViewId="0" topLeftCell="A1">
      <selection activeCell="J41" sqref="J41"/>
    </sheetView>
  </sheetViews>
  <sheetFormatPr defaultColWidth="9.140625" defaultRowHeight="12.75" zeroHeight="1"/>
  <cols>
    <col min="11"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sheetProtection/>
  <printOptions/>
  <pageMargins left="0.7" right="0.7" top="0.75" bottom="0.75" header="0.3" footer="0.3"/>
  <pageSetup horizontalDpi="600" verticalDpi="600" orientation="portrait"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E35"/>
  <sheetViews>
    <sheetView zoomScale="70" zoomScaleNormal="70" zoomScaleSheetLayoutView="85" zoomScalePageLayoutView="0" workbookViewId="0" topLeftCell="A1">
      <selection activeCell="J41" sqref="J41"/>
    </sheetView>
  </sheetViews>
  <sheetFormatPr defaultColWidth="9.140625" defaultRowHeight="12.75" zeroHeight="1"/>
  <cols>
    <col min="1" max="1" width="51.8515625" style="5" customWidth="1"/>
    <col min="2" max="4" width="13.7109375" style="5" customWidth="1"/>
    <col min="5" max="5" width="9.140625" style="5" customWidth="1"/>
    <col min="6" max="16384" width="0" style="5" hidden="1" customWidth="1"/>
  </cols>
  <sheetData>
    <row r="1" spans="1:5" ht="15">
      <c r="A1" s="20"/>
      <c r="B1" s="20"/>
      <c r="C1" s="20"/>
      <c r="D1" s="20"/>
      <c r="E1" s="20"/>
    </row>
    <row r="2" spans="1:5" ht="15">
      <c r="A2" s="21" t="s">
        <v>3</v>
      </c>
      <c r="B2" s="48"/>
      <c r="C2" s="48"/>
      <c r="D2" s="20"/>
      <c r="E2" s="20"/>
    </row>
    <row r="3" spans="1:5" ht="15">
      <c r="A3" s="21" t="s">
        <v>15</v>
      </c>
      <c r="B3" s="48"/>
      <c r="C3" s="48"/>
      <c r="D3" s="20"/>
      <c r="E3" s="20"/>
    </row>
    <row r="4" spans="1:5" ht="15">
      <c r="A4" s="21" t="s">
        <v>37</v>
      </c>
      <c r="B4" s="48"/>
      <c r="C4" s="48"/>
      <c r="D4" s="20"/>
      <c r="E4" s="20"/>
    </row>
    <row r="5" spans="1:5" ht="15">
      <c r="A5" s="21" t="s">
        <v>16</v>
      </c>
      <c r="B5" s="48"/>
      <c r="C5" s="48"/>
      <c r="D5" s="20"/>
      <c r="E5" s="20"/>
    </row>
    <row r="6" spans="1:5" ht="15">
      <c r="A6" s="21" t="s">
        <v>38</v>
      </c>
      <c r="B6" s="48"/>
      <c r="C6" s="48"/>
      <c r="D6" s="20"/>
      <c r="E6" s="20"/>
    </row>
    <row r="7" spans="1:5" ht="15">
      <c r="A7" s="21" t="s">
        <v>17</v>
      </c>
      <c r="B7" s="48"/>
      <c r="C7" s="48"/>
      <c r="D7" s="20"/>
      <c r="E7" s="20"/>
    </row>
    <row r="8" spans="1:5" ht="15">
      <c r="A8" s="21" t="s">
        <v>40</v>
      </c>
      <c r="B8" s="48"/>
      <c r="C8" s="48"/>
      <c r="D8" s="20"/>
      <c r="E8" s="20"/>
    </row>
    <row r="9" spans="1:5" ht="15">
      <c r="A9" s="21"/>
      <c r="B9" s="23"/>
      <c r="C9" s="36" t="e">
        <f>IF(B8="no",1,IF(B8="yes",0.7,ERR))</f>
        <v>#NAME?</v>
      </c>
      <c r="D9" s="20"/>
      <c r="E9" s="20"/>
    </row>
    <row r="10" spans="1:5" ht="15">
      <c r="A10" s="20"/>
      <c r="B10" s="20"/>
      <c r="C10" s="20"/>
      <c r="D10" s="20"/>
      <c r="E10" s="20"/>
    </row>
    <row r="11" spans="1:5" ht="15">
      <c r="A11" s="22" t="s">
        <v>9</v>
      </c>
      <c r="B11" s="20"/>
      <c r="C11" s="20"/>
      <c r="D11" s="20"/>
      <c r="E11" s="20"/>
    </row>
    <row r="12" spans="1:5" ht="15">
      <c r="A12" s="21" t="s">
        <v>39</v>
      </c>
      <c r="B12" s="48"/>
      <c r="C12" s="48"/>
      <c r="D12" s="20"/>
      <c r="E12" s="20"/>
    </row>
    <row r="13" spans="1:5" ht="15">
      <c r="A13" s="22" t="s">
        <v>11</v>
      </c>
      <c r="B13" s="20"/>
      <c r="C13" s="20"/>
      <c r="D13" s="20"/>
      <c r="E13" s="20"/>
    </row>
    <row r="14" spans="1:5" ht="15">
      <c r="A14" s="21" t="s">
        <v>39</v>
      </c>
      <c r="B14" s="48"/>
      <c r="C14" s="48"/>
      <c r="D14" s="20"/>
      <c r="E14" s="20"/>
    </row>
    <row r="15" spans="1:5" ht="15">
      <c r="A15" s="20"/>
      <c r="B15" s="20"/>
      <c r="C15" s="20"/>
      <c r="D15" s="20"/>
      <c r="E15" s="20"/>
    </row>
    <row r="16" spans="1:5" ht="15">
      <c r="A16" s="22" t="s">
        <v>9</v>
      </c>
      <c r="B16" s="20"/>
      <c r="C16" s="20"/>
      <c r="D16" s="20"/>
      <c r="E16" s="20"/>
    </row>
    <row r="17" spans="1:5" ht="15">
      <c r="A17" s="21" t="s">
        <v>49</v>
      </c>
      <c r="B17" s="48"/>
      <c r="C17" s="48"/>
      <c r="D17" s="20"/>
      <c r="E17" s="20"/>
    </row>
    <row r="18" spans="1:5" ht="15">
      <c r="A18" s="21"/>
      <c r="B18" s="21"/>
      <c r="C18" s="21"/>
      <c r="D18" s="20"/>
      <c r="E18" s="20"/>
    </row>
    <row r="19" spans="1:5" ht="15">
      <c r="A19" s="22" t="s">
        <v>11</v>
      </c>
      <c r="B19" s="20"/>
      <c r="C19" s="20"/>
      <c r="D19" s="20"/>
      <c r="E19" s="20"/>
    </row>
    <row r="20" spans="1:5" ht="15">
      <c r="A20" s="21" t="s">
        <v>50</v>
      </c>
      <c r="B20" s="49"/>
      <c r="C20" s="49"/>
      <c r="D20" s="20"/>
      <c r="E20" s="20"/>
    </row>
    <row r="21" spans="1:5" ht="15">
      <c r="A21" s="21" t="s">
        <v>45</v>
      </c>
      <c r="B21" s="49"/>
      <c r="C21" s="49"/>
      <c r="D21" s="20"/>
      <c r="E21" s="20"/>
    </row>
    <row r="22" spans="1:5" ht="18">
      <c r="A22" s="21" t="s">
        <v>52</v>
      </c>
      <c r="B22" s="49"/>
      <c r="C22" s="49"/>
      <c r="D22" s="20"/>
      <c r="E22" s="20"/>
    </row>
    <row r="23" spans="1:5" ht="15">
      <c r="A23" s="21" t="s">
        <v>46</v>
      </c>
      <c r="B23" s="50">
        <f>+B22*0.85</f>
        <v>0</v>
      </c>
      <c r="C23" s="50"/>
      <c r="D23" s="20"/>
      <c r="E23" s="20"/>
    </row>
    <row r="24" spans="1:5" ht="15">
      <c r="A24" s="21" t="s">
        <v>47</v>
      </c>
      <c r="B24" s="50">
        <f>IF((B21-B23)&gt;0,B21-B23,0)</f>
        <v>0</v>
      </c>
      <c r="C24" s="50"/>
      <c r="D24" s="20"/>
      <c r="E24" s="20"/>
    </row>
    <row r="25" spans="1:5" ht="15">
      <c r="A25" s="21" t="s">
        <v>48</v>
      </c>
      <c r="B25" s="50">
        <f>+B20-B21+B24</f>
        <v>0</v>
      </c>
      <c r="C25" s="50"/>
      <c r="D25" s="20"/>
      <c r="E25" s="20"/>
    </row>
    <row r="26" spans="1:5" ht="15">
      <c r="A26" s="21"/>
      <c r="B26" s="21"/>
      <c r="C26" s="21"/>
      <c r="D26" s="20"/>
      <c r="E26" s="20"/>
    </row>
    <row r="27" spans="1:5" ht="15">
      <c r="A27" s="21" t="s">
        <v>43</v>
      </c>
      <c r="B27" s="46"/>
      <c r="C27" s="47"/>
      <c r="D27" s="20"/>
      <c r="E27" s="20"/>
    </row>
    <row r="28" spans="1:5" ht="15">
      <c r="A28" s="21"/>
      <c r="B28" s="33"/>
      <c r="C28" s="33"/>
      <c r="D28" s="20"/>
      <c r="E28" s="20"/>
    </row>
    <row r="29" spans="1:5" ht="15">
      <c r="A29" s="21" t="s">
        <v>44</v>
      </c>
      <c r="B29" s="46"/>
      <c r="C29" s="47"/>
      <c r="D29" s="20"/>
      <c r="E29" s="20"/>
    </row>
    <row r="30" spans="1:5" ht="15">
      <c r="A30" s="20"/>
      <c r="B30" s="20"/>
      <c r="C30" s="20"/>
      <c r="D30" s="20"/>
      <c r="E30" s="20"/>
    </row>
    <row r="31" spans="1:5" ht="18">
      <c r="A31" s="38" t="s">
        <v>53</v>
      </c>
      <c r="B31" s="20"/>
      <c r="C31" s="20"/>
      <c r="D31" s="20"/>
      <c r="E31" s="20"/>
    </row>
    <row r="32" spans="1:5" ht="15">
      <c r="A32" s="37" t="s">
        <v>51</v>
      </c>
      <c r="B32" s="20"/>
      <c r="C32" s="20"/>
      <c r="D32" s="20"/>
      <c r="E32" s="20"/>
    </row>
    <row r="33" spans="1:5" ht="15">
      <c r="A33" s="37"/>
      <c r="B33" s="37"/>
      <c r="C33" s="37"/>
      <c r="D33" s="37"/>
      <c r="E33" s="37"/>
    </row>
    <row r="34" spans="1:5" ht="15">
      <c r="A34" s="37" t="s">
        <v>54</v>
      </c>
      <c r="B34" s="37"/>
      <c r="C34" s="37"/>
      <c r="D34" s="37"/>
      <c r="E34" s="37"/>
    </row>
    <row r="35" spans="1:5" ht="15">
      <c r="A35" s="37"/>
      <c r="B35" s="37"/>
      <c r="C35" s="37"/>
      <c r="D35" s="37"/>
      <c r="E35" s="37"/>
    </row>
  </sheetData>
  <sheetProtection/>
  <mergeCells count="18">
    <mergeCell ref="B14:C14"/>
    <mergeCell ref="B2:C2"/>
    <mergeCell ref="B3:C3"/>
    <mergeCell ref="B4:C4"/>
    <mergeCell ref="B5:C5"/>
    <mergeCell ref="B8:C8"/>
    <mergeCell ref="B6:C6"/>
    <mergeCell ref="B7:C7"/>
    <mergeCell ref="B12:C12"/>
    <mergeCell ref="B27:C27"/>
    <mergeCell ref="B29:C29"/>
    <mergeCell ref="B17:C17"/>
    <mergeCell ref="B20:C20"/>
    <mergeCell ref="B21:C21"/>
    <mergeCell ref="B22:C22"/>
    <mergeCell ref="B23:C23"/>
    <mergeCell ref="B24:C24"/>
    <mergeCell ref="B25:C25"/>
  </mergeCells>
  <dataValidations count="3">
    <dataValidation type="list" allowBlank="1" showInputMessage="1" showErrorMessage="1" sqref="B8:C8">
      <formula1>"Yes,No"</formula1>
    </dataValidation>
    <dataValidation type="list" allowBlank="1" showInputMessage="1" showErrorMessage="1" sqref="B14:C14">
      <formula1>"1,2 or more"</formula1>
    </dataValidation>
    <dataValidation type="list" allowBlank="1" showInputMessage="1" showErrorMessage="1" sqref="B12:C12">
      <formula1>"1,2 or more"</formula1>
    </dataValidation>
  </dataValidation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J41" sqref="J41"/>
    </sheetView>
  </sheetViews>
  <sheetFormatPr defaultColWidth="9.140625" defaultRowHeight="12.75" zeroHeight="1"/>
  <cols>
    <col min="1" max="6" width="13.7109375" style="1" customWidth="1"/>
    <col min="7" max="16384" width="0" style="1" hidden="1" customWidth="1"/>
  </cols>
  <sheetData>
    <row r="1" spans="1:6" s="3" customFormat="1" ht="22.5">
      <c r="A1" s="60" t="s">
        <v>0</v>
      </c>
      <c r="B1" s="61"/>
      <c r="C1" s="61"/>
      <c r="D1" s="61"/>
      <c r="E1" s="61"/>
      <c r="F1" s="62"/>
    </row>
    <row r="2" spans="1:6" s="2" customFormat="1" ht="18">
      <c r="A2" s="63" t="s">
        <v>1</v>
      </c>
      <c r="B2" s="64"/>
      <c r="C2" s="64"/>
      <c r="D2" s="64"/>
      <c r="E2" s="64"/>
      <c r="F2" s="65"/>
    </row>
    <row r="3" spans="1:6" s="4" customFormat="1" ht="13.5">
      <c r="A3" s="66" t="s">
        <v>2</v>
      </c>
      <c r="B3" s="67"/>
      <c r="C3" s="67"/>
      <c r="D3" s="67"/>
      <c r="E3" s="67"/>
      <c r="F3" s="68"/>
    </row>
    <row r="4" spans="1:6" ht="12.75">
      <c r="A4" s="72"/>
      <c r="B4" s="73"/>
      <c r="C4" s="73"/>
      <c r="D4" s="73"/>
      <c r="E4" s="73"/>
      <c r="F4" s="74"/>
    </row>
    <row r="5" spans="1:6" s="2" customFormat="1" ht="18.75" customHeight="1">
      <c r="A5" s="69" t="s">
        <v>41</v>
      </c>
      <c r="B5" s="70"/>
      <c r="C5" s="70"/>
      <c r="D5" s="70"/>
      <c r="E5" s="70"/>
      <c r="F5" s="71"/>
    </row>
    <row r="6" spans="1:6" s="5" customFormat="1" ht="15">
      <c r="A6" s="25" t="s">
        <v>3</v>
      </c>
      <c r="B6" s="75">
        <f>+Input!B2</f>
        <v>0</v>
      </c>
      <c r="C6" s="76"/>
      <c r="D6" s="26" t="s">
        <v>15</v>
      </c>
      <c r="E6" s="75">
        <f>+Input!B3</f>
        <v>0</v>
      </c>
      <c r="F6" s="76"/>
    </row>
    <row r="7" spans="1:6" s="5" customFormat="1" ht="15">
      <c r="A7" s="17" t="s">
        <v>4</v>
      </c>
      <c r="B7" s="77">
        <f>Input!B4</f>
        <v>0</v>
      </c>
      <c r="C7" s="78"/>
      <c r="D7" s="27" t="s">
        <v>16</v>
      </c>
      <c r="E7" s="77">
        <f>Input!B5</f>
        <v>0</v>
      </c>
      <c r="F7" s="78"/>
    </row>
    <row r="8" spans="1:6" s="5" customFormat="1" ht="15">
      <c r="A8" s="17" t="s">
        <v>5</v>
      </c>
      <c r="B8" s="77">
        <f>Input!B6</f>
        <v>0</v>
      </c>
      <c r="C8" s="78"/>
      <c r="D8" s="27" t="s">
        <v>17</v>
      </c>
      <c r="E8" s="77">
        <f>Input!B7</f>
        <v>0</v>
      </c>
      <c r="F8" s="78"/>
    </row>
    <row r="9" spans="1:6" s="2" customFormat="1" ht="18">
      <c r="A9" s="57" t="s">
        <v>6</v>
      </c>
      <c r="B9" s="58"/>
      <c r="C9" s="58"/>
      <c r="D9" s="58"/>
      <c r="E9" s="58"/>
      <c r="F9" s="59"/>
    </row>
    <row r="10" spans="1:6" s="5" customFormat="1" ht="15">
      <c r="A10" s="82" t="s">
        <v>7</v>
      </c>
      <c r="B10" s="83"/>
      <c r="C10" s="82" t="s">
        <v>18</v>
      </c>
      <c r="D10" s="83"/>
      <c r="E10" s="82" t="s">
        <v>21</v>
      </c>
      <c r="F10" s="83"/>
    </row>
    <row r="11" spans="1:6" s="5" customFormat="1" ht="15">
      <c r="A11" s="51" t="s">
        <v>8</v>
      </c>
      <c r="B11" s="52"/>
      <c r="C11" s="51" t="s">
        <v>19</v>
      </c>
      <c r="D11" s="52"/>
      <c r="E11" s="51" t="s">
        <v>22</v>
      </c>
      <c r="F11" s="52"/>
    </row>
    <row r="12" spans="1:6" s="5" customFormat="1" ht="15">
      <c r="A12" s="53"/>
      <c r="B12" s="54"/>
      <c r="C12" s="53" t="s">
        <v>20</v>
      </c>
      <c r="D12" s="54"/>
      <c r="E12" s="53" t="s">
        <v>23</v>
      </c>
      <c r="F12" s="54"/>
    </row>
    <row r="13" spans="1:6" s="5" customFormat="1" ht="15">
      <c r="A13" s="8" t="s">
        <v>9</v>
      </c>
      <c r="B13" s="8" t="s">
        <v>11</v>
      </c>
      <c r="C13" s="19" t="s">
        <v>12</v>
      </c>
      <c r="D13" s="7"/>
      <c r="E13" s="19" t="s">
        <v>12</v>
      </c>
      <c r="F13" s="7"/>
    </row>
    <row r="14" spans="1:6" s="5" customFormat="1" ht="15">
      <c r="A14" s="9" t="s">
        <v>10</v>
      </c>
      <c r="B14" s="9" t="s">
        <v>10</v>
      </c>
      <c r="C14" s="9">
        <v>100</v>
      </c>
      <c r="D14" s="6">
        <v>70</v>
      </c>
      <c r="E14" s="6">
        <v>100</v>
      </c>
      <c r="F14" s="6">
        <v>70</v>
      </c>
    </row>
    <row r="15" spans="1:6" s="2" customFormat="1" ht="18">
      <c r="A15" s="57" t="s">
        <v>13</v>
      </c>
      <c r="B15" s="58"/>
      <c r="C15" s="58"/>
      <c r="D15" s="58"/>
      <c r="E15" s="58"/>
      <c r="F15" s="59"/>
    </row>
    <row r="16" spans="1:6" s="5" customFormat="1" ht="15">
      <c r="A16" s="13">
        <v>1</v>
      </c>
      <c r="B16" s="13">
        <v>1</v>
      </c>
      <c r="C16" s="14">
        <v>8850</v>
      </c>
      <c r="D16" s="14">
        <v>6200</v>
      </c>
      <c r="E16" s="14">
        <v>2650</v>
      </c>
      <c r="F16" s="14">
        <v>1850</v>
      </c>
    </row>
    <row r="17" spans="1:6" s="5" customFormat="1" ht="15">
      <c r="A17" s="13" t="s">
        <v>24</v>
      </c>
      <c r="B17" s="13">
        <v>1</v>
      </c>
      <c r="C17" s="14">
        <v>10600</v>
      </c>
      <c r="D17" s="14">
        <v>7400</v>
      </c>
      <c r="E17" s="14">
        <v>2650</v>
      </c>
      <c r="F17" s="14">
        <v>1850</v>
      </c>
    </row>
    <row r="18" spans="1:6" s="5" customFormat="1" ht="15">
      <c r="A18" s="13" t="s">
        <v>24</v>
      </c>
      <c r="B18" s="13" t="s">
        <v>24</v>
      </c>
      <c r="C18" s="14">
        <v>10600</v>
      </c>
      <c r="D18" s="14">
        <v>7400</v>
      </c>
      <c r="E18" s="14">
        <v>3550</v>
      </c>
      <c r="F18" s="14">
        <v>2500</v>
      </c>
    </row>
    <row r="19" spans="1:6" s="5" customFormat="1" ht="15">
      <c r="A19" s="13">
        <v>1</v>
      </c>
      <c r="B19" s="13" t="s">
        <v>24</v>
      </c>
      <c r="C19" s="14">
        <v>8850</v>
      </c>
      <c r="D19" s="14">
        <v>6200</v>
      </c>
      <c r="E19" s="14">
        <v>3550</v>
      </c>
      <c r="F19" s="14">
        <v>2500</v>
      </c>
    </row>
    <row r="20" spans="1:6" s="2" customFormat="1" ht="18">
      <c r="A20" s="57" t="s">
        <v>14</v>
      </c>
      <c r="B20" s="58"/>
      <c r="C20" s="58"/>
      <c r="D20" s="58"/>
      <c r="E20" s="58"/>
      <c r="F20" s="59"/>
    </row>
    <row r="21" spans="1:6" ht="15">
      <c r="A21" s="13">
        <v>1</v>
      </c>
      <c r="B21" s="13">
        <v>1</v>
      </c>
      <c r="C21" s="13">
        <v>13300</v>
      </c>
      <c r="D21" s="13">
        <v>9300</v>
      </c>
      <c r="E21" s="13">
        <v>1350</v>
      </c>
      <c r="F21" s="13">
        <v>950</v>
      </c>
    </row>
    <row r="22" spans="1:6" ht="15">
      <c r="A22" s="13" t="s">
        <v>24</v>
      </c>
      <c r="B22" s="13">
        <v>1</v>
      </c>
      <c r="C22" s="13">
        <v>15900</v>
      </c>
      <c r="D22" s="13">
        <v>11100</v>
      </c>
      <c r="E22" s="13">
        <v>1350</v>
      </c>
      <c r="F22" s="13">
        <v>950</v>
      </c>
    </row>
    <row r="23" spans="1:6" ht="15">
      <c r="A23" s="13" t="s">
        <v>24</v>
      </c>
      <c r="B23" s="13" t="s">
        <v>24</v>
      </c>
      <c r="C23" s="13">
        <v>15900</v>
      </c>
      <c r="D23" s="13">
        <v>11100</v>
      </c>
      <c r="E23" s="13">
        <v>1750</v>
      </c>
      <c r="F23" s="13">
        <v>1250</v>
      </c>
    </row>
    <row r="24" spans="1:6" ht="15">
      <c r="A24" s="13">
        <v>1</v>
      </c>
      <c r="B24" s="13" t="s">
        <v>24</v>
      </c>
      <c r="C24" s="13">
        <v>13300</v>
      </c>
      <c r="D24" s="13">
        <v>9300</v>
      </c>
      <c r="E24" s="13">
        <v>1750</v>
      </c>
      <c r="F24" s="13">
        <v>1250</v>
      </c>
    </row>
    <row r="25" spans="1:6" s="5" customFormat="1" ht="16.5" customHeight="1">
      <c r="A25" s="31">
        <f>IF(Input!B8="no","X","")</f>
      </c>
      <c r="B25" s="10" t="s">
        <v>25</v>
      </c>
      <c r="C25" s="11"/>
      <c r="D25" s="11"/>
      <c r="E25" s="11"/>
      <c r="F25" s="12"/>
    </row>
    <row r="26" spans="1:6" s="5" customFormat="1" ht="16.5" customHeight="1">
      <c r="A26" s="32">
        <f>IF(Input!B8="yes","X","")</f>
      </c>
      <c r="B26" s="10" t="s">
        <v>42</v>
      </c>
      <c r="C26" s="11"/>
      <c r="D26" s="11"/>
      <c r="E26" s="11"/>
      <c r="F26" s="12"/>
    </row>
    <row r="27" spans="1:6" s="2" customFormat="1" ht="18">
      <c r="A27" s="56" t="s">
        <v>26</v>
      </c>
      <c r="B27" s="56"/>
      <c r="C27" s="56"/>
      <c r="D27" s="56"/>
      <c r="E27" s="56"/>
      <c r="F27" s="56"/>
    </row>
    <row r="28" spans="1:6" s="5" customFormat="1" ht="15">
      <c r="A28" s="15"/>
      <c r="B28" s="8" t="s">
        <v>10</v>
      </c>
      <c r="C28" s="8" t="s">
        <v>7</v>
      </c>
      <c r="D28" s="8" t="s">
        <v>28</v>
      </c>
      <c r="E28" s="8" t="s">
        <v>30</v>
      </c>
      <c r="F28" s="8" t="s">
        <v>31</v>
      </c>
    </row>
    <row r="29" spans="1:6" s="5" customFormat="1" ht="15">
      <c r="A29" s="16"/>
      <c r="B29" s="9"/>
      <c r="C29" s="29" t="s">
        <v>27</v>
      </c>
      <c r="D29" s="29" t="s">
        <v>29</v>
      </c>
      <c r="E29" s="29" t="s">
        <v>29</v>
      </c>
      <c r="F29" s="9"/>
    </row>
    <row r="30" spans="1:6" s="5" customFormat="1" ht="15">
      <c r="A30" s="8" t="s">
        <v>32</v>
      </c>
      <c r="B30" s="13" t="s">
        <v>9</v>
      </c>
      <c r="C30" s="30">
        <f>Input!B12</f>
        <v>0</v>
      </c>
      <c r="D30" s="28">
        <f>IF(AND($C$30=1,$C$31=1,$A$25="x"),$C$16,IF(AND($C$30=1,$C$31=1,$A$26="x"),$D$16,IF(AND($C$30&gt;1.9,$C$31=1,$A$25="x"),$C$17,IF(AND($C$30&gt;1.9,$C$31=1,$A$26="x"),$D$17,IF(AND($C$30&gt;1,9,$C$31&gt;1.9,$A$25="x"),$C$18,IF(AND($C$30&gt;1.9,$C$31&gt;1.9,$A$26="x"),$D$18,IF(AND($C$30=1,$C$31&gt;1.9,$A$25="x"),$C$19,$D$19)))))))</f>
        <v>6200</v>
      </c>
      <c r="E30" s="34">
        <f>IF(Input!B27="",Input!B17/0.1,Input!B17/(Input!B27/100))</f>
        <v>0</v>
      </c>
      <c r="F30" s="55" t="str">
        <f>IF(AND(E30&gt;=D30,E31&gt;=D31),"Y","N")</f>
        <v>N</v>
      </c>
    </row>
    <row r="31" spans="1:6" s="5" customFormat="1" ht="15">
      <c r="A31" s="9" t="s">
        <v>33</v>
      </c>
      <c r="B31" s="13" t="s">
        <v>11</v>
      </c>
      <c r="C31" s="30">
        <f>Input!B14</f>
        <v>0</v>
      </c>
      <c r="D31" s="28">
        <f>IF(AND($C$30=1,$C$31=1,$A$25="x"),$E$16,IF(AND($C$30=1,$C$31=1,$A$26="x"),$F$16,IF(AND($C$30&gt;1.9,$C$31=1,$A$25="x"),$E$17,IF(AND($C$30&gt;1.9,$C$31=1,$A$26="x"),$F$17,IF(AND($C$30&gt;1,9,$C$31&gt;1.9,$A$25="x"),$E$18,IF(AND($C$30&gt;1.9,$C$31&gt;1.9,$A$26="x"),$F$18,IF(AND($C$30=1,$C$31&gt;1.9,$A$25="x"),$E$19,$F$19)))))))</f>
        <v>2500</v>
      </c>
      <c r="E31" s="34">
        <f>IF(Input!B29="",Input!B25/0.1,Input!B25/(Input!B29/100))</f>
        <v>0</v>
      </c>
      <c r="F31" s="55"/>
    </row>
    <row r="32" spans="1:6" s="5" customFormat="1" ht="15.75" customHeight="1">
      <c r="A32" s="8" t="s">
        <v>32</v>
      </c>
      <c r="B32" s="13" t="s">
        <v>9</v>
      </c>
      <c r="C32" s="13">
        <f>C30</f>
        <v>0</v>
      </c>
      <c r="D32" s="13">
        <f>IF(AND($C$32=1,$C$33=1,$A$25="x"),$C$21,IF(AND($C$32=1,$C$33=1,$A$26="x"),$D$21,IF(AND($C$32&gt;1.9,$C$33=1,$A$25="x"),$C$22,IF(AND($C$32&gt;1.9,$C$33=1,$A$26="x"),$D$22,IF(AND($C$32&gt;1,9,$C$33&gt;1.9,$A$25="x"),$C$23,IF(AND($C$32&gt;1.9,$C$33&gt;1.9,$A$26="x"),$D$23,IF(AND($C$32=1,$C$33&gt;1.9,$A$25="x"),$C$24,$D$24)))))))</f>
        <v>9300</v>
      </c>
      <c r="E32" s="14">
        <f>E30</f>
        <v>0</v>
      </c>
      <c r="F32" s="55" t="str">
        <f>IF(AND(E32&gt;=D32,E33&gt;=D33),"Y","N")</f>
        <v>N</v>
      </c>
    </row>
    <row r="33" spans="1:6" s="5" customFormat="1" ht="15.75" customHeight="1">
      <c r="A33" s="9" t="s">
        <v>34</v>
      </c>
      <c r="B33" s="13" t="s">
        <v>11</v>
      </c>
      <c r="C33" s="13">
        <f>C31</f>
        <v>0</v>
      </c>
      <c r="D33" s="13">
        <f>IF(AND($C$32=1,$C$33=1,$A$25="x"),$E$21,IF(AND($C$32=1,$C$33=1,$A$26="x"),$F$21,IF(AND($C$32&gt;1.9,$C$33=1,$A$25="x"),$E$22,IF(AND($C$32&gt;1.9,$C$33=1,$A$26="x"),$F$22,IF(AND($C$32&gt;1,9,$C$33&gt;1.9,$A$25="x"),$E$23,IF(AND($C$32&gt;1.9,$C$33&gt;1.9,$A$26="x"),$F$23,IF(AND($C$32=1,$C$33&gt;1.9,$A$25="x"),$E$24,$F$24)))))))</f>
        <v>1250</v>
      </c>
      <c r="E33" s="14">
        <f>E31</f>
        <v>0</v>
      </c>
      <c r="F33" s="55"/>
    </row>
    <row r="34" spans="1:6" s="5" customFormat="1" ht="15">
      <c r="A34" s="79" t="s">
        <v>35</v>
      </c>
      <c r="B34" s="80"/>
      <c r="C34" s="81"/>
      <c r="D34" s="79" t="s">
        <v>36</v>
      </c>
      <c r="E34" s="80"/>
      <c r="F34" s="81"/>
    </row>
    <row r="35" s="5" customFormat="1" ht="15"/>
    <row r="36" s="5" customFormat="1" ht="18">
      <c r="A36" s="35"/>
    </row>
    <row r="37" ht="12.75" customHeight="1">
      <c r="A37" s="24"/>
    </row>
    <row r="38" ht="12.75"/>
    <row r="39" ht="12.75"/>
    <row r="40" ht="12.75"/>
    <row r="41" ht="12.75"/>
    <row r="42" ht="12.75" customHeight="1">
      <c r="A42" s="24"/>
    </row>
    <row r="43" ht="12.75">
      <c r="A43" s="18"/>
    </row>
    <row r="44" ht="12.75"/>
    <row r="45" ht="12.75"/>
    <row r="46" ht="12.75"/>
  </sheetData>
  <sheetProtection/>
  <mergeCells count="28">
    <mergeCell ref="A34:C34"/>
    <mergeCell ref="D34:F34"/>
    <mergeCell ref="B6:C6"/>
    <mergeCell ref="A10:B10"/>
    <mergeCell ref="A11:B11"/>
    <mergeCell ref="B7:C7"/>
    <mergeCell ref="B8:C8"/>
    <mergeCell ref="E10:F10"/>
    <mergeCell ref="A12:B12"/>
    <mergeCell ref="C10:D10"/>
    <mergeCell ref="A1:F1"/>
    <mergeCell ref="A2:F2"/>
    <mergeCell ref="A3:F3"/>
    <mergeCell ref="A5:F5"/>
    <mergeCell ref="A4:F4"/>
    <mergeCell ref="E11:F11"/>
    <mergeCell ref="E6:F6"/>
    <mergeCell ref="E7:F7"/>
    <mergeCell ref="E8:F8"/>
    <mergeCell ref="A9:F9"/>
    <mergeCell ref="C11:D11"/>
    <mergeCell ref="C12:D12"/>
    <mergeCell ref="F30:F31"/>
    <mergeCell ref="F32:F33"/>
    <mergeCell ref="A27:F27"/>
    <mergeCell ref="A15:F15"/>
    <mergeCell ref="A20:F20"/>
    <mergeCell ref="E12:F12"/>
  </mergeCells>
  <conditionalFormatting sqref="A26">
    <cfRule type="cellIs" priority="1" dxfId="1" operator="equal" stopIfTrue="1">
      <formula>"X"</formula>
    </cfRule>
  </conditionalFormatting>
  <conditionalFormatting sqref="A25">
    <cfRule type="cellIs" priority="2" dxfId="1" operator="equal" stopIfTrue="1">
      <formula>"X"</formula>
    </cfRule>
    <cfRule type="cellIs" priority="3" dxfId="0" operator="notEqual" stopIfTrue="1">
      <formula>"X"</formula>
    </cfRule>
  </conditionalFormatting>
  <printOptions horizontalCentered="1"/>
  <pageMargins left="1.09735" right="1.09375" top="0.6875"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J41" sqref="J41"/>
    </sheetView>
  </sheetViews>
  <sheetFormatPr defaultColWidth="9.140625" defaultRowHeight="12.75" zeroHeight="1"/>
  <cols>
    <col min="1" max="1" width="7.7109375" style="0" bestFit="1" customWidth="1"/>
    <col min="2" max="2" width="15.140625" style="0" bestFit="1" customWidth="1"/>
    <col min="3" max="3" width="8.140625" style="0" bestFit="1" customWidth="1"/>
    <col min="4" max="4" width="17.7109375" style="0" customWidth="1"/>
    <col min="5" max="16384" width="0" style="0" hidden="1" customWidth="1"/>
  </cols>
  <sheetData>
    <row r="1" spans="1:4" ht="14.25">
      <c r="A1" s="39" t="s">
        <v>55</v>
      </c>
      <c r="B1" s="40" t="s">
        <v>56</v>
      </c>
      <c r="C1" s="41" t="s">
        <v>57</v>
      </c>
      <c r="D1" s="40" t="s">
        <v>58</v>
      </c>
    </row>
    <row r="2" spans="1:4" ht="12.75">
      <c r="A2" s="42">
        <v>2</v>
      </c>
      <c r="B2" s="45" t="s">
        <v>59</v>
      </c>
      <c r="C2" s="44">
        <v>43124</v>
      </c>
      <c r="D2" s="45" t="s">
        <v>60</v>
      </c>
    </row>
    <row r="3" spans="1:4" ht="12.75">
      <c r="A3" s="42"/>
      <c r="B3" s="43"/>
      <c r="C3" s="44"/>
      <c r="D3" s="43"/>
    </row>
    <row r="4" spans="1:4" ht="12.75">
      <c r="A4" s="42"/>
      <c r="B4" s="43"/>
      <c r="C4" s="44"/>
      <c r="D4" s="43"/>
    </row>
    <row r="5" spans="1:4" ht="12.75">
      <c r="A5" s="42"/>
      <c r="B5" s="43"/>
      <c r="C5" s="44"/>
      <c r="D5" s="43"/>
    </row>
    <row r="6" spans="1:4" ht="12.75">
      <c r="A6" s="42"/>
      <c r="B6" s="43"/>
      <c r="C6" s="44"/>
      <c r="D6" s="43"/>
    </row>
    <row r="7" spans="1:4" ht="12.75" hidden="1">
      <c r="A7" s="42"/>
      <c r="B7" s="43"/>
      <c r="C7" s="44"/>
      <c r="D7" s="43"/>
    </row>
    <row r="8" spans="1:4" ht="12.75" hidden="1">
      <c r="A8" s="42"/>
      <c r="B8" s="43"/>
      <c r="C8" s="44"/>
      <c r="D8" s="4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Traffic Signal Warrant Analysis Form</dc:title>
  <dc:subject/>
  <dc:creator>ODOT</dc:creator>
  <cp:keywords>Preliminary traffic signal warrant analysis, form, PSW form, tool, unsignalized intersection, analysis procedures manual, APM, ODOT, Oregon Department of Transportation</cp:keywords>
  <dc:description/>
  <cp:lastModifiedBy>TDB108</cp:lastModifiedBy>
  <cp:lastPrinted>2018-05-31T23:30:24Z</cp:lastPrinted>
  <dcterms:created xsi:type="dcterms:W3CDTF">2001-10-15T20:55:41Z</dcterms:created>
  <dcterms:modified xsi:type="dcterms:W3CDTF">2018-05-31T23:30:37Z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xd_Signature">
    <vt:lpwstr/>
  </property>
  <property fmtid="{D5CDD505-2E9C-101B-9397-08002B2CF9AE}" pid="4" name="Order">
    <vt:lpwstr>98200.0000000000</vt:lpwstr>
  </property>
  <property fmtid="{D5CDD505-2E9C-101B-9397-08002B2CF9AE}" pid="5" name="TemplateUrl">
    <vt:lpwstr/>
  </property>
  <property fmtid="{D5CDD505-2E9C-101B-9397-08002B2CF9AE}" pid="6" name="xd_ProgID">
    <vt:lpwstr/>
  </property>
  <property fmtid="{D5CDD505-2E9C-101B-9397-08002B2CF9AE}" pid="7" name="CopyToStateLib">
    <vt:lpwstr>0</vt:lpwstr>
  </property>
  <property fmtid="{D5CDD505-2E9C-101B-9397-08002B2CF9AE}" pid="8" name="RetentionPeriodDate">
    <vt:lpwstr/>
  </property>
  <property fmtid="{D5CDD505-2E9C-101B-9397-08002B2CF9AE}" pid="9" name="Metadata">
    <vt:lpwstr/>
  </property>
  <property fmtid="{D5CDD505-2E9C-101B-9397-08002B2CF9AE}" pid="10" name="ContentTypeId">
    <vt:lpwstr>0x010100CE61A6247088F44C99CF169D5088DF8D</vt:lpwstr>
  </property>
  <property fmtid="{D5CDD505-2E9C-101B-9397-08002B2CF9AE}" pid="11" name="_SourceUrl">
    <vt:lpwstr/>
  </property>
  <property fmtid="{D5CDD505-2E9C-101B-9397-08002B2CF9AE}" pid="12" name="_SharedFileIndex">
    <vt:lpwstr/>
  </property>
  <property fmtid="{D5CDD505-2E9C-101B-9397-08002B2CF9AE}" pid="13" name="RoutingRuleDescription">
    <vt:lpwstr/>
  </property>
  <property fmtid="{D5CDD505-2E9C-101B-9397-08002B2CF9AE}" pid="14" name="Description0">
    <vt:lpwstr/>
  </property>
  <property fmtid="{D5CDD505-2E9C-101B-9397-08002B2CF9AE}" pid="15" name="Category">
    <vt:lpwstr>Analysis Tool</vt:lpwstr>
  </property>
  <property fmtid="{D5CDD505-2E9C-101B-9397-08002B2CF9AE}" pid="16" name="Sub-Category">
    <vt:lpwstr>Unsignalized Intersection</vt:lpwstr>
  </property>
  <property fmtid="{D5CDD505-2E9C-101B-9397-08002B2CF9AE}" pid="17" name="Order0">
    <vt:lpwstr/>
  </property>
  <property fmtid="{D5CDD505-2E9C-101B-9397-08002B2CF9AE}" pid="18" name="IconOverlay">
    <vt:lpwstr/>
  </property>
  <property fmtid="{D5CDD505-2E9C-101B-9397-08002B2CF9AE}" pid="19" name="Reviewed for URLs">
    <vt:lpwstr>1</vt:lpwstr>
  </property>
  <property fmtid="{D5CDD505-2E9C-101B-9397-08002B2CF9AE}" pid="20" name="URL">
    <vt:lpwstr/>
  </property>
  <property fmtid="{D5CDD505-2E9C-101B-9397-08002B2CF9AE}" pid="21" name="display_urn:schemas-microsoft-com:office:office#Editor">
    <vt:lpwstr>COFFELT, Rebecca</vt:lpwstr>
  </property>
  <property fmtid="{D5CDD505-2E9C-101B-9397-08002B2CF9AE}" pid="22" name="display_urn:schemas-microsoft-com:office:office#Author">
    <vt:lpwstr>COFFELT, Rebecca</vt:lpwstr>
  </property>
</Properties>
</file>