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TWSC QL Calculator" sheetId="1" r:id="rId1"/>
    <sheet name="Example" sheetId="2" r:id="rId2"/>
    <sheet name="QueueLengthModels" sheetId="3" r:id="rId3"/>
  </sheets>
  <definedNames>
    <definedName name="_xlfn.IFERROR" hidden="1">#NAME?</definedName>
    <definedName name="OLE_LINK3" localSheetId="2">'QueueLengthModels'!$C$13</definedName>
    <definedName name="OLE_LINK5" localSheetId="2">'QueueLengthModels'!$C$9</definedName>
    <definedName name="_xlnm.Print_Area" localSheetId="0">'TWSC QL Calculator'!$A$1:$H$41</definedName>
  </definedNames>
  <calcPr fullCalcOnLoad="1"/>
</workbook>
</file>

<file path=xl/sharedStrings.xml><?xml version="1.0" encoding="utf-8"?>
<sst xmlns="http://schemas.openxmlformats.org/spreadsheetml/2006/main" count="99" uniqueCount="91">
  <si>
    <t xml:space="preserve">Analyst: </t>
  </si>
  <si>
    <t xml:space="preserve">Agency/Co.:   </t>
  </si>
  <si>
    <t xml:space="preserve">Date Performed: </t>
  </si>
  <si>
    <t xml:space="preserve">Intersection: </t>
  </si>
  <si>
    <t>Analysis Time Period:</t>
  </si>
  <si>
    <t>Jurisdiction:</t>
  </si>
  <si>
    <t xml:space="preserve">Analysis Year: </t>
  </si>
  <si>
    <t xml:space="preserve">Project ID: </t>
  </si>
  <si>
    <t xml:space="preserve">East/West Street: </t>
  </si>
  <si>
    <t xml:space="preserve">North/South Street: </t>
  </si>
  <si>
    <t xml:space="preserve">Signal </t>
  </si>
  <si>
    <t>MNR</t>
  </si>
  <si>
    <t>Major street separate left turn lane / TWLT</t>
  </si>
  <si>
    <t>Minor street shared left, through and right lane</t>
  </si>
  <si>
    <t>Minor street shared left, and right lane</t>
  </si>
  <si>
    <t>veh/hr</t>
  </si>
  <si>
    <t>Queue Length Estimation at Two-Way STOP Controlled Intersection</t>
  </si>
  <si>
    <t>Minor street separate left turn lane</t>
  </si>
  <si>
    <t>Minor street separate right turn lane</t>
  </si>
  <si>
    <t xml:space="preserve">Conflicting </t>
  </si>
  <si>
    <t>Volume,veh/hr</t>
  </si>
  <si>
    <t>Code</t>
  </si>
  <si>
    <t xml:space="preserve">Lane Group Code : </t>
  </si>
  <si>
    <t>Volume,</t>
  </si>
  <si>
    <t>Lane Group,</t>
  </si>
  <si>
    <t xml:space="preserve"> Vehicles</t>
  </si>
  <si>
    <t>% Heavy</t>
  </si>
  <si>
    <t>MJL</t>
  </si>
  <si>
    <t>MNLTR</t>
  </si>
  <si>
    <t>MNLR</t>
  </si>
  <si>
    <t>MNL</t>
  </si>
  <si>
    <t>Feet</t>
  </si>
  <si>
    <t>Input</t>
  </si>
  <si>
    <t>Step 1</t>
  </si>
  <si>
    <t>Step 4</t>
  </si>
  <si>
    <t>Step 3</t>
  </si>
  <si>
    <t>Results</t>
  </si>
  <si>
    <t>Calculations</t>
  </si>
  <si>
    <t>(0 or 1)</t>
  </si>
  <si>
    <t>Calculate Input Parameters</t>
  </si>
  <si>
    <t>Calculate Lane Group Volumes, % Heavy Vehicles, and Conflicting Volumes</t>
  </si>
  <si>
    <t xml:space="preserve">Step 2 </t>
  </si>
  <si>
    <t>Instructions</t>
  </si>
  <si>
    <t>Project Information</t>
  </si>
  <si>
    <t>(Source: Example Problem 1 of 2010 HCM Chapter 19, page 19-43)</t>
  </si>
  <si>
    <t>Data</t>
  </si>
  <si>
    <t>Volume (peak 15-min) and lane configuration is show below:</t>
  </si>
  <si>
    <t>Level grade on all approaches;</t>
  </si>
  <si>
    <t>Percent of heavy vehicles on all approaches is 10 percent;</t>
  </si>
  <si>
    <t>No flared approaches;</t>
  </si>
  <si>
    <t>No upstream signal;</t>
  </si>
  <si>
    <t>No pedestrians;</t>
  </si>
  <si>
    <t>Length of analysis is 1 hour ( This example in HCM 2010 uses 0.25 h );</t>
  </si>
  <si>
    <t>Step1: Choose Lane Groups to Apply the Queue Length Models</t>
  </si>
  <si>
    <t xml:space="preserve">MNLR: North bound (minor approach) </t>
  </si>
  <si>
    <t xml:space="preserve">MJL: West bound TWLT lane  </t>
  </si>
  <si>
    <t>NB MNLR</t>
  </si>
  <si>
    <t>VOL = 160 veh/h is within the range (0, 300]</t>
  </si>
  <si>
    <t>VOL = 160 veh/h is within the range (0, 250]</t>
  </si>
  <si>
    <t xml:space="preserve">3 legged STOP controlled intersection                                                             </t>
  </si>
  <si>
    <t xml:space="preserve">Steps 2: Convert Movement Demand Volumes </t>
  </si>
  <si>
    <t>Step 3: Compute Lane Group Flow Rates (VOL)</t>
  </si>
  <si>
    <t>WB MJL</t>
  </si>
  <si>
    <t>WB</t>
  </si>
  <si>
    <t>Step 5: Obtain Queue Lengths in feet from "Results" column ( see below)</t>
  </si>
  <si>
    <t xml:space="preserve">Do not remove </t>
  </si>
  <si>
    <t>Queue Length</t>
  </si>
  <si>
    <t>Example</t>
  </si>
  <si>
    <t>Identify Lane Groups and its corresponding code from below</t>
  </si>
  <si>
    <r>
      <rPr>
        <b/>
        <sz val="10"/>
        <rFont val="Palatino Linotype"/>
        <family val="1"/>
      </rPr>
      <t>Input</t>
    </r>
    <r>
      <rPr>
        <sz val="10"/>
        <rFont val="Palatino Linotype"/>
        <family val="1"/>
      </rPr>
      <t xml:space="preserve"> the information and obtain queue lengths in feet from </t>
    </r>
    <r>
      <rPr>
        <b/>
        <sz val="10"/>
        <rFont val="Palatino Linotype"/>
        <family val="1"/>
      </rPr>
      <t>Results</t>
    </r>
    <r>
      <rPr>
        <sz val="10"/>
        <rFont val="Palatino Linotype"/>
        <family val="1"/>
      </rPr>
      <t xml:space="preserve"> column </t>
    </r>
  </si>
  <si>
    <t>Note:</t>
  </si>
  <si>
    <r>
      <t>v</t>
    </r>
    <r>
      <rPr>
        <i/>
        <vertAlign val="subscript"/>
        <sz val="14"/>
        <rFont val="Palatino Linotype"/>
        <family val="1"/>
      </rPr>
      <t xml:space="preserve">c, MJL  </t>
    </r>
    <r>
      <rPr>
        <i/>
        <sz val="14"/>
        <rFont val="Palatino Linotype"/>
        <family val="1"/>
      </rPr>
      <t>= v</t>
    </r>
    <r>
      <rPr>
        <i/>
        <vertAlign val="subscript"/>
        <sz val="14"/>
        <rFont val="Palatino Linotype"/>
        <family val="1"/>
      </rPr>
      <t>c, 4</t>
    </r>
    <r>
      <rPr>
        <i/>
        <sz val="14"/>
        <rFont val="Palatino Linotype"/>
        <family val="1"/>
      </rPr>
      <t xml:space="preserve"> </t>
    </r>
  </si>
  <si>
    <r>
      <t>v</t>
    </r>
    <r>
      <rPr>
        <i/>
        <vertAlign val="subscript"/>
        <sz val="14"/>
        <rFont val="Palatino Linotype"/>
        <family val="1"/>
      </rPr>
      <t>c, 4</t>
    </r>
    <r>
      <rPr>
        <i/>
        <sz val="14"/>
        <rFont val="Palatino Linotype"/>
        <family val="1"/>
      </rPr>
      <t xml:space="preserve"> =  v</t>
    </r>
    <r>
      <rPr>
        <i/>
        <vertAlign val="subscript"/>
        <sz val="14"/>
        <rFont val="Palatino Linotype"/>
        <family val="1"/>
      </rPr>
      <t xml:space="preserve">2 </t>
    </r>
    <r>
      <rPr>
        <i/>
        <sz val="14"/>
        <rFont val="Palatino Linotype"/>
        <family val="1"/>
      </rPr>
      <t>+ v</t>
    </r>
    <r>
      <rPr>
        <i/>
        <vertAlign val="subscript"/>
        <sz val="14"/>
        <rFont val="Palatino Linotype"/>
        <family val="1"/>
      </rPr>
      <t xml:space="preserve">3 </t>
    </r>
    <r>
      <rPr>
        <i/>
        <sz val="14"/>
        <rFont val="Palatino Linotype"/>
        <family val="1"/>
      </rPr>
      <t>+ v</t>
    </r>
    <r>
      <rPr>
        <i/>
        <vertAlign val="subscript"/>
        <sz val="14"/>
        <rFont val="Palatino Linotype"/>
        <family val="1"/>
      </rPr>
      <t>15</t>
    </r>
  </si>
  <si>
    <r>
      <t>v</t>
    </r>
    <r>
      <rPr>
        <i/>
        <vertAlign val="subscript"/>
        <sz val="12"/>
        <rFont val="Palatino Linotype"/>
        <family val="1"/>
      </rPr>
      <t>c, 4</t>
    </r>
    <r>
      <rPr>
        <sz val="12"/>
        <rFont val="Palatino Linotype"/>
        <family val="1"/>
      </rPr>
      <t xml:space="preserve"> = 240+40+0 = 280 veh/h</t>
    </r>
  </si>
  <si>
    <r>
      <t>v</t>
    </r>
    <r>
      <rPr>
        <i/>
        <vertAlign val="subscript"/>
        <sz val="14"/>
        <rFont val="Palatino Linotype"/>
        <family val="1"/>
      </rPr>
      <t xml:space="preserve">c, MNLR  </t>
    </r>
    <r>
      <rPr>
        <i/>
        <sz val="14"/>
        <rFont val="Palatino Linotype"/>
        <family val="1"/>
      </rPr>
      <t>= v</t>
    </r>
    <r>
      <rPr>
        <i/>
        <vertAlign val="subscript"/>
        <sz val="14"/>
        <rFont val="Palatino Linotype"/>
        <family val="1"/>
      </rPr>
      <t>c, 7</t>
    </r>
    <r>
      <rPr>
        <i/>
        <sz val="14"/>
        <rFont val="Palatino Linotype"/>
        <family val="1"/>
      </rPr>
      <t>+ v</t>
    </r>
    <r>
      <rPr>
        <i/>
        <vertAlign val="subscript"/>
        <sz val="14"/>
        <rFont val="Palatino Linotype"/>
        <family val="1"/>
      </rPr>
      <t>c, 9</t>
    </r>
    <r>
      <rPr>
        <i/>
        <sz val="14"/>
        <rFont val="Palatino Linotype"/>
        <family val="1"/>
      </rPr>
      <t xml:space="preserve"> </t>
    </r>
  </si>
  <si>
    <r>
      <t>v</t>
    </r>
    <r>
      <rPr>
        <i/>
        <vertAlign val="subscript"/>
        <sz val="14"/>
        <rFont val="Palatino Linotype"/>
        <family val="1"/>
      </rPr>
      <t>c, 7</t>
    </r>
    <r>
      <rPr>
        <sz val="14"/>
        <rFont val="Palatino Linotype"/>
        <family val="1"/>
      </rPr>
      <t xml:space="preserve"> = 2</t>
    </r>
    <r>
      <rPr>
        <i/>
        <sz val="14"/>
        <rFont val="Palatino Linotype"/>
        <family val="1"/>
      </rPr>
      <t>v</t>
    </r>
    <r>
      <rPr>
        <i/>
        <vertAlign val="subscript"/>
        <sz val="14"/>
        <rFont val="Palatino Linotype"/>
        <family val="1"/>
      </rPr>
      <t xml:space="preserve">1 </t>
    </r>
    <r>
      <rPr>
        <i/>
        <sz val="14"/>
        <rFont val="Palatino Linotype"/>
        <family val="1"/>
      </rPr>
      <t>+ v</t>
    </r>
    <r>
      <rPr>
        <i/>
        <vertAlign val="subscript"/>
        <sz val="14"/>
        <rFont val="Palatino Linotype"/>
        <family val="1"/>
      </rPr>
      <t>2</t>
    </r>
    <r>
      <rPr>
        <i/>
        <sz val="14"/>
        <rFont val="Palatino Linotype"/>
        <family val="1"/>
      </rPr>
      <t>+ 0.5v</t>
    </r>
    <r>
      <rPr>
        <i/>
        <vertAlign val="subscript"/>
        <sz val="14"/>
        <rFont val="Palatino Linotype"/>
        <family val="1"/>
      </rPr>
      <t>3</t>
    </r>
    <r>
      <rPr>
        <i/>
        <sz val="14"/>
        <rFont val="Palatino Linotype"/>
        <family val="1"/>
      </rPr>
      <t>+ v</t>
    </r>
    <r>
      <rPr>
        <i/>
        <vertAlign val="subscript"/>
        <sz val="14"/>
        <rFont val="Palatino Linotype"/>
        <family val="1"/>
      </rPr>
      <t xml:space="preserve">15 </t>
    </r>
    <r>
      <rPr>
        <i/>
        <sz val="14"/>
        <rFont val="Palatino Linotype"/>
        <family val="1"/>
      </rPr>
      <t>+ 2v</t>
    </r>
    <r>
      <rPr>
        <i/>
        <vertAlign val="subscript"/>
        <sz val="14"/>
        <rFont val="Palatino Linotype"/>
        <family val="1"/>
      </rPr>
      <t xml:space="preserve">4 </t>
    </r>
    <r>
      <rPr>
        <i/>
        <sz val="14"/>
        <rFont val="Palatino Linotype"/>
        <family val="1"/>
      </rPr>
      <t>+ v</t>
    </r>
    <r>
      <rPr>
        <i/>
        <vertAlign val="subscript"/>
        <sz val="14"/>
        <rFont val="Palatino Linotype"/>
        <family val="1"/>
      </rPr>
      <t>5</t>
    </r>
    <r>
      <rPr>
        <i/>
        <sz val="14"/>
        <rFont val="Palatino Linotype"/>
        <family val="1"/>
      </rPr>
      <t>+ 0.5v</t>
    </r>
    <r>
      <rPr>
        <i/>
        <vertAlign val="subscript"/>
        <sz val="14"/>
        <rFont val="Palatino Linotype"/>
        <family val="1"/>
      </rPr>
      <t xml:space="preserve">6 </t>
    </r>
    <r>
      <rPr>
        <i/>
        <sz val="14"/>
        <rFont val="Palatino Linotype"/>
        <family val="1"/>
      </rPr>
      <t>+ 0.5v</t>
    </r>
    <r>
      <rPr>
        <i/>
        <vertAlign val="subscript"/>
        <sz val="14"/>
        <rFont val="Palatino Linotype"/>
        <family val="1"/>
      </rPr>
      <t xml:space="preserve">12 </t>
    </r>
    <r>
      <rPr>
        <i/>
        <sz val="14"/>
        <rFont val="Palatino Linotype"/>
        <family val="1"/>
      </rPr>
      <t>+0.5 v</t>
    </r>
    <r>
      <rPr>
        <i/>
        <vertAlign val="subscript"/>
        <sz val="14"/>
        <rFont val="Palatino Linotype"/>
        <family val="1"/>
      </rPr>
      <t>11</t>
    </r>
    <r>
      <rPr>
        <i/>
        <sz val="14"/>
        <rFont val="Palatino Linotype"/>
        <family val="1"/>
      </rPr>
      <t>+ v</t>
    </r>
    <r>
      <rPr>
        <i/>
        <vertAlign val="subscript"/>
        <sz val="14"/>
        <rFont val="Palatino Linotype"/>
        <family val="1"/>
      </rPr>
      <t xml:space="preserve">13 </t>
    </r>
  </si>
  <si>
    <r>
      <t>v</t>
    </r>
    <r>
      <rPr>
        <i/>
        <vertAlign val="subscript"/>
        <sz val="12"/>
        <rFont val="Palatino Linotype"/>
        <family val="1"/>
      </rPr>
      <t>c, 7</t>
    </r>
    <r>
      <rPr>
        <sz val="12"/>
        <rFont val="Palatino Linotype"/>
        <family val="1"/>
      </rPr>
      <t xml:space="preserve"> = 2(0)</t>
    </r>
    <r>
      <rPr>
        <vertAlign val="subscript"/>
        <sz val="12"/>
        <rFont val="Palatino Linotype"/>
        <family val="1"/>
      </rPr>
      <t xml:space="preserve"> </t>
    </r>
    <r>
      <rPr>
        <sz val="12"/>
        <rFont val="Palatino Linotype"/>
        <family val="1"/>
      </rPr>
      <t>+ 240+ 0.5(40)+ 0</t>
    </r>
    <r>
      <rPr>
        <vertAlign val="subscript"/>
        <sz val="12"/>
        <rFont val="Palatino Linotype"/>
        <family val="1"/>
      </rPr>
      <t xml:space="preserve"> </t>
    </r>
    <r>
      <rPr>
        <sz val="12"/>
        <rFont val="Palatino Linotype"/>
        <family val="1"/>
      </rPr>
      <t>+ 2(160)</t>
    </r>
    <r>
      <rPr>
        <vertAlign val="subscript"/>
        <sz val="12"/>
        <rFont val="Palatino Linotype"/>
        <family val="1"/>
      </rPr>
      <t xml:space="preserve"> </t>
    </r>
    <r>
      <rPr>
        <sz val="12"/>
        <rFont val="Palatino Linotype"/>
        <family val="1"/>
      </rPr>
      <t>+ 300+ 0.5(0)</t>
    </r>
    <r>
      <rPr>
        <vertAlign val="subscript"/>
        <sz val="12"/>
        <rFont val="Palatino Linotype"/>
        <family val="1"/>
      </rPr>
      <t xml:space="preserve"> </t>
    </r>
    <r>
      <rPr>
        <sz val="12"/>
        <rFont val="Palatino Linotype"/>
        <family val="1"/>
      </rPr>
      <t>+ 0.5(0)</t>
    </r>
    <r>
      <rPr>
        <vertAlign val="subscript"/>
        <sz val="12"/>
        <rFont val="Palatino Linotype"/>
        <family val="1"/>
      </rPr>
      <t xml:space="preserve"> </t>
    </r>
    <r>
      <rPr>
        <sz val="12"/>
        <rFont val="Palatino Linotype"/>
        <family val="1"/>
      </rPr>
      <t>+0.5(0)+ 0 = 880 veh/h</t>
    </r>
  </si>
  <si>
    <r>
      <t>v</t>
    </r>
    <r>
      <rPr>
        <i/>
        <vertAlign val="subscript"/>
        <sz val="14"/>
        <rFont val="Palatino Linotype"/>
        <family val="1"/>
      </rPr>
      <t>c, 9</t>
    </r>
    <r>
      <rPr>
        <sz val="14"/>
        <rFont val="Palatino Linotype"/>
        <family val="1"/>
      </rPr>
      <t xml:space="preserve"> = </t>
    </r>
    <r>
      <rPr>
        <i/>
        <sz val="14"/>
        <rFont val="Palatino Linotype"/>
        <family val="1"/>
      </rPr>
      <t>v</t>
    </r>
    <r>
      <rPr>
        <i/>
        <vertAlign val="subscript"/>
        <sz val="14"/>
        <rFont val="Palatino Linotype"/>
        <family val="1"/>
      </rPr>
      <t>2</t>
    </r>
    <r>
      <rPr>
        <i/>
        <sz val="14"/>
        <rFont val="Palatino Linotype"/>
        <family val="1"/>
      </rPr>
      <t>+ 0.5v</t>
    </r>
    <r>
      <rPr>
        <i/>
        <vertAlign val="subscript"/>
        <sz val="14"/>
        <rFont val="Palatino Linotype"/>
        <family val="1"/>
      </rPr>
      <t>3</t>
    </r>
    <r>
      <rPr>
        <i/>
        <sz val="14"/>
        <rFont val="Palatino Linotype"/>
        <family val="1"/>
      </rPr>
      <t>+v</t>
    </r>
    <r>
      <rPr>
        <i/>
        <vertAlign val="subscript"/>
        <sz val="14"/>
        <rFont val="Palatino Linotype"/>
        <family val="1"/>
      </rPr>
      <t>14</t>
    </r>
    <r>
      <rPr>
        <i/>
        <sz val="14"/>
        <rFont val="Palatino Linotype"/>
        <family val="1"/>
      </rPr>
      <t>+v</t>
    </r>
    <r>
      <rPr>
        <i/>
        <vertAlign val="subscript"/>
        <sz val="14"/>
        <rFont val="Palatino Linotype"/>
        <family val="1"/>
      </rPr>
      <t xml:space="preserve">15 </t>
    </r>
  </si>
  <si>
    <r>
      <t>v</t>
    </r>
    <r>
      <rPr>
        <i/>
        <vertAlign val="subscript"/>
        <sz val="12"/>
        <rFont val="Palatino Linotype"/>
        <family val="1"/>
      </rPr>
      <t>c, 9</t>
    </r>
    <r>
      <rPr>
        <sz val="12"/>
        <rFont val="Palatino Linotype"/>
        <family val="1"/>
      </rPr>
      <t xml:space="preserve"> = 240</t>
    </r>
    <r>
      <rPr>
        <vertAlign val="subscript"/>
        <sz val="12"/>
        <rFont val="Palatino Linotype"/>
        <family val="1"/>
      </rPr>
      <t xml:space="preserve"> </t>
    </r>
    <r>
      <rPr>
        <sz val="12"/>
        <rFont val="Palatino Linotype"/>
        <family val="1"/>
      </rPr>
      <t>+ 0.5(40)+ 0</t>
    </r>
    <r>
      <rPr>
        <vertAlign val="subscript"/>
        <sz val="12"/>
        <rFont val="Palatino Linotype"/>
        <family val="1"/>
      </rPr>
      <t xml:space="preserve"> </t>
    </r>
    <r>
      <rPr>
        <sz val="12"/>
        <rFont val="Palatino Linotype"/>
        <family val="1"/>
      </rPr>
      <t>+ 0 = 260 veh/h</t>
    </r>
  </si>
  <si>
    <r>
      <t>v</t>
    </r>
    <r>
      <rPr>
        <i/>
        <vertAlign val="subscript"/>
        <sz val="12"/>
        <rFont val="Palatino Linotype"/>
        <family val="1"/>
      </rPr>
      <t>c, MNLR</t>
    </r>
    <r>
      <rPr>
        <sz val="12"/>
        <rFont val="Palatino Linotype"/>
        <family val="1"/>
      </rPr>
      <t xml:space="preserve"> = 880+260 = 1140 veh/h</t>
    </r>
  </si>
  <si>
    <t>Identify the presence of an upstream signal within 1/4 mile on major approches (Signal)</t>
  </si>
  <si>
    <t>Identify the presence of a separate LT lane / TWLT on major street approaches (LT)</t>
  </si>
  <si>
    <t>Left Turn Lane (0 or 1)</t>
  </si>
  <si>
    <t>Approach</t>
  </si>
  <si>
    <t>Verify the input ranges to feed into the models (see QueueLengthsModels sheet)</t>
  </si>
  <si>
    <t xml:space="preserve">This example demonstrates the application of the queue length estimation model at a three legged STOP controlled intersection </t>
  </si>
  <si>
    <t xml:space="preserve">Each volume is multiplied by 4 to get flow rate </t>
  </si>
  <si>
    <r>
      <t>[ Note: N</t>
    </r>
    <r>
      <rPr>
        <i/>
        <sz val="12"/>
        <rFont val="Palatino Linotype"/>
        <family val="1"/>
      </rPr>
      <t>ormally we start with 60 min. volume and convert them to peak flow rate using Peak Hour Factor (PHF)]</t>
    </r>
  </si>
  <si>
    <t>Step 4: Compute Conflicting Flow Rates (CONVOL) [Refer to HCM 2010 Methodology (Chapter 19)]</t>
  </si>
  <si>
    <t xml:space="preserve">  Exhibit 19-3: movement numbering</t>
  </si>
  <si>
    <t xml:space="preserve">Round off queue lengths to the next highest 25 feet when reporting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</si>
</sst>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Palatino Linotype"/>
      <family val="1"/>
    </font>
    <font>
      <sz val="12"/>
      <name val="Palatino Linotype"/>
      <family val="1"/>
    </font>
    <font>
      <b/>
      <sz val="10"/>
      <color indexed="22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4"/>
      <name val="Palatino Linotype"/>
      <family val="1"/>
    </font>
    <font>
      <b/>
      <sz val="12"/>
      <name val="Palatino Linotype"/>
      <family val="1"/>
    </font>
    <font>
      <i/>
      <u val="single"/>
      <sz val="12"/>
      <name val="Palatino Linotype"/>
      <family val="1"/>
    </font>
    <font>
      <i/>
      <sz val="12"/>
      <name val="Palatino Linotype"/>
      <family val="1"/>
    </font>
    <font>
      <i/>
      <vertAlign val="subscript"/>
      <sz val="12"/>
      <name val="Palatino Linotype"/>
      <family val="1"/>
    </font>
    <font>
      <vertAlign val="subscript"/>
      <sz val="12"/>
      <name val="Palatino Linotype"/>
      <family val="1"/>
    </font>
    <font>
      <sz val="9"/>
      <name val="Palatino Linotype"/>
      <family val="1"/>
    </font>
    <font>
      <sz val="12"/>
      <name val="Times New Roman"/>
      <family val="1"/>
    </font>
    <font>
      <i/>
      <sz val="14"/>
      <name val="Palatino Linotype"/>
      <family val="1"/>
    </font>
    <font>
      <i/>
      <vertAlign val="subscript"/>
      <sz val="14"/>
      <name val="Palatino Linotype"/>
      <family val="1"/>
    </font>
    <font>
      <sz val="14"/>
      <name val="Palatino Linotype"/>
      <family val="1"/>
    </font>
    <font>
      <b/>
      <i/>
      <sz val="10"/>
      <name val="Palatino Linotype"/>
      <family val="1"/>
    </font>
    <font>
      <b/>
      <i/>
      <sz val="12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Palatino Linotyp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 indent="1"/>
    </xf>
    <xf numFmtId="0" fontId="0" fillId="34" borderId="0" xfId="0" applyFill="1" applyAlignment="1">
      <alignment horizontal="left" indent="1"/>
    </xf>
    <xf numFmtId="0" fontId="10" fillId="34" borderId="0" xfId="0" applyFont="1" applyFill="1" applyAlignment="1">
      <alignment/>
    </xf>
    <xf numFmtId="0" fontId="6" fillId="33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64" fontId="7" fillId="0" borderId="12" xfId="57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64" fontId="4" fillId="0" borderId="27" xfId="57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15" fillId="35" borderId="0" xfId="0" applyFont="1" applyFill="1" applyAlignment="1">
      <alignment/>
    </xf>
    <xf numFmtId="0" fontId="5" fillId="35" borderId="0" xfId="0" applyFont="1" applyFill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4" fontId="4" fillId="0" borderId="12" xfId="57" applyNumberFormat="1" applyFont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56</xdr:row>
      <xdr:rowOff>47625</xdr:rowOff>
    </xdr:from>
    <xdr:to>
      <xdr:col>10</xdr:col>
      <xdr:colOff>581025</xdr:colOff>
      <xdr:row>83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t="33203" r="69882" b="11914"/>
        <a:stretch>
          <a:fillRect/>
        </a:stretch>
      </xdr:blipFill>
      <xdr:spPr>
        <a:xfrm>
          <a:off x="266700" y="14030325"/>
          <a:ext cx="6410325" cy="46672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161925</xdr:colOff>
      <xdr:row>7</xdr:row>
      <xdr:rowOff>28575</xdr:rowOff>
    </xdr:from>
    <xdr:to>
      <xdr:col>7</xdr:col>
      <xdr:colOff>352425</xdr:colOff>
      <xdr:row>7</xdr:row>
      <xdr:rowOff>2400300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352550"/>
          <a:ext cx="44577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23</xdr:row>
      <xdr:rowOff>19050</xdr:rowOff>
    </xdr:from>
    <xdr:to>
      <xdr:col>5</xdr:col>
      <xdr:colOff>152400</xdr:colOff>
      <xdr:row>34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7181850"/>
          <a:ext cx="28479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64</xdr:row>
      <xdr:rowOff>38100</xdr:rowOff>
    </xdr:from>
    <xdr:to>
      <xdr:col>10</xdr:col>
      <xdr:colOff>133350</xdr:colOff>
      <xdr:row>72</xdr:row>
      <xdr:rowOff>133350</xdr:rowOff>
    </xdr:to>
    <xdr:grpSp>
      <xdr:nvGrpSpPr>
        <xdr:cNvPr id="4" name="Group 5"/>
        <xdr:cNvGrpSpPr>
          <a:grpSpLocks/>
        </xdr:cNvGrpSpPr>
      </xdr:nvGrpSpPr>
      <xdr:grpSpPr>
        <a:xfrm>
          <a:off x="523875" y="15382875"/>
          <a:ext cx="5705475" cy="1524000"/>
          <a:chOff x="523875" y="15331918"/>
          <a:chExt cx="6057900" cy="1594007"/>
        </a:xfrm>
        <a:solidFill>
          <a:srgbClr val="FFFFFF"/>
        </a:solidFill>
      </xdr:grpSpPr>
      <xdr:sp>
        <xdr:nvSpPr>
          <xdr:cNvPr id="5" name="Rectangle 4"/>
          <xdr:cNvSpPr>
            <a:spLocks/>
          </xdr:cNvSpPr>
        </xdr:nvSpPr>
        <xdr:spPr>
          <a:xfrm>
            <a:off x="4850730" y="15331918"/>
            <a:ext cx="1731045" cy="803380"/>
          </a:xfrm>
          <a:prstGeom prst="rect">
            <a:avLst/>
          </a:prstGeom>
          <a:noFill/>
          <a:ln w="1587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523875" y="15542327"/>
            <a:ext cx="4282935" cy="561489"/>
          </a:xfrm>
          <a:prstGeom prst="rect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9"/>
          <xdr:cNvSpPr>
            <a:spLocks/>
          </xdr:cNvSpPr>
        </xdr:nvSpPr>
        <xdr:spPr>
          <a:xfrm>
            <a:off x="913095" y="16504709"/>
            <a:ext cx="793585" cy="421216"/>
          </a:xfrm>
          <a:prstGeom prst="wedgeRectCallout">
            <a:avLst>
              <a:gd name="adj1" fmla="val -2564"/>
              <a:gd name="adj2" fmla="val -147620"/>
            </a:avLst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32004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Enter data from Step 1</a:t>
            </a:r>
          </a:p>
        </xdr:txBody>
      </xdr:sp>
      <xdr:sp>
        <xdr:nvSpPr>
          <xdr:cNvPr id="8" name="AutoShape 10"/>
          <xdr:cNvSpPr>
            <a:spLocks/>
          </xdr:cNvSpPr>
        </xdr:nvSpPr>
        <xdr:spPr>
          <a:xfrm>
            <a:off x="1812693" y="16504709"/>
            <a:ext cx="802672" cy="421216"/>
          </a:xfrm>
          <a:prstGeom prst="wedgeRectCallout">
            <a:avLst>
              <a:gd name="adj1" fmla="val -25638"/>
              <a:gd name="adj2" fmla="val -147620"/>
            </a:avLst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32004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Enter data from Step 3</a:t>
            </a:r>
          </a:p>
        </xdr:txBody>
      </xdr:sp>
      <xdr:sp>
        <xdr:nvSpPr>
          <xdr:cNvPr id="9" name="AutoShape 11"/>
          <xdr:cNvSpPr>
            <a:spLocks/>
          </xdr:cNvSpPr>
        </xdr:nvSpPr>
        <xdr:spPr>
          <a:xfrm>
            <a:off x="3225698" y="16484784"/>
            <a:ext cx="795099" cy="421216"/>
          </a:xfrm>
          <a:prstGeom prst="wedgeRectCallout">
            <a:avLst>
              <a:gd name="adj1" fmla="val -33333"/>
              <a:gd name="adj2" fmla="val -140476"/>
            </a:avLst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32004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Enter data from Step 4</a:t>
            </a:r>
          </a:p>
        </xdr:txBody>
      </xdr:sp>
      <xdr:sp>
        <xdr:nvSpPr>
          <xdr:cNvPr id="10" name="AutoShape 12"/>
          <xdr:cNvSpPr>
            <a:spLocks/>
          </xdr:cNvSpPr>
        </xdr:nvSpPr>
        <xdr:spPr>
          <a:xfrm>
            <a:off x="5451977" y="16474821"/>
            <a:ext cx="1032872" cy="421216"/>
          </a:xfrm>
          <a:prstGeom prst="wedgeRectCallout">
            <a:avLst>
              <a:gd name="adj1" fmla="val -47435"/>
              <a:gd name="adj2" fmla="val -142856"/>
            </a:avLst>
          </a:prstGeom>
          <a:solidFill>
            <a:srgbClr val="FFFFFF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lIns="27432" tIns="32004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Queue Lengths in feet</a:t>
            </a:r>
          </a:p>
        </xdr:txBody>
      </xdr:sp>
    </xdr:grpSp>
    <xdr:clientData/>
  </xdr:twoCellAnchor>
  <xdr:twoCellAnchor>
    <xdr:from>
      <xdr:col>8</xdr:col>
      <xdr:colOff>600075</xdr:colOff>
      <xdr:row>63</xdr:row>
      <xdr:rowOff>219075</xdr:rowOff>
    </xdr:from>
    <xdr:to>
      <xdr:col>10</xdr:col>
      <xdr:colOff>438150</xdr:colOff>
      <xdr:row>67</xdr:row>
      <xdr:rowOff>114300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1533525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40</xdr:row>
      <xdr:rowOff>114300</xdr:rowOff>
    </xdr:from>
    <xdr:to>
      <xdr:col>10</xdr:col>
      <xdr:colOff>161925</xdr:colOff>
      <xdr:row>40</xdr:row>
      <xdr:rowOff>123825</xdr:rowOff>
    </xdr:to>
    <xdr:sp>
      <xdr:nvSpPr>
        <xdr:cNvPr id="12" name="Straight Arrow Connector 9"/>
        <xdr:cNvSpPr>
          <a:spLocks/>
        </xdr:cNvSpPr>
      </xdr:nvSpPr>
      <xdr:spPr>
        <a:xfrm flipV="1">
          <a:off x="2505075" y="10334625"/>
          <a:ext cx="37528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180975</xdr:colOff>
      <xdr:row>40</xdr:row>
      <xdr:rowOff>19050</xdr:rowOff>
    </xdr:from>
    <xdr:to>
      <xdr:col>14</xdr:col>
      <xdr:colOff>161925</xdr:colOff>
      <xdr:row>51</xdr:row>
      <xdr:rowOff>200025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5"/>
        <a:srcRect l="39349" r="1623"/>
        <a:stretch>
          <a:fillRect/>
        </a:stretch>
      </xdr:blipFill>
      <xdr:spPr>
        <a:xfrm>
          <a:off x="6276975" y="10239375"/>
          <a:ext cx="2419350" cy="298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38100</xdr:rowOff>
    </xdr:from>
    <xdr:to>
      <xdr:col>10</xdr:col>
      <xdr:colOff>428625</xdr:colOff>
      <xdr:row>20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62007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8">
      <selection activeCell="J31" sqref="J31:N40"/>
    </sheetView>
  </sheetViews>
  <sheetFormatPr defaultColWidth="9.140625" defaultRowHeight="12.75"/>
  <cols>
    <col min="1" max="1" width="8.8515625" style="1" customWidth="1"/>
    <col min="2" max="2" width="11.7109375" style="1" customWidth="1"/>
    <col min="3" max="3" width="12.421875" style="1" customWidth="1"/>
    <col min="4" max="4" width="9.57421875" style="1" customWidth="1"/>
    <col min="5" max="5" width="13.7109375" style="1" customWidth="1"/>
    <col min="6" max="6" width="6.7109375" style="1" bestFit="1" customWidth="1"/>
    <col min="7" max="7" width="12.7109375" style="1" customWidth="1"/>
    <col min="8" max="8" width="15.140625" style="1" customWidth="1"/>
    <col min="9" max="9" width="2.421875" style="3" customWidth="1"/>
    <col min="10" max="18" width="0" style="53" hidden="1" customWidth="1"/>
    <col min="19" max="16384" width="9.140625" style="1" customWidth="1"/>
  </cols>
  <sheetData>
    <row r="1" spans="1:18" s="3" customFormat="1" ht="21">
      <c r="A1" s="63" t="s">
        <v>16</v>
      </c>
      <c r="B1" s="64"/>
      <c r="C1" s="64"/>
      <c r="D1" s="64"/>
      <c r="E1" s="64"/>
      <c r="F1" s="64"/>
      <c r="G1" s="64"/>
      <c r="H1" s="65"/>
      <c r="I1" s="2"/>
      <c r="J1" s="53"/>
      <c r="K1" s="53"/>
      <c r="L1" s="53"/>
      <c r="M1" s="53"/>
      <c r="N1" s="53"/>
      <c r="O1" s="53"/>
      <c r="P1" s="53"/>
      <c r="Q1" s="53"/>
      <c r="R1" s="53"/>
    </row>
    <row r="2" spans="1:9" ht="15.75" thickBot="1">
      <c r="A2" s="47" t="s">
        <v>43</v>
      </c>
      <c r="B2" s="48"/>
      <c r="C2" s="48"/>
      <c r="D2" s="48"/>
      <c r="E2" s="48"/>
      <c r="F2" s="48"/>
      <c r="G2" s="48"/>
      <c r="H2" s="10"/>
      <c r="I2" s="2"/>
    </row>
    <row r="3" spans="1:8" ht="15.75" thickTop="1">
      <c r="A3" s="11" t="s">
        <v>0</v>
      </c>
      <c r="B3" s="12"/>
      <c r="C3" s="4"/>
      <c r="D3" s="4"/>
      <c r="E3" s="4"/>
      <c r="F3" s="13" t="s">
        <v>1</v>
      </c>
      <c r="G3" s="13"/>
      <c r="H3" s="14"/>
    </row>
    <row r="4" spans="1:8" ht="15">
      <c r="A4" s="11" t="s">
        <v>5</v>
      </c>
      <c r="B4" s="12"/>
      <c r="C4" s="5"/>
      <c r="D4" s="5"/>
      <c r="E4" s="5"/>
      <c r="F4" s="13" t="s">
        <v>7</v>
      </c>
      <c r="G4" s="13"/>
      <c r="H4" s="15"/>
    </row>
    <row r="5" spans="1:8" ht="15">
      <c r="A5" s="11" t="s">
        <v>2</v>
      </c>
      <c r="B5" s="12"/>
      <c r="C5" s="5"/>
      <c r="D5" s="5"/>
      <c r="E5" s="5"/>
      <c r="F5" s="13" t="s">
        <v>6</v>
      </c>
      <c r="G5" s="13"/>
      <c r="H5" s="15"/>
    </row>
    <row r="6" spans="1:8" ht="15">
      <c r="A6" s="11" t="s">
        <v>4</v>
      </c>
      <c r="B6" s="12"/>
      <c r="C6" s="5"/>
      <c r="D6" s="5"/>
      <c r="E6" s="5"/>
      <c r="F6" s="12"/>
      <c r="G6" s="12"/>
      <c r="H6" s="16"/>
    </row>
    <row r="7" spans="1:8" ht="15">
      <c r="A7" s="11" t="s">
        <v>3</v>
      </c>
      <c r="B7" s="12"/>
      <c r="C7" s="5"/>
      <c r="D7" s="5"/>
      <c r="E7" s="5"/>
      <c r="F7" s="12"/>
      <c r="G7" s="12"/>
      <c r="H7" s="16"/>
    </row>
    <row r="8" spans="1:11" ht="15">
      <c r="A8" s="11" t="s">
        <v>8</v>
      </c>
      <c r="B8" s="12"/>
      <c r="C8" s="5"/>
      <c r="D8" s="5"/>
      <c r="E8" s="5"/>
      <c r="F8" s="7"/>
      <c r="G8" s="7"/>
      <c r="H8" s="15"/>
      <c r="K8" s="54"/>
    </row>
    <row r="9" spans="1:11" ht="15">
      <c r="A9" s="11" t="s">
        <v>9</v>
      </c>
      <c r="B9" s="12"/>
      <c r="C9" s="5"/>
      <c r="D9" s="5"/>
      <c r="E9" s="5"/>
      <c r="F9" s="7"/>
      <c r="G9" s="7"/>
      <c r="H9" s="15"/>
      <c r="K9" s="54"/>
    </row>
    <row r="10" spans="1:8" ht="5.25" customHeight="1">
      <c r="A10" s="17"/>
      <c r="B10" s="6"/>
      <c r="C10" s="6"/>
      <c r="D10" s="6"/>
      <c r="E10" s="6"/>
      <c r="F10" s="6"/>
      <c r="G10" s="6"/>
      <c r="H10" s="18"/>
    </row>
    <row r="11" spans="1:8" ht="15.75" thickBot="1">
      <c r="A11" s="47" t="s">
        <v>42</v>
      </c>
      <c r="B11" s="48"/>
      <c r="C11" s="48"/>
      <c r="D11" s="48"/>
      <c r="E11" s="48"/>
      <c r="F11" s="48"/>
      <c r="G11" s="48"/>
      <c r="H11" s="10"/>
    </row>
    <row r="12" spans="1:8" ht="15.75" thickTop="1">
      <c r="A12" s="17" t="s">
        <v>33</v>
      </c>
      <c r="B12" s="6" t="s">
        <v>68</v>
      </c>
      <c r="C12" s="6"/>
      <c r="D12" s="6"/>
      <c r="E12" s="6"/>
      <c r="F12" s="6"/>
      <c r="G12" s="6"/>
      <c r="H12" s="18"/>
    </row>
    <row r="13" spans="1:8" ht="18">
      <c r="A13" s="17" t="s">
        <v>22</v>
      </c>
      <c r="B13" s="6"/>
      <c r="C13" s="19" t="s">
        <v>27</v>
      </c>
      <c r="D13" s="20">
        <v>1</v>
      </c>
      <c r="E13" s="6" t="s">
        <v>12</v>
      </c>
      <c r="F13" s="6"/>
      <c r="G13" s="6"/>
      <c r="H13" s="18"/>
    </row>
    <row r="14" spans="1:8" ht="18">
      <c r="A14" s="17"/>
      <c r="B14" s="6"/>
      <c r="C14" s="19" t="s">
        <v>28</v>
      </c>
      <c r="D14" s="20">
        <v>2</v>
      </c>
      <c r="E14" s="6" t="s">
        <v>13</v>
      </c>
      <c r="F14" s="6"/>
      <c r="G14" s="6"/>
      <c r="H14" s="18"/>
    </row>
    <row r="15" spans="1:8" ht="18">
      <c r="A15" s="17"/>
      <c r="B15" s="6"/>
      <c r="C15" s="19" t="s">
        <v>29</v>
      </c>
      <c r="D15" s="20">
        <v>3</v>
      </c>
      <c r="E15" s="6" t="s">
        <v>14</v>
      </c>
      <c r="F15" s="6"/>
      <c r="G15" s="6"/>
      <c r="H15" s="18"/>
    </row>
    <row r="16" spans="1:8" ht="18">
      <c r="A16" s="17"/>
      <c r="B16" s="6"/>
      <c r="C16" s="19" t="s">
        <v>30</v>
      </c>
      <c r="D16" s="20">
        <v>4</v>
      </c>
      <c r="E16" s="6" t="s">
        <v>17</v>
      </c>
      <c r="F16" s="6"/>
      <c r="G16" s="6"/>
      <c r="H16" s="18"/>
    </row>
    <row r="17" spans="1:8" ht="18">
      <c r="A17" s="17"/>
      <c r="B17" s="6"/>
      <c r="C17" s="19" t="s">
        <v>11</v>
      </c>
      <c r="D17" s="20">
        <v>5</v>
      </c>
      <c r="E17" s="6" t="s">
        <v>18</v>
      </c>
      <c r="F17" s="6"/>
      <c r="G17" s="6"/>
      <c r="H17" s="18"/>
    </row>
    <row r="18" spans="1:11" ht="15.75">
      <c r="A18" s="17" t="s">
        <v>41</v>
      </c>
      <c r="B18" s="6" t="s">
        <v>39</v>
      </c>
      <c r="C18" s="6"/>
      <c r="D18" s="6"/>
      <c r="E18" s="6"/>
      <c r="F18" s="6"/>
      <c r="G18" s="6"/>
      <c r="H18" s="18"/>
      <c r="K18" s="55"/>
    </row>
    <row r="19" spans="1:8" ht="15">
      <c r="A19" s="17"/>
      <c r="B19" s="41" t="s">
        <v>40</v>
      </c>
      <c r="C19" s="6"/>
      <c r="D19" s="6"/>
      <c r="E19" s="6"/>
      <c r="F19" s="6"/>
      <c r="G19" s="6"/>
      <c r="H19" s="18"/>
    </row>
    <row r="20" spans="1:8" ht="15">
      <c r="A20" s="17"/>
      <c r="B20" s="41" t="s">
        <v>80</v>
      </c>
      <c r="C20" s="6"/>
      <c r="D20" s="6"/>
      <c r="E20" s="6"/>
      <c r="F20" s="6"/>
      <c r="G20" s="6"/>
      <c r="H20" s="18"/>
    </row>
    <row r="21" spans="1:8" ht="15">
      <c r="A21" s="17"/>
      <c r="B21" s="41" t="s">
        <v>81</v>
      </c>
      <c r="C21" s="6"/>
      <c r="D21" s="6"/>
      <c r="E21" s="6"/>
      <c r="F21" s="6"/>
      <c r="G21" s="6"/>
      <c r="H21" s="18"/>
    </row>
    <row r="22" spans="1:8" ht="15">
      <c r="A22" s="17" t="s">
        <v>35</v>
      </c>
      <c r="B22" s="6" t="s">
        <v>84</v>
      </c>
      <c r="C22" s="6"/>
      <c r="D22" s="6"/>
      <c r="E22" s="6"/>
      <c r="F22" s="6"/>
      <c r="G22" s="6"/>
      <c r="H22" s="18"/>
    </row>
    <row r="23" spans="1:8" ht="15">
      <c r="A23" s="17" t="s">
        <v>34</v>
      </c>
      <c r="B23" s="6" t="s">
        <v>69</v>
      </c>
      <c r="C23" s="6"/>
      <c r="D23" s="6"/>
      <c r="E23" s="6"/>
      <c r="F23" s="6"/>
      <c r="G23" s="6"/>
      <c r="H23" s="18"/>
    </row>
    <row r="24" spans="1:8" ht="17.25">
      <c r="A24" s="57" t="s">
        <v>70</v>
      </c>
      <c r="B24" s="58" t="s">
        <v>90</v>
      </c>
      <c r="C24" s="22"/>
      <c r="D24" s="22"/>
      <c r="E24" s="22"/>
      <c r="F24" s="6"/>
      <c r="G24" s="6"/>
      <c r="H24" s="18"/>
    </row>
    <row r="25" spans="1:8" ht="15">
      <c r="A25" s="21"/>
      <c r="C25" s="22"/>
      <c r="D25" s="22"/>
      <c r="E25" s="22"/>
      <c r="F25" s="6"/>
      <c r="G25" s="6"/>
      <c r="H25" s="18"/>
    </row>
    <row r="26" spans="1:8" ht="6" customHeight="1">
      <c r="A26" s="21"/>
      <c r="B26" s="22"/>
      <c r="C26" s="22"/>
      <c r="D26" s="22"/>
      <c r="E26" s="22"/>
      <c r="F26" s="6"/>
      <c r="G26" s="6"/>
      <c r="H26" s="18"/>
    </row>
    <row r="27" spans="1:14" ht="15.75" thickBot="1">
      <c r="A27" s="66" t="s">
        <v>32</v>
      </c>
      <c r="B27" s="67"/>
      <c r="C27" s="67"/>
      <c r="D27" s="67"/>
      <c r="E27" s="67"/>
      <c r="F27" s="67"/>
      <c r="G27" s="68"/>
      <c r="H27" s="36" t="s">
        <v>36</v>
      </c>
      <c r="J27" s="56" t="s">
        <v>65</v>
      </c>
      <c r="K27" s="56"/>
      <c r="L27" s="56"/>
      <c r="M27" s="56"/>
      <c r="N27" s="56"/>
    </row>
    <row r="28" spans="1:14" ht="15.75" thickTop="1">
      <c r="A28" s="23" t="s">
        <v>83</v>
      </c>
      <c r="B28" s="9" t="s">
        <v>24</v>
      </c>
      <c r="C28" s="9" t="s">
        <v>23</v>
      </c>
      <c r="D28" s="9" t="s">
        <v>26</v>
      </c>
      <c r="E28" s="9" t="s">
        <v>19</v>
      </c>
      <c r="F28" s="9" t="s">
        <v>10</v>
      </c>
      <c r="G28" s="69" t="s">
        <v>82</v>
      </c>
      <c r="H28" s="24" t="s">
        <v>66</v>
      </c>
      <c r="J28" s="56" t="s">
        <v>37</v>
      </c>
      <c r="K28" s="56"/>
      <c r="L28" s="56"/>
      <c r="M28" s="56"/>
      <c r="N28" s="56"/>
    </row>
    <row r="29" spans="1:14" ht="15">
      <c r="A29" s="25"/>
      <c r="B29" s="8" t="s">
        <v>21</v>
      </c>
      <c r="C29" s="8" t="s">
        <v>15</v>
      </c>
      <c r="D29" s="8" t="s">
        <v>25</v>
      </c>
      <c r="E29" s="8" t="s">
        <v>20</v>
      </c>
      <c r="F29" s="8" t="s">
        <v>38</v>
      </c>
      <c r="G29" s="70"/>
      <c r="H29" s="26" t="s">
        <v>31</v>
      </c>
      <c r="J29" s="56" t="s">
        <v>27</v>
      </c>
      <c r="K29" s="56" t="s">
        <v>28</v>
      </c>
      <c r="L29" s="56" t="s">
        <v>29</v>
      </c>
      <c r="M29" s="56" t="s">
        <v>30</v>
      </c>
      <c r="N29" s="56" t="s">
        <v>11</v>
      </c>
    </row>
    <row r="30" spans="1:14" ht="17.25" customHeight="1">
      <c r="A30" s="37" t="s">
        <v>67</v>
      </c>
      <c r="B30" s="38"/>
      <c r="C30" s="39"/>
      <c r="D30" s="40"/>
      <c r="E30" s="39"/>
      <c r="F30" s="39"/>
      <c r="G30" s="39"/>
      <c r="H30" s="27"/>
      <c r="J30" s="56"/>
      <c r="K30" s="56"/>
      <c r="L30" s="56"/>
      <c r="M30" s="56"/>
      <c r="N30" s="56"/>
    </row>
    <row r="31" spans="1:14" ht="17.25" customHeight="1">
      <c r="A31" s="60" t="s">
        <v>63</v>
      </c>
      <c r="B31" s="59" t="s">
        <v>27</v>
      </c>
      <c r="C31" s="61">
        <v>160</v>
      </c>
      <c r="D31" s="62">
        <v>0.1</v>
      </c>
      <c r="E31" s="61">
        <v>280</v>
      </c>
      <c r="F31" s="61">
        <v>0</v>
      </c>
      <c r="G31" s="61">
        <v>1</v>
      </c>
      <c r="H31" s="28">
        <f>IF(SUM(J31:N31)=0," ",SUM(J31:N31))</f>
        <v>66</v>
      </c>
      <c r="J31" s="56">
        <f>_xlfn.IFERROR(ROUND(IF(VLOOKUP(B31,C$13:D$17,2,0)=1,(IF(D31&lt;2%,(EXP(0.3925+0.0059*C31+0.00104*E31+0.49*F31-0.81*G31)*25),IF(AND(D31&gt;=2%,D31&lt;=5%),(EXP(0.3925+0.0059*C31+0.00104*E31+0.49*F31-0.81*G31)*27),(EXP(0.3925+0.0059*C31+0.00104*E31+0.49*F31-0.81*G31)*29)))),0),0)," ")</f>
        <v>66</v>
      </c>
      <c r="K31" s="56">
        <f>_xlfn.IFERROR(ROUND(IF(VLOOKUP(B31,C$13:D$17,2,0)=2,(IF(D31&lt;2%,(EXP(-0.7844+0.01636*C31+0.0006*E31-0.0000043*C31*E31)*25),IF(AND(D31&gt;=2%,D31&lt;=5%),(EXP(-0.7844+0.01636*C31+0.0006*E31-0.0000043*C31*E31)*27),(EXP(-0.7844+0.01636*C31+0.0006*E31-0.0000043*C31*E31)*29)))),0),0)," ")</f>
        <v>0</v>
      </c>
      <c r="L31" s="56">
        <f>_xlfn.IFERROR(ROUND(IF(VLOOKUP(B31,C$13:D$17,2,0)=3,(IF(D31&lt;2%,((EXP(-0.6319+0.0173*C31+0.00066*E31-0.000007913*C31*E31))*25),IF(AND(D31&gt;=2%,D31&lt;=5%),((EXP(-0.6319+0.0173*C31+0.00066*E31-0.000007913*C31*E31))*27),((EXP(-0.6319+0.0173*C31+0.00066*E31-0.000007913*C31*E31))*29)))),0),0)," ")</f>
        <v>0</v>
      </c>
      <c r="M31" s="56">
        <f>_xlfn.IFERROR(ROUND(IF(VLOOKUP(B31,C$13:D$17,2,0)=4,(IF(D31&lt;2%,((0.95+0.014*C31+0.00074*E31+3.01*(C31/E31))*25),IF(AND(D31&gt;=2%,D31&lt;=5%),((0.95+0.014*C31+0.00074*E31+3.01*(C31/E31))*27),((0.95+0.014*C31+0.00074*E31+3.01*(C31/E31))*29)))),0),0)," ")</f>
        <v>0</v>
      </c>
      <c r="N31" s="56">
        <f>_xlfn.IFERROR(ROUND(IF(VLOOKUP(B31,C$13:D$17,2,0)=5,(IF(D31&lt;2%,((0.865+0.0000534*C31*E31+0.2372*(C31/E31))*25),IF(AND(D31&gt;=2%,D31&lt;=5%),((0.865+0.0000534*C31*E31+0.2372*(C31/E31))*27),((0.865+0.0000534*C31*E31+0.2372*(C31/E31))*29)))),0),0)," ")</f>
        <v>0</v>
      </c>
    </row>
    <row r="32" spans="1:14" ht="25.5" customHeight="1">
      <c r="A32" s="42"/>
      <c r="B32" s="43"/>
      <c r="C32" s="43"/>
      <c r="D32" s="44"/>
      <c r="E32" s="43"/>
      <c r="F32" s="43"/>
      <c r="G32" s="43"/>
      <c r="H32" s="28" t="str">
        <f aca="true" t="shared" si="0" ref="H32:H40">IF(SUM(J32:N32)=0," ",SUM(J32:N32))</f>
        <v> </v>
      </c>
      <c r="J32" s="56" t="str">
        <f aca="true" t="shared" si="1" ref="J32:J40">_xlfn.IFERROR(ROUND(IF(VLOOKUP(B32,C$13:D$17,2,0)=1,(IF(D32&lt;2%,(EXP(0.3925+0.0059*C32+0.00104*E32+0.49*F32-0.81*G32)*25),IF(AND(D32&gt;=2%,D32&lt;=5%),(EXP(0.3925+0.0059*C32+0.00104*E32+0.49*F32-0.81*G32)*27),(EXP(0.3925+0.0059*C32+0.00104*E32+0.49*F32-0.81*G32)*29)))),0),0)," ")</f>
        <v> </v>
      </c>
      <c r="K32" s="56" t="str">
        <f aca="true" t="shared" si="2" ref="K32:K40">_xlfn.IFERROR(ROUND(IF(VLOOKUP(B32,C$13:D$17,2,0)=2,(IF(D32&lt;2%,(EXP(-0.7844+0.01636*C32+0.0006*E32-0.0000043*C32*E32)*25),IF(AND(D32&gt;=2%,D32&lt;=5%),(EXP(-0.7844+0.01636*C32+0.0006*E32-0.0000043*C32*E32)*27),(EXP(-0.7844+0.01636*C32+0.0006*E32-0.0000043*C32*E32)*29)))),0),0)," ")</f>
        <v> </v>
      </c>
      <c r="L32" s="56" t="str">
        <f aca="true" t="shared" si="3" ref="L32:L40">_xlfn.IFERROR(ROUND(IF(VLOOKUP(B32,C$13:D$17,2,0)=3,(IF(D32&lt;2%,((EXP(-0.6319+0.0173*C32+0.00066*E32-0.000007913*C32*E32))*25),IF(AND(D32&gt;=2%,D32&lt;=5%),((EXP(-0.6319+0.0173*C32+0.00066*E32-0.000007913*C32*E32))*27),((EXP(-0.6319+0.0173*C32+0.00066*E32-0.000007913*C32*E32))*29)))),0),0)," ")</f>
        <v> </v>
      </c>
      <c r="M32" s="56" t="str">
        <f aca="true" t="shared" si="4" ref="M32:M40">_xlfn.IFERROR(ROUND(IF(VLOOKUP(B32,C$13:D$17,2,0)=4,(IF(D32&lt;2%,((0.95+0.014*C32+0.00074*E32+3.01*(C32/E32))*25),IF(AND(D32&gt;=2%,D32&lt;=5%),((0.95+0.014*C32+0.00074*E32+3.01*(C32/E32))*27),((0.95+0.014*C32+0.00074*E32+3.01*(C32/E32))*29)))),0),0)," ")</f>
        <v> </v>
      </c>
      <c r="N32" s="56" t="str">
        <f aca="true" t="shared" si="5" ref="N32:N40">_xlfn.IFERROR(ROUND(IF(VLOOKUP(B32,C$13:D$17,2,0)=5,(IF(D32&lt;2%,((0.865+0.0000534*C32*E32+0.2372*(C32/E32))*25),IF(AND(D32&gt;=2%,D32&lt;=5%),((0.865+0.0000534*C32*E32+0.2372*(C32/E32))*27),((0.865+0.0000534*C32*E32+0.2372*(C32/E32))*29)))),0),0)," ")</f>
        <v> </v>
      </c>
    </row>
    <row r="33" spans="1:14" ht="25.5" customHeight="1">
      <c r="A33" s="42"/>
      <c r="B33" s="43"/>
      <c r="C33" s="43"/>
      <c r="D33" s="44"/>
      <c r="E33" s="43"/>
      <c r="F33" s="43"/>
      <c r="G33" s="43"/>
      <c r="H33" s="28" t="str">
        <f t="shared" si="0"/>
        <v> </v>
      </c>
      <c r="J33" s="56" t="str">
        <f t="shared" si="1"/>
        <v> </v>
      </c>
      <c r="K33" s="56" t="str">
        <f t="shared" si="2"/>
        <v> </v>
      </c>
      <c r="L33" s="56" t="str">
        <f t="shared" si="3"/>
        <v> </v>
      </c>
      <c r="M33" s="56" t="str">
        <f t="shared" si="4"/>
        <v> </v>
      </c>
      <c r="N33" s="56" t="str">
        <f t="shared" si="5"/>
        <v> </v>
      </c>
    </row>
    <row r="34" spans="1:14" ht="25.5" customHeight="1">
      <c r="A34" s="42"/>
      <c r="B34" s="43"/>
      <c r="C34" s="43"/>
      <c r="D34" s="44"/>
      <c r="E34" s="43"/>
      <c r="F34" s="43"/>
      <c r="G34" s="43"/>
      <c r="H34" s="28" t="str">
        <f t="shared" si="0"/>
        <v> </v>
      </c>
      <c r="J34" s="56" t="str">
        <f t="shared" si="1"/>
        <v> </v>
      </c>
      <c r="K34" s="56" t="str">
        <f t="shared" si="2"/>
        <v> </v>
      </c>
      <c r="L34" s="56" t="str">
        <f t="shared" si="3"/>
        <v> </v>
      </c>
      <c r="M34" s="56" t="str">
        <f t="shared" si="4"/>
        <v> </v>
      </c>
      <c r="N34" s="56" t="str">
        <f t="shared" si="5"/>
        <v> </v>
      </c>
    </row>
    <row r="35" spans="1:14" ht="25.5" customHeight="1">
      <c r="A35" s="42"/>
      <c r="B35" s="43"/>
      <c r="C35" s="43"/>
      <c r="D35" s="44"/>
      <c r="E35" s="43"/>
      <c r="F35" s="43"/>
      <c r="G35" s="43"/>
      <c r="H35" s="28" t="str">
        <f t="shared" si="0"/>
        <v> </v>
      </c>
      <c r="J35" s="56" t="str">
        <f t="shared" si="1"/>
        <v> </v>
      </c>
      <c r="K35" s="56" t="str">
        <f t="shared" si="2"/>
        <v> </v>
      </c>
      <c r="L35" s="56" t="str">
        <f t="shared" si="3"/>
        <v> </v>
      </c>
      <c r="M35" s="56" t="str">
        <f t="shared" si="4"/>
        <v> </v>
      </c>
      <c r="N35" s="56" t="str">
        <f t="shared" si="5"/>
        <v> </v>
      </c>
    </row>
    <row r="36" spans="1:14" ht="25.5" customHeight="1">
      <c r="A36" s="42"/>
      <c r="B36" s="43"/>
      <c r="C36" s="43"/>
      <c r="D36" s="44"/>
      <c r="E36" s="43"/>
      <c r="F36" s="43"/>
      <c r="G36" s="43"/>
      <c r="H36" s="28" t="str">
        <f t="shared" si="0"/>
        <v> </v>
      </c>
      <c r="J36" s="56" t="str">
        <f t="shared" si="1"/>
        <v> </v>
      </c>
      <c r="K36" s="56" t="str">
        <f t="shared" si="2"/>
        <v> </v>
      </c>
      <c r="L36" s="56" t="str">
        <f t="shared" si="3"/>
        <v> </v>
      </c>
      <c r="M36" s="56" t="str">
        <f t="shared" si="4"/>
        <v> </v>
      </c>
      <c r="N36" s="56" t="str">
        <f t="shared" si="5"/>
        <v> </v>
      </c>
    </row>
    <row r="37" spans="1:14" ht="25.5" customHeight="1">
      <c r="A37" s="42"/>
      <c r="B37" s="43"/>
      <c r="C37" s="43"/>
      <c r="D37" s="44"/>
      <c r="E37" s="43"/>
      <c r="F37" s="43"/>
      <c r="G37" s="43"/>
      <c r="H37" s="28" t="str">
        <f t="shared" si="0"/>
        <v> </v>
      </c>
      <c r="J37" s="56" t="str">
        <f t="shared" si="1"/>
        <v> </v>
      </c>
      <c r="K37" s="56" t="str">
        <f t="shared" si="2"/>
        <v> </v>
      </c>
      <c r="L37" s="56" t="str">
        <f t="shared" si="3"/>
        <v> </v>
      </c>
      <c r="M37" s="56" t="str">
        <f t="shared" si="4"/>
        <v> </v>
      </c>
      <c r="N37" s="56" t="str">
        <f t="shared" si="5"/>
        <v> </v>
      </c>
    </row>
    <row r="38" spans="1:14" ht="25.5" customHeight="1">
      <c r="A38" s="42"/>
      <c r="B38" s="43"/>
      <c r="C38" s="43"/>
      <c r="D38" s="44"/>
      <c r="E38" s="43"/>
      <c r="F38" s="43"/>
      <c r="G38" s="43"/>
      <c r="H38" s="28" t="str">
        <f t="shared" si="0"/>
        <v> </v>
      </c>
      <c r="J38" s="56" t="str">
        <f t="shared" si="1"/>
        <v> </v>
      </c>
      <c r="K38" s="56" t="str">
        <f t="shared" si="2"/>
        <v> </v>
      </c>
      <c r="L38" s="56" t="str">
        <f t="shared" si="3"/>
        <v> </v>
      </c>
      <c r="M38" s="56" t="str">
        <f t="shared" si="4"/>
        <v> </v>
      </c>
      <c r="N38" s="56" t="str">
        <f t="shared" si="5"/>
        <v> </v>
      </c>
    </row>
    <row r="39" spans="1:14" ht="25.5" customHeight="1">
      <c r="A39" s="42"/>
      <c r="B39" s="43"/>
      <c r="C39" s="43"/>
      <c r="D39" s="44"/>
      <c r="E39" s="43"/>
      <c r="F39" s="43"/>
      <c r="G39" s="43"/>
      <c r="H39" s="28" t="str">
        <f t="shared" si="0"/>
        <v> </v>
      </c>
      <c r="J39" s="56" t="str">
        <f t="shared" si="1"/>
        <v> </v>
      </c>
      <c r="K39" s="56" t="str">
        <f t="shared" si="2"/>
        <v> </v>
      </c>
      <c r="L39" s="56" t="str">
        <f t="shared" si="3"/>
        <v> </v>
      </c>
      <c r="M39" s="56" t="str">
        <f t="shared" si="4"/>
        <v> </v>
      </c>
      <c r="N39" s="56" t="str">
        <f t="shared" si="5"/>
        <v> </v>
      </c>
    </row>
    <row r="40" spans="1:14" ht="25.5" customHeight="1" thickBot="1">
      <c r="A40" s="45"/>
      <c r="B40" s="46"/>
      <c r="C40" s="46"/>
      <c r="D40" s="46"/>
      <c r="E40" s="46"/>
      <c r="F40" s="46"/>
      <c r="G40" s="46"/>
      <c r="H40" s="29" t="str">
        <f t="shared" si="0"/>
        <v> </v>
      </c>
      <c r="J40" s="56" t="str">
        <f t="shared" si="1"/>
        <v> </v>
      </c>
      <c r="K40" s="56" t="str">
        <f t="shared" si="2"/>
        <v> </v>
      </c>
      <c r="L40" s="56" t="str">
        <f t="shared" si="3"/>
        <v> </v>
      </c>
      <c r="M40" s="56" t="str">
        <f t="shared" si="4"/>
        <v> </v>
      </c>
      <c r="N40" s="56" t="str">
        <f t="shared" si="5"/>
        <v> </v>
      </c>
    </row>
    <row r="41" spans="10:14" ht="15">
      <c r="J41" s="56"/>
      <c r="K41" s="56"/>
      <c r="L41" s="56"/>
      <c r="M41" s="56"/>
      <c r="N41" s="56"/>
    </row>
  </sheetData>
  <sheetProtection/>
  <mergeCells count="3">
    <mergeCell ref="A1:H1"/>
    <mergeCell ref="A27:G27"/>
    <mergeCell ref="G28:G29"/>
  </mergeCells>
  <printOptions/>
  <pageMargins left="0.75" right="0.75" top="0.58" bottom="0.6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6">
      <selection activeCell="A86" sqref="A86"/>
    </sheetView>
  </sheetViews>
  <sheetFormatPr defaultColWidth="9.140625" defaultRowHeight="12.75"/>
  <cols>
    <col min="1" max="16384" width="9.140625" style="31" customWidth="1"/>
  </cols>
  <sheetData>
    <row r="1" ht="18">
      <c r="A1" s="30" t="s">
        <v>59</v>
      </c>
    </row>
    <row r="2" ht="5.25" customHeight="1">
      <c r="A2" s="30"/>
    </row>
    <row r="3" ht="18">
      <c r="A3" s="32" t="s">
        <v>85</v>
      </c>
    </row>
    <row r="4" ht="18">
      <c r="A4" s="32" t="s">
        <v>44</v>
      </c>
    </row>
    <row r="5" ht="9" customHeight="1">
      <c r="A5" s="32"/>
    </row>
    <row r="6" ht="18">
      <c r="A6" s="30" t="s">
        <v>45</v>
      </c>
    </row>
    <row r="7" ht="18">
      <c r="A7" s="33" t="s">
        <v>46</v>
      </c>
    </row>
    <row r="8" ht="195" customHeight="1">
      <c r="A8" s="34"/>
    </row>
    <row r="9" ht="18">
      <c r="A9" s="33" t="s">
        <v>47</v>
      </c>
    </row>
    <row r="10" ht="18">
      <c r="A10" s="33" t="s">
        <v>48</v>
      </c>
    </row>
    <row r="11" ht="18">
      <c r="A11" s="33" t="s">
        <v>49</v>
      </c>
    </row>
    <row r="12" ht="18">
      <c r="A12" s="33" t="s">
        <v>50</v>
      </c>
    </row>
    <row r="13" ht="18">
      <c r="A13" s="33" t="s">
        <v>51</v>
      </c>
    </row>
    <row r="14" ht="18">
      <c r="A14" s="33" t="s">
        <v>52</v>
      </c>
    </row>
    <row r="15" ht="18">
      <c r="A15" s="32"/>
    </row>
    <row r="16" ht="18">
      <c r="A16" s="30" t="s">
        <v>53</v>
      </c>
    </row>
    <row r="17" ht="18">
      <c r="A17" s="33" t="s">
        <v>54</v>
      </c>
    </row>
    <row r="18" ht="18">
      <c r="A18" s="33" t="s">
        <v>55</v>
      </c>
    </row>
    <row r="19" ht="18">
      <c r="A19" s="32"/>
    </row>
    <row r="20" ht="18">
      <c r="A20" s="30" t="s">
        <v>60</v>
      </c>
    </row>
    <row r="21" ht="18">
      <c r="A21" s="33" t="s">
        <v>86</v>
      </c>
    </row>
    <row r="22" ht="17.25" customHeight="1">
      <c r="A22" s="33" t="s">
        <v>87</v>
      </c>
    </row>
    <row r="23" ht="13.5" customHeight="1">
      <c r="A23" s="30"/>
    </row>
    <row r="36" ht="18">
      <c r="A36" s="30" t="s">
        <v>61</v>
      </c>
    </row>
    <row r="37" spans="1:2" ht="19.5">
      <c r="A37" s="35" t="s">
        <v>27</v>
      </c>
      <c r="B37" s="32" t="s">
        <v>57</v>
      </c>
    </row>
    <row r="38" spans="1:2" ht="19.5">
      <c r="A38" s="35" t="s">
        <v>29</v>
      </c>
      <c r="B38" s="32" t="s">
        <v>58</v>
      </c>
    </row>
    <row r="40" ht="18">
      <c r="A40" s="30" t="s">
        <v>88</v>
      </c>
    </row>
    <row r="41" ht="18">
      <c r="A41" s="32" t="s">
        <v>89</v>
      </c>
    </row>
    <row r="42" ht="19.5">
      <c r="A42" s="50" t="s">
        <v>62</v>
      </c>
    </row>
    <row r="43" ht="21">
      <c r="A43" s="51" t="s">
        <v>71</v>
      </c>
    </row>
    <row r="44" ht="21">
      <c r="A44" s="51" t="s">
        <v>72</v>
      </c>
    </row>
    <row r="45" ht="19.5">
      <c r="A45" s="52" t="s">
        <v>73</v>
      </c>
    </row>
    <row r="46" ht="19.5">
      <c r="A46" s="50" t="s">
        <v>56</v>
      </c>
    </row>
    <row r="47" ht="21">
      <c r="A47" s="51" t="s">
        <v>74</v>
      </c>
    </row>
    <row r="48" ht="21">
      <c r="A48" s="51" t="s">
        <v>75</v>
      </c>
    </row>
    <row r="49" ht="19.5">
      <c r="A49" s="52" t="s">
        <v>76</v>
      </c>
    </row>
    <row r="50" ht="21">
      <c r="A50" s="51" t="s">
        <v>77</v>
      </c>
    </row>
    <row r="51" ht="19.5">
      <c r="A51" s="52" t="s">
        <v>78</v>
      </c>
    </row>
    <row r="52" ht="19.5">
      <c r="A52" s="52" t="s">
        <v>79</v>
      </c>
    </row>
    <row r="53" ht="12.75" customHeight="1">
      <c r="A53" s="52"/>
    </row>
    <row r="54" ht="18">
      <c r="A54" s="30" t="s">
        <v>64</v>
      </c>
    </row>
    <row r="64" ht="18">
      <c r="L64" s="30"/>
    </row>
    <row r="65" ht="18">
      <c r="L65" s="30"/>
    </row>
    <row r="66" ht="18">
      <c r="L66" s="3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9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Two-Way STOP Controlled Intersection Calculator</dc:title>
  <dc:subject/>
  <dc:creator>hwyc44l</dc:creator>
  <cp:keywords>two-way stop controlled intersection, calculator, queue length estimation, tool, unsignalized intersection, analysis procedures manual, APM, ODOT, Oregon Department of Transportation</cp:keywords>
  <dc:description/>
  <cp:lastModifiedBy>Rebecca Coffelt</cp:lastModifiedBy>
  <cp:lastPrinted>2014-01-22T00:13:37Z</cp:lastPrinted>
  <dcterms:created xsi:type="dcterms:W3CDTF">2013-11-25T22:05:09Z</dcterms:created>
  <dcterms:modified xsi:type="dcterms:W3CDTF">2014-06-13T15:14:37Z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Loca">
    <vt:lpwstr>en</vt:lpwstr>
  </property>
  <property fmtid="{D5CDD505-2E9C-101B-9397-08002B2CF9AE}" pid="4" name="CopyToStateL">
    <vt:lpwstr>0</vt:lpwstr>
  </property>
  <property fmtid="{D5CDD505-2E9C-101B-9397-08002B2CF9AE}" pid="5" name="Metada">
    <vt:lpwstr/>
  </property>
  <property fmtid="{D5CDD505-2E9C-101B-9397-08002B2CF9AE}" pid="6" name="RoutingRuleDescripti">
    <vt:lpwstr/>
  </property>
  <property fmtid="{D5CDD505-2E9C-101B-9397-08002B2CF9AE}" pid="7" name="Descriptio">
    <vt:lpwstr/>
  </property>
  <property fmtid="{D5CDD505-2E9C-101B-9397-08002B2CF9AE}" pid="8" name="Catego">
    <vt:lpwstr>Analysis Tool</vt:lpwstr>
  </property>
  <property fmtid="{D5CDD505-2E9C-101B-9397-08002B2CF9AE}" pid="9" name="Sub-Catego">
    <vt:lpwstr>Unsignalized Intersection</vt:lpwstr>
  </property>
  <property fmtid="{D5CDD505-2E9C-101B-9397-08002B2CF9AE}" pid="10" name="Ord">
    <vt:lpwstr>4100.00000000000</vt:lpwstr>
  </property>
  <property fmtid="{D5CDD505-2E9C-101B-9397-08002B2CF9AE}" pid="11" name="Orde">
    <vt:lpwstr/>
  </property>
  <property fmtid="{D5CDD505-2E9C-101B-9397-08002B2CF9AE}" pid="12" name="Reviewed for UR">
    <vt:lpwstr>1</vt:lpwstr>
  </property>
  <property fmtid="{D5CDD505-2E9C-101B-9397-08002B2CF9AE}" pid="13" name="U">
    <vt:lpwstr/>
  </property>
  <property fmtid="{D5CDD505-2E9C-101B-9397-08002B2CF9AE}" pid="14" name="display_urn:schemas-microsoft-com:office:office#Edit">
    <vt:lpwstr>COFFELT, Rebecca</vt:lpwstr>
  </property>
  <property fmtid="{D5CDD505-2E9C-101B-9397-08002B2CF9AE}" pid="15" name="display_urn:schemas-microsoft-com:office:office#Auth">
    <vt:lpwstr>COFFELT, Rebecca</vt:lpwstr>
  </property>
  <property fmtid="{D5CDD505-2E9C-101B-9397-08002B2CF9AE}" pid="16" name="Retention Not">
    <vt:lpwstr/>
  </property>
  <property fmtid="{D5CDD505-2E9C-101B-9397-08002B2CF9AE}" pid="17" name="Retention Conta">
    <vt:lpwstr>Peter Schuytema</vt:lpwstr>
  </property>
  <property fmtid="{D5CDD505-2E9C-101B-9397-08002B2CF9AE}" pid="18" name="Justificati">
    <vt:lpwstr>;#Tool;#Technical Tools and Documentation;#</vt:lpwstr>
  </property>
</Properties>
</file>