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or0278343\Downloads\"/>
    </mc:Choice>
  </mc:AlternateContent>
  <xr:revisionPtr revIDLastSave="0" documentId="13_ncr:1_{13651FD3-5BBB-4D56-AA08-EE57DC9CBEC5}" xr6:coauthVersionLast="47" xr6:coauthVersionMax="47" xr10:uidLastSave="{00000000-0000-0000-0000-000000000000}"/>
  <bookViews>
    <workbookView xWindow="20430" yWindow="210" windowWidth="26970" windowHeight="13875" tabRatio="824" xr2:uid="{00000000-000D-0000-FFFF-FFFF00000000}"/>
  </bookViews>
  <sheets>
    <sheet name="Instructions" sheetId="31" r:id="rId1"/>
    <sheet name="Expenditure Report" sheetId="39" r:id="rId2"/>
    <sheet name="Narrative" sheetId="33" r:id="rId3"/>
    <sheet name="Certification" sheetId="37" r:id="rId4"/>
    <sheet name="Data Validation" sheetId="41" state="hidden" r:id="rId5"/>
    <sheet name="Data Entry Import" sheetId="32" state="hidden" r:id="rId6"/>
  </sheets>
  <externalReferences>
    <externalReference r:id="rId7"/>
  </externalReferences>
  <definedNames>
    <definedName name="_xlnm._FilterDatabase" localSheetId="4" hidden="1">'Data Validation'!#REF!</definedName>
    <definedName name="Baker">#REF!</definedName>
    <definedName name="Benton">#REF!</definedName>
    <definedName name="Clackamas">#REF!</definedName>
    <definedName name="Clatsop">#REF!</definedName>
    <definedName name="Columbia">#REF!</definedName>
    <definedName name="Coos">#REF!</definedName>
    <definedName name="Crook">#REF!</definedName>
    <definedName name="Curry">#REF!</definedName>
    <definedName name="Deschutes">#REF!</definedName>
    <definedName name="Douglas">#REF!</definedName>
    <definedName name="Example">#REF!</definedName>
    <definedName name="Gilliam">#REF!</definedName>
    <definedName name="Grant">#REF!</definedName>
    <definedName name="Grant_Agreement">'Data Validation'!$A:$A</definedName>
    <definedName name="Harney">#REF!</definedName>
    <definedName name="Hood_River">#REF!</definedName>
    <definedName name="Jackson">#REF!</definedName>
    <definedName name="Jefferson">#REF!</definedName>
    <definedName name="Josephine">#REF!</definedName>
    <definedName name="Klamath">#REF!</definedName>
    <definedName name="Lake">#REF!</definedName>
    <definedName name="Lane">#REF!</definedName>
    <definedName name="Lincoln">#REF!</definedName>
    <definedName name="Linn">#REF!</definedName>
    <definedName name="Malheur">#REF!</definedName>
    <definedName name="Marion">#REF!</definedName>
    <definedName name="Morrow">#REF!</definedName>
    <definedName name="Multnomah">#REF!</definedName>
    <definedName name="ONCE">'[1]Data Validation'!#REF!</definedName>
    <definedName name="Polk">#REF!</definedName>
    <definedName name="Sherman">#REF!</definedName>
    <definedName name="Tillamook">#REF!</definedName>
    <definedName name="Tribal">#REF!</definedName>
    <definedName name="Umatilla">#REF!</definedName>
    <definedName name="Union">#REF!</definedName>
    <definedName name="Wallowa">#REF!</definedName>
    <definedName name="Wasco">#REF!</definedName>
    <definedName name="Washington">#REF!</definedName>
    <definedName name="Washington_County">'[1]Data Validation'!#REF!</definedName>
    <definedName name="Wheeler">#REF!</definedName>
    <definedName name="Yamhil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32" l="1"/>
  <c r="AD7" i="32"/>
  <c r="AC7" i="32"/>
  <c r="E17" i="39"/>
  <c r="E16" i="39"/>
  <c r="E15" i="39"/>
  <c r="E14" i="39"/>
  <c r="E13" i="39"/>
  <c r="D17" i="39"/>
  <c r="D16" i="39"/>
  <c r="D15" i="39"/>
  <c r="D14" i="39"/>
  <c r="D13" i="39"/>
  <c r="D7" i="39"/>
  <c r="C2" i="31" l="1"/>
  <c r="D21" i="39"/>
  <c r="D5" i="31"/>
  <c r="C13" i="33" l="1"/>
  <c r="C6" i="33"/>
  <c r="G12" i="39"/>
  <c r="D4" i="39"/>
  <c r="D9" i="39"/>
  <c r="D8" i="39"/>
  <c r="F17" i="39" l="1"/>
  <c r="F13" i="39"/>
  <c r="F14" i="39"/>
  <c r="F15" i="39"/>
  <c r="F16" i="39"/>
  <c r="E18" i="39"/>
  <c r="D18" i="39"/>
  <c r="L7" i="32"/>
  <c r="C7" i="32"/>
  <c r="F18" i="39" l="1"/>
  <c r="D29" i="39"/>
  <c r="G18" i="39"/>
  <c r="A7" i="32" l="1"/>
  <c r="C3" i="37"/>
  <c r="P7" i="32"/>
  <c r="O7" i="32"/>
  <c r="N7" i="32"/>
  <c r="M7" i="32"/>
  <c r="K7" i="32"/>
  <c r="J7" i="32"/>
  <c r="I7" i="32"/>
  <c r="H7" i="32"/>
  <c r="G7" i="32"/>
  <c r="F7" i="32"/>
  <c r="E7" i="32"/>
  <c r="B7" i="32" l="1"/>
  <c r="B3" i="33"/>
  <c r="T7" i="32"/>
  <c r="Q7" i="32"/>
  <c r="AB7" i="32" l="1"/>
  <c r="AH7" i="32"/>
  <c r="AG7" i="32"/>
  <c r="AF7" i="32"/>
  <c r="AA7" i="32" l="1"/>
  <c r="Z7" i="32"/>
  <c r="Y7" i="32"/>
  <c r="X7" i="32"/>
  <c r="W7" i="32"/>
  <c r="V7" i="32"/>
  <c r="U7" i="32"/>
  <c r="S7" i="32"/>
  <c r="R7" i="32"/>
</calcChain>
</file>

<file path=xl/sharedStrings.xml><?xml version="1.0" encoding="utf-8"?>
<sst xmlns="http://schemas.openxmlformats.org/spreadsheetml/2006/main" count="3441" uniqueCount="452">
  <si>
    <t>Purpose of This File</t>
  </si>
  <si>
    <t xml:space="preserve">Tab </t>
  </si>
  <si>
    <t>Instruction</t>
  </si>
  <si>
    <t>Tab Completion Checklist</t>
  </si>
  <si>
    <t>Instructions</t>
  </si>
  <si>
    <t>1. Expenditure Report</t>
  </si>
  <si>
    <t>2. Narrative</t>
  </si>
  <si>
    <t xml:space="preserve">1. All expenditure amounts on tab - 'Expenditure Report' have a corresponding narrative.
</t>
  </si>
  <si>
    <t>3. Certification</t>
  </si>
  <si>
    <t>OREGON HEALTH AUTHORITY</t>
  </si>
  <si>
    <t>Legend</t>
  </si>
  <si>
    <t>Health Services Division (HSD)</t>
  </si>
  <si>
    <t>Blue cells - require input</t>
  </si>
  <si>
    <t xml:space="preserve">Gray cells - auto populate </t>
  </si>
  <si>
    <t>Grant Agreement #:</t>
  </si>
  <si>
    <t xml:space="preserve">Contract Not-to-Exceed Amount: </t>
  </si>
  <si>
    <t>County:</t>
  </si>
  <si>
    <t>Organization Name:</t>
  </si>
  <si>
    <t xml:space="preserve">Section A: M110 EXPENDITURES BY BUDGET CATEGORY </t>
  </si>
  <si>
    <t>A</t>
  </si>
  <si>
    <t>Budget Category</t>
  </si>
  <si>
    <t>Approved Budget Amount</t>
  </si>
  <si>
    <t>1.</t>
  </si>
  <si>
    <t xml:space="preserve">Personnel Costs </t>
  </si>
  <si>
    <t xml:space="preserve"> </t>
  </si>
  <si>
    <t>2.</t>
  </si>
  <si>
    <t>Program Staff Training Costs</t>
  </si>
  <si>
    <t>3.</t>
  </si>
  <si>
    <t>Services and Supplies Costs</t>
  </si>
  <si>
    <t>4.</t>
  </si>
  <si>
    <t>Capital Outlay Costs</t>
  </si>
  <si>
    <t>5.</t>
  </si>
  <si>
    <t xml:space="preserve">Administrative Costs </t>
  </si>
  <si>
    <t xml:space="preserve">TOTAL </t>
  </si>
  <si>
    <t>Section B: M110 EXPENDITURES BY SERVICE AREA</t>
  </si>
  <si>
    <t>B</t>
  </si>
  <si>
    <t>Service Area</t>
  </si>
  <si>
    <t>Screening Assessments</t>
  </si>
  <si>
    <t>Comprehensive Behavioral Health Needs Assessment</t>
  </si>
  <si>
    <t xml:space="preserve">Low Barrier Substance Use Disorder (SUD) Treatment </t>
  </si>
  <si>
    <t xml:space="preserve">Peer support, Mentoring, and Recovery Services </t>
  </si>
  <si>
    <t>Housing Services</t>
  </si>
  <si>
    <t>6.</t>
  </si>
  <si>
    <t xml:space="preserve">Harm Reduction Intervention </t>
  </si>
  <si>
    <t>7.</t>
  </si>
  <si>
    <t xml:space="preserve">Supported Employment </t>
  </si>
  <si>
    <t>TOTAL EXPENDITURES</t>
  </si>
  <si>
    <r>
      <rPr>
        <b/>
        <sz val="18"/>
        <rFont val="Calibri"/>
        <family val="2"/>
        <scheme val="minor"/>
      </rPr>
      <t>Note</t>
    </r>
    <r>
      <rPr>
        <sz val="18"/>
        <rFont val="Calibri"/>
        <family val="2"/>
        <scheme val="minor"/>
      </rPr>
      <t>: Submissions do not constitute approval by OHA staff. All submissions are subject to review and correction based on OHA compliance review. </t>
    </r>
  </si>
  <si>
    <t>Grantee Name</t>
  </si>
  <si>
    <t>Certification</t>
  </si>
  <si>
    <t>I attest the budget numbers in this template represent M110 expenses and not expenses from any other funding source.</t>
  </si>
  <si>
    <t>I attest that the spending data and narratives are accurate to the best of my knowledge.</t>
  </si>
  <si>
    <t>I attest the M110 funds are not being used to supplant existing funding.</t>
  </si>
  <si>
    <t>PREPARED BY</t>
  </si>
  <si>
    <t>AUTHORIZED AGENT SIGNATURE</t>
  </si>
  <si>
    <t>Please type your signature in the box above to attest the above three statements are true.</t>
  </si>
  <si>
    <t>DATE</t>
  </si>
  <si>
    <t>Please save your report using the following format: "GrantNumber_BhrnName_OrgName_QuarterEndDateMMDDYYY"</t>
  </si>
  <si>
    <t xml:space="preserve">After completing this report, please submit to M110.Grants@odhsoha.oregon.gov with your grant number in the subject line. 
</t>
  </si>
  <si>
    <t>Amendment #</t>
  </si>
  <si>
    <t>County</t>
  </si>
  <si>
    <t>BHRN Name</t>
  </si>
  <si>
    <t>BHRN Partner</t>
  </si>
  <si>
    <t>Legal Name</t>
  </si>
  <si>
    <t>Comp BH Needs Assessment</t>
  </si>
  <si>
    <t>Low Barrier Substance Use Treatment</t>
  </si>
  <si>
    <t>Peer Support, Mentoring, etc.</t>
  </si>
  <si>
    <t>Supported Employment</t>
  </si>
  <si>
    <t>Harm Reduction Intervention</t>
  </si>
  <si>
    <t>Access to Care Grantee</t>
  </si>
  <si>
    <t>Access to Care Grant Agreement Number</t>
  </si>
  <si>
    <t>Grant Agreement Execution Date</t>
  </si>
  <si>
    <t>MOU Received Date</t>
  </si>
  <si>
    <t>MOU Execution Date</t>
  </si>
  <si>
    <t>MOU Saved to Teams</t>
  </si>
  <si>
    <t>Grant Agreement NTE Amount</t>
  </si>
  <si>
    <t>Amount Paid to Date</t>
  </si>
  <si>
    <t>Personnel Costs (Budget Allocation)</t>
  </si>
  <si>
    <t>Personnel Expenditures</t>
  </si>
  <si>
    <t>Program Staff Training Costs (Budget Allocation)</t>
  </si>
  <si>
    <t>Program Staff Training Expenditures</t>
  </si>
  <si>
    <t>Services and Supplies Costs (Budget Allocation)</t>
  </si>
  <si>
    <t>Services and Supplies Expenditures</t>
  </si>
  <si>
    <t>Capital Outlay Costs (Budget Allocation)</t>
  </si>
  <si>
    <t>Capital Outlay Expenditures</t>
  </si>
  <si>
    <t>Admin Costs (Budget Allocation)</t>
  </si>
  <si>
    <t>Administrative Expenditures</t>
  </si>
  <si>
    <t>Calculated Total Costs (Total Budget)</t>
  </si>
  <si>
    <t>Total Expenditure</t>
  </si>
  <si>
    <t>Screening Assessments Expenditures</t>
  </si>
  <si>
    <t>Comp BH Needs Assessment Expenditures</t>
  </si>
  <si>
    <t>Low Barrier Substance Use Treatment Expenditures</t>
  </si>
  <si>
    <t>Peer Support, Mentoring, etc. Expenditures</t>
  </si>
  <si>
    <t>Housing Services Expenditures</t>
  </si>
  <si>
    <t>Harm Reduction Intervention Expenditures</t>
  </si>
  <si>
    <t>Supported Employment Expenditures</t>
  </si>
  <si>
    <t>Grant Funds Remaining</t>
  </si>
  <si>
    <t>Budget Table vs. Grant Agreement Variance</t>
  </si>
  <si>
    <t>Harney</t>
  </si>
  <si>
    <t>Symmetry Care, Inc.</t>
  </si>
  <si>
    <t>Yes</t>
  </si>
  <si>
    <t>N/A</t>
  </si>
  <si>
    <t>No MOU Required</t>
  </si>
  <si>
    <t>Jefferson</t>
  </si>
  <si>
    <t>BestCare Treatment Services, Inc.</t>
  </si>
  <si>
    <t>Gilliam</t>
  </si>
  <si>
    <t>Community Counseling Solutions</t>
  </si>
  <si>
    <t>Boulder Care, Inc.</t>
  </si>
  <si>
    <t>Grant</t>
  </si>
  <si>
    <t>Wheeler</t>
  </si>
  <si>
    <t>Morrow</t>
  </si>
  <si>
    <t>Lake</t>
  </si>
  <si>
    <t>Lake Health District</t>
  </si>
  <si>
    <t>Sherman</t>
  </si>
  <si>
    <t>Baker</t>
  </si>
  <si>
    <t>New Directions NW</t>
  </si>
  <si>
    <t>New Directions Northwest, Inc.</t>
  </si>
  <si>
    <t>Curry</t>
  </si>
  <si>
    <t>Brookings Community Resource Response</t>
  </si>
  <si>
    <t>Adapt</t>
  </si>
  <si>
    <t>Mid-Columbia Center for Living</t>
  </si>
  <si>
    <t>Umatilla</t>
  </si>
  <si>
    <t>Eastern Oregon Alcoholism Foundation</t>
  </si>
  <si>
    <t>Crook</t>
  </si>
  <si>
    <t>Rimrock Trails Treatment Services</t>
  </si>
  <si>
    <t>Polk</t>
  </si>
  <si>
    <t>Polk County</t>
  </si>
  <si>
    <t>Eastern Oregon Center for Independent Living</t>
  </si>
  <si>
    <t>Youth ERA</t>
  </si>
  <si>
    <t>Washington</t>
  </si>
  <si>
    <t>Lutheran Community Services</t>
  </si>
  <si>
    <t>Lutheran Community Services Northwest</t>
  </si>
  <si>
    <t>LifeWorks NW</t>
  </si>
  <si>
    <t>Lifeworks NW</t>
  </si>
  <si>
    <t>Bridges to Change</t>
  </si>
  <si>
    <t>Bridges to Change, Inc.</t>
  </si>
  <si>
    <t>HIV Alliance</t>
  </si>
  <si>
    <t>CODA, Inc.</t>
  </si>
  <si>
    <t>Ideal Option</t>
  </si>
  <si>
    <t>Ideal Option PLLC</t>
  </si>
  <si>
    <t>Forest Grove Foundation</t>
  </si>
  <si>
    <t>Forest Grove Foundation, Inc.</t>
  </si>
  <si>
    <t>Marion</t>
  </si>
  <si>
    <t>Bridgeway</t>
  </si>
  <si>
    <t>Bridgeway Recovery Services, Inc.</t>
  </si>
  <si>
    <t>The Recovery Gym (Alano Club)</t>
  </si>
  <si>
    <t>The Alano Club of Portland, Oregon</t>
  </si>
  <si>
    <t>Sequoia Mental Health</t>
  </si>
  <si>
    <t>Sequoia Mental Health Services, Inc.</t>
  </si>
  <si>
    <t>Virginia Garcia Memorial Health</t>
  </si>
  <si>
    <t>Virginia Garcia Memorial Health Center</t>
  </si>
  <si>
    <t>Phoenix Rising Transitions</t>
  </si>
  <si>
    <t>Phoenix Rising</t>
  </si>
  <si>
    <t>NW Instituto Latino</t>
  </si>
  <si>
    <t>Northwest Instituto Latino De Adicciones</t>
  </si>
  <si>
    <t>Morrison Child and Family Services</t>
  </si>
  <si>
    <t>The Miracles Club</t>
  </si>
  <si>
    <t>The Mental Health Association of Oregon</t>
  </si>
  <si>
    <t>The Mental Health &amp; Addiction Association of Oregon</t>
  </si>
  <si>
    <t>The 4th Dimension Recovery Center</t>
  </si>
  <si>
    <t>Iron Tribe Network</t>
  </si>
  <si>
    <t>Hood River</t>
  </si>
  <si>
    <t>Hood River County</t>
  </si>
  <si>
    <t>Hood River County Health Dept.</t>
  </si>
  <si>
    <t>Hood River County Health Department</t>
  </si>
  <si>
    <t>Marion County</t>
  </si>
  <si>
    <t>Marion County Health and Human Services</t>
  </si>
  <si>
    <t>One Community Health</t>
  </si>
  <si>
    <t>The Pathfinder Network</t>
  </si>
  <si>
    <t>Pathfinders of Oregon</t>
  </si>
  <si>
    <t>Providence Hood River</t>
  </si>
  <si>
    <t>Providence Hood River Memorial Hospital</t>
  </si>
  <si>
    <t>Benton</t>
  </si>
  <si>
    <t>Family Recovery, Inc.</t>
  </si>
  <si>
    <t>Benton County Health Department</t>
  </si>
  <si>
    <t>Family Tree Relief Nursery</t>
  </si>
  <si>
    <t>CHANCE</t>
  </si>
  <si>
    <t>CHANCE LLC</t>
  </si>
  <si>
    <t>Pathfinder Clubhouse</t>
  </si>
  <si>
    <t>Columbia</t>
  </si>
  <si>
    <t>Columbia County</t>
  </si>
  <si>
    <t>Columbia Community Mental Health</t>
  </si>
  <si>
    <t>Corvallis Housing First</t>
  </si>
  <si>
    <t>Medicine Wheel Recovery</t>
  </si>
  <si>
    <t>Medicine Wheel Recovery Services</t>
  </si>
  <si>
    <t>Wallowa</t>
  </si>
  <si>
    <t>Washington County Behavioral Health Division</t>
  </si>
  <si>
    <t>Washington County Public Health</t>
  </si>
  <si>
    <t>Wallowa Valley Center for Wellness</t>
  </si>
  <si>
    <t>MetroPlus Association</t>
  </si>
  <si>
    <t>Addiction Counselor Certification Board of Oregon, Inc.</t>
  </si>
  <si>
    <t>Wasco</t>
  </si>
  <si>
    <t>Give them WINGS</t>
  </si>
  <si>
    <t>Give them WINGS, Incorporated</t>
  </si>
  <si>
    <t>Youth Empowerment Shelter</t>
  </si>
  <si>
    <t>North Central Public Health District</t>
  </si>
  <si>
    <t>Douglas</t>
  </si>
  <si>
    <t>Union</t>
  </si>
  <si>
    <t>Center for Human Development</t>
  </si>
  <si>
    <t>Center for Human Development, Inc.</t>
  </si>
  <si>
    <t>Yamhill</t>
  </si>
  <si>
    <t>Yamhill County</t>
  </si>
  <si>
    <t>Providence Newberg Medical Center</t>
  </si>
  <si>
    <t>Virginia Garcia Clinic</t>
  </si>
  <si>
    <t>Yamhill Community Action Partnership</t>
  </si>
  <si>
    <t>Yamhill County HHS</t>
  </si>
  <si>
    <t>Recovery Works NW</t>
  </si>
  <si>
    <t>Recovery Works NW LLC</t>
  </si>
  <si>
    <t>Provoking Hope</t>
  </si>
  <si>
    <t>Yamhill Valley Treatment</t>
  </si>
  <si>
    <t>Encompass Yamhill Valley</t>
  </si>
  <si>
    <t>Clackamas</t>
  </si>
  <si>
    <t>Volunteers of America Oregon</t>
  </si>
  <si>
    <t>Volunteers of America Oregon, Inc.</t>
  </si>
  <si>
    <t>Tillamook</t>
  </si>
  <si>
    <t>Tillamook Family Counseling</t>
  </si>
  <si>
    <t>Tillamook Family Counseling Center</t>
  </si>
  <si>
    <t>Cascadia Behavioral Healthcare, Inc.</t>
  </si>
  <si>
    <t>Josephine</t>
  </si>
  <si>
    <t>Grace Roots</t>
  </si>
  <si>
    <t>Grants Pass Sobering Center</t>
  </si>
  <si>
    <t>Grants Pass Sobering Center, Inc.</t>
  </si>
  <si>
    <t>Tillamook Serenity Club</t>
  </si>
  <si>
    <t>Harmony Academy Recovery</t>
  </si>
  <si>
    <t>Coos</t>
  </si>
  <si>
    <t>Adventist Health Tillamook</t>
  </si>
  <si>
    <t>Rinehart Clinic and Pharmacy</t>
  </si>
  <si>
    <t>Nehalem Bay Health Center and Pharmacy</t>
  </si>
  <si>
    <t>Max's Mission</t>
  </si>
  <si>
    <t>Bay Area First Step Inc.</t>
  </si>
  <si>
    <t>OnTrack, Inc.</t>
  </si>
  <si>
    <t>Options for Southern Oregon, Inc.</t>
  </si>
  <si>
    <t>The Family Nurturing Center</t>
  </si>
  <si>
    <t>New Avenues for Youth</t>
  </si>
  <si>
    <t>New Avenues for Youth, Inc.</t>
  </si>
  <si>
    <t>CARE</t>
  </si>
  <si>
    <t>LifeStance</t>
  </si>
  <si>
    <t>LifeStance Health</t>
  </si>
  <si>
    <t>Coos Health &amp; Wellness</t>
  </si>
  <si>
    <t>Coos County  Health &amp; Wellness Division</t>
  </si>
  <si>
    <t>Northwest Family Services</t>
  </si>
  <si>
    <t>Outside In</t>
  </si>
  <si>
    <t>Parrott Creek Child &amp; Family Services</t>
  </si>
  <si>
    <t>Parrott Creek Child &amp; Family Services, Inc.</t>
  </si>
  <si>
    <t>Transcending Hope</t>
  </si>
  <si>
    <t>Tillamook County Community Health</t>
  </si>
  <si>
    <t>Malheur</t>
  </si>
  <si>
    <t>Origins Faith Community Outreach Initiative (OFCOI)</t>
  </si>
  <si>
    <t>Origins Faith Community (Outreach Initiative)</t>
  </si>
  <si>
    <t>Deschutes</t>
  </si>
  <si>
    <t>Deschutes County Health Services</t>
  </si>
  <si>
    <t>Deschutes County</t>
  </si>
  <si>
    <t>Healing Reins Therapeutic Riding Center</t>
  </si>
  <si>
    <t>Healing Reins Therapeutic Riding Center, Inc.</t>
  </si>
  <si>
    <t>Lifeways</t>
  </si>
  <si>
    <t>Lifeways, Inc.</t>
  </si>
  <si>
    <t>MetroPlus Association of Addiction Peer Professionals</t>
  </si>
  <si>
    <t>Linn</t>
  </si>
  <si>
    <t>Samaritan Health Services</t>
  </si>
  <si>
    <t>Samaritan Health Services, Inc.</t>
  </si>
  <si>
    <t>Clatsop</t>
  </si>
  <si>
    <t>Clatsop Behavioral Healthcare</t>
  </si>
  <si>
    <t>Clatsop Community Action</t>
  </si>
  <si>
    <t>Helping Hands Re-Entry and Outreach</t>
  </si>
  <si>
    <t>Clatsop County Public Health</t>
  </si>
  <si>
    <t>Clatsop County Department of Public Health</t>
  </si>
  <si>
    <t>Community Services Consortium</t>
  </si>
  <si>
    <t>Faith, Hope and Charity, Inc. (FHC)</t>
  </si>
  <si>
    <t>FHC Faith, Hope, &amp; Charity, Inc.</t>
  </si>
  <si>
    <t>Albany Comprehensive Treatment (CRC Health OR)</t>
  </si>
  <si>
    <t>Albany Comprehensive Treatment</t>
  </si>
  <si>
    <t>Providence Seaside Hosp. Foundation</t>
  </si>
  <si>
    <t>Providence Seaside Hospital Foundation</t>
  </si>
  <si>
    <t>Addiction Counseling and Education Services (Emergence)</t>
  </si>
  <si>
    <t>Addiction Counseling and Education Services</t>
  </si>
  <si>
    <t>Lane</t>
  </si>
  <si>
    <t>Lane BHRN #2 (ONCE)</t>
  </si>
  <si>
    <t>White Bird Clinic</t>
  </si>
  <si>
    <t>Lane BHRN #1</t>
  </si>
  <si>
    <t>OSLC Developments, Inc.</t>
  </si>
  <si>
    <t>Veteran's Legacy</t>
  </si>
  <si>
    <t>South Lane Mental Health Services, Inc.</t>
  </si>
  <si>
    <t>TransPonder</t>
  </si>
  <si>
    <t>Laurel Hill Center</t>
  </si>
  <si>
    <t>Looking Glass Community Services</t>
  </si>
  <si>
    <t>Restored Connections Peer Center</t>
  </si>
  <si>
    <t>Lane BHRN #3</t>
  </si>
  <si>
    <t>Centro Latino Americano</t>
  </si>
  <si>
    <t>Community Outreach Through Radical Empowerment (CORE)</t>
  </si>
  <si>
    <t>Community Outreach Through Radical Empowerment</t>
  </si>
  <si>
    <t>Housing Our Veterans</t>
  </si>
  <si>
    <t>Housing Our Veterans, Inc.</t>
  </si>
  <si>
    <t>Lane BHRN #2 (ONCE), Lane BHRN #3</t>
  </si>
  <si>
    <t>Shelter Care</t>
  </si>
  <si>
    <t>ShelterCare</t>
  </si>
  <si>
    <t>Klamath</t>
  </si>
  <si>
    <t>Center for Family Development</t>
  </si>
  <si>
    <t>Center for Family Development, Inc.</t>
  </si>
  <si>
    <t>Daisy C.H.A.I.N.</t>
  </si>
  <si>
    <t>Daisy C.H.A.I.N. Creating Healthy Alliances in New-Mothering</t>
  </si>
  <si>
    <t>Klamath Basin Behavioral Health (dba of Klamath CFT)</t>
  </si>
  <si>
    <t>Klamath Basin Behavioral Health</t>
  </si>
  <si>
    <t>Red is the Road to Wellness</t>
  </si>
  <si>
    <t>Transformations</t>
  </si>
  <si>
    <t>Transformations Wellness Center</t>
  </si>
  <si>
    <t>The Stronghold</t>
  </si>
  <si>
    <t>The Stronghold- A Culturally and Responsive Peer Support Program</t>
  </si>
  <si>
    <t>Multnomah</t>
  </si>
  <si>
    <t>Indigeninity BHRN Providers</t>
  </si>
  <si>
    <t>Sovalti LLC</t>
  </si>
  <si>
    <t>Sovalti L.L.C.</t>
  </si>
  <si>
    <t>Just Men In Recovery</t>
  </si>
  <si>
    <t>No Wrong Door BHRN Providers</t>
  </si>
  <si>
    <t>Prism Health</t>
  </si>
  <si>
    <t>The Everly Project</t>
  </si>
  <si>
    <t>The Marie Equi Institute</t>
  </si>
  <si>
    <t>Alano Club of Portland</t>
  </si>
  <si>
    <t>Indigeninity BHRN Providers, Latino/a/x Multnomah County BHRN, No Wrong Door BHRN Providers</t>
  </si>
  <si>
    <t>SE Works Inc</t>
  </si>
  <si>
    <t>SE Works Inc.</t>
  </si>
  <si>
    <t>East Multnomah BHRN Providers, Indigeninity BHRN Providers</t>
  </si>
  <si>
    <t>WomenFirst Transition &amp; Referral Center</t>
  </si>
  <si>
    <t>WomenFirst Reentry Transition Center</t>
  </si>
  <si>
    <t>OHSU, Addiction and Complex Pain</t>
  </si>
  <si>
    <t>OHSU, Partnership Project</t>
  </si>
  <si>
    <t>Latino/a/x Multnomah County BHRN</t>
  </si>
  <si>
    <t>Indigeninity BHRN Providers, Latino/a/x Multnomah County BHRN</t>
  </si>
  <si>
    <t>Fresh-Out Community Based Re-Entry Program</t>
  </si>
  <si>
    <t>Fresh Out Community Based Reentry Program</t>
  </si>
  <si>
    <t>East Multnomah BHRN Providers</t>
  </si>
  <si>
    <t>Going Home II</t>
  </si>
  <si>
    <t>East Multnomah BHRN Providers, No Wrong Door BHRN Providers, Latino/a/x Multnomah County BHRN</t>
  </si>
  <si>
    <t>Painted Horse Recovery</t>
  </si>
  <si>
    <t>Project Patchwork</t>
  </si>
  <si>
    <t>Project Quest (Quest Center for Integrative Health)</t>
  </si>
  <si>
    <t>Project Quest</t>
  </si>
  <si>
    <t>Juntos LLC</t>
  </si>
  <si>
    <t>Juntos, LLC</t>
  </si>
  <si>
    <t>Oregon Change Clinic</t>
  </si>
  <si>
    <t>Oregon Change Clinic, LLC</t>
  </si>
  <si>
    <t>Providence Portland Medical Foundation</t>
  </si>
  <si>
    <t>East Multnomah BHRN Providers, No Wrong Door BHRN Providers, Latino/a/x Multnomah County BHRN, Indigeninity BHRN Providers</t>
  </si>
  <si>
    <t>Central City Concern Puentes</t>
  </si>
  <si>
    <t>Central City Concern</t>
  </si>
  <si>
    <t>East Multnomah BHRN Providers, No Wrong Door BHRN Providers</t>
  </si>
  <si>
    <t>Cascadia Health</t>
  </si>
  <si>
    <t>Bright Transitions</t>
  </si>
  <si>
    <t>Bright Transition LLC</t>
  </si>
  <si>
    <t>Raphael House of Portland</t>
  </si>
  <si>
    <t>Yasiin's Luv LLC</t>
  </si>
  <si>
    <t>Portland Street Medicine</t>
  </si>
  <si>
    <t>The Insight Alliance</t>
  </si>
  <si>
    <t>Lincoln</t>
  </si>
  <si>
    <t>Lincoln County BHRN #2</t>
  </si>
  <si>
    <t>Phoenix Wellness Center LLC</t>
  </si>
  <si>
    <t>Lincoln County BHRN #1</t>
  </si>
  <si>
    <t>Confederated Tribes of the Siletz</t>
  </si>
  <si>
    <t>The Confederated Tribes of Siletz Indians</t>
  </si>
  <si>
    <t>Samaritan Treatment &amp; Recovery</t>
  </si>
  <si>
    <t>Samaritan Health Services, Inc</t>
  </si>
  <si>
    <t>Lincoln County BHRN #1, Lincoln County BHRN #2</t>
  </si>
  <si>
    <t>Lincoln County Health &amp; Human Services Program</t>
  </si>
  <si>
    <t>Lincoln County HHS</t>
  </si>
  <si>
    <t>Coastal Phoenix Rising (NW Coastal Housing)</t>
  </si>
  <si>
    <t>Coastal Phoenix Rising, Inc.</t>
  </si>
  <si>
    <t>Jackson</t>
  </si>
  <si>
    <t>Jackson County</t>
  </si>
  <si>
    <t>Options for Homeless Residents of Ashland</t>
  </si>
  <si>
    <t>Oasis Center of Rogue Valley</t>
  </si>
  <si>
    <t>Oasis Center of the Rogue Valley</t>
  </si>
  <si>
    <t>Compass House</t>
  </si>
  <si>
    <t>Compass House, Inc.</t>
  </si>
  <si>
    <t>Stabbin' Wagon</t>
  </si>
  <si>
    <t>Stabbin Wagon</t>
  </si>
  <si>
    <t>Reclaiming Lives</t>
  </si>
  <si>
    <t>Community Works</t>
  </si>
  <si>
    <t>Community Works, Inc.</t>
  </si>
  <si>
    <t>La Clinica</t>
  </si>
  <si>
    <t>La Clinica del Valle Family Health Center, Inc</t>
  </si>
  <si>
    <t>ColumbiaCare Services</t>
  </si>
  <si>
    <t>ColumbiaCare Services, Inc.</t>
  </si>
  <si>
    <t>Addictions Recovery Center, Inc.</t>
  </si>
  <si>
    <t>Tribal</t>
  </si>
  <si>
    <t>Warm Springs</t>
  </si>
  <si>
    <t>NARA</t>
  </si>
  <si>
    <t>Native American Rehabilitation Association of the Northwest dba NARA NW</t>
  </si>
  <si>
    <t>Coquille Indian Tribe</t>
  </si>
  <si>
    <t>Coquille Indian Tribe, Inc.</t>
  </si>
  <si>
    <t>Siletz</t>
  </si>
  <si>
    <t>Burns Paiute Tribe</t>
  </si>
  <si>
    <t>Burns Paiute Tribe Foundation</t>
  </si>
  <si>
    <t>Grand Ronde</t>
  </si>
  <si>
    <t>Confederated Tribes of the Grand Ronde</t>
  </si>
  <si>
    <t>CT Coos, Lower Umpqua, and Siuslaw</t>
  </si>
  <si>
    <t>Klamath Tribes</t>
  </si>
  <si>
    <t>Cow Creek</t>
  </si>
  <si>
    <t>NPAIHB</t>
  </si>
  <si>
    <t>Jackson County Health &amp; Human Services</t>
  </si>
  <si>
    <t>East Multnomah BHRN Providers, Latino/a/x Multnomah County BHRN</t>
  </si>
  <si>
    <t>Rogue Community Health</t>
  </si>
  <si>
    <t>Informational Data</t>
  </si>
  <si>
    <t>Section A: Costs by Budget Area</t>
  </si>
  <si>
    <t>Section B: Costs by Service Area</t>
  </si>
  <si>
    <t>Section C: Narrative</t>
  </si>
  <si>
    <t>Section D: Certification Information</t>
  </si>
  <si>
    <t>BHRN Partner Name</t>
  </si>
  <si>
    <t>Grant Agreement Number</t>
  </si>
  <si>
    <t>Last Day of Reporting Quarter</t>
  </si>
  <si>
    <t>Admin Costs</t>
  </si>
  <si>
    <t>Personnel Costs Narrative</t>
  </si>
  <si>
    <t>Program Staff Training Costs Narrative</t>
  </si>
  <si>
    <t>Services and Supplies Costs Narrative</t>
  </si>
  <si>
    <t>Capital Outlay Costs Narrative</t>
  </si>
  <si>
    <t>Admin Costs Narrative</t>
  </si>
  <si>
    <t>Screening Assessments Narrative</t>
  </si>
  <si>
    <t>Comprehensive Behavioral Health Needs Assessment Narrative</t>
  </si>
  <si>
    <t>Low Barrier Substance Use Disorder (SUD) Treatment Narrative</t>
  </si>
  <si>
    <t>Peer support, Mentoring, and Recovery Services  Narrative</t>
  </si>
  <si>
    <t>Housing Services Narrative</t>
  </si>
  <si>
    <t>Harm Reduction Intervention Narrative</t>
  </si>
  <si>
    <t>Supported Employment  Narrative</t>
  </si>
  <si>
    <t>Prepared By:</t>
  </si>
  <si>
    <t>Authorized Agent Signature:</t>
  </si>
  <si>
    <t>Date</t>
  </si>
  <si>
    <t>N</t>
  </si>
  <si>
    <t>Y</t>
  </si>
  <si>
    <t>Boulder Care Provider Group, P.A.</t>
  </si>
  <si>
    <t>Addictions Recovery Center</t>
  </si>
  <si>
    <t>Active Grant</t>
  </si>
  <si>
    <t>Date Grant Inactive</t>
  </si>
  <si>
    <t>Reporting Period</t>
  </si>
  <si>
    <t>Personnel Costs 
Include detailed position titles and FTEs that were funded this quarter by the M110 grant.</t>
  </si>
  <si>
    <t>New Hires</t>
  </si>
  <si>
    <t>Please list any new vehicle or building purchases this quarter</t>
  </si>
  <si>
    <t>Buildings</t>
  </si>
  <si>
    <t>Vehicles</t>
  </si>
  <si>
    <r>
      <t xml:space="preserve">This expenditure report is submitted quarterly, and documents cumulative expenses incurred for the M110 contract. 
</t>
    </r>
    <r>
      <rPr>
        <b/>
        <sz val="18"/>
        <color rgb="FFFF0000"/>
        <rFont val="Calibri"/>
        <family val="2"/>
      </rPr>
      <t xml:space="preserve">
</t>
    </r>
    <r>
      <rPr>
        <b/>
        <sz val="18"/>
        <rFont val="Calibri"/>
        <family val="2"/>
      </rPr>
      <t xml:space="preserve">• Please DO NOT use any previous version of the Expenditure Report Template. 
</t>
    </r>
    <r>
      <rPr>
        <sz val="18"/>
        <color rgb="FF000000"/>
        <rFont val="Calibri"/>
        <family val="2"/>
      </rPr>
      <t xml:space="preserve">
</t>
    </r>
  </si>
  <si>
    <t>Short Form</t>
  </si>
  <si>
    <t xml:space="preserve">1. Verify that you have entered in your Grant Agreement number.
2. Verify that Section A: Total Expenditures agrees to Section B: Total Expenditures.
3. Verify that all applicable blue highlighted cells have been filled in and are accurate.
</t>
  </si>
  <si>
    <t>Expenditures Reported to Date</t>
  </si>
  <si>
    <t>Percentage Spent to Date</t>
  </si>
  <si>
    <r>
      <rPr>
        <b/>
        <u/>
        <sz val="18"/>
        <color rgb="FF000000"/>
        <rFont val="Calibri"/>
        <family val="2"/>
      </rPr>
      <t xml:space="preserve">Please complete the following:
</t>
    </r>
    <r>
      <rPr>
        <sz val="18"/>
        <color rgb="FF000000"/>
        <rFont val="Calibri"/>
        <family val="2"/>
      </rPr>
      <t xml:space="preserve">• Grantee Agreement # 
• Your Contract Not-to-Exceed Amount, BHRN Name, and Organization Name will automatically populate. </t>
    </r>
    <r>
      <rPr>
        <b/>
        <u/>
        <sz val="18"/>
        <color rgb="FF000000"/>
        <rFont val="Calibri"/>
        <family val="2"/>
      </rPr>
      <t xml:space="preserve">
Section A: M110 EXPENDITURES BY BUDGET CATEGORY 
</t>
    </r>
    <r>
      <rPr>
        <u/>
        <sz val="18"/>
        <color rgb="FF000000"/>
        <rFont val="Calibri"/>
        <family val="2"/>
      </rPr>
      <t>Totals represent what you have spent to accomplish your M110 program regardless of service area.</t>
    </r>
    <r>
      <rPr>
        <b/>
        <u/>
        <sz val="18"/>
        <color rgb="FF000000"/>
        <rFont val="Calibri"/>
        <family val="2"/>
      </rPr>
      <t xml:space="preserve">
</t>
    </r>
    <r>
      <rPr>
        <sz val="18"/>
        <color rgb="FF000000"/>
        <rFont val="Calibri"/>
        <family val="2"/>
      </rPr>
      <t xml:space="preserve">• Enter your total personnel costs for your M110 funded program including Personnel (Salaries) and Fringe Benefits
• Enter your all training expenses in Program Staff Training Costs
• Enter the total cost of services provided and supplies purchased for your program in  Services and Supplies Costs
• Enter any Capital Outlay expenses you had in the quarter
• Enter any Administrative Costs in the quarter
</t>
    </r>
    <r>
      <rPr>
        <b/>
        <u/>
        <sz val="18"/>
        <color rgb="FF000000"/>
        <rFont val="Calibri"/>
        <family val="2"/>
      </rPr>
      <t xml:space="preserve">
Section B: M110 EXPENDITURES BY SERVICE AREA
</t>
    </r>
    <r>
      <rPr>
        <u/>
        <sz val="18"/>
        <color rgb="FF000000"/>
        <rFont val="Calibri"/>
        <family val="2"/>
      </rPr>
      <t>Service Areas are the categories in which your program activities fall regardless of expense type. You only need to report expenditures for the services areas you were funded for.</t>
    </r>
    <r>
      <rPr>
        <b/>
        <u/>
        <sz val="18"/>
        <color rgb="FF000000"/>
        <rFont val="Calibri"/>
        <family val="2"/>
      </rPr>
      <t xml:space="preserve">
</t>
    </r>
    <r>
      <rPr>
        <sz val="18"/>
        <color rgb="FF000000"/>
        <rFont val="Calibri"/>
        <family val="2"/>
      </rPr>
      <t xml:space="preserve">• Enter Section A expenditures to the appropriate Service Area:
            • Screening Assessments
            • Comprehensive Behavioral Health Needs Assessment
            • Low Barrier Substance Use Disorder (SUD) Treatment
            • Peer Support, Mentoring, and recovery services
            • Housing Services
            • Harm Reduction Intervention
            • Supported Employment
</t>
    </r>
    <r>
      <rPr>
        <b/>
        <sz val="18"/>
        <color rgb="FF000000"/>
        <rFont val="Calibri"/>
        <family val="2"/>
      </rPr>
      <t>• Note:</t>
    </r>
    <r>
      <rPr>
        <sz val="18"/>
        <color rgb="FF000000"/>
        <rFont val="Calibri"/>
        <family val="2"/>
      </rPr>
      <t xml:space="preserve"> If the file has red numbers in either section total, then Section A: Budget Totals are not balanced with Section B: Services Totals. Please revise the entered blue cells until Section A: Budget Totals match Section B: Service B: Services Totals. </t>
    </r>
  </si>
  <si>
    <r>
      <t xml:space="preserve">Please complete the following:
• Narrative Explanation of expenditures. This tab requires you to provide a detailed description of your expenditures in the reporting period, broken down by budget and service categories. The narrative section of the report allows you to tell the story of how you used M110 funding in the previous quarter and can include sucess stories, challenges, and reflections of the impact M110 funds are having on your community. 
Please do NOT reiterate the amounts in the Expenditure Report tab.  
</t>
    </r>
    <r>
      <rPr>
        <u/>
        <sz val="18"/>
        <color rgb="FF000000"/>
        <rFont val="Calibri"/>
        <family val="2"/>
      </rPr>
      <t xml:space="preserve">Please include detailed and specific information regarding how M110 funds were spent. 
</t>
    </r>
    <r>
      <rPr>
        <sz val="18"/>
        <color rgb="FF000000"/>
        <rFont val="Calibri"/>
        <family val="2"/>
      </rPr>
      <t>• Personnel: Please discuss your employees funded by M110. List position title, FTE, salary (including benefits or COLA increases).
• Program Staff Training: Did your employees need to be certified or have a certification that required continuing education units? Did you offer culturally specific training?
• Services and Supplies:  What were your client needs? List any direct service costs or supplies (i.e., contingency management, housing vouchers, food, transportation, etc.) purchased in the previous quarter.
• Capital Outlays: What were your costs associated with constructing housing units or renovating a building? Did you purchase a vehicle? Itemize these expenses.
• Admin Costs: List expenses related to service delivery (e.g., mileage, office rent, utilities, insurance, payroll, bookkeeping, HR, etc.).</t>
    </r>
  </si>
  <si>
    <t>Please complete the following:
• Complete prepared by and authorized agent signature boxes</t>
  </si>
  <si>
    <t>1. The attestation statements and check boxes have been removed, BHRN Partners are now required to sign the attestation to the statements above.
2. Please ensure Tab - ‘Certification’ is signed with a date stamp.</t>
  </si>
  <si>
    <t xml:space="preserve">Please list any newly hired position in the reporting quarter. Note: Please only list FTE, do not list employee names. </t>
  </si>
  <si>
    <t>10/1/23 - 12/31/23</t>
  </si>
  <si>
    <t>Percent Paid</t>
  </si>
  <si>
    <t>Opportunities for Housing, Resources, &amp; Assistance, Inc.</t>
  </si>
  <si>
    <t>New Hire Narrative</t>
  </si>
  <si>
    <t>Building Narrative</t>
  </si>
  <si>
    <t>Vehicle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</si>
</sst>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409]General"/>
    <numFmt numFmtId="165" formatCode="&quot;$&quot;#,##0.00"/>
    <numFmt numFmtId="166" formatCode="&quot;$&quot;#,##0.00_);[Red]\(&quot;$&quot;#,##0.00\);_(&quot;-&quot;??_);_(@_)"/>
    <numFmt numFmtId="167" formatCode="&quot;$&quot;#,##0.00;[Red]\(&quot;$&quot;#,##0.00\);_(&quot;-&quot;??_);_(@_)"/>
    <numFmt numFmtId="168" formatCode="[$-F800]dddd\,\ mmmm\ dd\,\ yyyy"/>
  </numFmts>
  <fonts count="27"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theme="1"/>
      <name val="Calibri"/>
      <family val="2"/>
      <scheme val="minor"/>
    </font>
    <font>
      <i/>
      <sz val="14"/>
      <color theme="1"/>
      <name val="Calibri"/>
      <family val="2"/>
      <scheme val="minor"/>
    </font>
    <font>
      <sz val="10"/>
      <name val="Arial"/>
      <family val="2"/>
    </font>
    <font>
      <sz val="11"/>
      <color rgb="FF000000"/>
      <name val="Calibri"/>
      <family val="2"/>
    </font>
    <font>
      <sz val="12"/>
      <color theme="1"/>
      <name val="Calibri"/>
      <family val="2"/>
      <scheme val="minor"/>
    </font>
    <font>
      <sz val="11"/>
      <color indexed="8"/>
      <name val="Calibri"/>
      <family val="2"/>
      <scheme val="minor"/>
    </font>
    <font>
      <b/>
      <sz val="12"/>
      <color theme="0"/>
      <name val="Calibri"/>
      <family val="2"/>
      <scheme val="minor"/>
    </font>
    <font>
      <b/>
      <sz val="18"/>
      <color theme="0"/>
      <name val="Calibri"/>
      <family val="2"/>
      <scheme val="minor"/>
    </font>
    <font>
      <sz val="18"/>
      <color theme="1"/>
      <name val="Calibri"/>
      <family val="2"/>
      <scheme val="minor"/>
    </font>
    <font>
      <b/>
      <sz val="18"/>
      <color theme="1"/>
      <name val="Calibri"/>
      <family val="2"/>
      <scheme val="minor"/>
    </font>
    <font>
      <sz val="18"/>
      <name val="Calibri"/>
      <family val="2"/>
      <scheme val="minor"/>
    </font>
    <font>
      <i/>
      <sz val="18"/>
      <color theme="1"/>
      <name val="Calibri"/>
      <family val="2"/>
      <scheme val="minor"/>
    </font>
    <font>
      <b/>
      <sz val="18"/>
      <name val="Calibri"/>
      <family val="2"/>
      <scheme val="minor"/>
    </font>
    <font>
      <sz val="18"/>
      <color rgb="FF000000"/>
      <name val="Calibri"/>
      <family val="2"/>
    </font>
    <font>
      <b/>
      <sz val="18"/>
      <color rgb="FFFF0000"/>
      <name val="Calibri"/>
      <family val="2"/>
    </font>
    <font>
      <b/>
      <sz val="18"/>
      <name val="Calibri"/>
      <family val="2"/>
    </font>
    <font>
      <sz val="18"/>
      <name val="Calibri"/>
      <family val="2"/>
    </font>
    <font>
      <b/>
      <u/>
      <sz val="18"/>
      <color rgb="FF000000"/>
      <name val="Calibri"/>
      <family val="2"/>
    </font>
    <font>
      <u/>
      <sz val="18"/>
      <color rgb="FF000000"/>
      <name val="Calibri"/>
      <family val="2"/>
    </font>
    <font>
      <b/>
      <sz val="18"/>
      <color rgb="FF000000"/>
      <name val="Calibri"/>
      <family val="2"/>
    </font>
    <font>
      <b/>
      <sz val="18"/>
      <color theme="0" tint="-4.9989318521683403E-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DAEEF3"/>
        <bgColor indexed="64"/>
      </patternFill>
    </fill>
  </fills>
  <borders count="4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s>
  <cellStyleXfs count="7">
    <xf numFmtId="0" fontId="0" fillId="0" borderId="0"/>
    <xf numFmtId="44" fontId="2" fillId="0" borderId="0" applyFont="0" applyFill="0" applyBorder="0" applyAlignment="0" applyProtection="0"/>
    <xf numFmtId="43" fontId="2" fillId="0" borderId="0" applyFont="0" applyFill="0" applyBorder="0" applyAlignment="0" applyProtection="0"/>
    <xf numFmtId="0" fontId="8" fillId="0" borderId="0"/>
    <xf numFmtId="164" fontId="9" fillId="0" borderId="0"/>
    <xf numFmtId="0" fontId="11" fillId="0" borderId="0"/>
    <xf numFmtId="9" fontId="2" fillId="0" borderId="0" applyFont="0" applyFill="0" applyBorder="0" applyAlignment="0" applyProtection="0"/>
  </cellStyleXfs>
  <cellXfs count="185">
    <xf numFmtId="0" fontId="0" fillId="0" borderId="0" xfId="0"/>
    <xf numFmtId="0" fontId="4" fillId="0" borderId="0" xfId="0" applyFont="1" applyFill="1" applyBorder="1" applyProtection="1"/>
    <xf numFmtId="0" fontId="1" fillId="4" borderId="9" xfId="2" applyNumberFormat="1" applyFont="1" applyFill="1" applyBorder="1" applyAlignment="1">
      <alignment horizontal="center" wrapText="1"/>
    </xf>
    <xf numFmtId="14" fontId="1" fillId="4" borderId="9" xfId="2" applyNumberFormat="1" applyFont="1" applyFill="1" applyBorder="1" applyAlignment="1">
      <alignment horizontal="center" wrapText="1"/>
    </xf>
    <xf numFmtId="0" fontId="4" fillId="0" borderId="0" xfId="0" applyFont="1" applyBorder="1" applyAlignment="1" applyProtection="1">
      <alignment horizontal="left"/>
    </xf>
    <xf numFmtId="0" fontId="10" fillId="0" borderId="0" xfId="0" applyFont="1"/>
    <xf numFmtId="0" fontId="10" fillId="0" borderId="0" xfId="0" applyFont="1" applyAlignment="1">
      <alignment vertical="top"/>
    </xf>
    <xf numFmtId="0" fontId="10" fillId="0" borderId="0" xfId="0" applyFont="1" applyAlignment="1">
      <alignment vertical="top" wrapText="1"/>
    </xf>
    <xf numFmtId="1" fontId="1" fillId="0" borderId="3" xfId="2" applyNumberFormat="1" applyFont="1" applyBorder="1" applyAlignment="1">
      <alignment horizontal="center" wrapText="1"/>
    </xf>
    <xf numFmtId="0" fontId="4" fillId="6" borderId="0" xfId="0" applyFont="1" applyFill="1" applyBorder="1" applyAlignment="1" applyProtection="1">
      <alignment horizontal="left" wrapText="1"/>
    </xf>
    <xf numFmtId="0" fontId="7" fillId="6" borderId="0" xfId="0" applyFont="1" applyFill="1" applyBorder="1" applyAlignment="1" applyProtection="1">
      <alignment horizontal="left"/>
    </xf>
    <xf numFmtId="0" fontId="4" fillId="6" borderId="0" xfId="0" applyFont="1" applyFill="1" applyBorder="1" applyAlignment="1" applyProtection="1">
      <alignment horizontal="right"/>
    </xf>
    <xf numFmtId="0" fontId="3" fillId="6" borderId="0" xfId="0" applyFont="1" applyFill="1" applyBorder="1" applyProtection="1"/>
    <xf numFmtId="0" fontId="4" fillId="6" borderId="0" xfId="0" applyFont="1" applyFill="1" applyBorder="1" applyProtection="1"/>
    <xf numFmtId="0" fontId="0" fillId="0" borderId="3" xfId="0" applyNumberFormat="1" applyBorder="1"/>
    <xf numFmtId="43" fontId="6" fillId="7" borderId="4" xfId="2" applyFont="1" applyFill="1" applyBorder="1" applyAlignment="1">
      <alignment horizontal="center" vertical="center" wrapText="1"/>
    </xf>
    <xf numFmtId="43" fontId="6" fillId="7" borderId="1" xfId="2" applyFont="1" applyFill="1" applyBorder="1" applyAlignment="1">
      <alignment horizontal="center" vertical="center" wrapText="1"/>
    </xf>
    <xf numFmtId="43" fontId="6" fillId="7" borderId="12" xfId="2" applyFont="1" applyFill="1" applyBorder="1" applyAlignment="1">
      <alignment horizontal="center" vertical="center" wrapText="1"/>
    </xf>
    <xf numFmtId="43" fontId="6" fillId="7" borderId="3" xfId="2" applyFont="1" applyFill="1" applyBorder="1" applyAlignment="1">
      <alignment horizontal="center" vertical="center" wrapText="1"/>
    </xf>
    <xf numFmtId="43" fontId="6" fillId="7" borderId="14" xfId="2" applyFont="1" applyFill="1" applyBorder="1" applyAlignment="1">
      <alignment horizontal="center" vertical="center" wrapText="1"/>
    </xf>
    <xf numFmtId="43" fontId="6" fillId="7" borderId="21" xfId="2" applyFont="1" applyFill="1" applyBorder="1" applyAlignment="1">
      <alignment horizontal="center" vertical="center" wrapText="1"/>
    </xf>
    <xf numFmtId="0" fontId="10" fillId="0" borderId="0" xfId="0" applyFont="1" applyFill="1" applyBorder="1" applyProtection="1"/>
    <xf numFmtId="0" fontId="4" fillId="0" borderId="0" xfId="0" applyFont="1" applyProtection="1"/>
    <xf numFmtId="0" fontId="3" fillId="6" borderId="0" xfId="0" applyFont="1" applyFill="1" applyBorder="1" applyAlignment="1" applyProtection="1">
      <alignment horizontal="left"/>
    </xf>
    <xf numFmtId="0" fontId="4" fillId="6" borderId="0" xfId="0" applyFont="1" applyFill="1" applyBorder="1" applyAlignment="1" applyProtection="1"/>
    <xf numFmtId="0" fontId="3" fillId="6" borderId="0" xfId="0" applyFont="1" applyFill="1" applyBorder="1" applyAlignment="1" applyProtection="1"/>
    <xf numFmtId="0" fontId="10" fillId="0" borderId="0" xfId="0" applyFont="1" applyProtection="1"/>
    <xf numFmtId="0" fontId="10" fillId="0" borderId="0" xfId="0" applyFont="1" applyFill="1" applyProtection="1"/>
    <xf numFmtId="0" fontId="4" fillId="0" borderId="0" xfId="0" applyFont="1" applyFill="1" applyProtection="1"/>
    <xf numFmtId="0" fontId="10" fillId="6" borderId="0" xfId="0" applyFont="1" applyFill="1" applyBorder="1" applyAlignment="1" applyProtection="1">
      <alignment horizontal="left" vertical="center"/>
    </xf>
    <xf numFmtId="0" fontId="10" fillId="6" borderId="0" xfId="0" applyFont="1" applyFill="1" applyBorder="1" applyProtection="1"/>
    <xf numFmtId="0" fontId="6" fillId="0" borderId="0" xfId="0" applyFont="1" applyAlignment="1" applyProtection="1">
      <alignment horizontal="left"/>
    </xf>
    <xf numFmtId="165" fontId="10" fillId="6" borderId="0" xfId="0" applyNumberFormat="1" applyFont="1" applyFill="1" applyBorder="1" applyAlignment="1" applyProtection="1">
      <alignment horizontal="left" vertical="center"/>
    </xf>
    <xf numFmtId="0" fontId="6" fillId="0" borderId="0" xfId="0" applyFont="1" applyProtection="1"/>
    <xf numFmtId="165" fontId="10" fillId="6" borderId="0" xfId="0" applyNumberFormat="1" applyFont="1" applyFill="1" applyBorder="1" applyAlignment="1" applyProtection="1">
      <alignment horizontal="right" vertical="center"/>
    </xf>
    <xf numFmtId="0" fontId="6" fillId="6" borderId="0" xfId="0" applyFont="1" applyFill="1" applyBorder="1" applyAlignment="1" applyProtection="1">
      <alignment horizontal="center"/>
    </xf>
    <xf numFmtId="0" fontId="4" fillId="0" borderId="0" xfId="0" applyFont="1" applyAlignment="1" applyProtection="1">
      <alignment wrapText="1"/>
    </xf>
    <xf numFmtId="0" fontId="10" fillId="6" borderId="0" xfId="0" applyFont="1" applyFill="1" applyBorder="1" applyAlignment="1" applyProtection="1">
      <alignment vertical="center"/>
    </xf>
    <xf numFmtId="0" fontId="4" fillId="0" borderId="0" xfId="0" applyFont="1" applyBorder="1" applyProtection="1"/>
    <xf numFmtId="0" fontId="10" fillId="0" borderId="0" xfId="0" applyFont="1" applyAlignment="1" applyProtection="1"/>
    <xf numFmtId="0" fontId="5" fillId="0" borderId="0" xfId="0" applyFont="1" applyFill="1" applyProtection="1"/>
    <xf numFmtId="0" fontId="6" fillId="0" borderId="0" xfId="0" applyFont="1" applyBorder="1" applyAlignment="1" applyProtection="1">
      <alignment horizontal="center"/>
    </xf>
    <xf numFmtId="14" fontId="0" fillId="0" borderId="3" xfId="0" applyNumberFormat="1" applyBorder="1"/>
    <xf numFmtId="2" fontId="0" fillId="0" borderId="3" xfId="0" applyNumberFormat="1" applyBorder="1"/>
    <xf numFmtId="2" fontId="0" fillId="0" borderId="30" xfId="0" applyNumberFormat="1" applyBorder="1"/>
    <xf numFmtId="2" fontId="0" fillId="0" borderId="11" xfId="0" applyNumberFormat="1" applyBorder="1"/>
    <xf numFmtId="1" fontId="1" fillId="0" borderId="1" xfId="2" applyNumberFormat="1" applyFont="1" applyBorder="1" applyAlignment="1">
      <alignment horizontal="center"/>
    </xf>
    <xf numFmtId="0" fontId="12" fillId="0" borderId="0" xfId="0" applyFont="1" applyFill="1" applyBorder="1" applyAlignment="1" applyProtection="1">
      <alignment vertical="center"/>
    </xf>
    <xf numFmtId="0" fontId="6" fillId="0" borderId="0" xfId="0" applyFont="1" applyAlignment="1" applyProtection="1">
      <alignment horizontal="right"/>
    </xf>
    <xf numFmtId="0" fontId="0" fillId="0" borderId="0" xfId="0" applyProtection="1"/>
    <xf numFmtId="0" fontId="6" fillId="0" borderId="0" xfId="0" applyFont="1" applyAlignment="1" applyProtection="1">
      <alignment horizontal="center"/>
    </xf>
    <xf numFmtId="44" fontId="0" fillId="0" borderId="3" xfId="0" applyNumberFormat="1" applyBorder="1"/>
    <xf numFmtId="0" fontId="10" fillId="9" borderId="25" xfId="0" quotePrefix="1" applyFont="1" applyFill="1" applyBorder="1" applyAlignment="1" applyProtection="1">
      <alignment vertical="top" wrapText="1"/>
      <protection locked="0"/>
    </xf>
    <xf numFmtId="0" fontId="10" fillId="9" borderId="40" xfId="0" quotePrefix="1" applyFont="1" applyFill="1" applyBorder="1" applyAlignment="1" applyProtection="1">
      <alignment vertical="top" wrapText="1"/>
      <protection locked="0"/>
    </xf>
    <xf numFmtId="0" fontId="10" fillId="0" borderId="0" xfId="0" applyFont="1" applyBorder="1"/>
    <xf numFmtId="0" fontId="13" fillId="8" borderId="38" xfId="0" applyFont="1" applyFill="1" applyBorder="1" applyAlignment="1">
      <alignment horizontal="center" wrapText="1"/>
    </xf>
    <xf numFmtId="0" fontId="14" fillId="6" borderId="0" xfId="0" applyFont="1" applyFill="1" applyProtection="1"/>
    <xf numFmtId="44" fontId="14" fillId="0" borderId="2" xfId="0" applyNumberFormat="1" applyFont="1" applyBorder="1" applyAlignment="1">
      <alignment horizontal="center" vertical="center" wrapText="1"/>
    </xf>
    <xf numFmtId="0" fontId="14" fillId="6" borderId="17" xfId="0" applyFont="1" applyFill="1" applyBorder="1" applyAlignment="1" applyProtection="1">
      <alignment horizontal="left" wrapText="1"/>
    </xf>
    <xf numFmtId="0" fontId="14" fillId="6" borderId="0" xfId="0" applyFont="1" applyFill="1" applyBorder="1" applyAlignment="1" applyProtection="1">
      <alignment horizontal="left" wrapText="1"/>
    </xf>
    <xf numFmtId="0" fontId="14" fillId="6" borderId="0" xfId="0" applyFont="1" applyFill="1" applyBorder="1" applyProtection="1"/>
    <xf numFmtId="0" fontId="14" fillId="6" borderId="16" xfId="0" applyFont="1" applyFill="1" applyBorder="1" applyProtection="1"/>
    <xf numFmtId="0" fontId="16" fillId="6" borderId="0" xfId="0" applyFont="1" applyFill="1" applyBorder="1" applyAlignment="1" applyProtection="1">
      <alignment horizontal="left"/>
    </xf>
    <xf numFmtId="0" fontId="14" fillId="0" borderId="0" xfId="0" applyFont="1" applyBorder="1" applyAlignment="1" applyProtection="1">
      <alignment horizontal="left"/>
    </xf>
    <xf numFmtId="0" fontId="16" fillId="6" borderId="0" xfId="0" applyFont="1" applyFill="1" applyBorder="1" applyProtection="1"/>
    <xf numFmtId="0" fontId="14" fillId="0" borderId="0" xfId="0" applyFont="1" applyBorder="1" applyAlignment="1" applyProtection="1">
      <alignment horizontal="right"/>
    </xf>
    <xf numFmtId="0" fontId="14" fillId="6" borderId="17" xfId="0" applyFont="1" applyFill="1" applyBorder="1" applyProtection="1"/>
    <xf numFmtId="0" fontId="15" fillId="6" borderId="0" xfId="0" applyFont="1" applyFill="1" applyBorder="1" applyAlignment="1" applyProtection="1">
      <alignment horizontal="left"/>
    </xf>
    <xf numFmtId="0" fontId="15" fillId="6" borderId="0" xfId="0" applyFont="1" applyFill="1" applyBorder="1" applyProtection="1"/>
    <xf numFmtId="0" fontId="17" fillId="6" borderId="0" xfId="0" applyFont="1" applyFill="1" applyBorder="1" applyAlignment="1" applyProtection="1">
      <alignment horizontal="left"/>
    </xf>
    <xf numFmtId="0" fontId="14" fillId="6" borderId="18" xfId="0" applyFont="1" applyFill="1" applyBorder="1" applyProtection="1"/>
    <xf numFmtId="0" fontId="15" fillId="6" borderId="19" xfId="0" applyFont="1" applyFill="1" applyBorder="1" applyProtection="1"/>
    <xf numFmtId="0" fontId="17" fillId="6" borderId="19" xfId="0" applyFont="1" applyFill="1" applyBorder="1" applyAlignment="1" applyProtection="1">
      <alignment horizontal="left"/>
    </xf>
    <xf numFmtId="0" fontId="14" fillId="6" borderId="19" xfId="0" applyFont="1" applyFill="1" applyBorder="1" applyProtection="1"/>
    <xf numFmtId="0" fontId="14" fillId="6" borderId="20" xfId="0" applyFont="1" applyFill="1" applyBorder="1" applyProtection="1"/>
    <xf numFmtId="0" fontId="13" fillId="8" borderId="8" xfId="0" applyFont="1" applyFill="1" applyBorder="1" applyAlignment="1" applyProtection="1">
      <alignment horizontal="center" wrapText="1"/>
    </xf>
    <xf numFmtId="0" fontId="13" fillId="8" borderId="9" xfId="0" applyFont="1" applyFill="1" applyBorder="1" applyAlignment="1" applyProtection="1">
      <alignment horizontal="center"/>
    </xf>
    <xf numFmtId="0" fontId="14" fillId="2" borderId="24"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6" fillId="2" borderId="39"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5" fillId="0" borderId="4" xfId="0" applyFont="1" applyBorder="1" applyAlignment="1" applyProtection="1">
      <alignment horizontal="center"/>
    </xf>
    <xf numFmtId="0" fontId="14" fillId="5" borderId="7" xfId="0" applyFont="1" applyFill="1" applyBorder="1" applyAlignment="1" applyProtection="1">
      <alignment vertical="center"/>
    </xf>
    <xf numFmtId="0" fontId="14" fillId="2" borderId="6" xfId="0" applyFont="1" applyFill="1" applyBorder="1" applyAlignment="1" applyProtection="1">
      <alignment horizontal="left" vertical="center"/>
    </xf>
    <xf numFmtId="0" fontId="15" fillId="0" borderId="0" xfId="0" applyFont="1" applyAlignment="1" applyProtection="1">
      <alignment horizontal="right" vertical="center"/>
    </xf>
    <xf numFmtId="165" fontId="14" fillId="2" borderId="32" xfId="1" applyNumberFormat="1" applyFont="1" applyFill="1" applyBorder="1" applyAlignment="1">
      <alignment horizontal="centerContinuous" vertical="center"/>
    </xf>
    <xf numFmtId="0" fontId="15" fillId="0" borderId="0" xfId="0" applyFont="1" applyAlignment="1" applyProtection="1">
      <alignment horizontal="right"/>
    </xf>
    <xf numFmtId="0" fontId="15" fillId="2" borderId="3" xfId="0" applyFont="1" applyFill="1" applyBorder="1" applyAlignment="1" applyProtection="1">
      <alignment horizontal="center" vertical="center"/>
    </xf>
    <xf numFmtId="0" fontId="15" fillId="2" borderId="13" xfId="0" applyFont="1" applyFill="1" applyBorder="1" applyAlignment="1" applyProtection="1">
      <alignment vertical="center" wrapText="1"/>
    </xf>
    <xf numFmtId="0" fontId="15" fillId="2" borderId="20"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5" fillId="2" borderId="32" xfId="0" quotePrefix="1" applyFont="1" applyFill="1" applyBorder="1" applyAlignment="1" applyProtection="1">
      <alignment horizontal="center"/>
    </xf>
    <xf numFmtId="0" fontId="14" fillId="2" borderId="36" xfId="0" applyFont="1" applyFill="1" applyBorder="1" applyAlignment="1" applyProtection="1">
      <alignment horizontal="left" vertical="center" wrapText="1" indent="1"/>
    </xf>
    <xf numFmtId="166" fontId="14" fillId="5" borderId="35" xfId="0" applyNumberFormat="1" applyFont="1" applyFill="1" applyBorder="1" applyAlignment="1" applyProtection="1">
      <alignment horizontal="right"/>
      <protection locked="0"/>
    </xf>
    <xf numFmtId="0" fontId="15" fillId="2" borderId="5" xfId="0" quotePrefix="1" applyFont="1" applyFill="1" applyBorder="1" applyAlignment="1" applyProtection="1">
      <alignment horizontal="center"/>
    </xf>
    <xf numFmtId="0" fontId="16" fillId="2" borderId="15" xfId="0" applyFont="1" applyFill="1" applyBorder="1" applyAlignment="1" applyProtection="1">
      <alignment horizontal="left" vertical="center" wrapText="1" indent="1"/>
    </xf>
    <xf numFmtId="166" fontId="14" fillId="5" borderId="5" xfId="0" applyNumberFormat="1" applyFont="1" applyFill="1" applyBorder="1" applyAlignment="1" applyProtection="1">
      <alignment horizontal="right"/>
      <protection locked="0"/>
    </xf>
    <xf numFmtId="166" fontId="14" fillId="5" borderId="32" xfId="0" applyNumberFormat="1" applyFont="1" applyFill="1" applyBorder="1" applyAlignment="1" applyProtection="1">
      <alignment horizontal="right"/>
      <protection locked="0"/>
    </xf>
    <xf numFmtId="166" fontId="14" fillId="5" borderId="34" xfId="0" applyNumberFormat="1" applyFont="1" applyFill="1" applyBorder="1" applyAlignment="1" applyProtection="1">
      <alignment horizontal="right"/>
      <protection locked="0"/>
    </xf>
    <xf numFmtId="0" fontId="16" fillId="2" borderId="37" xfId="0" applyFont="1" applyFill="1" applyBorder="1" applyAlignment="1" applyProtection="1">
      <alignment horizontal="left" vertical="center" wrapText="1" indent="1"/>
    </xf>
    <xf numFmtId="0" fontId="14" fillId="2" borderId="3" xfId="0" quotePrefix="1" applyFont="1" applyFill="1" applyBorder="1" applyAlignment="1" applyProtection="1">
      <alignment horizontal="center"/>
    </xf>
    <xf numFmtId="0" fontId="15" fillId="2" borderId="1" xfId="0" applyFont="1" applyFill="1" applyBorder="1" applyAlignment="1" applyProtection="1">
      <alignment horizontal="left"/>
    </xf>
    <xf numFmtId="166" fontId="15" fillId="2" borderId="3" xfId="1" applyNumberFormat="1" applyFont="1" applyFill="1" applyBorder="1" applyAlignment="1" applyProtection="1">
      <alignment horizontal="right"/>
    </xf>
    <xf numFmtId="0" fontId="15" fillId="2" borderId="33" xfId="0" applyFont="1" applyFill="1" applyBorder="1" applyAlignment="1" applyProtection="1">
      <alignment horizontal="center"/>
    </xf>
    <xf numFmtId="0" fontId="15" fillId="2" borderId="3" xfId="0" applyFont="1" applyFill="1" applyBorder="1" applyAlignment="1" applyProtection="1">
      <alignment wrapText="1"/>
    </xf>
    <xf numFmtId="0" fontId="16" fillId="2" borderId="15" xfId="0" applyFont="1" applyFill="1" applyBorder="1" applyAlignment="1">
      <alignment horizontal="left" vertical="center"/>
    </xf>
    <xf numFmtId="167" fontId="14" fillId="5" borderId="32" xfId="0" applyNumberFormat="1" applyFont="1" applyFill="1" applyBorder="1" applyAlignment="1" applyProtection="1">
      <alignment horizontal="right"/>
      <protection locked="0"/>
    </xf>
    <xf numFmtId="0" fontId="16" fillId="2" borderId="15" xfId="0" applyFont="1" applyFill="1" applyBorder="1" applyAlignment="1" applyProtection="1">
      <alignment horizontal="left" vertical="center"/>
    </xf>
    <xf numFmtId="167" fontId="14" fillId="5" borderId="5" xfId="0" applyNumberFormat="1" applyFont="1" applyFill="1" applyBorder="1" applyAlignment="1" applyProtection="1">
      <alignment horizontal="right"/>
      <protection locked="0"/>
    </xf>
    <xf numFmtId="0" fontId="14" fillId="2" borderId="10" xfId="0" quotePrefix="1" applyFont="1" applyFill="1" applyBorder="1" applyAlignment="1" applyProtection="1">
      <alignment horizontal="center"/>
    </xf>
    <xf numFmtId="0" fontId="15" fillId="2" borderId="3" xfId="0" applyFont="1" applyFill="1" applyBorder="1" applyAlignment="1" applyProtection="1">
      <alignment horizontal="left"/>
    </xf>
    <xf numFmtId="167" fontId="15" fillId="2" borderId="3" xfId="1" applyNumberFormat="1" applyFont="1" applyFill="1" applyBorder="1" applyAlignment="1" applyProtection="1">
      <alignment horizontal="right"/>
    </xf>
    <xf numFmtId="0" fontId="15" fillId="7" borderId="2" xfId="0" applyFont="1" applyFill="1" applyBorder="1" applyAlignment="1">
      <alignment vertical="top"/>
    </xf>
    <xf numFmtId="0" fontId="15" fillId="7" borderId="2" xfId="0" applyFont="1" applyFill="1" applyBorder="1" applyAlignment="1">
      <alignment vertical="top" wrapText="1"/>
    </xf>
    <xf numFmtId="0" fontId="15" fillId="0" borderId="0" xfId="0" applyFont="1" applyAlignment="1" applyProtection="1">
      <alignment horizontal="center"/>
    </xf>
    <xf numFmtId="0" fontId="14" fillId="5" borderId="4" xfId="0" applyFont="1" applyFill="1" applyBorder="1" applyAlignment="1" applyProtection="1">
      <alignment vertical="center"/>
    </xf>
    <xf numFmtId="0" fontId="14" fillId="2" borderId="3" xfId="0" applyFont="1" applyFill="1" applyBorder="1" applyAlignment="1" applyProtection="1">
      <alignment horizontal="left" vertical="center"/>
    </xf>
    <xf numFmtId="0" fontId="6" fillId="0" borderId="0" xfId="0" applyFont="1" applyAlignment="1" applyProtection="1">
      <alignment wrapText="1"/>
    </xf>
    <xf numFmtId="0" fontId="15" fillId="0" borderId="0" xfId="0" applyFont="1" applyAlignment="1" applyProtection="1">
      <alignment horizontal="right" vertical="center" wrapText="1"/>
    </xf>
    <xf numFmtId="0" fontId="10" fillId="0" borderId="0" xfId="0" applyFont="1" applyAlignment="1" applyProtection="1">
      <alignment wrapText="1"/>
    </xf>
    <xf numFmtId="0" fontId="6" fillId="0" borderId="0" xfId="0" applyFont="1" applyAlignment="1" applyProtection="1">
      <alignment horizontal="left" wrapText="1"/>
    </xf>
    <xf numFmtId="0" fontId="10" fillId="6" borderId="0" xfId="0" applyFont="1" applyFill="1" applyBorder="1" applyAlignment="1" applyProtection="1">
      <alignment horizontal="left" vertical="center" wrapText="1"/>
    </xf>
    <xf numFmtId="165" fontId="10" fillId="6" borderId="0" xfId="0" applyNumberFormat="1" applyFont="1" applyFill="1" applyBorder="1" applyAlignment="1" applyProtection="1">
      <alignment horizontal="left" vertical="center" wrapText="1"/>
    </xf>
    <xf numFmtId="165" fontId="14" fillId="2" borderId="42" xfId="1" applyNumberFormat="1" applyFont="1" applyFill="1" applyBorder="1" applyAlignment="1">
      <alignment horizontal="center" vertical="center" wrapText="1"/>
    </xf>
    <xf numFmtId="0" fontId="14" fillId="5" borderId="3" xfId="0" applyFont="1" applyFill="1" applyBorder="1" applyAlignment="1" applyProtection="1">
      <alignment horizontal="center"/>
      <protection locked="0"/>
    </xf>
    <xf numFmtId="167" fontId="15" fillId="2" borderId="10" xfId="0" applyNumberFormat="1" applyFont="1" applyFill="1" applyBorder="1" applyAlignment="1" applyProtection="1">
      <alignment horizontal="center" vertical="center" wrapText="1"/>
    </xf>
    <xf numFmtId="10" fontId="14" fillId="2" borderId="15" xfId="6" applyNumberFormat="1" applyFont="1" applyFill="1" applyBorder="1" applyAlignment="1" applyProtection="1">
      <alignment horizontal="center" vertical="center" wrapText="1"/>
    </xf>
    <xf numFmtId="10" fontId="14" fillId="2" borderId="41" xfId="6" applyNumberFormat="1" applyFont="1" applyFill="1" applyBorder="1" applyAlignment="1" applyProtection="1">
      <alignment horizontal="center" vertical="center" wrapText="1"/>
    </xf>
    <xf numFmtId="10" fontId="14" fillId="2" borderId="3" xfId="6" applyNumberFormat="1" applyFont="1" applyFill="1" applyBorder="1" applyAlignment="1" applyProtection="1">
      <alignment horizontal="center" vertical="center" wrapText="1"/>
    </xf>
    <xf numFmtId="0" fontId="15" fillId="2" borderId="10" xfId="0" applyFont="1" applyFill="1" applyBorder="1" applyAlignment="1">
      <alignment vertical="top"/>
    </xf>
    <xf numFmtId="0" fontId="15" fillId="2" borderId="2" xfId="0" applyFont="1" applyFill="1" applyBorder="1" applyAlignment="1">
      <alignment vertical="top"/>
    </xf>
    <xf numFmtId="0" fontId="19" fillId="2" borderId="2" xfId="0" applyFont="1" applyFill="1" applyBorder="1" applyAlignment="1">
      <alignment vertical="top" wrapText="1"/>
    </xf>
    <xf numFmtId="0" fontId="22" fillId="2" borderId="22" xfId="0" applyFont="1" applyFill="1" applyBorder="1" applyAlignment="1">
      <alignment vertical="top" wrapText="1"/>
    </xf>
    <xf numFmtId="0" fontId="16" fillId="5" borderId="31" xfId="0" applyFont="1" applyFill="1" applyBorder="1" applyAlignment="1">
      <alignment vertical="top" wrapText="1"/>
    </xf>
    <xf numFmtId="0" fontId="16" fillId="5" borderId="21" xfId="0" applyFont="1" applyFill="1" applyBorder="1" applyAlignment="1">
      <alignment vertical="top" wrapText="1"/>
    </xf>
    <xf numFmtId="0" fontId="15" fillId="5" borderId="31" xfId="0" applyFont="1" applyFill="1" applyBorder="1" applyAlignment="1">
      <alignment vertical="top"/>
    </xf>
    <xf numFmtId="0" fontId="0" fillId="9" borderId="0" xfId="0" applyFill="1" applyProtection="1">
      <protection locked="0"/>
    </xf>
    <xf numFmtId="0" fontId="1" fillId="2" borderId="0" xfId="0" applyFont="1" applyFill="1"/>
    <xf numFmtId="0" fontId="6" fillId="0" borderId="0" xfId="0" applyFont="1" applyAlignment="1">
      <alignment horizontal="left" vertical="top"/>
    </xf>
    <xf numFmtId="0" fontId="6" fillId="0" borderId="0" xfId="0" applyFont="1" applyAlignment="1">
      <alignment horizontal="left" vertical="top" wrapText="1"/>
    </xf>
    <xf numFmtId="0" fontId="14" fillId="2" borderId="10" xfId="0" applyFont="1" applyFill="1" applyBorder="1" applyAlignment="1">
      <alignment horizontal="left" vertical="top" wrapText="1"/>
    </xf>
    <xf numFmtId="0" fontId="14" fillId="2" borderId="13" xfId="0" applyFont="1" applyFill="1" applyBorder="1" applyAlignment="1">
      <alignment horizontal="left" vertical="top" wrapText="1"/>
    </xf>
    <xf numFmtId="0" fontId="10" fillId="0" borderId="23" xfId="0" applyFont="1" applyBorder="1" applyAlignment="1"/>
    <xf numFmtId="0" fontId="19" fillId="5" borderId="22" xfId="0" applyFont="1" applyFill="1" applyBorder="1" applyAlignment="1">
      <alignment vertical="top" wrapText="1"/>
    </xf>
    <xf numFmtId="0" fontId="19" fillId="5" borderId="21" xfId="0" applyFont="1" applyFill="1" applyBorder="1" applyAlignment="1">
      <alignment vertical="top" wrapText="1"/>
    </xf>
    <xf numFmtId="0" fontId="15" fillId="5" borderId="22" xfId="0" applyFont="1" applyFill="1" applyBorder="1" applyAlignment="1">
      <alignment vertical="top" wrapText="1"/>
    </xf>
    <xf numFmtId="0" fontId="15" fillId="5" borderId="21" xfId="0" applyFont="1" applyFill="1" applyBorder="1" applyAlignment="1">
      <alignment vertical="top" wrapText="1"/>
    </xf>
    <xf numFmtId="0" fontId="16" fillId="5" borderId="22" xfId="0" applyFont="1" applyFill="1" applyBorder="1" applyAlignment="1">
      <alignment vertical="top" wrapText="1"/>
    </xf>
    <xf numFmtId="0" fontId="16" fillId="5" borderId="21" xfId="0" applyFont="1" applyFill="1" applyBorder="1" applyAlignment="1">
      <alignment vertical="top" wrapText="1"/>
    </xf>
    <xf numFmtId="0" fontId="15" fillId="5" borderId="22" xfId="0" applyFont="1" applyFill="1" applyBorder="1" applyAlignment="1">
      <alignment vertical="top"/>
    </xf>
    <xf numFmtId="0" fontId="15" fillId="5" borderId="21" xfId="0" applyFont="1" applyFill="1" applyBorder="1" applyAlignment="1">
      <alignment vertical="top"/>
    </xf>
    <xf numFmtId="0" fontId="4" fillId="0" borderId="0" xfId="0" applyFont="1" applyAlignment="1" applyProtection="1">
      <alignment horizontal="left"/>
    </xf>
    <xf numFmtId="0" fontId="13" fillId="3"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0" xfId="0" applyFont="1" applyAlignment="1" applyProtection="1">
      <alignment horizontal="center"/>
    </xf>
    <xf numFmtId="0" fontId="6" fillId="0" borderId="0" xfId="0" applyFont="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26" fillId="8" borderId="22" xfId="0" applyFont="1" applyFill="1" applyBorder="1" applyAlignment="1" applyProtection="1">
      <alignment horizontal="center"/>
    </xf>
    <xf numFmtId="0" fontId="26" fillId="8" borderId="0" xfId="0" applyFont="1" applyFill="1" applyBorder="1" applyAlignment="1" applyProtection="1">
      <alignment horizontal="center" wrapText="1"/>
    </xf>
    <xf numFmtId="0" fontId="18" fillId="0" borderId="10" xfId="0" applyFont="1" applyBorder="1" applyAlignment="1">
      <alignment horizontal="center" vertical="top" wrapText="1"/>
    </xf>
    <xf numFmtId="0" fontId="16" fillId="0" borderId="1" xfId="0" applyFont="1" applyBorder="1" applyAlignment="1">
      <alignment horizontal="center" vertical="top"/>
    </xf>
    <xf numFmtId="0" fontId="16" fillId="0" borderId="13" xfId="0" applyFont="1" applyBorder="1" applyAlignment="1">
      <alignment horizontal="center" vertical="top"/>
    </xf>
    <xf numFmtId="0" fontId="18" fillId="0" borderId="10" xfId="0" applyFont="1" applyBorder="1" applyAlignment="1">
      <alignment horizontal="center" vertical="center" wrapText="1"/>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5" fillId="2" borderId="10" xfId="0" applyFont="1" applyFill="1" applyBorder="1" applyAlignment="1" applyProtection="1">
      <alignment horizontal="center"/>
    </xf>
    <xf numFmtId="0" fontId="15" fillId="2" borderId="1" xfId="0" applyFont="1" applyFill="1" applyBorder="1" applyAlignment="1" applyProtection="1">
      <alignment horizontal="center"/>
    </xf>
    <xf numFmtId="0" fontId="15" fillId="2" borderId="13" xfId="0" applyFont="1" applyFill="1" applyBorder="1" applyAlignment="1" applyProtection="1">
      <alignment horizontal="center"/>
    </xf>
    <xf numFmtId="0" fontId="14" fillId="5" borderId="0" xfId="0" applyFont="1" applyFill="1" applyBorder="1" applyAlignment="1" applyProtection="1">
      <alignment horizontal="center"/>
      <protection locked="0"/>
    </xf>
    <xf numFmtId="168" fontId="14" fillId="5" borderId="0" xfId="0" applyNumberFormat="1" applyFont="1" applyFill="1" applyBorder="1" applyAlignment="1" applyProtection="1">
      <alignment horizontal="center"/>
      <protection locked="0"/>
    </xf>
    <xf numFmtId="0" fontId="1" fillId="4" borderId="10" xfId="0" applyFont="1" applyFill="1" applyBorder="1" applyAlignment="1">
      <alignment horizontal="center"/>
    </xf>
    <xf numFmtId="0" fontId="1" fillId="4" borderId="1" xfId="0" applyFont="1" applyFill="1" applyBorder="1" applyAlignment="1">
      <alignment horizontal="center"/>
    </xf>
    <xf numFmtId="0" fontId="1" fillId="4" borderId="13" xfId="0" applyFont="1" applyFill="1" applyBorder="1" applyAlignment="1">
      <alignment horizontal="center"/>
    </xf>
    <xf numFmtId="0" fontId="1" fillId="4" borderId="29" xfId="0" applyFont="1" applyFill="1" applyBorder="1" applyAlignment="1">
      <alignment horizontal="center"/>
    </xf>
    <xf numFmtId="0" fontId="1" fillId="4" borderId="28" xfId="0" applyFont="1" applyFill="1" applyBorder="1" applyAlignment="1">
      <alignment horizontal="center"/>
    </xf>
    <xf numFmtId="43" fontId="6" fillId="7" borderId="0" xfId="2" applyFont="1" applyFill="1" applyBorder="1" applyAlignment="1">
      <alignment horizontal="center" vertical="center" wrapText="1"/>
    </xf>
    <xf numFmtId="0" fontId="0" fillId="0" borderId="3" xfId="0" applyBorder="1"/>
    <xf numFmtId="43" fontId="6" fillId="7" borderId="42" xfId="2" applyFont="1" applyFill="1" applyBorder="1" applyAlignment="1">
      <alignment horizontal="center" vertical="center" wrapText="1"/>
    </xf>
    <xf numFmtId="0" fontId="1" fillId="4" borderId="2" xfId="0" applyFont="1" applyFill="1" applyBorder="1" applyAlignment="1">
      <alignment horizontal="center"/>
    </xf>
    <xf numFmtId="0" fontId="0" fillId="5" borderId="9" xfId="0" applyFill="1" applyBorder="1" applyProtection="1">
      <protection locked="0"/>
    </xf>
  </cellXfs>
  <cellStyles count="7">
    <cellStyle name="Comma" xfId="2" builtinId="3"/>
    <cellStyle name="Currency" xfId="1" builtinId="4"/>
    <cellStyle name="Excel Built-in Normal" xfId="4" xr:uid="{DA64FE91-6ACF-4DA0-98AA-8CBD84F9BAF9}"/>
    <cellStyle name="Normal" xfId="0" builtinId="0"/>
    <cellStyle name="Normal 2" xfId="3" xr:uid="{3524B11F-9A7B-441B-8B87-797C0D4C2E4C}"/>
    <cellStyle name="Normal 3" xfId="5" xr:uid="{540CD0E5-3012-4C26-A0E9-947FE2BD3F7A}"/>
    <cellStyle name="Percent" xfId="6" builtinId="5"/>
  </cellStyles>
  <dxfs count="6">
    <dxf>
      <font>
        <color auto="1"/>
      </font>
      <fill>
        <patternFill>
          <bgColor rgb="FF21FF85"/>
        </patternFill>
      </fill>
    </dxf>
    <dxf>
      <font>
        <color rgb="FFFF0000"/>
      </font>
      <fill>
        <patternFill>
          <bgColor rgb="FFFFCCCC"/>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ont>
        <color rgb="FFFF0000"/>
      </font>
      <fill>
        <patternFill>
          <bgColor rgb="FFFFCCCC"/>
        </patternFill>
      </fill>
    </dxf>
  </dxfs>
  <tableStyles count="1" defaultTableStyle="TableStyleMedium9" defaultPivotStyle="PivotStyleLight16">
    <tableStyle name="Invisible" pivot="0" table="0" count="0" xr9:uid="{D3314300-8EEB-430A-9E26-189A30119DE5}"/>
  </tableStyles>
  <colors>
    <mruColors>
      <color rgb="FF21FF85"/>
      <color rgb="FF7FFDB2"/>
      <color rgb="FFDAEEF3"/>
      <color rgb="FFFF9999"/>
      <color rgb="FFFFCCCC"/>
      <color rgb="FFFDC3C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448734</xdr:colOff>
      <xdr:row>20</xdr:row>
      <xdr:rowOff>257931</xdr:rowOff>
    </xdr:from>
    <xdr:to>
      <xdr:col>7</xdr:col>
      <xdr:colOff>190501</xdr:colOff>
      <xdr:row>25</xdr:row>
      <xdr:rowOff>0</xdr:rowOff>
    </xdr:to>
    <xdr:sp macro="" textlink="">
      <xdr:nvSpPr>
        <xdr:cNvPr id="50" name="Rectangle 1">
          <a:extLst>
            <a:ext uri="{FF2B5EF4-FFF2-40B4-BE49-F238E27FC236}">
              <a16:creationId xmlns:a16="http://schemas.microsoft.com/office/drawing/2014/main" id="{00000000-0008-0000-0100-000002000000}"/>
            </a:ext>
          </a:extLst>
        </xdr:cNvPr>
        <xdr:cNvSpPr/>
      </xdr:nvSpPr>
      <xdr:spPr>
        <a:xfrm>
          <a:off x="8558591" y="6721324"/>
          <a:ext cx="6273196" cy="16062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b="1" u="sng">
              <a:solidFill>
                <a:schemeClr val="lt1"/>
              </a:solidFill>
              <a:effectLst/>
              <a:latin typeface="+mn-lt"/>
              <a:ea typeface="+mn-ea"/>
              <a:cs typeface="+mn-cs"/>
            </a:rPr>
            <a:t>Step 3: </a:t>
          </a:r>
        </a:p>
        <a:p>
          <a:pPr algn="l"/>
          <a:r>
            <a:rPr lang="en-US" sz="1800" b="1">
              <a:solidFill>
                <a:schemeClr val="lt1"/>
              </a:solidFill>
              <a:effectLst/>
              <a:latin typeface="+mn-lt"/>
              <a:ea typeface="+mn-ea"/>
              <a:cs typeface="+mn-cs"/>
            </a:rPr>
            <a:t>• Allocate quarterly spending based on each service category. </a:t>
          </a:r>
        </a:p>
        <a:p>
          <a:pPr algn="l"/>
          <a:endParaRPr lang="en-US" sz="1800" b="1">
            <a:solidFill>
              <a:schemeClr val="lt1"/>
            </a:solidFill>
            <a:effectLst/>
            <a:latin typeface="+mn-lt"/>
            <a:ea typeface="+mn-ea"/>
            <a:cs typeface="+mn-cs"/>
          </a:endParaRPr>
        </a:p>
        <a:p>
          <a:pPr algn="l"/>
          <a:r>
            <a:rPr lang="en-US" sz="1800" b="1">
              <a:solidFill>
                <a:schemeClr val="lt1"/>
              </a:solidFill>
              <a:effectLst/>
              <a:latin typeface="+mn-lt"/>
              <a:ea typeface="+mn-ea"/>
              <a:cs typeface="+mn-cs"/>
            </a:rPr>
            <a:t>(Note:</a:t>
          </a:r>
          <a:r>
            <a:rPr lang="en-US" sz="1800" b="1" baseline="0">
              <a:solidFill>
                <a:schemeClr val="lt1"/>
              </a:solidFill>
              <a:effectLst/>
              <a:latin typeface="+mn-lt"/>
              <a:ea typeface="+mn-ea"/>
              <a:cs typeface="+mn-cs"/>
            </a:rPr>
            <a:t> These are the same dollars as in section A, just allocated by service instead of budget category)</a:t>
          </a:r>
          <a:endParaRPr lang="en-US" sz="1800" b="1">
            <a:solidFill>
              <a:schemeClr val="lt1"/>
            </a:solidFill>
            <a:effectLst/>
            <a:latin typeface="+mn-lt"/>
            <a:ea typeface="+mn-ea"/>
            <a:cs typeface="+mn-cs"/>
          </a:endParaRPr>
        </a:p>
      </xdr:txBody>
    </xdr:sp>
    <xdr:clientData/>
  </xdr:twoCellAnchor>
  <xdr:twoCellAnchor>
    <xdr:from>
      <xdr:col>7</xdr:col>
      <xdr:colOff>600075</xdr:colOff>
      <xdr:row>11</xdr:row>
      <xdr:rowOff>622756</xdr:rowOff>
    </xdr:from>
    <xdr:to>
      <xdr:col>9</xdr:col>
      <xdr:colOff>27215</xdr:colOff>
      <xdr:row>15</xdr:row>
      <xdr:rowOff>272143</xdr:rowOff>
    </xdr:to>
    <xdr:sp macro="" textlink="">
      <xdr:nvSpPr>
        <xdr:cNvPr id="46" name="Rectangle 1">
          <a:extLst>
            <a:ext uri="{FF2B5EF4-FFF2-40B4-BE49-F238E27FC236}">
              <a16:creationId xmlns:a16="http://schemas.microsoft.com/office/drawing/2014/main" id="{00000000-0008-0000-0100-000003000000}"/>
            </a:ext>
          </a:extLst>
        </xdr:cNvPr>
        <xdr:cNvSpPr/>
      </xdr:nvSpPr>
      <xdr:spPr>
        <a:xfrm>
          <a:off x="15241361" y="4119792"/>
          <a:ext cx="3577318" cy="11733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800" b="1" u="sng">
              <a:solidFill>
                <a:schemeClr val="lt1"/>
              </a:solidFill>
              <a:effectLst/>
              <a:latin typeface="+mn-lt"/>
              <a:ea typeface="+mn-ea"/>
              <a:cs typeface="+mn-cs"/>
            </a:rPr>
            <a:t>Step 2: </a:t>
          </a:r>
        </a:p>
        <a:p>
          <a:r>
            <a:rPr lang="en-US" sz="1800" b="1" u="none">
              <a:solidFill>
                <a:schemeClr val="lt1"/>
              </a:solidFill>
              <a:effectLst/>
              <a:latin typeface="+mn-lt"/>
              <a:ea typeface="+mn-ea"/>
              <a:cs typeface="+mn-cs"/>
            </a:rPr>
            <a:t>Allocate quarterly</a:t>
          </a:r>
          <a:r>
            <a:rPr lang="en-US" sz="1800" b="1" u="none" baseline="0">
              <a:solidFill>
                <a:schemeClr val="lt1"/>
              </a:solidFill>
              <a:effectLst/>
              <a:latin typeface="+mn-lt"/>
              <a:ea typeface="+mn-ea"/>
              <a:cs typeface="+mn-cs"/>
            </a:rPr>
            <a:t> spending based on each budget category</a:t>
          </a:r>
          <a:endParaRPr lang="en-US" sz="1800" b="1" u="none">
            <a:solidFill>
              <a:schemeClr val="lt1"/>
            </a:solidFill>
            <a:effectLst/>
            <a:latin typeface="+mn-lt"/>
            <a:ea typeface="+mn-ea"/>
            <a:cs typeface="+mn-cs"/>
          </a:endParaRPr>
        </a:p>
      </xdr:txBody>
    </xdr:sp>
    <xdr:clientData/>
  </xdr:twoCellAnchor>
  <xdr:twoCellAnchor>
    <xdr:from>
      <xdr:col>3</xdr:col>
      <xdr:colOff>2416968</xdr:colOff>
      <xdr:row>23</xdr:row>
      <xdr:rowOff>35718</xdr:rowOff>
    </xdr:from>
    <xdr:to>
      <xdr:col>4</xdr:col>
      <xdr:colOff>416718</xdr:colOff>
      <xdr:row>24</xdr:row>
      <xdr:rowOff>26987</xdr:rowOff>
    </xdr:to>
    <xdr:cxnSp macro="">
      <xdr:nvCxnSpPr>
        <xdr:cNvPr id="4" name="Straight Arrow Connector 504">
          <a:extLst>
            <a:ext uri="{FF2B5EF4-FFF2-40B4-BE49-F238E27FC236}">
              <a16:creationId xmlns:a16="http://schemas.microsoft.com/office/drawing/2014/main" id="{00000000-0008-0000-0100-000004000000}"/>
            </a:ext>
          </a:extLst>
        </xdr:cNvPr>
        <xdr:cNvCxnSpPr/>
      </xdr:nvCxnSpPr>
      <xdr:spPr>
        <a:xfrm flipH="1">
          <a:off x="7122318" y="6265068"/>
          <a:ext cx="428625" cy="2325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157025</xdr:colOff>
      <xdr:row>5</xdr:row>
      <xdr:rowOff>29482</xdr:rowOff>
    </xdr:from>
    <xdr:to>
      <xdr:col>5</xdr:col>
      <xdr:colOff>612321</xdr:colOff>
      <xdr:row>8</xdr:row>
      <xdr:rowOff>721179</xdr:rowOff>
    </xdr:to>
    <xdr:sp macro="" textlink="">
      <xdr:nvSpPr>
        <xdr:cNvPr id="9" name="Rectangle 1">
          <a:extLst>
            <a:ext uri="{FF2B5EF4-FFF2-40B4-BE49-F238E27FC236}">
              <a16:creationId xmlns:a16="http://schemas.microsoft.com/office/drawing/2014/main" id="{00000000-0008-0000-0100-000087000000}"/>
            </a:ext>
            <a:ext uri="{147F2762-F138-4A5C-976F-8EAC2B608ADB}">
              <a16:predDERef xmlns:a16="http://schemas.microsoft.com/office/drawing/2014/main" pred="{00000000-0008-0000-0100-0000F9010000}"/>
            </a:ext>
          </a:extLst>
        </xdr:cNvPr>
        <xdr:cNvSpPr/>
      </xdr:nvSpPr>
      <xdr:spPr>
        <a:xfrm>
          <a:off x="7967525" y="1417411"/>
          <a:ext cx="2605225" cy="15897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800" b="1" u="sng">
              <a:solidFill>
                <a:schemeClr val="lt1"/>
              </a:solidFill>
              <a:effectLst/>
              <a:latin typeface="+mn-lt"/>
              <a:ea typeface="+mn-ea"/>
              <a:cs typeface="+mn-cs"/>
            </a:rPr>
            <a:t>Step 1:</a:t>
          </a:r>
        </a:p>
        <a:p>
          <a:r>
            <a:rPr lang="en-US" sz="1800" b="1">
              <a:solidFill>
                <a:schemeClr val="lt1"/>
              </a:solidFill>
              <a:effectLst/>
              <a:latin typeface="+mn-lt"/>
              <a:ea typeface="+mn-ea"/>
              <a:cs typeface="+mn-cs"/>
            </a:rPr>
            <a:t>P</a:t>
          </a:r>
          <a:r>
            <a:rPr lang="en-US" sz="1800" b="1" baseline="0">
              <a:solidFill>
                <a:schemeClr val="lt1"/>
              </a:solidFill>
              <a:effectLst/>
              <a:latin typeface="+mn-lt"/>
              <a:ea typeface="+mn-ea"/>
              <a:cs typeface="+mn-cs"/>
            </a:rPr>
            <a:t>lease enter your Grant Agreement number or select from the drop down. </a:t>
          </a:r>
          <a:endParaRPr lang="en-US" sz="1800" b="1">
            <a:solidFill>
              <a:schemeClr val="lt1"/>
            </a:solidFill>
            <a:effectLst/>
            <a:latin typeface="+mn-lt"/>
            <a:ea typeface="+mn-ea"/>
            <a:cs typeface="+mn-cs"/>
          </a:endParaRPr>
        </a:p>
      </xdr:txBody>
    </xdr:sp>
    <xdr:clientData/>
  </xdr:twoCellAnchor>
  <xdr:twoCellAnchor editAs="oneCell">
    <xdr:from>
      <xdr:col>0</xdr:col>
      <xdr:colOff>270509</xdr:colOff>
      <xdr:row>1</xdr:row>
      <xdr:rowOff>0</xdr:rowOff>
    </xdr:from>
    <xdr:to>
      <xdr:col>2</xdr:col>
      <xdr:colOff>1902303</xdr:colOff>
      <xdr:row>3</xdr:row>
      <xdr:rowOff>237671</xdr:rowOff>
    </xdr:to>
    <xdr:pic>
      <xdr:nvPicPr>
        <xdr:cNvPr id="6" name="Picture 8" descr="See the source image">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684" y="238125"/>
          <a:ext cx="2171544"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14</xdr:row>
      <xdr:rowOff>76200</xdr:rowOff>
    </xdr:from>
    <xdr:to>
      <xdr:col>7</xdr:col>
      <xdr:colOff>440532</xdr:colOff>
      <xdr:row>15</xdr:row>
      <xdr:rowOff>26987</xdr:rowOff>
    </xdr:to>
    <xdr:cxnSp macro="">
      <xdr:nvCxnSpPr>
        <xdr:cNvPr id="7" name="Straight Arrow Connector 10">
          <a:extLst>
            <a:ext uri="{FF2B5EF4-FFF2-40B4-BE49-F238E27FC236}">
              <a16:creationId xmlns:a16="http://schemas.microsoft.com/office/drawing/2014/main" id="{00000000-0008-0000-0100-000007000000}"/>
            </a:ext>
          </a:extLst>
        </xdr:cNvPr>
        <xdr:cNvCxnSpPr/>
      </xdr:nvCxnSpPr>
      <xdr:spPr>
        <a:xfrm flipH="1">
          <a:off x="9972675" y="3895725"/>
          <a:ext cx="383382" cy="1920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48229</xdr:colOff>
      <xdr:row>0</xdr:row>
      <xdr:rowOff>180070</xdr:rowOff>
    </xdr:from>
    <xdr:to>
      <xdr:col>10</xdr:col>
      <xdr:colOff>312965</xdr:colOff>
      <xdr:row>3</xdr:row>
      <xdr:rowOff>176893</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3041800" y="180070"/>
          <a:ext cx="18688808" cy="143918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u="sng" baseline="0">
              <a:solidFill>
                <a:schemeClr val="lt1"/>
              </a:solidFill>
              <a:effectLst/>
              <a:latin typeface="+mn-lt"/>
              <a:ea typeface="+mn-ea"/>
              <a:cs typeface="+mn-cs"/>
            </a:rPr>
            <a:t>Narrative  Instructions:</a:t>
          </a:r>
        </a:p>
        <a:p>
          <a:pPr marL="0" marR="0" lvl="0" indent="0" algn="l" defTabSz="914400" eaLnBrk="1" fontAlgn="auto" latinLnBrk="0" hangingPunct="1">
            <a:lnSpc>
              <a:spcPct val="100000"/>
            </a:lnSpc>
            <a:spcBef>
              <a:spcPts val="0"/>
            </a:spcBef>
            <a:spcAft>
              <a:spcPts val="0"/>
            </a:spcAft>
            <a:buClrTx/>
            <a:buSzTx/>
            <a:buFontTx/>
            <a:buNone/>
            <a:tabLst/>
            <a:defRPr/>
          </a:pPr>
          <a:r>
            <a:rPr lang="en-US" sz="1800" b="1">
              <a:solidFill>
                <a:schemeClr val="lt1"/>
              </a:solidFill>
              <a:effectLst/>
              <a:latin typeface="+mn-lt"/>
              <a:ea typeface="+mn-ea"/>
              <a:cs typeface="+mn-cs"/>
            </a:rPr>
            <a:t>This tab provides a more thorough description of each expenditure and the impact of dollars spent in each budget and service category. Think of this as an  accompanying story to your Expenditure Report numbers to help understand how and where you spent your money</a:t>
          </a:r>
          <a:r>
            <a:rPr lang="en-US" sz="1800" b="1" baseline="0">
              <a:solidFill>
                <a:schemeClr val="lt1"/>
              </a:solidFill>
              <a:effectLst/>
              <a:latin typeface="+mn-lt"/>
              <a:ea typeface="+mn-ea"/>
              <a:cs typeface="+mn-cs"/>
            </a:rPr>
            <a:t> and</a:t>
          </a:r>
          <a:r>
            <a:rPr lang="en-US" sz="1800" b="1">
              <a:solidFill>
                <a:schemeClr val="lt1"/>
              </a:solidFill>
              <a:effectLst/>
              <a:latin typeface="+mn-lt"/>
              <a:ea typeface="+mn-ea"/>
              <a:cs typeface="+mn-cs"/>
            </a:rPr>
            <a:t> the impact of these dollars. This could include any output or outcome, any stories of impact, or general numbers of clients served in each area. Please be as detailed and specific as possible in both sections. Please do NOT just reiterate the amounts in the Expenditure Report tab. </a:t>
          </a:r>
        </a:p>
      </xdr:txBody>
    </xdr:sp>
    <xdr:clientData/>
  </xdr:twoCellAnchor>
  <xdr:twoCellAnchor>
    <xdr:from>
      <xdr:col>3</xdr:col>
      <xdr:colOff>284236</xdr:colOff>
      <xdr:row>15</xdr:row>
      <xdr:rowOff>196851</xdr:rowOff>
    </xdr:from>
    <xdr:to>
      <xdr:col>8</xdr:col>
      <xdr:colOff>0</xdr:colOff>
      <xdr:row>16</xdr:row>
      <xdr:rowOff>585107</xdr:rowOff>
    </xdr:to>
    <xdr:sp macro="" textlink="">
      <xdr:nvSpPr>
        <xdr:cNvPr id="6" name="Rectangle 2">
          <a:extLst>
            <a:ext uri="{FF2B5EF4-FFF2-40B4-BE49-F238E27FC236}">
              <a16:creationId xmlns:a16="http://schemas.microsoft.com/office/drawing/2014/main" id="{00000000-0008-0000-0200-000003000000}"/>
            </a:ext>
          </a:extLst>
        </xdr:cNvPr>
        <xdr:cNvSpPr/>
      </xdr:nvSpPr>
      <xdr:spPr>
        <a:xfrm>
          <a:off x="10911415" y="12960351"/>
          <a:ext cx="9336014" cy="15312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800" b="1" u="none">
              <a:solidFill>
                <a:schemeClr val="lt1"/>
              </a:solidFill>
              <a:effectLst/>
              <a:latin typeface="+mn-lt"/>
              <a:ea typeface="+mn-ea"/>
              <a:cs typeface="+mn-cs"/>
            </a:rPr>
            <a:t>Please include detailed and specific information regarding how M110 funds were in the reporting quarter. </a:t>
          </a:r>
        </a:p>
        <a:p>
          <a:r>
            <a:rPr lang="en-US" sz="1800" b="1">
              <a:solidFill>
                <a:schemeClr val="lt1"/>
              </a:solidFill>
              <a:effectLst/>
              <a:latin typeface="+mn-lt"/>
              <a:ea typeface="+mn-ea"/>
              <a:cs typeface="+mn-cs"/>
            </a:rPr>
            <a:t>• </a:t>
          </a:r>
          <a:r>
            <a:rPr lang="en-US" sz="1800" b="1" u="none">
              <a:solidFill>
                <a:schemeClr val="lt1"/>
              </a:solidFill>
              <a:effectLst/>
              <a:latin typeface="+mn-lt"/>
              <a:ea typeface="+mn-ea"/>
              <a:cs typeface="+mn-cs"/>
            </a:rPr>
            <a:t>How did you</a:t>
          </a:r>
          <a:r>
            <a:rPr lang="en-US" sz="1800" b="1" u="none" baseline="0">
              <a:solidFill>
                <a:schemeClr val="lt1"/>
              </a:solidFill>
              <a:effectLst/>
              <a:latin typeface="+mn-lt"/>
              <a:ea typeface="+mn-ea"/>
              <a:cs typeface="+mn-cs"/>
            </a:rPr>
            <a:t> use your</a:t>
          </a:r>
          <a:r>
            <a:rPr lang="en-US" sz="1800" b="1" u="none">
              <a:solidFill>
                <a:schemeClr val="lt1"/>
              </a:solidFill>
              <a:effectLst/>
              <a:latin typeface="+mn-lt"/>
              <a:ea typeface="+mn-ea"/>
              <a:cs typeface="+mn-cs"/>
            </a:rPr>
            <a:t> funding  to expand, initiate, or continue services? </a:t>
          </a:r>
        </a:p>
        <a:p>
          <a:r>
            <a:rPr lang="en-US" sz="1800" b="1">
              <a:solidFill>
                <a:schemeClr val="lt1"/>
              </a:solidFill>
              <a:effectLst/>
              <a:latin typeface="+mn-lt"/>
              <a:ea typeface="+mn-ea"/>
              <a:cs typeface="+mn-cs"/>
            </a:rPr>
            <a:t>• </a:t>
          </a:r>
          <a:r>
            <a:rPr lang="en-US" sz="1800" b="1" u="none">
              <a:solidFill>
                <a:schemeClr val="lt1"/>
              </a:solidFill>
              <a:effectLst/>
              <a:latin typeface="+mn-lt"/>
              <a:ea typeface="+mn-ea"/>
              <a:cs typeface="+mn-cs"/>
            </a:rPr>
            <a:t>How did you work towards accomplishing your OAC-approved Scope of Work? </a:t>
          </a:r>
        </a:p>
        <a:p>
          <a:r>
            <a:rPr lang="en-US" sz="1800" b="1">
              <a:solidFill>
                <a:schemeClr val="lt1"/>
              </a:solidFill>
              <a:effectLst/>
              <a:latin typeface="+mn-lt"/>
              <a:ea typeface="+mn-ea"/>
              <a:cs typeface="+mn-cs"/>
            </a:rPr>
            <a:t>• </a:t>
          </a:r>
          <a:r>
            <a:rPr lang="en-US" sz="1800" b="1" u="none">
              <a:solidFill>
                <a:schemeClr val="lt1"/>
              </a:solidFill>
              <a:effectLst/>
              <a:latin typeface="+mn-lt"/>
              <a:ea typeface="+mn-ea"/>
              <a:cs typeface="+mn-cs"/>
            </a:rPr>
            <a:t>How did you use these funds to serve community needs?</a:t>
          </a:r>
        </a:p>
        <a:p>
          <a:endParaRPr lang="en-US" sz="1800" b="1" u="none">
            <a:solidFill>
              <a:schemeClr val="lt1"/>
            </a:solidFill>
            <a:effectLst/>
            <a:latin typeface="+mn-lt"/>
            <a:ea typeface="+mn-ea"/>
            <a:cs typeface="+mn-cs"/>
          </a:endParaRPr>
        </a:p>
      </xdr:txBody>
    </xdr:sp>
    <xdr:clientData/>
  </xdr:twoCellAnchor>
  <xdr:twoCellAnchor>
    <xdr:from>
      <xdr:col>3</xdr:col>
      <xdr:colOff>418040</xdr:colOff>
      <xdr:row>8</xdr:row>
      <xdr:rowOff>454631</xdr:rowOff>
    </xdr:from>
    <xdr:to>
      <xdr:col>8</xdr:col>
      <xdr:colOff>54427</xdr:colOff>
      <xdr:row>10</xdr:row>
      <xdr:rowOff>1224643</xdr:rowOff>
    </xdr:to>
    <xdr:sp macro="" textlink="">
      <xdr:nvSpPr>
        <xdr:cNvPr id="3" name="Rectangle 2">
          <a:extLst>
            <a:ext uri="{FF2B5EF4-FFF2-40B4-BE49-F238E27FC236}">
              <a16:creationId xmlns:a16="http://schemas.microsoft.com/office/drawing/2014/main" id="{1BEFA89E-E864-4BCD-BC82-015E0FCD3B52}"/>
            </a:ext>
          </a:extLst>
        </xdr:cNvPr>
        <xdr:cNvSpPr/>
      </xdr:nvSpPr>
      <xdr:spPr>
        <a:xfrm>
          <a:off x="11045219" y="5911095"/>
          <a:ext cx="9256637" cy="3763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800" b="1" u="none">
              <a:solidFill>
                <a:schemeClr val="lt1"/>
              </a:solidFill>
              <a:effectLst/>
              <a:latin typeface="+mn-lt"/>
              <a:ea typeface="+mn-ea"/>
              <a:cs typeface="+mn-cs"/>
            </a:rPr>
            <a:t>Tell the story of how you used M110 funds in the</a:t>
          </a:r>
          <a:r>
            <a:rPr lang="en-US" sz="1800" b="1" u="none" baseline="0">
              <a:solidFill>
                <a:schemeClr val="lt1"/>
              </a:solidFill>
              <a:effectLst/>
              <a:latin typeface="+mn-lt"/>
              <a:ea typeface="+mn-ea"/>
              <a:cs typeface="+mn-cs"/>
            </a:rPr>
            <a:t> reporting</a:t>
          </a:r>
          <a:r>
            <a:rPr lang="en-US" sz="1800" b="1" u="none">
              <a:solidFill>
                <a:schemeClr val="lt1"/>
              </a:solidFill>
              <a:effectLst/>
              <a:latin typeface="+mn-lt"/>
              <a:ea typeface="+mn-ea"/>
              <a:cs typeface="+mn-cs"/>
            </a:rPr>
            <a:t> quarter</a:t>
          </a:r>
          <a:r>
            <a:rPr lang="en-US" sz="1800" b="1" u="none" baseline="0">
              <a:solidFill>
                <a:schemeClr val="lt1"/>
              </a:solidFill>
              <a:effectLst/>
              <a:latin typeface="+mn-lt"/>
              <a:ea typeface="+mn-ea"/>
              <a:cs typeface="+mn-cs"/>
            </a:rPr>
            <a:t> </a:t>
          </a:r>
          <a:r>
            <a:rPr lang="en-US" sz="1800" b="1" u="none">
              <a:solidFill>
                <a:schemeClr val="lt1"/>
              </a:solidFill>
              <a:effectLst/>
              <a:latin typeface="+mn-lt"/>
              <a:ea typeface="+mn-ea"/>
              <a:cs typeface="+mn-cs"/>
            </a:rPr>
            <a:t>to provide the services outlined in your grant agreement. How did you spend M110 funds?</a:t>
          </a:r>
          <a:br>
            <a:rPr lang="en-US" sz="1800" b="1" u="none">
              <a:solidFill>
                <a:schemeClr val="lt1"/>
              </a:solidFill>
              <a:effectLst/>
              <a:latin typeface="+mn-lt"/>
              <a:ea typeface="+mn-ea"/>
              <a:cs typeface="+mn-cs"/>
            </a:rPr>
          </a:br>
          <a:r>
            <a:rPr lang="en-US" sz="1800" b="1">
              <a:solidFill>
                <a:schemeClr val="lt1"/>
              </a:solidFill>
              <a:effectLst/>
              <a:latin typeface="+mn-lt"/>
              <a:ea typeface="+mn-ea"/>
              <a:cs typeface="+mn-cs"/>
            </a:rPr>
            <a:t>•</a:t>
          </a:r>
          <a:r>
            <a:rPr lang="en-US" sz="1800" b="1" baseline="0">
              <a:solidFill>
                <a:schemeClr val="lt1"/>
              </a:solidFill>
              <a:effectLst/>
              <a:latin typeface="+mn-lt"/>
              <a:ea typeface="+mn-ea"/>
              <a:cs typeface="+mn-cs"/>
            </a:rPr>
            <a:t> </a:t>
          </a:r>
          <a:r>
            <a:rPr lang="en-US" sz="1800" b="1" u="sng">
              <a:solidFill>
                <a:schemeClr val="lt1"/>
              </a:solidFill>
              <a:effectLst/>
              <a:latin typeface="+mn-lt"/>
              <a:ea typeface="+mn-ea"/>
              <a:cs typeface="+mn-cs"/>
            </a:rPr>
            <a:t>Personnel:</a:t>
          </a:r>
          <a:r>
            <a:rPr lang="en-US" sz="1800" b="0" u="sng">
              <a:solidFill>
                <a:schemeClr val="lt1"/>
              </a:solidFill>
              <a:effectLst/>
              <a:latin typeface="+mn-lt"/>
              <a:ea typeface="+mn-ea"/>
              <a:cs typeface="+mn-cs"/>
            </a:rPr>
            <a:t> </a:t>
          </a:r>
          <a:r>
            <a:rPr lang="en-US" sz="1800" b="1" u="none">
              <a:solidFill>
                <a:schemeClr val="lt1"/>
              </a:solidFill>
              <a:effectLst/>
              <a:latin typeface="+mn-lt"/>
              <a:ea typeface="+mn-ea"/>
              <a:cs typeface="+mn-cs"/>
            </a:rPr>
            <a:t>Please discuss your employees funded by M110. List position title, FTE, salary (including benefits or COLA increases).</a:t>
          </a:r>
        </a:p>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chemeClr val="lt1"/>
              </a:solidFill>
              <a:effectLst/>
              <a:latin typeface="+mn-lt"/>
              <a:ea typeface="+mn-ea"/>
              <a:cs typeface="+mn-cs"/>
            </a:rPr>
            <a:t>• </a:t>
          </a:r>
          <a:r>
            <a:rPr lang="en-US" sz="1800" b="1" u="sng">
              <a:solidFill>
                <a:schemeClr val="lt1"/>
              </a:solidFill>
              <a:effectLst/>
              <a:latin typeface="+mn-lt"/>
              <a:ea typeface="+mn-ea"/>
              <a:cs typeface="+mn-cs"/>
            </a:rPr>
            <a:t>Program</a:t>
          </a:r>
          <a:r>
            <a:rPr lang="en-US" sz="1800" b="1" u="sng" baseline="0">
              <a:solidFill>
                <a:schemeClr val="lt1"/>
              </a:solidFill>
              <a:effectLst/>
              <a:latin typeface="+mn-lt"/>
              <a:ea typeface="+mn-ea"/>
              <a:cs typeface="+mn-cs"/>
            </a:rPr>
            <a:t> Staff Training: </a:t>
          </a:r>
          <a:r>
            <a:rPr lang="en-US" sz="1800" b="1" baseline="0">
              <a:solidFill>
                <a:schemeClr val="lt1"/>
              </a:solidFill>
              <a:effectLst/>
              <a:latin typeface="+mn-lt"/>
              <a:ea typeface="+mn-ea"/>
              <a:cs typeface="+mn-cs"/>
            </a:rPr>
            <a:t>Did your employees need to be certified or have a certification that required continuing education units? Did you offer culturally specific training?</a:t>
          </a:r>
          <a:endParaRPr lang="en-US" sz="1800" b="1" u="sng">
            <a:solidFill>
              <a:schemeClr val="lt1"/>
            </a:solidFill>
            <a:effectLst/>
            <a:latin typeface="+mn-lt"/>
            <a:ea typeface="+mn-ea"/>
            <a:cs typeface="+mn-cs"/>
          </a:endParaRPr>
        </a:p>
        <a:p>
          <a:r>
            <a:rPr lang="en-US" sz="1800" b="1">
              <a:solidFill>
                <a:schemeClr val="lt1"/>
              </a:solidFill>
              <a:effectLst/>
              <a:latin typeface="+mn-lt"/>
              <a:ea typeface="+mn-ea"/>
              <a:cs typeface="+mn-cs"/>
            </a:rPr>
            <a:t>• </a:t>
          </a:r>
          <a:r>
            <a:rPr lang="en-US" sz="1800" b="1" u="sng">
              <a:solidFill>
                <a:schemeClr val="lt1"/>
              </a:solidFill>
              <a:effectLst/>
              <a:latin typeface="+mn-lt"/>
              <a:ea typeface="+mn-ea"/>
              <a:cs typeface="+mn-cs"/>
            </a:rPr>
            <a:t>Services</a:t>
          </a:r>
          <a:r>
            <a:rPr lang="en-US" sz="1800" b="1" u="sng" baseline="0">
              <a:solidFill>
                <a:schemeClr val="lt1"/>
              </a:solidFill>
              <a:effectLst/>
              <a:latin typeface="+mn-lt"/>
              <a:ea typeface="+mn-ea"/>
              <a:cs typeface="+mn-cs"/>
            </a:rPr>
            <a:t> and Supplies: </a:t>
          </a:r>
          <a:r>
            <a:rPr lang="en-US" sz="1800" b="1" u="none">
              <a:solidFill>
                <a:schemeClr val="lt1"/>
              </a:solidFill>
              <a:effectLst/>
              <a:latin typeface="+mn-lt"/>
              <a:ea typeface="+mn-ea"/>
              <a:cs typeface="+mn-cs"/>
            </a:rPr>
            <a:t> What were your client needs? List any direct service costs or supplies (i.e., contingency management, housing vouchers, food, transportation, etc.) purchased in the previous quarter.</a:t>
          </a:r>
        </a:p>
        <a:p>
          <a:r>
            <a:rPr lang="en-US" sz="1800" b="1">
              <a:solidFill>
                <a:schemeClr val="lt1"/>
              </a:solidFill>
              <a:effectLst/>
              <a:latin typeface="+mn-lt"/>
              <a:ea typeface="+mn-ea"/>
              <a:cs typeface="+mn-cs"/>
            </a:rPr>
            <a:t>• </a:t>
          </a:r>
          <a:r>
            <a:rPr lang="en-US" sz="1800" b="1" u="sng">
              <a:solidFill>
                <a:schemeClr val="lt1"/>
              </a:solidFill>
              <a:effectLst/>
              <a:latin typeface="+mn-lt"/>
              <a:ea typeface="+mn-ea"/>
              <a:cs typeface="+mn-cs"/>
            </a:rPr>
            <a:t>Capital</a:t>
          </a:r>
          <a:r>
            <a:rPr lang="en-US" sz="1800" b="1" u="sng" baseline="0">
              <a:solidFill>
                <a:schemeClr val="lt1"/>
              </a:solidFill>
              <a:effectLst/>
              <a:latin typeface="+mn-lt"/>
              <a:ea typeface="+mn-ea"/>
              <a:cs typeface="+mn-cs"/>
            </a:rPr>
            <a:t> Outlays</a:t>
          </a:r>
          <a:r>
            <a:rPr lang="en-US" sz="1800" b="1" u="none" baseline="0">
              <a:solidFill>
                <a:schemeClr val="lt1"/>
              </a:solidFill>
              <a:effectLst/>
              <a:latin typeface="+mn-lt"/>
              <a:ea typeface="+mn-ea"/>
              <a:cs typeface="+mn-cs"/>
            </a:rPr>
            <a:t>: What were your costs associated with constructing housing units or renovating a building? Did you purchase a vehicle? Itemize these expenses.</a:t>
          </a:r>
          <a:endParaRPr lang="en-US" sz="1800" b="1" u="none">
            <a:solidFill>
              <a:schemeClr val="lt1"/>
            </a:solidFill>
            <a:effectLst/>
            <a:latin typeface="+mn-lt"/>
            <a:ea typeface="+mn-ea"/>
            <a:cs typeface="+mn-cs"/>
          </a:endParaRPr>
        </a:p>
        <a:p>
          <a:r>
            <a:rPr lang="en-US" sz="1800" b="1">
              <a:solidFill>
                <a:schemeClr val="lt1"/>
              </a:solidFill>
              <a:effectLst/>
              <a:latin typeface="+mn-lt"/>
              <a:ea typeface="+mn-ea"/>
              <a:cs typeface="+mn-cs"/>
            </a:rPr>
            <a:t>• </a:t>
          </a:r>
          <a:r>
            <a:rPr lang="en-US" sz="1800" b="1" u="sng">
              <a:solidFill>
                <a:schemeClr val="lt1"/>
              </a:solidFill>
              <a:effectLst/>
              <a:latin typeface="+mn-lt"/>
              <a:ea typeface="+mn-ea"/>
              <a:cs typeface="+mn-cs"/>
            </a:rPr>
            <a:t>Admin</a:t>
          </a:r>
          <a:r>
            <a:rPr lang="en-US" sz="1800" b="1" u="sng" baseline="0">
              <a:solidFill>
                <a:schemeClr val="lt1"/>
              </a:solidFill>
              <a:effectLst/>
              <a:latin typeface="+mn-lt"/>
              <a:ea typeface="+mn-ea"/>
              <a:cs typeface="+mn-cs"/>
            </a:rPr>
            <a:t> Costs</a:t>
          </a:r>
          <a:r>
            <a:rPr lang="en-US" sz="1800" b="1" u="none" baseline="0">
              <a:solidFill>
                <a:schemeClr val="lt1"/>
              </a:solidFill>
              <a:effectLst/>
              <a:latin typeface="+mn-lt"/>
              <a:ea typeface="+mn-ea"/>
              <a:cs typeface="+mn-cs"/>
            </a:rPr>
            <a:t>: List expenses related to service delivery (e.g., mileage, office rent, utilities, insurance, payroll, bookkeeping, HR,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sites/OHABehavioralHealth/Shared%20Documents/General/M110/Budget/Budget%20Survey%20Template/Archive/Budget%20Template%20Survey%20(NEW)(3.14.202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Report Survey"/>
      <sheetName val="Budget Report Charts (2)"/>
      <sheetName val="Certification"/>
      <sheetName val="Data Entry Import"/>
      <sheetName val="Data Validation"/>
      <sheetName val="Dropdown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C6BC-E775-4F54-8DD8-61E5F4EFD52B}">
  <sheetPr codeName="Sheet1">
    <tabColor theme="0" tint="-0.14999847407452621"/>
  </sheetPr>
  <dimension ref="A1:X27"/>
  <sheetViews>
    <sheetView showGridLines="0" tabSelected="1" zoomScale="80" zoomScaleNormal="80" workbookViewId="0">
      <selection activeCell="C8" sqref="C8:C9"/>
    </sheetView>
  </sheetViews>
  <sheetFormatPr defaultColWidth="9.140625" defaultRowHeight="15.75" x14ac:dyDescent="0.25"/>
  <cols>
    <col min="1" max="1" width="2.85546875" style="5" customWidth="1"/>
    <col min="2" max="2" width="30.140625" style="6" customWidth="1"/>
    <col min="3" max="3" width="151.42578125" style="7" customWidth="1"/>
    <col min="4" max="4" width="124.140625" style="5" customWidth="1"/>
    <col min="5" max="16384" width="9.140625" style="5"/>
  </cols>
  <sheetData>
    <row r="1" spans="1:22" ht="16.5" thickBot="1" x14ac:dyDescent="0.3"/>
    <row r="2" spans="1:22" ht="80.25" customHeight="1" thickBot="1" x14ac:dyDescent="0.3">
      <c r="B2" s="130" t="s">
        <v>0</v>
      </c>
      <c r="C2" s="141" t="str">
        <f>_xlfn.CONCAT("Oregon Health Authority (OHA) Public Health Division provides grant funding to organizations for work related to M110 
• This report is used by BHRN Partners to report expenditures of M110 funds for reporting period: ", 'Data Entry Import'!B10, "
• Once the workbook has been completed, certify the report by signing the Authorized Agent Signature.")</f>
        <v>Oregon Health Authority (OHA) Public Health Division provides grant funding to organizations for work related to M110 
• This report is used by BHRN Partners to report expenditures of M110 funds for reporting period: 10/1/23 - 12/31/23
• Once the workbook has been completed, certify the report by signing the Authorized Agent Signature.</v>
      </c>
      <c r="D2" s="142"/>
    </row>
    <row r="4" spans="1:22" ht="23.25" x14ac:dyDescent="0.25">
      <c r="B4" s="113" t="s">
        <v>1</v>
      </c>
      <c r="C4" s="114" t="s">
        <v>2</v>
      </c>
      <c r="D4" s="114" t="s">
        <v>3</v>
      </c>
    </row>
    <row r="5" spans="1:22" ht="149.44999999999999" customHeight="1" x14ac:dyDescent="0.25">
      <c r="B5" s="131" t="s">
        <v>4</v>
      </c>
      <c r="C5" s="132" t="s">
        <v>436</v>
      </c>
      <c r="D5" s="133" t="str">
        <f>_xlfn.CONCAT("• Please save this file using the following format: GrantNumber_BhrnName_OrgName_QuarterEndDateMMDDYYY for example the Q3  expenditure report for the Baker County New Directions NW would be: 176574_Baker_New Directions NW_", 'Data Entry Import'!B11, "
• Please fill in applicable cells highlighted in blue.
• DO NOT ATTEMPT TO OVERIDE GREY CELLS.")</f>
        <v>• Please save this file using the following format: GrantNumber_BhrnName_OrgName_QuarterEndDateMMDDYYY for example the Q3  expenditure report for the Baker County New Directions NW would be: 176574_Baker_New Directions NW_20231232
• Please fill in applicable cells highlighted in blue.
• DO NOT ATTEMPT TO OVERIDE GREY CELLS.</v>
      </c>
    </row>
    <row r="6" spans="1:22" ht="409.6" customHeight="1" x14ac:dyDescent="0.25">
      <c r="A6" s="143"/>
      <c r="B6" s="146" t="s">
        <v>5</v>
      </c>
      <c r="C6" s="144" t="s">
        <v>441</v>
      </c>
      <c r="D6" s="148" t="s">
        <v>438</v>
      </c>
    </row>
    <row r="7" spans="1:22" ht="275.45" customHeight="1" x14ac:dyDescent="0.25">
      <c r="A7" s="143"/>
      <c r="B7" s="147"/>
      <c r="C7" s="145"/>
      <c r="D7" s="149"/>
    </row>
    <row r="8" spans="1:22" ht="409.5" customHeight="1" x14ac:dyDescent="0.25">
      <c r="A8" s="143"/>
      <c r="B8" s="150" t="s">
        <v>6</v>
      </c>
      <c r="C8" s="144" t="s">
        <v>442</v>
      </c>
      <c r="D8" s="148" t="s">
        <v>7</v>
      </c>
    </row>
    <row r="9" spans="1:22" ht="128.1" customHeight="1" x14ac:dyDescent="0.25">
      <c r="A9" s="54"/>
      <c r="B9" s="151"/>
      <c r="C9" s="145"/>
      <c r="D9" s="149"/>
    </row>
    <row r="10" spans="1:22" ht="122.45" customHeight="1" x14ac:dyDescent="0.25">
      <c r="B10" s="136" t="s">
        <v>8</v>
      </c>
      <c r="C10" s="134" t="s">
        <v>443</v>
      </c>
      <c r="D10" s="135" t="s">
        <v>444</v>
      </c>
    </row>
    <row r="11" spans="1:22" x14ac:dyDescent="0.25">
      <c r="J11" s="139"/>
      <c r="K11" s="139"/>
      <c r="L11" s="139"/>
      <c r="M11" s="139"/>
      <c r="N11" s="139"/>
      <c r="O11" s="139"/>
      <c r="P11" s="139"/>
      <c r="Q11" s="139"/>
      <c r="R11" s="139"/>
      <c r="S11" s="139"/>
      <c r="T11" s="139"/>
      <c r="U11" s="139"/>
      <c r="V11" s="139"/>
    </row>
    <row r="12" spans="1:22" x14ac:dyDescent="0.25">
      <c r="J12" s="139"/>
      <c r="K12" s="139"/>
      <c r="L12" s="139"/>
      <c r="M12" s="139"/>
      <c r="N12" s="139"/>
      <c r="O12" s="139"/>
      <c r="P12" s="139"/>
      <c r="Q12" s="139"/>
      <c r="R12" s="139"/>
      <c r="S12" s="139"/>
      <c r="T12" s="139"/>
      <c r="U12" s="139"/>
      <c r="V12" s="139"/>
    </row>
    <row r="13" spans="1:22" x14ac:dyDescent="0.25">
      <c r="J13" s="139"/>
      <c r="K13" s="139"/>
      <c r="L13" s="139"/>
      <c r="M13" s="139"/>
      <c r="N13" s="139"/>
      <c r="O13" s="139"/>
      <c r="P13" s="139"/>
      <c r="Q13" s="139"/>
      <c r="R13" s="139"/>
      <c r="S13" s="139"/>
      <c r="T13" s="139"/>
      <c r="U13" s="139"/>
      <c r="V13" s="139"/>
    </row>
    <row r="23" spans="12:24" x14ac:dyDescent="0.25">
      <c r="L23" s="140"/>
      <c r="M23" s="139"/>
      <c r="N23" s="139"/>
      <c r="O23" s="139"/>
      <c r="P23" s="139"/>
      <c r="Q23" s="139"/>
      <c r="R23" s="139"/>
      <c r="S23" s="139"/>
      <c r="T23" s="139"/>
      <c r="U23" s="139"/>
      <c r="V23" s="139"/>
      <c r="W23" s="139"/>
      <c r="X23" s="139"/>
    </row>
    <row r="24" spans="12:24" x14ac:dyDescent="0.25">
      <c r="L24" s="139"/>
      <c r="M24" s="139"/>
      <c r="N24" s="139"/>
      <c r="O24" s="139"/>
      <c r="P24" s="139"/>
      <c r="Q24" s="139"/>
      <c r="R24" s="139"/>
      <c r="S24" s="139"/>
      <c r="T24" s="139"/>
      <c r="U24" s="139"/>
      <c r="V24" s="139"/>
      <c r="W24" s="139"/>
      <c r="X24" s="139"/>
    </row>
    <row r="25" spans="12:24" x14ac:dyDescent="0.25">
      <c r="L25" s="139"/>
      <c r="M25" s="139"/>
      <c r="N25" s="139"/>
      <c r="O25" s="139"/>
      <c r="P25" s="139"/>
      <c r="Q25" s="139"/>
      <c r="R25" s="139"/>
      <c r="S25" s="139"/>
      <c r="T25" s="139"/>
      <c r="U25" s="139"/>
      <c r="V25" s="139"/>
      <c r="W25" s="139"/>
      <c r="X25" s="139"/>
    </row>
    <row r="26" spans="12:24" x14ac:dyDescent="0.25">
      <c r="L26" s="139"/>
      <c r="M26" s="139"/>
      <c r="N26" s="139"/>
      <c r="O26" s="139"/>
      <c r="P26" s="139"/>
      <c r="Q26" s="139"/>
      <c r="R26" s="139"/>
      <c r="S26" s="139"/>
      <c r="T26" s="139"/>
      <c r="U26" s="139"/>
      <c r="V26" s="139"/>
      <c r="W26" s="139"/>
      <c r="X26" s="139"/>
    </row>
    <row r="27" spans="12:24" x14ac:dyDescent="0.25">
      <c r="L27" s="139"/>
      <c r="M27" s="139"/>
      <c r="N27" s="139"/>
      <c r="O27" s="139"/>
      <c r="P27" s="139"/>
      <c r="Q27" s="139"/>
      <c r="R27" s="139"/>
      <c r="S27" s="139"/>
      <c r="T27" s="139"/>
      <c r="U27" s="139"/>
      <c r="V27" s="139"/>
      <c r="W27" s="139"/>
      <c r="X27" s="139"/>
    </row>
  </sheetData>
  <sheetProtection algorithmName="SHA-512" hashValue="AA5mpbvWauG07YVJcoR2Y5fchlS2smfmL9cpQMO2hiUe/7SKkFYHS3wje3qyTdur966/reSvbGz8qYzDpkEXkw==" saltValue="ZBKJpOJfopW/Uodn+Ra5Bg==" spinCount="100000" sheet="1" objects="1" scenarios="1" selectLockedCells="1"/>
  <mergeCells count="10">
    <mergeCell ref="J11:V13"/>
    <mergeCell ref="L23:X27"/>
    <mergeCell ref="C2:D2"/>
    <mergeCell ref="A6:A8"/>
    <mergeCell ref="C6:C7"/>
    <mergeCell ref="B6:B7"/>
    <mergeCell ref="D6:D7"/>
    <mergeCell ref="C8:C9"/>
    <mergeCell ref="D8:D9"/>
    <mergeCell ref="B8:B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0C5EE-8452-4DBD-8C14-84297C7AB05B}">
  <sheetPr>
    <tabColor theme="8" tint="0.79998168889431442"/>
    <pageSetUpPr fitToPage="1"/>
  </sheetPr>
  <dimension ref="A1:BU40"/>
  <sheetViews>
    <sheetView showGridLines="0" zoomScale="70" zoomScaleNormal="70" workbookViewId="0">
      <selection activeCell="D6" sqref="D6"/>
    </sheetView>
  </sheetViews>
  <sheetFormatPr defaultColWidth="9.140625" defaultRowHeight="18.75" x14ac:dyDescent="0.3"/>
  <cols>
    <col min="1" max="1" width="4" style="22" customWidth="1"/>
    <col min="2" max="2" width="3.85546875" style="13" customWidth="1"/>
    <col min="3" max="3" width="77" style="13" customWidth="1"/>
    <col min="4" max="7" width="32.140625" style="13" customWidth="1"/>
    <col min="8" max="8" width="22.85546875" style="13" customWidth="1"/>
    <col min="9" max="9" width="39.42578125" style="13" customWidth="1"/>
    <col min="10" max="10" width="30.42578125" style="13" customWidth="1"/>
    <col min="11" max="11" width="8.140625" style="13" customWidth="1"/>
    <col min="12" max="13" width="31.42578125" style="13" customWidth="1"/>
    <col min="14" max="14" width="20.42578125" style="13" bestFit="1" customWidth="1"/>
    <col min="15" max="18" width="9.140625" style="13" customWidth="1"/>
    <col min="19" max="19" width="47.140625" style="13" customWidth="1"/>
    <col min="20" max="62" width="9.140625" style="13" customWidth="1"/>
    <col min="63" max="16384" width="9.140625" style="13"/>
  </cols>
  <sheetData>
    <row r="1" spans="1:73" s="22" customFormat="1" ht="19.5" thickBot="1" x14ac:dyDescent="0.35">
      <c r="A1" s="28"/>
      <c r="B1" s="28"/>
      <c r="C1" s="40"/>
      <c r="D1" s="40"/>
      <c r="E1" s="40"/>
      <c r="F1" s="40"/>
      <c r="G1" s="40"/>
      <c r="H1" s="40"/>
      <c r="I1" s="40"/>
      <c r="J1" s="28"/>
    </row>
    <row r="2" spans="1:73" s="22" customFormat="1" ht="24" thickBot="1" x14ac:dyDescent="0.4">
      <c r="B2" s="50"/>
      <c r="C2" s="50"/>
      <c r="D2" s="115"/>
      <c r="E2" s="158" t="s">
        <v>9</v>
      </c>
      <c r="F2" s="158"/>
      <c r="G2" s="115"/>
      <c r="H2" s="50"/>
      <c r="I2" s="82" t="s">
        <v>10</v>
      </c>
      <c r="K2" s="26"/>
      <c r="L2" s="35"/>
      <c r="M2" s="41"/>
      <c r="N2" s="26"/>
    </row>
    <row r="3" spans="1:73" s="22" customFormat="1" ht="23.25" x14ac:dyDescent="0.35">
      <c r="B3" s="50"/>
      <c r="C3" s="50"/>
      <c r="D3" s="115"/>
      <c r="E3" s="158" t="s">
        <v>11</v>
      </c>
      <c r="F3" s="158"/>
      <c r="G3" s="115"/>
      <c r="H3" s="50"/>
      <c r="I3" s="83" t="s">
        <v>12</v>
      </c>
      <c r="K3" s="26"/>
      <c r="L3" s="37"/>
      <c r="M3" s="37"/>
      <c r="N3" s="26"/>
    </row>
    <row r="4" spans="1:73" s="22" customFormat="1" ht="24" thickBot="1" x14ac:dyDescent="0.4">
      <c r="B4" s="50"/>
      <c r="C4" s="50"/>
      <c r="D4" s="158" t="str">
        <f>_xlfn.CONCAT("Behavioral Health Measure 110 - Quarterly Expenditure Report: ", 'Data Entry Import'!B10)</f>
        <v>Behavioral Health Measure 110 - Quarterly Expenditure Report: 10/1/23 - 12/31/23</v>
      </c>
      <c r="E4" s="158"/>
      <c r="F4" s="158"/>
      <c r="G4" s="158"/>
      <c r="H4" s="50"/>
      <c r="I4" s="84" t="s">
        <v>13</v>
      </c>
      <c r="K4" s="26"/>
      <c r="L4" s="29"/>
      <c r="M4" s="29"/>
      <c r="N4" s="26"/>
      <c r="BK4" s="28"/>
    </row>
    <row r="5" spans="1:73" s="22" customFormat="1" ht="19.5" thickBot="1" x14ac:dyDescent="0.35">
      <c r="B5" s="39"/>
      <c r="C5" s="31"/>
      <c r="D5" s="31"/>
      <c r="E5" s="31"/>
      <c r="F5" s="31"/>
      <c r="G5" s="31"/>
      <c r="H5" s="31"/>
      <c r="L5" s="26"/>
      <c r="N5" s="26"/>
    </row>
    <row r="6" spans="1:73" s="22" customFormat="1" ht="24" thickBot="1" x14ac:dyDescent="0.4">
      <c r="B6" s="39"/>
      <c r="C6" s="85" t="s">
        <v>14</v>
      </c>
      <c r="D6" s="125"/>
      <c r="E6" s="26"/>
      <c r="F6" s="31"/>
      <c r="G6" s="31"/>
      <c r="H6" s="31"/>
      <c r="I6" s="31"/>
      <c r="J6" s="31"/>
      <c r="L6" s="35"/>
      <c r="N6" s="35"/>
    </row>
    <row r="7" spans="1:73" s="22" customFormat="1" ht="23.25" x14ac:dyDescent="0.3">
      <c r="B7" s="33"/>
      <c r="C7" s="85" t="s">
        <v>15</v>
      </c>
      <c r="D7" s="86" t="str">
        <f>IFERROR(INDEX('Data Validation'!X:X,MATCH('Expenditure Report'!$D$6,Grant_Agreement,0)),"")</f>
        <v/>
      </c>
      <c r="E7" s="26"/>
      <c r="F7" s="31"/>
      <c r="G7" s="31"/>
      <c r="H7" s="31"/>
      <c r="I7" s="31"/>
      <c r="J7" s="31"/>
      <c r="L7" s="29"/>
      <c r="N7" s="29"/>
    </row>
    <row r="8" spans="1:73" s="22" customFormat="1" ht="23.25" x14ac:dyDescent="0.35">
      <c r="B8" s="21"/>
      <c r="C8" s="87" t="s">
        <v>16</v>
      </c>
      <c r="D8" s="86" t="str">
        <f>IFERROR(INDEX('Data Validation'!D:D,MATCH('Expenditure Report'!$D$6,Grant_Agreement,0)),"")</f>
        <v/>
      </c>
      <c r="E8" s="26"/>
      <c r="F8" s="31"/>
      <c r="G8" s="31"/>
      <c r="H8" s="31"/>
      <c r="I8" s="31"/>
      <c r="J8" s="31"/>
      <c r="L8" s="29"/>
      <c r="M8" s="32"/>
      <c r="N8" s="32"/>
    </row>
    <row r="9" spans="1:73" s="36" customFormat="1" ht="79.5" customHeight="1" thickBot="1" x14ac:dyDescent="0.35">
      <c r="B9" s="118"/>
      <c r="C9" s="119" t="s">
        <v>17</v>
      </c>
      <c r="D9" s="124" t="str">
        <f>IFERROR(INDEX('Data Validation'!C:C,MATCH('Expenditure Report'!$D$6,Grant_Agreement,0)),"")</f>
        <v/>
      </c>
      <c r="E9" s="120"/>
      <c r="F9" s="121"/>
      <c r="G9" s="121"/>
      <c r="H9" s="121"/>
      <c r="I9" s="121"/>
      <c r="J9" s="121"/>
      <c r="L9" s="122"/>
      <c r="M9" s="123"/>
      <c r="N9" s="123"/>
    </row>
    <row r="10" spans="1:73" s="22" customFormat="1" ht="22.5" customHeight="1" x14ac:dyDescent="0.3">
      <c r="B10" s="33"/>
      <c r="C10" s="48"/>
      <c r="D10" s="159"/>
      <c r="E10" s="159"/>
      <c r="F10" s="31"/>
      <c r="G10" s="31"/>
      <c r="H10" s="31"/>
      <c r="I10" s="21"/>
      <c r="J10" s="31"/>
      <c r="K10" s="34"/>
      <c r="L10" s="29"/>
      <c r="M10" s="32"/>
      <c r="N10" s="32"/>
    </row>
    <row r="11" spans="1:73" s="22" customFormat="1" ht="24" thickBot="1" x14ac:dyDescent="0.35">
      <c r="B11" s="160" t="s">
        <v>18</v>
      </c>
      <c r="C11" s="161"/>
      <c r="D11" s="161"/>
      <c r="E11" s="161"/>
      <c r="F11" s="161"/>
      <c r="G11" s="38"/>
      <c r="H11" s="38"/>
      <c r="I11" s="38"/>
      <c r="J11" s="47"/>
      <c r="K11" s="35"/>
      <c r="S11" s="36"/>
    </row>
    <row r="12" spans="1:73" s="22" customFormat="1" ht="49.5" customHeight="1" thickBot="1" x14ac:dyDescent="0.35">
      <c r="B12" s="88" t="s">
        <v>19</v>
      </c>
      <c r="C12" s="89" t="s">
        <v>20</v>
      </c>
      <c r="D12" s="90" t="s">
        <v>21</v>
      </c>
      <c r="E12" s="90" t="s">
        <v>439</v>
      </c>
      <c r="F12" s="90" t="s">
        <v>440</v>
      </c>
      <c r="G12" s="91" t="str">
        <f>_xlfn.CONCAT("Expenditures: ", 'Data Entry Import'!B10)</f>
        <v>Expenditures: 10/1/23 - 12/31/23</v>
      </c>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L12" s="38"/>
      <c r="BM12" s="38"/>
      <c r="BN12" s="38"/>
      <c r="BO12" s="38"/>
      <c r="BP12" s="38"/>
      <c r="BQ12" s="38"/>
      <c r="BR12" s="38"/>
      <c r="BS12" s="38"/>
      <c r="BT12" s="38"/>
      <c r="BU12" s="38"/>
    </row>
    <row r="13" spans="1:73" s="22" customFormat="1" ht="23.25" x14ac:dyDescent="0.35">
      <c r="B13" s="92" t="s">
        <v>22</v>
      </c>
      <c r="C13" s="93" t="s">
        <v>23</v>
      </c>
      <c r="D13" s="86" t="str">
        <f>IFERROR(INDEX('Data Validation'!Y:Y,MATCH('Expenditure Report'!$D$6,Grant_Agreement,0)),"")</f>
        <v/>
      </c>
      <c r="E13" s="86" t="str">
        <f>IFERROR(INDEX('Data Validation'!AF:AF,MATCH('Expenditure Report'!$D$6,Grant_Agreement,0)),"")</f>
        <v/>
      </c>
      <c r="F13" s="127">
        <f>IFERROR(E13/D13, 0)</f>
        <v>0</v>
      </c>
      <c r="G13" s="94"/>
      <c r="I13" s="29"/>
      <c r="BL13" s="152" t="s">
        <v>24</v>
      </c>
      <c r="BM13" s="152"/>
      <c r="BN13" s="152"/>
      <c r="BO13" s="152"/>
      <c r="BP13" s="152"/>
      <c r="BQ13" s="152"/>
      <c r="BR13" s="152"/>
      <c r="BS13" s="152"/>
      <c r="BT13" s="152"/>
      <c r="BU13" s="152"/>
    </row>
    <row r="14" spans="1:73" s="22" customFormat="1" ht="23.25" x14ac:dyDescent="0.35">
      <c r="B14" s="95" t="s">
        <v>25</v>
      </c>
      <c r="C14" s="96" t="s">
        <v>26</v>
      </c>
      <c r="D14" s="86" t="str">
        <f>IFERROR(INDEX('Data Validation'!Z:Z,MATCH('Expenditure Report'!$D$6,Grant_Agreement,0)),"")</f>
        <v/>
      </c>
      <c r="E14" s="86" t="str">
        <f>IFERROR(INDEX('Data Validation'!AG:AG,MATCH('Expenditure Report'!$D$6,Grant_Agreement,0)),"")</f>
        <v/>
      </c>
      <c r="F14" s="127">
        <f t="shared" ref="F14:F18" si="0">IFERROR(E14/D14, 0)</f>
        <v>0</v>
      </c>
      <c r="G14" s="97"/>
      <c r="I14" s="30"/>
      <c r="N14" s="28"/>
      <c r="O14" s="28"/>
      <c r="P14" s="28"/>
      <c r="Q14" s="28"/>
      <c r="R14" s="28"/>
      <c r="S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L14" s="4"/>
      <c r="BM14" s="4"/>
      <c r="BN14" s="4"/>
      <c r="BO14" s="4"/>
      <c r="BP14" s="4"/>
      <c r="BQ14" s="4"/>
      <c r="BR14" s="4"/>
      <c r="BS14" s="4"/>
      <c r="BT14" s="4"/>
      <c r="BU14" s="4"/>
    </row>
    <row r="15" spans="1:73" s="22" customFormat="1" ht="23.25" x14ac:dyDescent="0.35">
      <c r="B15" s="95" t="s">
        <v>27</v>
      </c>
      <c r="C15" s="96" t="s">
        <v>28</v>
      </c>
      <c r="D15" s="86" t="str">
        <f>IFERROR(INDEX('Data Validation'!AA:AA,MATCH('Expenditure Report'!$D$6,Grant_Agreement,0)),"")</f>
        <v/>
      </c>
      <c r="E15" s="86" t="str">
        <f>IFERROR(INDEX('Data Validation'!AH:AH,MATCH('Expenditure Report'!$D$6,Grant_Agreement,0)),"")</f>
        <v/>
      </c>
      <c r="F15" s="127">
        <f t="shared" si="0"/>
        <v>0</v>
      </c>
      <c r="G15" s="98"/>
      <c r="I15" s="27"/>
      <c r="N15" s="28"/>
      <c r="O15" s="28"/>
      <c r="P15" s="28"/>
      <c r="Q15" s="28"/>
      <c r="R15" s="28"/>
      <c r="S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L15" s="4"/>
      <c r="BM15" s="4"/>
      <c r="BN15" s="4"/>
      <c r="BO15" s="4"/>
      <c r="BP15" s="4"/>
      <c r="BQ15" s="4"/>
      <c r="BR15" s="4"/>
      <c r="BS15" s="4"/>
      <c r="BT15" s="4"/>
      <c r="BU15" s="4"/>
    </row>
    <row r="16" spans="1:73" s="22" customFormat="1" ht="23.25" x14ac:dyDescent="0.35">
      <c r="B16" s="95" t="s">
        <v>29</v>
      </c>
      <c r="C16" s="96" t="s">
        <v>30</v>
      </c>
      <c r="D16" s="86" t="str">
        <f>IFERROR(INDEX('Data Validation'!AB:AB,MATCH('Expenditure Report'!$D$6,Grant_Agreement,0)),"")</f>
        <v/>
      </c>
      <c r="E16" s="86" t="str">
        <f>IFERROR(INDEX('Data Validation'!AI:AI,MATCH('Expenditure Report'!$D$6,Grant_Agreement,0)),"")</f>
        <v/>
      </c>
      <c r="F16" s="127">
        <f t="shared" si="0"/>
        <v>0</v>
      </c>
      <c r="G16" s="99"/>
      <c r="I16" s="27"/>
      <c r="N16" s="28"/>
      <c r="O16" s="28"/>
      <c r="P16" s="28"/>
      <c r="Q16" s="28"/>
      <c r="R16" s="28"/>
      <c r="S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L16" s="4"/>
      <c r="BM16" s="4"/>
      <c r="BN16" s="4"/>
      <c r="BO16" s="4"/>
      <c r="BP16" s="4"/>
      <c r="BQ16" s="4"/>
      <c r="BR16" s="4"/>
      <c r="BS16" s="4"/>
      <c r="BT16" s="4"/>
      <c r="BU16" s="4"/>
    </row>
    <row r="17" spans="2:73" s="22" customFormat="1" ht="24" thickBot="1" x14ac:dyDescent="0.4">
      <c r="B17" s="95" t="s">
        <v>31</v>
      </c>
      <c r="C17" s="100" t="s">
        <v>32</v>
      </c>
      <c r="D17" s="86" t="str">
        <f>IFERROR(INDEX('Data Validation'!AC:AC,MATCH('Expenditure Report'!$D$6,Grant_Agreement,0)),"")</f>
        <v/>
      </c>
      <c r="E17" s="86" t="str">
        <f>IFERROR(INDEX('Data Validation'!AJ:AJ,MATCH('Expenditure Report'!$D$6,Grant_Agreement,0)),"")</f>
        <v/>
      </c>
      <c r="F17" s="128">
        <f t="shared" si="0"/>
        <v>0</v>
      </c>
      <c r="G17" s="99"/>
      <c r="I17" s="27"/>
      <c r="N17" s="28"/>
      <c r="O17" s="28"/>
      <c r="P17" s="28"/>
      <c r="Q17" s="28"/>
      <c r="R17" s="28"/>
      <c r="S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L17" s="4"/>
      <c r="BM17" s="4"/>
      <c r="BN17" s="4"/>
      <c r="BO17" s="4"/>
      <c r="BP17" s="4"/>
      <c r="BQ17" s="4"/>
      <c r="BR17" s="4"/>
      <c r="BS17" s="4"/>
      <c r="BT17" s="4"/>
      <c r="BU17" s="4"/>
    </row>
    <row r="18" spans="2:73" s="22" customFormat="1" ht="24" thickBot="1" x14ac:dyDescent="0.4">
      <c r="B18" s="101"/>
      <c r="C18" s="102" t="s">
        <v>33</v>
      </c>
      <c r="D18" s="126">
        <f t="shared" ref="D18:E18" si="1">SUM(D13:D17)</f>
        <v>0</v>
      </c>
      <c r="E18" s="126">
        <f t="shared" si="1"/>
        <v>0</v>
      </c>
      <c r="F18" s="129">
        <f t="shared" si="0"/>
        <v>0</v>
      </c>
      <c r="G18" s="103">
        <f>ROUND(SUM(G13:G17),2)</f>
        <v>0</v>
      </c>
      <c r="I18" s="27"/>
      <c r="J18" s="27"/>
      <c r="K18" s="27"/>
      <c r="L18" s="27"/>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row>
    <row r="19" spans="2:73" s="1" customFormat="1" ht="19.5" thickBot="1" x14ac:dyDescent="0.35">
      <c r="B19" s="21"/>
      <c r="C19" s="26"/>
      <c r="D19" s="26"/>
      <c r="E19" s="26"/>
      <c r="F19" s="26"/>
      <c r="G19" s="26"/>
      <c r="H19" s="26"/>
      <c r="I19" s="26"/>
      <c r="J19" s="21"/>
      <c r="K19" s="21"/>
      <c r="L19" s="21"/>
      <c r="M19" s="21"/>
      <c r="N19" s="21"/>
    </row>
    <row r="20" spans="2:73" s="1" customFormat="1" ht="24" thickBot="1" x14ac:dyDescent="0.35">
      <c r="B20" s="153" t="s">
        <v>34</v>
      </c>
      <c r="C20" s="154"/>
      <c r="D20" s="154"/>
      <c r="E20" s="27"/>
      <c r="F20" s="21"/>
      <c r="G20" s="21"/>
      <c r="H20" s="21"/>
      <c r="I20" s="21"/>
      <c r="J20" s="21"/>
      <c r="K20" s="21"/>
      <c r="M20" s="21"/>
      <c r="N20" s="21"/>
    </row>
    <row r="21" spans="2:73" s="1" customFormat="1" ht="53.1" customHeight="1" thickBot="1" x14ac:dyDescent="0.4">
      <c r="B21" s="104" t="s">
        <v>35</v>
      </c>
      <c r="C21" s="105" t="s">
        <v>36</v>
      </c>
      <c r="D21" s="91" t="str">
        <f>_xlfn.CONCAT("Expenditures: ", 'Data Entry Import'!B10)</f>
        <v>Expenditures: 10/1/23 - 12/31/23</v>
      </c>
      <c r="E21" s="21"/>
      <c r="F21" s="21"/>
      <c r="G21" s="21"/>
      <c r="H21" s="21"/>
      <c r="I21" s="21"/>
      <c r="J21" s="21"/>
      <c r="K21" s="21"/>
      <c r="L21" s="21"/>
      <c r="M21" s="21"/>
    </row>
    <row r="22" spans="2:73" s="1" customFormat="1" ht="23.25" x14ac:dyDescent="0.35">
      <c r="B22" s="95" t="s">
        <v>22</v>
      </c>
      <c r="C22" s="106" t="s">
        <v>37</v>
      </c>
      <c r="D22" s="107"/>
      <c r="E22" s="21"/>
      <c r="F22" s="21"/>
      <c r="G22" s="21"/>
      <c r="H22" s="21"/>
      <c r="I22" s="21"/>
      <c r="J22" s="21"/>
      <c r="K22" s="21"/>
      <c r="L22" s="21"/>
      <c r="M22" s="21"/>
    </row>
    <row r="23" spans="2:73" s="1" customFormat="1" ht="23.25" x14ac:dyDescent="0.35">
      <c r="B23" s="95" t="s">
        <v>25</v>
      </c>
      <c r="C23" s="106" t="s">
        <v>38</v>
      </c>
      <c r="D23" s="107"/>
      <c r="E23" s="21"/>
      <c r="F23" s="21"/>
      <c r="G23" s="21"/>
      <c r="H23" s="21"/>
      <c r="I23" s="21"/>
      <c r="J23" s="21"/>
      <c r="K23" s="21"/>
      <c r="L23" s="21"/>
      <c r="M23" s="21"/>
    </row>
    <row r="24" spans="2:73" s="1" customFormat="1" ht="23.25" x14ac:dyDescent="0.35">
      <c r="B24" s="95" t="s">
        <v>27</v>
      </c>
      <c r="C24" s="108" t="s">
        <v>39</v>
      </c>
      <c r="D24" s="107"/>
      <c r="E24" s="21"/>
      <c r="F24" s="21"/>
      <c r="G24" s="21"/>
      <c r="H24" s="21"/>
      <c r="I24" s="21"/>
      <c r="J24" s="21"/>
      <c r="K24" s="21"/>
      <c r="L24" s="21"/>
      <c r="M24" s="21"/>
    </row>
    <row r="25" spans="2:73" s="1" customFormat="1" ht="23.25" x14ac:dyDescent="0.35">
      <c r="B25" s="95" t="s">
        <v>29</v>
      </c>
      <c r="C25" s="108" t="s">
        <v>40</v>
      </c>
      <c r="D25" s="109"/>
      <c r="E25" s="26"/>
      <c r="F25" s="26"/>
      <c r="G25" s="26"/>
      <c r="H25" s="26"/>
      <c r="I25" s="26"/>
      <c r="J25" s="21"/>
      <c r="K25" s="21"/>
      <c r="L25" s="21"/>
      <c r="M25" s="21"/>
    </row>
    <row r="26" spans="2:73" s="1" customFormat="1" ht="23.25" x14ac:dyDescent="0.35">
      <c r="B26" s="95" t="s">
        <v>31</v>
      </c>
      <c r="C26" s="108" t="s">
        <v>41</v>
      </c>
      <c r="D26" s="109"/>
      <c r="E26" s="26"/>
      <c r="F26" s="26"/>
      <c r="G26" s="26"/>
      <c r="H26" s="26"/>
      <c r="I26" s="26"/>
      <c r="J26" s="21"/>
      <c r="K26" s="21"/>
      <c r="L26" s="21"/>
      <c r="M26" s="21"/>
    </row>
    <row r="27" spans="2:73" s="1" customFormat="1" ht="23.25" x14ac:dyDescent="0.35">
      <c r="B27" s="95" t="s">
        <v>42</v>
      </c>
      <c r="C27" s="108" t="s">
        <v>43</v>
      </c>
      <c r="D27" s="109"/>
      <c r="E27" s="26"/>
      <c r="F27" s="26"/>
      <c r="G27" s="26"/>
      <c r="H27" s="26"/>
      <c r="I27" s="26"/>
      <c r="J27" s="21"/>
      <c r="K27" s="21"/>
      <c r="L27" s="21"/>
      <c r="M27" s="21"/>
    </row>
    <row r="28" spans="2:73" s="1" customFormat="1" ht="24" thickBot="1" x14ac:dyDescent="0.4">
      <c r="B28" s="95" t="s">
        <v>44</v>
      </c>
      <c r="C28" s="108" t="s">
        <v>45</v>
      </c>
      <c r="D28" s="109"/>
      <c r="E28" s="26"/>
      <c r="F28" s="26"/>
      <c r="G28" s="26"/>
      <c r="H28" s="26"/>
      <c r="I28" s="26"/>
      <c r="J28" s="21"/>
      <c r="K28" s="21"/>
      <c r="L28" s="21"/>
      <c r="M28" s="21"/>
    </row>
    <row r="29" spans="2:73" s="1" customFormat="1" ht="24" thickBot="1" x14ac:dyDescent="0.4">
      <c r="B29" s="110"/>
      <c r="C29" s="111" t="s">
        <v>46</v>
      </c>
      <c r="D29" s="112">
        <f>ROUND(SUM(D22:D28),2)</f>
        <v>0</v>
      </c>
      <c r="E29" s="21"/>
      <c r="F29" s="21"/>
      <c r="G29" s="21"/>
      <c r="H29" s="21"/>
      <c r="I29" s="21"/>
      <c r="J29" s="21"/>
      <c r="K29" s="21"/>
      <c r="L29" s="21"/>
      <c r="M29" s="21"/>
    </row>
    <row r="30" spans="2:73" s="1" customFormat="1" ht="19.5" thickBot="1" x14ac:dyDescent="0.35">
      <c r="C30" s="22"/>
      <c r="D30" s="22"/>
      <c r="E30" s="22"/>
      <c r="F30" s="22"/>
      <c r="G30" s="22"/>
      <c r="H30" s="22"/>
      <c r="I30" s="22"/>
    </row>
    <row r="31" spans="2:73" ht="24" thickBot="1" x14ac:dyDescent="0.35">
      <c r="B31" s="155" t="s">
        <v>47</v>
      </c>
      <c r="C31" s="156"/>
      <c r="D31" s="156"/>
      <c r="E31" s="156"/>
      <c r="F31" s="157"/>
      <c r="G31" s="9"/>
      <c r="H31" s="9"/>
      <c r="I31" s="9"/>
      <c r="J31" s="9"/>
    </row>
    <row r="32" spans="2:73" ht="20.45" customHeight="1" x14ac:dyDescent="0.3">
      <c r="B32" s="9"/>
      <c r="C32" s="11"/>
      <c r="D32" s="11"/>
      <c r="E32" s="9"/>
      <c r="F32" s="11"/>
      <c r="G32" s="11"/>
      <c r="H32" s="11"/>
      <c r="I32" s="11"/>
      <c r="J32" s="9"/>
    </row>
    <row r="33" spans="2:10" x14ac:dyDescent="0.3">
      <c r="B33" s="9"/>
      <c r="C33" s="9"/>
      <c r="D33" s="9"/>
      <c r="E33" s="9"/>
      <c r="F33" s="9"/>
      <c r="G33" s="9"/>
      <c r="H33" s="9"/>
      <c r="I33" s="9"/>
      <c r="J33" s="9"/>
    </row>
    <row r="35" spans="2:10" x14ac:dyDescent="0.3">
      <c r="C35" s="23"/>
      <c r="D35" s="23"/>
      <c r="E35" s="23"/>
      <c r="F35" s="23"/>
      <c r="G35" s="23"/>
      <c r="H35" s="23"/>
      <c r="I35" s="23"/>
      <c r="J35" s="23"/>
    </row>
    <row r="36" spans="2:10" x14ac:dyDescent="0.3">
      <c r="J36" s="12"/>
    </row>
    <row r="37" spans="2:10" x14ac:dyDescent="0.3">
      <c r="C37" s="24"/>
      <c r="D37" s="24"/>
      <c r="E37" s="24"/>
      <c r="F37" s="24"/>
      <c r="G37" s="24"/>
      <c r="H37" s="24"/>
      <c r="I37" s="24"/>
    </row>
    <row r="38" spans="2:10" x14ac:dyDescent="0.3">
      <c r="C38" s="12"/>
      <c r="D38" s="12"/>
      <c r="E38" s="12"/>
      <c r="F38" s="12"/>
      <c r="G38" s="12"/>
      <c r="H38" s="12"/>
      <c r="I38" s="12"/>
      <c r="J38" s="12"/>
    </row>
    <row r="39" spans="2:10" x14ac:dyDescent="0.3">
      <c r="C39" s="10"/>
      <c r="D39" s="10"/>
      <c r="E39" s="10"/>
      <c r="F39" s="10"/>
      <c r="G39" s="10"/>
      <c r="H39" s="10"/>
      <c r="I39" s="10"/>
      <c r="J39" s="12"/>
    </row>
    <row r="40" spans="2:10" x14ac:dyDescent="0.3">
      <c r="B40" s="25"/>
      <c r="C40" s="23"/>
      <c r="D40" s="23"/>
      <c r="E40" s="23"/>
      <c r="F40" s="23"/>
      <c r="G40" s="23"/>
      <c r="H40" s="23"/>
      <c r="I40" s="23"/>
      <c r="J40" s="23"/>
    </row>
  </sheetData>
  <sheetProtection algorithmName="SHA-512" hashValue="oNpeunHan65BQNzTKOzPPodHVmbqGmcGKS2Qjm6AhKvtmi6uG6mlMoYAIWyTpRBblbJJeOhAu2vVq9sc2jIlYA==" saltValue="rclXde4M5bYwYEFqRC8xog==" spinCount="100000" sheet="1" objects="1" scenarios="1" formatColumns="0" selectLockedCells="1"/>
  <mergeCells count="8">
    <mergeCell ref="BL13:BU13"/>
    <mergeCell ref="B20:D20"/>
    <mergeCell ref="B31:F31"/>
    <mergeCell ref="E2:F2"/>
    <mergeCell ref="E3:F3"/>
    <mergeCell ref="D4:G4"/>
    <mergeCell ref="D10:E10"/>
    <mergeCell ref="B11:F11"/>
  </mergeCells>
  <conditionalFormatting sqref="G18">
    <cfRule type="cellIs" dxfId="5" priority="5" operator="notEqual">
      <formula>$D$29</formula>
    </cfRule>
  </conditionalFormatting>
  <conditionalFormatting sqref="G13:G15">
    <cfRule type="containsBlanks" dxfId="4" priority="6">
      <formula>LEN(TRIM(G13))=0</formula>
    </cfRule>
  </conditionalFormatting>
  <conditionalFormatting sqref="G16">
    <cfRule type="containsBlanks" dxfId="3" priority="4">
      <formula>LEN(TRIM(G16))=0</formula>
    </cfRule>
  </conditionalFormatting>
  <conditionalFormatting sqref="G17">
    <cfRule type="containsBlanks" dxfId="2" priority="3">
      <formula>LEN(TRIM(G17))=0</formula>
    </cfRule>
  </conditionalFormatting>
  <conditionalFormatting sqref="D29">
    <cfRule type="cellIs" dxfId="1" priority="7" operator="notEqual">
      <formula>$G$18</formula>
    </cfRule>
  </conditionalFormatting>
  <conditionalFormatting sqref="D29 G18">
    <cfRule type="expression" dxfId="0" priority="1">
      <formula>$G$18=$D$29</formula>
    </cfRule>
  </conditionalFormatting>
  <printOptions horizontalCentered="1"/>
  <pageMargins left="0.25" right="0.25" top="0.25" bottom="0.25" header="0.2" footer="0.2"/>
  <pageSetup scale="13" orientation="landscape"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WARNING" error="Please ensure your Grant Agreement # is entered in correctly. The rest of the spreadsheet will not populate if entered incorrectly." xr:uid="{A360CC93-F470-4C31-8080-8516B027EA0C}">
          <x14:formula1>
            <xm:f>'Data Validation'!$A$1:$A$244</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70A6C-677F-4BFB-8928-8F46636A9C63}">
  <sheetPr codeName="Sheet5">
    <tabColor theme="8" tint="0.79998168889431442"/>
  </sheetPr>
  <dimension ref="B1:H20"/>
  <sheetViews>
    <sheetView showGridLines="0" zoomScale="70" zoomScaleNormal="70" workbookViewId="0">
      <selection activeCell="C7" sqref="C7"/>
    </sheetView>
  </sheetViews>
  <sheetFormatPr defaultColWidth="8.85546875" defaultRowHeight="15" x14ac:dyDescent="0.25"/>
  <cols>
    <col min="1" max="1" width="3.5703125" style="49" customWidth="1"/>
    <col min="2" max="2" width="41.140625" style="49" customWidth="1"/>
    <col min="3" max="3" width="114.5703125" style="49" customWidth="1"/>
    <col min="4" max="4" width="8.85546875" style="49"/>
    <col min="5" max="5" width="22.7109375" style="49" customWidth="1"/>
    <col min="6" max="6" width="66.5703125" style="49" customWidth="1"/>
    <col min="7" max="7" width="6.28515625" style="49" customWidth="1"/>
    <col min="8" max="8" width="40" style="49" bestFit="1" customWidth="1"/>
    <col min="9" max="16384" width="8.85546875" style="49"/>
  </cols>
  <sheetData>
    <row r="1" spans="2:8" ht="15.75" thickBot="1" x14ac:dyDescent="0.3"/>
    <row r="2" spans="2:8" ht="23.25" x14ac:dyDescent="0.35">
      <c r="B2" s="55" t="s">
        <v>48</v>
      </c>
    </row>
    <row r="3" spans="2:8" ht="73.5" customHeight="1" x14ac:dyDescent="0.25">
      <c r="B3" s="57" t="str">
        <f>'Expenditure Report'!$D$9</f>
        <v/>
      </c>
    </row>
    <row r="4" spans="2:8" ht="26.1" customHeight="1" x14ac:dyDescent="0.25"/>
    <row r="5" spans="2:8" ht="26.1" customHeight="1" thickBot="1" x14ac:dyDescent="0.3">
      <c r="E5" s="163" t="s">
        <v>445</v>
      </c>
      <c r="F5" s="163"/>
    </row>
    <row r="6" spans="2:8" ht="24" thickBot="1" x14ac:dyDescent="0.4">
      <c r="B6" s="75" t="s">
        <v>20</v>
      </c>
      <c r="C6" s="76" t="str">
        <f>_xlfn.CONCAT("Narrative Explanation of Spending: ", 'Data Entry Import'!B10)</f>
        <v>Narrative Explanation of Spending: 10/1/23 - 12/31/23</v>
      </c>
      <c r="D6" s="26"/>
      <c r="E6" s="163"/>
      <c r="F6" s="163"/>
      <c r="H6" s="82" t="s">
        <v>10</v>
      </c>
    </row>
    <row r="7" spans="2:8" ht="117.75" customHeight="1" thickBot="1" x14ac:dyDescent="0.3">
      <c r="B7" s="77" t="s">
        <v>431</v>
      </c>
      <c r="C7" s="52"/>
      <c r="D7" s="26"/>
      <c r="E7" s="77" t="s">
        <v>432</v>
      </c>
      <c r="F7" s="184"/>
      <c r="H7" s="116" t="s">
        <v>12</v>
      </c>
    </row>
    <row r="8" spans="2:8" ht="117.75" customHeight="1" thickBot="1" x14ac:dyDescent="0.3">
      <c r="B8" s="78" t="s">
        <v>26</v>
      </c>
      <c r="C8" s="52"/>
      <c r="D8" s="26"/>
      <c r="H8" s="117" t="s">
        <v>13</v>
      </c>
    </row>
    <row r="9" spans="2:8" ht="117.75" customHeight="1" x14ac:dyDescent="0.25">
      <c r="B9" s="78" t="s">
        <v>28</v>
      </c>
      <c r="C9" s="52"/>
      <c r="D9" s="26"/>
      <c r="E9" s="26"/>
    </row>
    <row r="10" spans="2:8" ht="117.75" customHeight="1" x14ac:dyDescent="0.25">
      <c r="B10" s="79" t="s">
        <v>30</v>
      </c>
      <c r="C10" s="52"/>
      <c r="D10" s="26"/>
      <c r="E10" s="26"/>
    </row>
    <row r="11" spans="2:8" ht="117.75" customHeight="1" thickBot="1" x14ac:dyDescent="0.3">
      <c r="B11" s="80" t="s">
        <v>32</v>
      </c>
      <c r="C11" s="53"/>
      <c r="D11" s="26"/>
      <c r="E11" s="26"/>
    </row>
    <row r="12" spans="2:8" ht="18.600000000000001" customHeight="1" thickBot="1" x14ac:dyDescent="0.3">
      <c r="B12" s="26"/>
      <c r="C12" s="26"/>
      <c r="D12" s="26"/>
      <c r="E12" s="26"/>
    </row>
    <row r="13" spans="2:8" ht="24" thickBot="1" x14ac:dyDescent="0.4">
      <c r="B13" s="75" t="s">
        <v>36</v>
      </c>
      <c r="C13" s="76" t="str">
        <f>_xlfn.CONCAT("Narrative Explanation of Spending: ", 'Data Entry Import'!B10)</f>
        <v>Narrative Explanation of Spending: 10/1/23 - 12/31/23</v>
      </c>
      <c r="D13" s="26"/>
      <c r="E13" s="162" t="s">
        <v>433</v>
      </c>
      <c r="F13" s="162"/>
    </row>
    <row r="14" spans="2:8" ht="90" customHeight="1" thickBot="1" x14ac:dyDescent="0.3">
      <c r="B14" s="77" t="s">
        <v>37</v>
      </c>
      <c r="C14" s="52"/>
      <c r="D14" s="26"/>
      <c r="E14" s="77" t="s">
        <v>434</v>
      </c>
      <c r="F14" s="184"/>
    </row>
    <row r="15" spans="2:8" ht="90" customHeight="1" thickBot="1" x14ac:dyDescent="0.3">
      <c r="B15" s="81" t="s">
        <v>38</v>
      </c>
      <c r="C15" s="52"/>
      <c r="D15" s="26"/>
      <c r="E15" s="77" t="s">
        <v>435</v>
      </c>
      <c r="F15" s="184"/>
    </row>
    <row r="16" spans="2:8" ht="90" customHeight="1" x14ac:dyDescent="0.25">
      <c r="B16" s="78" t="s">
        <v>39</v>
      </c>
      <c r="C16" s="52"/>
      <c r="D16" s="26"/>
      <c r="E16" s="26"/>
    </row>
    <row r="17" spans="2:5" ht="90" customHeight="1" x14ac:dyDescent="0.25">
      <c r="B17" s="78" t="s">
        <v>40</v>
      </c>
      <c r="C17" s="52"/>
      <c r="D17" s="26"/>
      <c r="E17" s="26"/>
    </row>
    <row r="18" spans="2:5" ht="90" customHeight="1" x14ac:dyDescent="0.25">
      <c r="B18" s="77" t="s">
        <v>41</v>
      </c>
      <c r="C18" s="52"/>
      <c r="D18" s="26"/>
      <c r="E18" s="26"/>
    </row>
    <row r="19" spans="2:5" ht="90" customHeight="1" x14ac:dyDescent="0.25">
      <c r="B19" s="77" t="s">
        <v>43</v>
      </c>
      <c r="C19" s="52"/>
      <c r="D19" s="26"/>
      <c r="E19" s="26"/>
    </row>
    <row r="20" spans="2:5" ht="90" customHeight="1" thickBot="1" x14ac:dyDescent="0.3">
      <c r="B20" s="80" t="s">
        <v>45</v>
      </c>
      <c r="C20" s="53"/>
      <c r="D20" s="26"/>
      <c r="E20" s="26"/>
    </row>
  </sheetData>
  <sheetProtection algorithmName="SHA-512" hashValue="eGCIUekWLY3ESESKuDMIXfxyTsn7gKefCIhUBbP5zeRG02PoLQu1pwRmGX8avvjOTM2xCmyo95/hCRD+P2Nfrg==" saltValue="eJNMpzVoRG8nyEC7pf34nw==" spinCount="100000" sheet="1" objects="1" scenarios="1" selectLockedCells="1"/>
  <mergeCells count="2">
    <mergeCell ref="E13:F13"/>
    <mergeCell ref="E5:F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99E7C-6178-4B9E-9201-04F57E4F792E}">
  <sheetPr codeName="Sheet51">
    <tabColor theme="8" tint="0.79998168889431442"/>
  </sheetPr>
  <dimension ref="B1:F23"/>
  <sheetViews>
    <sheetView zoomScale="70" zoomScaleNormal="70" workbookViewId="0">
      <selection activeCell="C11" sqref="C11:D11"/>
    </sheetView>
  </sheetViews>
  <sheetFormatPr defaultColWidth="8.85546875" defaultRowHeight="23.25" x14ac:dyDescent="0.35"/>
  <cols>
    <col min="1" max="1" width="4" style="56" customWidth="1"/>
    <col min="2" max="2" width="13.42578125" style="56" customWidth="1"/>
    <col min="3" max="3" width="39.5703125" style="56" customWidth="1"/>
    <col min="4" max="4" width="33.85546875" style="56" customWidth="1"/>
    <col min="5" max="5" width="82.85546875" style="56" customWidth="1"/>
    <col min="6" max="6" width="19.140625" style="56" customWidth="1"/>
    <col min="7" max="16383" width="8.85546875" style="56"/>
    <col min="16384" max="16384" width="8.85546875" style="56" bestFit="1"/>
  </cols>
  <sheetData>
    <row r="1" spans="2:6" ht="24" thickBot="1" x14ac:dyDescent="0.4"/>
    <row r="2" spans="2:6" x14ac:dyDescent="0.35">
      <c r="C2" s="55" t="s">
        <v>48</v>
      </c>
    </row>
    <row r="3" spans="2:6" ht="70.5" customHeight="1" x14ac:dyDescent="0.35">
      <c r="C3" s="57" t="str">
        <f>'Expenditure Report'!$D$9</f>
        <v/>
      </c>
    </row>
    <row r="4" spans="2:6" ht="24" thickBot="1" x14ac:dyDescent="0.4"/>
    <row r="5" spans="2:6" ht="24" thickBot="1" x14ac:dyDescent="0.4">
      <c r="B5" s="170" t="s">
        <v>49</v>
      </c>
      <c r="C5" s="171"/>
      <c r="D5" s="171"/>
      <c r="E5" s="171"/>
      <c r="F5" s="172"/>
    </row>
    <row r="6" spans="2:6" x14ac:dyDescent="0.35">
      <c r="B6" s="58"/>
      <c r="C6" s="59"/>
      <c r="D6" s="59"/>
      <c r="E6" s="60"/>
      <c r="F6" s="61"/>
    </row>
    <row r="7" spans="2:6" x14ac:dyDescent="0.35">
      <c r="B7" s="58"/>
      <c r="C7" s="62" t="s">
        <v>50</v>
      </c>
      <c r="D7" s="59"/>
      <c r="E7" s="60"/>
      <c r="F7" s="61"/>
    </row>
    <row r="8" spans="2:6" x14ac:dyDescent="0.35">
      <c r="B8" s="58"/>
      <c r="C8" s="63" t="s">
        <v>51</v>
      </c>
      <c r="D8" s="59"/>
      <c r="E8" s="60"/>
      <c r="F8" s="61"/>
    </row>
    <row r="9" spans="2:6" x14ac:dyDescent="0.35">
      <c r="B9" s="58"/>
      <c r="C9" s="64" t="s">
        <v>52</v>
      </c>
      <c r="D9" s="65"/>
      <c r="E9" s="60"/>
      <c r="F9" s="61"/>
    </row>
    <row r="10" spans="2:6" x14ac:dyDescent="0.35">
      <c r="B10" s="58"/>
      <c r="C10" s="59"/>
      <c r="D10" s="59"/>
      <c r="E10" s="60"/>
      <c r="F10" s="61"/>
    </row>
    <row r="11" spans="2:6" x14ac:dyDescent="0.35">
      <c r="B11" s="66"/>
      <c r="C11" s="173"/>
      <c r="D11" s="173"/>
      <c r="E11" s="60"/>
      <c r="F11" s="61"/>
    </row>
    <row r="12" spans="2:6" x14ac:dyDescent="0.35">
      <c r="B12" s="66"/>
      <c r="C12" s="67" t="s">
        <v>53</v>
      </c>
      <c r="D12" s="67"/>
      <c r="E12" s="60"/>
      <c r="F12" s="61"/>
    </row>
    <row r="13" spans="2:6" x14ac:dyDescent="0.35">
      <c r="B13" s="66"/>
      <c r="C13" s="60"/>
      <c r="D13" s="60"/>
      <c r="E13" s="60"/>
      <c r="F13" s="61"/>
    </row>
    <row r="14" spans="2:6" x14ac:dyDescent="0.35">
      <c r="B14" s="66"/>
      <c r="C14" s="173"/>
      <c r="D14" s="173"/>
      <c r="E14" s="60"/>
      <c r="F14" s="61"/>
    </row>
    <row r="15" spans="2:6" x14ac:dyDescent="0.35">
      <c r="B15" s="66"/>
      <c r="C15" s="68" t="s">
        <v>54</v>
      </c>
      <c r="D15" s="68"/>
      <c r="E15" s="60"/>
      <c r="F15" s="61"/>
    </row>
    <row r="16" spans="2:6" x14ac:dyDescent="0.35">
      <c r="B16" s="66"/>
      <c r="C16" s="69" t="s">
        <v>55</v>
      </c>
      <c r="D16" s="69"/>
      <c r="E16" s="60"/>
      <c r="F16" s="61"/>
    </row>
    <row r="17" spans="2:6" x14ac:dyDescent="0.35">
      <c r="B17" s="66"/>
      <c r="C17" s="69"/>
      <c r="D17" s="69"/>
      <c r="E17" s="60"/>
      <c r="F17" s="61"/>
    </row>
    <row r="18" spans="2:6" x14ac:dyDescent="0.35">
      <c r="B18" s="66"/>
      <c r="C18" s="174"/>
      <c r="D18" s="174"/>
      <c r="E18" s="60"/>
      <c r="F18" s="61"/>
    </row>
    <row r="19" spans="2:6" ht="24" thickBot="1" x14ac:dyDescent="0.4">
      <c r="B19" s="70"/>
      <c r="C19" s="71" t="s">
        <v>56</v>
      </c>
      <c r="D19" s="72"/>
      <c r="E19" s="73"/>
      <c r="F19" s="74"/>
    </row>
    <row r="20" spans="2:6" ht="24" thickBot="1" x14ac:dyDescent="0.4">
      <c r="B20" s="68"/>
      <c r="C20" s="67"/>
      <c r="D20" s="67"/>
      <c r="E20" s="60"/>
    </row>
    <row r="21" spans="2:6" ht="24" thickBot="1" x14ac:dyDescent="0.4">
      <c r="B21" s="167" t="s">
        <v>57</v>
      </c>
      <c r="C21" s="168"/>
      <c r="D21" s="168"/>
      <c r="E21" s="168"/>
      <c r="F21" s="169"/>
    </row>
    <row r="22" spans="2:6" ht="21" customHeight="1" thickBot="1" x14ac:dyDescent="0.4">
      <c r="B22" s="164" t="s">
        <v>58</v>
      </c>
      <c r="C22" s="165"/>
      <c r="D22" s="165"/>
      <c r="E22" s="165"/>
      <c r="F22" s="166"/>
    </row>
    <row r="23" spans="2:6" ht="18.95" customHeight="1" x14ac:dyDescent="0.35"/>
  </sheetData>
  <sheetProtection algorithmName="SHA-512" hashValue="G2sLKlMytz5gvAidGLOHSH2ALiKQF7D1gxHxMO06+rKBKjjO2DxYz5zFEVtSHRJcoH1VCkXOuGuWFV22+GcUBA==" saltValue="KkuYv2vEXRAUZt/xK94fnQ==" spinCount="100000" sheet="1" objects="1" scenarios="1" formatColumns="0" selectLockedCells="1"/>
  <mergeCells count="6">
    <mergeCell ref="B22:F22"/>
    <mergeCell ref="B21:F21"/>
    <mergeCell ref="B5:F5"/>
    <mergeCell ref="C11:D11"/>
    <mergeCell ref="C14:D14"/>
    <mergeCell ref="C18:D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1811-924C-49CF-8784-835ACEEE19A9}">
  <dimension ref="A1:AS245"/>
  <sheetViews>
    <sheetView zoomScale="80" zoomScaleNormal="80" workbookViewId="0">
      <pane xSplit="3" ySplit="1" topLeftCell="M2" activePane="bottomRight" state="frozen"/>
      <selection pane="topRight" activeCell="D1" sqref="D1"/>
      <selection pane="bottomLeft" activeCell="A2" sqref="A2"/>
      <selection pane="bottomRight" activeCell="AF1" sqref="AF1"/>
    </sheetView>
  </sheetViews>
  <sheetFormatPr defaultRowHeight="15" x14ac:dyDescent="0.25"/>
  <sheetData>
    <row r="1" spans="1:45" x14ac:dyDescent="0.25">
      <c r="A1" t="s">
        <v>406</v>
      </c>
      <c r="B1" t="s">
        <v>59</v>
      </c>
      <c r="C1" t="s">
        <v>62</v>
      </c>
      <c r="D1" t="s">
        <v>60</v>
      </c>
      <c r="E1" t="s">
        <v>61</v>
      </c>
      <c r="F1" t="s">
        <v>63</v>
      </c>
      <c r="G1" t="s">
        <v>37</v>
      </c>
      <c r="H1" t="s">
        <v>64</v>
      </c>
      <c r="I1" t="s">
        <v>65</v>
      </c>
      <c r="J1" t="s">
        <v>66</v>
      </c>
      <c r="K1" t="s">
        <v>68</v>
      </c>
      <c r="L1" t="s">
        <v>41</v>
      </c>
      <c r="M1" t="s">
        <v>67</v>
      </c>
      <c r="N1" t="s">
        <v>69</v>
      </c>
      <c r="O1" t="s">
        <v>70</v>
      </c>
      <c r="P1" t="s">
        <v>428</v>
      </c>
      <c r="Q1" t="s">
        <v>429</v>
      </c>
      <c r="R1" t="s">
        <v>71</v>
      </c>
      <c r="S1" t="s">
        <v>72</v>
      </c>
      <c r="T1" t="s">
        <v>73</v>
      </c>
      <c r="U1" t="s">
        <v>74</v>
      </c>
      <c r="V1" t="s">
        <v>76</v>
      </c>
      <c r="W1" t="s">
        <v>447</v>
      </c>
      <c r="X1" t="s">
        <v>75</v>
      </c>
      <c r="Y1" t="s">
        <v>77</v>
      </c>
      <c r="Z1" t="s">
        <v>79</v>
      </c>
      <c r="AA1" t="s">
        <v>81</v>
      </c>
      <c r="AB1" t="s">
        <v>83</v>
      </c>
      <c r="AC1" t="s">
        <v>85</v>
      </c>
      <c r="AD1" t="s">
        <v>87</v>
      </c>
      <c r="AE1" t="s">
        <v>97</v>
      </c>
      <c r="AF1" t="s">
        <v>78</v>
      </c>
      <c r="AG1" t="s">
        <v>80</v>
      </c>
      <c r="AH1" t="s">
        <v>82</v>
      </c>
      <c r="AI1" t="s">
        <v>84</v>
      </c>
      <c r="AJ1" t="s">
        <v>86</v>
      </c>
      <c r="AK1" t="s">
        <v>88</v>
      </c>
      <c r="AL1" t="s">
        <v>89</v>
      </c>
      <c r="AM1" t="s">
        <v>90</v>
      </c>
      <c r="AN1" t="s">
        <v>91</v>
      </c>
      <c r="AO1" t="s">
        <v>92</v>
      </c>
      <c r="AP1" t="s">
        <v>93</v>
      </c>
      <c r="AQ1" t="s">
        <v>94</v>
      </c>
      <c r="AR1" t="s">
        <v>95</v>
      </c>
      <c r="AS1" t="s">
        <v>96</v>
      </c>
    </row>
    <row r="2" spans="1:45" x14ac:dyDescent="0.25">
      <c r="A2">
        <v>176143</v>
      </c>
      <c r="B2">
        <v>0</v>
      </c>
      <c r="C2" t="s">
        <v>99</v>
      </c>
      <c r="D2" t="s">
        <v>98</v>
      </c>
      <c r="E2" t="s">
        <v>98</v>
      </c>
      <c r="F2" t="s">
        <v>99</v>
      </c>
      <c r="G2" t="s">
        <v>425</v>
      </c>
      <c r="H2" t="s">
        <v>425</v>
      </c>
      <c r="I2" t="s">
        <v>425</v>
      </c>
      <c r="J2" t="s">
        <v>425</v>
      </c>
      <c r="K2" t="s">
        <v>425</v>
      </c>
      <c r="L2" t="s">
        <v>425</v>
      </c>
      <c r="M2" t="s">
        <v>425</v>
      </c>
      <c r="P2" t="s">
        <v>425</v>
      </c>
      <c r="R2">
        <v>44705</v>
      </c>
      <c r="S2" t="s">
        <v>101</v>
      </c>
      <c r="T2" t="s">
        <v>101</v>
      </c>
      <c r="U2" t="s">
        <v>102</v>
      </c>
      <c r="V2">
        <v>923864.87</v>
      </c>
      <c r="W2">
        <v>1.0771277135900501</v>
      </c>
      <c r="X2">
        <v>857711.54</v>
      </c>
      <c r="Y2">
        <v>70332.350000000006</v>
      </c>
      <c r="Z2">
        <v>0</v>
      </c>
      <c r="AA2">
        <v>80624.88</v>
      </c>
      <c r="AB2">
        <v>706754.31</v>
      </c>
      <c r="AC2">
        <v>0</v>
      </c>
      <c r="AD2">
        <v>857711.54</v>
      </c>
      <c r="AE2">
        <v>0</v>
      </c>
      <c r="AF2">
        <v>44205.440000000002</v>
      </c>
      <c r="AG2">
        <v>0</v>
      </c>
      <c r="AH2">
        <v>48242.44</v>
      </c>
      <c r="AI2">
        <v>465107.39</v>
      </c>
      <c r="AJ2">
        <v>0</v>
      </c>
      <c r="AK2">
        <v>557555.27</v>
      </c>
      <c r="AL2">
        <v>55755.53</v>
      </c>
      <c r="AM2">
        <v>55755.53</v>
      </c>
      <c r="AN2">
        <v>83633.289999999994</v>
      </c>
      <c r="AO2">
        <v>83633.289999999994</v>
      </c>
      <c r="AP2">
        <v>55755.53</v>
      </c>
      <c r="AQ2">
        <v>83633.289999999994</v>
      </c>
      <c r="AR2">
        <v>139388.82</v>
      </c>
      <c r="AS2">
        <v>300156.27</v>
      </c>
    </row>
    <row r="3" spans="1:45" x14ac:dyDescent="0.25">
      <c r="A3">
        <v>176375</v>
      </c>
      <c r="B3">
        <v>0</v>
      </c>
      <c r="C3" t="s">
        <v>104</v>
      </c>
      <c r="D3" t="s">
        <v>103</v>
      </c>
      <c r="E3" t="s">
        <v>103</v>
      </c>
      <c r="F3" t="s">
        <v>104</v>
      </c>
      <c r="G3" t="s">
        <v>425</v>
      </c>
      <c r="H3" t="s">
        <v>425</v>
      </c>
      <c r="I3" t="s">
        <v>425</v>
      </c>
      <c r="J3" t="s">
        <v>425</v>
      </c>
      <c r="K3" t="s">
        <v>425</v>
      </c>
      <c r="L3" t="s">
        <v>425</v>
      </c>
      <c r="M3" t="s">
        <v>425</v>
      </c>
      <c r="N3" t="s">
        <v>425</v>
      </c>
      <c r="O3">
        <v>170901</v>
      </c>
      <c r="P3" t="s">
        <v>425</v>
      </c>
      <c r="R3">
        <v>44712</v>
      </c>
      <c r="S3" t="s">
        <v>101</v>
      </c>
      <c r="T3" t="s">
        <v>101</v>
      </c>
      <c r="U3" t="s">
        <v>102</v>
      </c>
      <c r="V3">
        <v>2246005.7200000002</v>
      </c>
      <c r="W3">
        <v>1.1187721782570299</v>
      </c>
      <c r="X3">
        <v>2007563.08</v>
      </c>
      <c r="Y3">
        <v>1089978.28</v>
      </c>
      <c r="Z3">
        <v>5000</v>
      </c>
      <c r="AA3">
        <v>149400</v>
      </c>
      <c r="AB3">
        <v>518129.8</v>
      </c>
      <c r="AC3">
        <v>245055</v>
      </c>
      <c r="AD3">
        <v>2007563.08</v>
      </c>
      <c r="AE3">
        <v>0</v>
      </c>
      <c r="AF3">
        <v>237087.41</v>
      </c>
      <c r="AG3">
        <v>0</v>
      </c>
      <c r="AH3">
        <v>41828.550000000003</v>
      </c>
      <c r="AI3">
        <v>465265.82</v>
      </c>
      <c r="AJ3">
        <v>94025.96</v>
      </c>
      <c r="AK3">
        <v>838207.74</v>
      </c>
      <c r="AL3">
        <v>114396.37</v>
      </c>
      <c r="AM3">
        <v>32669.13</v>
      </c>
      <c r="AN3">
        <v>21738.400000000001</v>
      </c>
      <c r="AO3">
        <v>173112.89</v>
      </c>
      <c r="AP3">
        <v>477299.05</v>
      </c>
      <c r="AQ3">
        <v>7509.68</v>
      </c>
      <c r="AR3">
        <v>11482.23</v>
      </c>
      <c r="AS3">
        <v>1169355.3400000001</v>
      </c>
    </row>
    <row r="4" spans="1:45" x14ac:dyDescent="0.25">
      <c r="A4">
        <v>176480</v>
      </c>
      <c r="B4">
        <v>0</v>
      </c>
      <c r="C4" t="s">
        <v>106</v>
      </c>
      <c r="D4" t="s">
        <v>105</v>
      </c>
      <c r="E4" t="s">
        <v>105</v>
      </c>
      <c r="F4" t="s">
        <v>106</v>
      </c>
      <c r="G4" t="s">
        <v>425</v>
      </c>
      <c r="H4" t="s">
        <v>425</v>
      </c>
      <c r="I4" t="s">
        <v>425</v>
      </c>
      <c r="J4" t="s">
        <v>425</v>
      </c>
      <c r="K4" t="s">
        <v>425</v>
      </c>
      <c r="L4" t="s">
        <v>425</v>
      </c>
      <c r="M4" t="s">
        <v>425</v>
      </c>
      <c r="P4" t="s">
        <v>425</v>
      </c>
      <c r="R4">
        <v>44725</v>
      </c>
      <c r="S4">
        <v>44734</v>
      </c>
      <c r="T4">
        <v>44734</v>
      </c>
      <c r="U4" t="s">
        <v>100</v>
      </c>
      <c r="V4">
        <v>742213.5</v>
      </c>
      <c r="W4">
        <v>1.0453711267605601</v>
      </c>
      <c r="X4">
        <v>710000</v>
      </c>
      <c r="Y4">
        <v>377926</v>
      </c>
      <c r="Z4">
        <v>0</v>
      </c>
      <c r="AA4">
        <v>292875</v>
      </c>
      <c r="AB4">
        <v>39199</v>
      </c>
      <c r="AC4">
        <v>0</v>
      </c>
      <c r="AD4">
        <v>710000</v>
      </c>
      <c r="AE4">
        <v>0</v>
      </c>
      <c r="AF4">
        <v>125150.97</v>
      </c>
      <c r="AG4">
        <v>0</v>
      </c>
      <c r="AH4">
        <v>398.31</v>
      </c>
      <c r="AI4">
        <v>0</v>
      </c>
      <c r="AJ4">
        <v>0</v>
      </c>
      <c r="AK4">
        <v>125549.28</v>
      </c>
      <c r="AL4">
        <v>3972.85</v>
      </c>
      <c r="AM4">
        <v>3972.85</v>
      </c>
      <c r="AN4">
        <v>3972.45</v>
      </c>
      <c r="AO4">
        <v>33607.919999999998</v>
      </c>
      <c r="AP4">
        <v>32090.18</v>
      </c>
      <c r="AQ4">
        <v>22690.06</v>
      </c>
      <c r="AR4">
        <v>25242.97</v>
      </c>
      <c r="AS4">
        <v>584450.72</v>
      </c>
    </row>
    <row r="5" spans="1:45" x14ac:dyDescent="0.25">
      <c r="A5">
        <v>176484</v>
      </c>
      <c r="B5">
        <v>0</v>
      </c>
      <c r="C5" t="s">
        <v>426</v>
      </c>
      <c r="D5" t="s">
        <v>105</v>
      </c>
      <c r="E5" t="s">
        <v>105</v>
      </c>
      <c r="F5" t="s">
        <v>107</v>
      </c>
      <c r="G5" t="s">
        <v>424</v>
      </c>
      <c r="H5" t="s">
        <v>424</v>
      </c>
      <c r="I5" t="s">
        <v>425</v>
      </c>
      <c r="J5" t="s">
        <v>425</v>
      </c>
      <c r="K5" t="s">
        <v>424</v>
      </c>
      <c r="L5" t="s">
        <v>424</v>
      </c>
      <c r="M5" t="s">
        <v>424</v>
      </c>
      <c r="P5" t="s">
        <v>425</v>
      </c>
      <c r="R5">
        <v>44725</v>
      </c>
      <c r="S5">
        <v>44734</v>
      </c>
      <c r="T5">
        <v>44733</v>
      </c>
      <c r="U5" t="s">
        <v>100</v>
      </c>
      <c r="V5">
        <v>44466.67</v>
      </c>
      <c r="W5">
        <v>1.1116667499999999</v>
      </c>
      <c r="X5">
        <v>40000</v>
      </c>
      <c r="Y5">
        <v>33400</v>
      </c>
      <c r="Z5">
        <v>0</v>
      </c>
      <c r="AA5">
        <v>6600</v>
      </c>
      <c r="AB5">
        <v>0</v>
      </c>
      <c r="AC5">
        <v>0</v>
      </c>
      <c r="AD5">
        <v>40000</v>
      </c>
      <c r="AE5">
        <v>0</v>
      </c>
      <c r="AF5">
        <v>27830</v>
      </c>
      <c r="AG5">
        <v>0</v>
      </c>
      <c r="AH5">
        <v>0</v>
      </c>
      <c r="AI5">
        <v>0</v>
      </c>
      <c r="AJ5">
        <v>0</v>
      </c>
      <c r="AK5">
        <v>27830</v>
      </c>
      <c r="AL5">
        <v>0</v>
      </c>
      <c r="AM5">
        <v>278</v>
      </c>
      <c r="AN5">
        <v>21987</v>
      </c>
      <c r="AO5">
        <v>5565</v>
      </c>
      <c r="AP5">
        <v>0</v>
      </c>
      <c r="AQ5">
        <v>0</v>
      </c>
      <c r="AR5">
        <v>0</v>
      </c>
      <c r="AS5">
        <v>12170</v>
      </c>
    </row>
    <row r="6" spans="1:45" x14ac:dyDescent="0.25">
      <c r="A6">
        <v>176486</v>
      </c>
      <c r="B6">
        <v>0</v>
      </c>
      <c r="C6" t="s">
        <v>426</v>
      </c>
      <c r="D6" t="s">
        <v>108</v>
      </c>
      <c r="E6" t="s">
        <v>108</v>
      </c>
      <c r="F6" t="s">
        <v>107</v>
      </c>
      <c r="G6" t="s">
        <v>424</v>
      </c>
      <c r="H6" t="s">
        <v>424</v>
      </c>
      <c r="I6" t="s">
        <v>425</v>
      </c>
      <c r="J6" t="s">
        <v>425</v>
      </c>
      <c r="K6" t="s">
        <v>424</v>
      </c>
      <c r="L6" t="s">
        <v>424</v>
      </c>
      <c r="M6" t="s">
        <v>424</v>
      </c>
      <c r="P6" t="s">
        <v>425</v>
      </c>
      <c r="R6">
        <v>44725</v>
      </c>
      <c r="S6">
        <v>44734</v>
      </c>
      <c r="T6">
        <v>44733</v>
      </c>
      <c r="U6" t="s">
        <v>100</v>
      </c>
      <c r="V6">
        <v>44466.67</v>
      </c>
      <c r="W6">
        <v>1.1116667499999999</v>
      </c>
      <c r="X6">
        <v>40000</v>
      </c>
      <c r="Y6">
        <v>33400</v>
      </c>
      <c r="Z6">
        <v>0</v>
      </c>
      <c r="AA6">
        <v>6600</v>
      </c>
      <c r="AB6">
        <v>0</v>
      </c>
      <c r="AC6">
        <v>0</v>
      </c>
      <c r="AD6">
        <v>40000</v>
      </c>
      <c r="AE6">
        <v>0</v>
      </c>
      <c r="AF6">
        <v>27830</v>
      </c>
      <c r="AG6">
        <v>0</v>
      </c>
      <c r="AH6">
        <v>0</v>
      </c>
      <c r="AI6">
        <v>0</v>
      </c>
      <c r="AJ6">
        <v>0</v>
      </c>
      <c r="AK6">
        <v>27830</v>
      </c>
      <c r="AL6">
        <v>0</v>
      </c>
      <c r="AM6">
        <v>278</v>
      </c>
      <c r="AN6">
        <v>21987</v>
      </c>
      <c r="AO6">
        <v>5565</v>
      </c>
      <c r="AP6">
        <v>0</v>
      </c>
      <c r="AQ6">
        <v>0</v>
      </c>
      <c r="AR6">
        <v>0</v>
      </c>
      <c r="AS6">
        <v>12170</v>
      </c>
    </row>
    <row r="7" spans="1:45" x14ac:dyDescent="0.25">
      <c r="A7">
        <v>176487</v>
      </c>
      <c r="B7">
        <v>0</v>
      </c>
      <c r="C7" t="s">
        <v>106</v>
      </c>
      <c r="D7" t="s">
        <v>109</v>
      </c>
      <c r="E7" t="s">
        <v>109</v>
      </c>
      <c r="F7" t="s">
        <v>106</v>
      </c>
      <c r="G7" t="s">
        <v>425</v>
      </c>
      <c r="H7" t="s">
        <v>425</v>
      </c>
      <c r="I7" t="s">
        <v>425</v>
      </c>
      <c r="J7" t="s">
        <v>425</v>
      </c>
      <c r="K7" t="s">
        <v>425</v>
      </c>
      <c r="L7" t="s">
        <v>425</v>
      </c>
      <c r="M7" t="s">
        <v>425</v>
      </c>
      <c r="P7" t="s">
        <v>425</v>
      </c>
      <c r="R7">
        <v>44725</v>
      </c>
      <c r="S7">
        <v>44734</v>
      </c>
      <c r="T7">
        <v>44734</v>
      </c>
      <c r="U7" t="s">
        <v>100</v>
      </c>
      <c r="V7">
        <v>749619.5</v>
      </c>
      <c r="W7">
        <v>1.0558021126760599</v>
      </c>
      <c r="X7">
        <v>710000</v>
      </c>
      <c r="Y7">
        <v>401692</v>
      </c>
      <c r="Z7">
        <v>0</v>
      </c>
      <c r="AA7">
        <v>267645</v>
      </c>
      <c r="AB7">
        <v>40663</v>
      </c>
      <c r="AC7">
        <v>0</v>
      </c>
      <c r="AD7">
        <v>710000</v>
      </c>
      <c r="AE7">
        <v>0</v>
      </c>
      <c r="AF7">
        <v>176740.16</v>
      </c>
      <c r="AG7">
        <v>0</v>
      </c>
      <c r="AH7">
        <v>169.27</v>
      </c>
      <c r="AI7">
        <v>0</v>
      </c>
      <c r="AJ7">
        <v>0</v>
      </c>
      <c r="AK7">
        <v>176909.43</v>
      </c>
      <c r="AL7">
        <v>3807.09</v>
      </c>
      <c r="AM7">
        <v>3807.09</v>
      </c>
      <c r="AN7">
        <v>3807.09</v>
      </c>
      <c r="AO7">
        <v>81535.02</v>
      </c>
      <c r="AP7">
        <v>31514.41</v>
      </c>
      <c r="AQ7">
        <v>22373.119999999999</v>
      </c>
      <c r="AR7">
        <v>30065.61</v>
      </c>
      <c r="AS7">
        <v>533090.56999999995</v>
      </c>
    </row>
    <row r="8" spans="1:45" x14ac:dyDescent="0.25">
      <c r="A8">
        <v>176488</v>
      </c>
      <c r="B8">
        <v>0</v>
      </c>
      <c r="C8" t="s">
        <v>106</v>
      </c>
      <c r="D8" t="s">
        <v>108</v>
      </c>
      <c r="E8" t="s">
        <v>108</v>
      </c>
      <c r="F8" t="s">
        <v>106</v>
      </c>
      <c r="G8" t="s">
        <v>425</v>
      </c>
      <c r="H8" t="s">
        <v>425</v>
      </c>
      <c r="I8" t="s">
        <v>425</v>
      </c>
      <c r="J8" t="s">
        <v>425</v>
      </c>
      <c r="K8" t="s">
        <v>425</v>
      </c>
      <c r="L8" t="s">
        <v>425</v>
      </c>
      <c r="M8" t="s">
        <v>425</v>
      </c>
      <c r="P8" t="s">
        <v>425</v>
      </c>
      <c r="R8">
        <v>44720</v>
      </c>
      <c r="S8">
        <v>44734</v>
      </c>
      <c r="T8">
        <v>44734</v>
      </c>
      <c r="U8" t="s">
        <v>100</v>
      </c>
      <c r="V8">
        <v>739684.17</v>
      </c>
      <c r="W8">
        <v>1.0418086901408501</v>
      </c>
      <c r="X8">
        <v>710000</v>
      </c>
      <c r="Y8">
        <v>337384</v>
      </c>
      <c r="Z8">
        <v>0</v>
      </c>
      <c r="AA8">
        <v>304994</v>
      </c>
      <c r="AB8">
        <v>67622</v>
      </c>
      <c r="AC8">
        <v>0</v>
      </c>
      <c r="AD8">
        <v>710000</v>
      </c>
      <c r="AE8">
        <v>0</v>
      </c>
      <c r="AF8">
        <v>127357</v>
      </c>
      <c r="AG8">
        <v>0</v>
      </c>
      <c r="AH8">
        <v>12275.51</v>
      </c>
      <c r="AI8">
        <v>39123.199999999997</v>
      </c>
      <c r="AJ8">
        <v>0</v>
      </c>
      <c r="AK8">
        <v>178755.71</v>
      </c>
      <c r="AL8">
        <v>3991.82</v>
      </c>
      <c r="AM8">
        <v>3991.82</v>
      </c>
      <c r="AN8">
        <v>3991.82</v>
      </c>
      <c r="AO8">
        <v>42242.8</v>
      </c>
      <c r="AP8">
        <v>82948.320000000007</v>
      </c>
      <c r="AQ8">
        <v>13500.67</v>
      </c>
      <c r="AR8">
        <v>28088.46</v>
      </c>
      <c r="AS8">
        <v>531244.29</v>
      </c>
    </row>
    <row r="9" spans="1:45" x14ac:dyDescent="0.25">
      <c r="A9">
        <v>176489</v>
      </c>
      <c r="B9">
        <v>0</v>
      </c>
      <c r="C9" t="s">
        <v>426</v>
      </c>
      <c r="D9" t="s">
        <v>109</v>
      </c>
      <c r="E9" t="s">
        <v>109</v>
      </c>
      <c r="F9" t="s">
        <v>107</v>
      </c>
      <c r="G9" t="s">
        <v>424</v>
      </c>
      <c r="H9" t="s">
        <v>424</v>
      </c>
      <c r="I9" t="s">
        <v>425</v>
      </c>
      <c r="J9" t="s">
        <v>425</v>
      </c>
      <c r="K9" t="s">
        <v>424</v>
      </c>
      <c r="L9" t="s">
        <v>424</v>
      </c>
      <c r="M9" t="s">
        <v>424</v>
      </c>
      <c r="P9" t="s">
        <v>425</v>
      </c>
      <c r="R9">
        <v>44727</v>
      </c>
      <c r="S9">
        <v>44734</v>
      </c>
      <c r="T9">
        <v>44733</v>
      </c>
      <c r="U9" t="s">
        <v>100</v>
      </c>
      <c r="V9">
        <v>44466.67</v>
      </c>
      <c r="W9">
        <v>1.1116667499999999</v>
      </c>
      <c r="X9">
        <v>40000</v>
      </c>
      <c r="Y9">
        <v>33400</v>
      </c>
      <c r="Z9">
        <v>0</v>
      </c>
      <c r="AA9">
        <v>6600</v>
      </c>
      <c r="AB9">
        <v>0</v>
      </c>
      <c r="AC9">
        <v>0</v>
      </c>
      <c r="AD9">
        <v>40000</v>
      </c>
      <c r="AE9">
        <v>0</v>
      </c>
      <c r="AF9">
        <v>25604</v>
      </c>
      <c r="AG9">
        <v>0</v>
      </c>
      <c r="AH9">
        <v>0</v>
      </c>
      <c r="AI9">
        <v>0</v>
      </c>
      <c r="AJ9">
        <v>0</v>
      </c>
      <c r="AK9">
        <v>25604</v>
      </c>
      <c r="AL9">
        <v>0</v>
      </c>
      <c r="AM9">
        <v>278</v>
      </c>
      <c r="AN9">
        <v>21987</v>
      </c>
      <c r="AO9">
        <v>3339</v>
      </c>
      <c r="AP9">
        <v>0</v>
      </c>
      <c r="AQ9">
        <v>0</v>
      </c>
      <c r="AR9">
        <v>0</v>
      </c>
      <c r="AS9">
        <v>14396</v>
      </c>
    </row>
    <row r="10" spans="1:45" x14ac:dyDescent="0.25">
      <c r="A10">
        <v>176490</v>
      </c>
      <c r="B10">
        <v>0</v>
      </c>
      <c r="C10" t="s">
        <v>106</v>
      </c>
      <c r="D10" t="s">
        <v>110</v>
      </c>
      <c r="E10" t="s">
        <v>110</v>
      </c>
      <c r="F10" t="s">
        <v>106</v>
      </c>
      <c r="G10" t="s">
        <v>425</v>
      </c>
      <c r="H10" t="s">
        <v>425</v>
      </c>
      <c r="I10" t="s">
        <v>425</v>
      </c>
      <c r="J10" t="s">
        <v>425</v>
      </c>
      <c r="K10" t="s">
        <v>425</v>
      </c>
      <c r="L10" t="s">
        <v>425</v>
      </c>
      <c r="M10" t="s">
        <v>425</v>
      </c>
      <c r="P10" t="s">
        <v>425</v>
      </c>
      <c r="R10">
        <v>44725</v>
      </c>
      <c r="S10" t="s">
        <v>101</v>
      </c>
      <c r="T10" t="s">
        <v>101</v>
      </c>
      <c r="U10" t="s">
        <v>102</v>
      </c>
      <c r="V10">
        <v>953036.27</v>
      </c>
      <c r="W10">
        <v>1.03084761697004</v>
      </c>
      <c r="X10">
        <v>924517.12</v>
      </c>
      <c r="Y10">
        <v>444573</v>
      </c>
      <c r="Z10">
        <v>0</v>
      </c>
      <c r="AA10">
        <v>352395</v>
      </c>
      <c r="AB10">
        <v>127500</v>
      </c>
      <c r="AC10">
        <v>0</v>
      </c>
      <c r="AD10">
        <v>924468</v>
      </c>
      <c r="AE10">
        <v>49.119999999995301</v>
      </c>
      <c r="AF10">
        <v>253749.65</v>
      </c>
      <c r="AG10">
        <v>0</v>
      </c>
      <c r="AH10">
        <v>5420.21</v>
      </c>
      <c r="AI10">
        <v>66378.14</v>
      </c>
      <c r="AJ10">
        <v>0</v>
      </c>
      <c r="AK10">
        <v>325548</v>
      </c>
      <c r="AL10">
        <v>4244.59</v>
      </c>
      <c r="AM10">
        <v>4271.8599999999997</v>
      </c>
      <c r="AN10">
        <v>4495.78</v>
      </c>
      <c r="AO10">
        <v>158402.85999999999</v>
      </c>
      <c r="AP10">
        <v>123286.18</v>
      </c>
      <c r="AQ10">
        <v>8240.9</v>
      </c>
      <c r="AR10">
        <v>22605.83</v>
      </c>
      <c r="AS10">
        <v>598969.12</v>
      </c>
    </row>
    <row r="11" spans="1:45" x14ac:dyDescent="0.25">
      <c r="A11">
        <v>176492</v>
      </c>
      <c r="B11">
        <v>0</v>
      </c>
      <c r="C11" t="s">
        <v>112</v>
      </c>
      <c r="D11" t="s">
        <v>111</v>
      </c>
      <c r="E11" t="s">
        <v>111</v>
      </c>
      <c r="F11" t="s">
        <v>112</v>
      </c>
      <c r="G11" t="s">
        <v>425</v>
      </c>
      <c r="H11" t="s">
        <v>425</v>
      </c>
      <c r="I11" t="s">
        <v>425</v>
      </c>
      <c r="J11" t="s">
        <v>425</v>
      </c>
      <c r="K11" t="s">
        <v>425</v>
      </c>
      <c r="L11" t="s">
        <v>425</v>
      </c>
      <c r="M11" t="s">
        <v>425</v>
      </c>
      <c r="P11" t="s">
        <v>425</v>
      </c>
      <c r="R11">
        <v>44719</v>
      </c>
      <c r="S11" t="s">
        <v>101</v>
      </c>
      <c r="T11" t="s">
        <v>101</v>
      </c>
      <c r="U11" t="s">
        <v>102</v>
      </c>
      <c r="V11">
        <v>1276584.68</v>
      </c>
      <c r="W11">
        <v>1.0345206403242599</v>
      </c>
      <c r="X11">
        <v>1233986.67</v>
      </c>
      <c r="Y11">
        <v>0</v>
      </c>
      <c r="Z11">
        <v>0</v>
      </c>
      <c r="AA11">
        <v>255588.07</v>
      </c>
      <c r="AB11">
        <v>855000</v>
      </c>
      <c r="AC11">
        <v>123398.6</v>
      </c>
      <c r="AD11">
        <v>1233986.67</v>
      </c>
      <c r="AE11">
        <v>0</v>
      </c>
      <c r="AF11">
        <v>0</v>
      </c>
      <c r="AG11">
        <v>0</v>
      </c>
      <c r="AH11">
        <v>1701.89</v>
      </c>
      <c r="AI11">
        <v>2137.5</v>
      </c>
      <c r="AJ11">
        <v>87407.35</v>
      </c>
      <c r="AK11">
        <v>91246.74</v>
      </c>
      <c r="AL11">
        <v>12062.48</v>
      </c>
      <c r="AM11">
        <v>11962.48</v>
      </c>
      <c r="AN11">
        <v>11761.35</v>
      </c>
      <c r="AO11">
        <v>19574.14</v>
      </c>
      <c r="AP11">
        <v>11761.34</v>
      </c>
      <c r="AQ11">
        <v>12062.47</v>
      </c>
      <c r="AR11">
        <v>12062.47</v>
      </c>
      <c r="AS11">
        <v>1142739.93</v>
      </c>
    </row>
    <row r="12" spans="1:45" x14ac:dyDescent="0.25">
      <c r="A12">
        <v>176573</v>
      </c>
      <c r="B12">
        <v>1</v>
      </c>
      <c r="C12" t="s">
        <v>426</v>
      </c>
      <c r="D12" t="s">
        <v>113</v>
      </c>
      <c r="E12" t="s">
        <v>113</v>
      </c>
      <c r="F12" t="s">
        <v>107</v>
      </c>
      <c r="G12" t="s">
        <v>424</v>
      </c>
      <c r="H12" t="s">
        <v>424</v>
      </c>
      <c r="I12" t="s">
        <v>425</v>
      </c>
      <c r="J12" t="s">
        <v>425</v>
      </c>
      <c r="K12" t="s">
        <v>424</v>
      </c>
      <c r="L12" t="s">
        <v>424</v>
      </c>
      <c r="M12" t="s">
        <v>424</v>
      </c>
      <c r="P12" t="s">
        <v>425</v>
      </c>
      <c r="R12">
        <v>44725</v>
      </c>
      <c r="S12">
        <v>44748</v>
      </c>
      <c r="T12">
        <v>44748</v>
      </c>
      <c r="U12" t="s">
        <v>100</v>
      </c>
      <c r="V12">
        <v>44466.67</v>
      </c>
      <c r="W12">
        <v>1.1116667499999999</v>
      </c>
      <c r="X12">
        <v>40000</v>
      </c>
      <c r="Y12">
        <v>33400</v>
      </c>
      <c r="Z12">
        <v>0</v>
      </c>
      <c r="AA12">
        <v>6600</v>
      </c>
      <c r="AB12">
        <v>0</v>
      </c>
      <c r="AC12">
        <v>0</v>
      </c>
      <c r="AD12">
        <v>40000</v>
      </c>
      <c r="AE12">
        <v>0</v>
      </c>
      <c r="AF12">
        <v>27830</v>
      </c>
      <c r="AG12">
        <v>0</v>
      </c>
      <c r="AH12">
        <v>0</v>
      </c>
      <c r="AI12">
        <v>0</v>
      </c>
      <c r="AJ12">
        <v>0</v>
      </c>
      <c r="AK12">
        <v>27830</v>
      </c>
      <c r="AL12">
        <v>0</v>
      </c>
      <c r="AM12">
        <v>278</v>
      </c>
      <c r="AN12">
        <v>21987</v>
      </c>
      <c r="AO12">
        <v>5565</v>
      </c>
      <c r="AP12">
        <v>0</v>
      </c>
      <c r="AQ12">
        <v>0</v>
      </c>
      <c r="AR12">
        <v>0</v>
      </c>
      <c r="AS12">
        <v>12170</v>
      </c>
    </row>
    <row r="13" spans="1:45" x14ac:dyDescent="0.25">
      <c r="A13">
        <v>176574</v>
      </c>
      <c r="B13">
        <v>0</v>
      </c>
      <c r="C13" t="s">
        <v>115</v>
      </c>
      <c r="D13" t="s">
        <v>114</v>
      </c>
      <c r="E13" t="s">
        <v>114</v>
      </c>
      <c r="F13" t="s">
        <v>116</v>
      </c>
      <c r="G13" t="s">
        <v>425</v>
      </c>
      <c r="H13" t="s">
        <v>425</v>
      </c>
      <c r="I13" t="s">
        <v>425</v>
      </c>
      <c r="J13" t="s">
        <v>425</v>
      </c>
      <c r="K13" t="s">
        <v>425</v>
      </c>
      <c r="L13" t="s">
        <v>425</v>
      </c>
      <c r="M13" t="s">
        <v>425</v>
      </c>
      <c r="N13" t="s">
        <v>425</v>
      </c>
      <c r="O13">
        <v>170823</v>
      </c>
      <c r="P13" t="s">
        <v>425</v>
      </c>
      <c r="R13">
        <v>44728</v>
      </c>
      <c r="S13" t="s">
        <v>101</v>
      </c>
      <c r="T13" t="s">
        <v>101</v>
      </c>
      <c r="U13" t="s">
        <v>102</v>
      </c>
      <c r="V13">
        <v>973020.94</v>
      </c>
      <c r="W13">
        <v>1.1303301120199301</v>
      </c>
      <c r="X13">
        <v>860829</v>
      </c>
      <c r="Y13">
        <v>565207</v>
      </c>
      <c r="Z13">
        <v>0</v>
      </c>
      <c r="AA13">
        <v>190857</v>
      </c>
      <c r="AB13">
        <v>41000</v>
      </c>
      <c r="AC13">
        <v>63765</v>
      </c>
      <c r="AD13">
        <v>860829</v>
      </c>
      <c r="AE13">
        <v>0</v>
      </c>
      <c r="AF13">
        <v>250404.38</v>
      </c>
      <c r="AG13">
        <v>0</v>
      </c>
      <c r="AH13">
        <v>65699.88</v>
      </c>
      <c r="AI13">
        <v>0</v>
      </c>
      <c r="AJ13">
        <v>58451.37</v>
      </c>
      <c r="AK13">
        <v>374555.63</v>
      </c>
      <c r="AL13">
        <v>24843.88</v>
      </c>
      <c r="AM13">
        <v>53346.39</v>
      </c>
      <c r="AN13">
        <v>48032.639999999999</v>
      </c>
      <c r="AO13">
        <v>65129.38</v>
      </c>
      <c r="AP13">
        <v>94010.45</v>
      </c>
      <c r="AQ13">
        <v>55177.67</v>
      </c>
      <c r="AR13">
        <v>34015.199999999997</v>
      </c>
      <c r="AS13">
        <v>486273.37</v>
      </c>
    </row>
    <row r="14" spans="1:45" x14ac:dyDescent="0.25">
      <c r="A14">
        <v>176575</v>
      </c>
      <c r="B14">
        <v>0</v>
      </c>
      <c r="C14" t="s">
        <v>118</v>
      </c>
      <c r="D14" t="s">
        <v>117</v>
      </c>
      <c r="E14" t="s">
        <v>117</v>
      </c>
      <c r="F14" t="s">
        <v>118</v>
      </c>
      <c r="G14" t="s">
        <v>424</v>
      </c>
      <c r="H14" t="s">
        <v>424</v>
      </c>
      <c r="I14" t="s">
        <v>424</v>
      </c>
      <c r="J14" t="s">
        <v>425</v>
      </c>
      <c r="K14" t="s">
        <v>424</v>
      </c>
      <c r="L14" t="s">
        <v>424</v>
      </c>
      <c r="M14" t="s">
        <v>424</v>
      </c>
      <c r="P14" t="s">
        <v>425</v>
      </c>
      <c r="R14">
        <v>44725</v>
      </c>
      <c r="T14">
        <v>44747</v>
      </c>
      <c r="U14" t="s">
        <v>100</v>
      </c>
      <c r="V14">
        <v>291666.67</v>
      </c>
      <c r="W14">
        <v>1.1666666800000001</v>
      </c>
      <c r="X14">
        <v>250000</v>
      </c>
      <c r="Y14">
        <v>93012.84</v>
      </c>
      <c r="Z14">
        <v>0</v>
      </c>
      <c r="AA14">
        <v>88165</v>
      </c>
      <c r="AB14">
        <v>0</v>
      </c>
      <c r="AC14">
        <v>68822.16</v>
      </c>
      <c r="AD14">
        <v>250000</v>
      </c>
      <c r="AE14">
        <v>0</v>
      </c>
      <c r="AF14">
        <v>72111.839999999997</v>
      </c>
      <c r="AG14">
        <v>0</v>
      </c>
      <c r="AH14">
        <v>77166.929999999993</v>
      </c>
      <c r="AI14">
        <v>0</v>
      </c>
      <c r="AJ14">
        <v>57681.9</v>
      </c>
      <c r="AK14">
        <v>206960.67</v>
      </c>
      <c r="AL14">
        <v>0</v>
      </c>
      <c r="AM14">
        <v>0</v>
      </c>
      <c r="AN14">
        <v>0</v>
      </c>
      <c r="AO14">
        <v>206960.67</v>
      </c>
      <c r="AP14">
        <v>0</v>
      </c>
      <c r="AQ14">
        <v>0</v>
      </c>
      <c r="AR14">
        <v>0</v>
      </c>
      <c r="AS14">
        <v>43039.33</v>
      </c>
    </row>
    <row r="15" spans="1:45" x14ac:dyDescent="0.25">
      <c r="A15">
        <v>176579</v>
      </c>
      <c r="B15">
        <v>0</v>
      </c>
      <c r="C15" t="s">
        <v>119</v>
      </c>
      <c r="D15" t="s">
        <v>117</v>
      </c>
      <c r="E15" t="s">
        <v>117</v>
      </c>
      <c r="F15" t="s">
        <v>119</v>
      </c>
      <c r="G15" t="s">
        <v>425</v>
      </c>
      <c r="H15" t="s">
        <v>425</v>
      </c>
      <c r="I15" t="s">
        <v>425</v>
      </c>
      <c r="J15" t="s">
        <v>425</v>
      </c>
      <c r="K15" t="s">
        <v>425</v>
      </c>
      <c r="L15" t="s">
        <v>425</v>
      </c>
      <c r="M15" t="s">
        <v>425</v>
      </c>
      <c r="N15" t="s">
        <v>425</v>
      </c>
      <c r="O15">
        <v>172298</v>
      </c>
      <c r="P15" t="s">
        <v>425</v>
      </c>
      <c r="R15">
        <v>44726</v>
      </c>
      <c r="T15">
        <v>44747</v>
      </c>
      <c r="U15" t="s">
        <v>100</v>
      </c>
      <c r="V15">
        <v>1312468.46</v>
      </c>
      <c r="W15">
        <v>1</v>
      </c>
      <c r="X15">
        <v>1312468.46</v>
      </c>
      <c r="Y15">
        <v>421000</v>
      </c>
      <c r="Z15">
        <v>63000</v>
      </c>
      <c r="AA15">
        <v>354930</v>
      </c>
      <c r="AB15">
        <v>473538.46</v>
      </c>
      <c r="AC15">
        <v>0</v>
      </c>
      <c r="AD15">
        <v>1312468.46</v>
      </c>
      <c r="AE15">
        <v>0</v>
      </c>
      <c r="AF15">
        <v>29666.57</v>
      </c>
      <c r="AG15">
        <v>395</v>
      </c>
      <c r="AH15">
        <v>482.36</v>
      </c>
      <c r="AI15">
        <v>67200.929999999993</v>
      </c>
      <c r="AJ15">
        <v>0</v>
      </c>
      <c r="AK15">
        <v>97744.86</v>
      </c>
      <c r="AL15">
        <v>3863.86</v>
      </c>
      <c r="AM15">
        <v>6569.65</v>
      </c>
      <c r="AN15">
        <v>2455</v>
      </c>
      <c r="AO15">
        <v>84856.35</v>
      </c>
      <c r="AP15">
        <v>0</v>
      </c>
      <c r="AQ15">
        <v>0</v>
      </c>
      <c r="AR15">
        <v>0</v>
      </c>
      <c r="AS15">
        <v>1214723.6000000001</v>
      </c>
    </row>
    <row r="16" spans="1:45" x14ac:dyDescent="0.25">
      <c r="A16">
        <v>176580</v>
      </c>
      <c r="B16">
        <v>0</v>
      </c>
      <c r="C16" t="s">
        <v>120</v>
      </c>
      <c r="D16" t="s">
        <v>113</v>
      </c>
      <c r="E16" t="s">
        <v>113</v>
      </c>
      <c r="F16" t="s">
        <v>120</v>
      </c>
      <c r="G16" t="s">
        <v>425</v>
      </c>
      <c r="H16" t="s">
        <v>425</v>
      </c>
      <c r="I16" t="s">
        <v>425</v>
      </c>
      <c r="J16" t="s">
        <v>425</v>
      </c>
      <c r="K16" t="s">
        <v>425</v>
      </c>
      <c r="L16" t="s">
        <v>425</v>
      </c>
      <c r="M16" t="s">
        <v>425</v>
      </c>
      <c r="P16" t="s">
        <v>425</v>
      </c>
      <c r="R16">
        <v>44729</v>
      </c>
      <c r="S16">
        <v>44748</v>
      </c>
      <c r="T16">
        <v>44748</v>
      </c>
      <c r="U16" t="s">
        <v>100</v>
      </c>
      <c r="V16">
        <v>710000</v>
      </c>
      <c r="W16">
        <v>1</v>
      </c>
      <c r="X16">
        <v>710000</v>
      </c>
      <c r="Y16">
        <v>301746</v>
      </c>
      <c r="Z16">
        <v>0</v>
      </c>
      <c r="AA16">
        <v>238254</v>
      </c>
      <c r="AB16">
        <v>170000</v>
      </c>
      <c r="AC16">
        <v>0</v>
      </c>
      <c r="AD16">
        <v>710000</v>
      </c>
      <c r="AE16">
        <v>0</v>
      </c>
      <c r="AF16">
        <v>16826.830000000002</v>
      </c>
      <c r="AG16">
        <v>0</v>
      </c>
      <c r="AH16">
        <v>5307.83</v>
      </c>
      <c r="AI16">
        <v>0</v>
      </c>
      <c r="AJ16">
        <v>0</v>
      </c>
      <c r="AK16">
        <v>22134.66</v>
      </c>
      <c r="AL16">
        <v>3291.67</v>
      </c>
      <c r="AM16">
        <v>2016.16</v>
      </c>
      <c r="AN16">
        <v>16826.830000000002</v>
      </c>
      <c r="AO16">
        <v>0</v>
      </c>
      <c r="AP16">
        <v>0</v>
      </c>
      <c r="AQ16">
        <v>0</v>
      </c>
      <c r="AR16">
        <v>0</v>
      </c>
      <c r="AS16">
        <v>687865.34</v>
      </c>
    </row>
    <row r="17" spans="1:45" x14ac:dyDescent="0.25">
      <c r="A17">
        <v>176681</v>
      </c>
      <c r="B17">
        <v>1</v>
      </c>
      <c r="C17" t="s">
        <v>106</v>
      </c>
      <c r="D17" t="s">
        <v>121</v>
      </c>
      <c r="E17" t="s">
        <v>121</v>
      </c>
      <c r="F17" t="s">
        <v>106</v>
      </c>
      <c r="G17" t="s">
        <v>424</v>
      </c>
      <c r="H17" t="s">
        <v>424</v>
      </c>
      <c r="I17" t="s">
        <v>424</v>
      </c>
      <c r="J17" t="s">
        <v>424</v>
      </c>
      <c r="K17" t="s">
        <v>424</v>
      </c>
      <c r="L17" t="s">
        <v>424</v>
      </c>
      <c r="M17" t="s">
        <v>425</v>
      </c>
      <c r="P17" t="s">
        <v>425</v>
      </c>
      <c r="R17">
        <v>44733</v>
      </c>
      <c r="S17">
        <v>44727</v>
      </c>
      <c r="T17">
        <v>44727</v>
      </c>
      <c r="U17" t="s">
        <v>100</v>
      </c>
      <c r="V17">
        <v>403525.67</v>
      </c>
      <c r="W17">
        <v>1.04001461340206</v>
      </c>
      <c r="X17">
        <v>388000</v>
      </c>
      <c r="Y17">
        <v>275009</v>
      </c>
      <c r="Z17">
        <v>0</v>
      </c>
      <c r="AA17">
        <v>67180</v>
      </c>
      <c r="AB17">
        <v>45800</v>
      </c>
      <c r="AC17">
        <v>0</v>
      </c>
      <c r="AD17">
        <v>387989</v>
      </c>
      <c r="AE17">
        <v>11</v>
      </c>
      <c r="AF17">
        <v>213736.21</v>
      </c>
      <c r="AG17">
        <v>0</v>
      </c>
      <c r="AH17">
        <v>9984.7000000000007</v>
      </c>
      <c r="AI17">
        <v>31737.65</v>
      </c>
      <c r="AJ17">
        <v>0</v>
      </c>
      <c r="AK17">
        <v>255458.56</v>
      </c>
      <c r="AL17">
        <v>0</v>
      </c>
      <c r="AM17">
        <v>0</v>
      </c>
      <c r="AN17">
        <v>0</v>
      </c>
      <c r="AO17">
        <v>0</v>
      </c>
      <c r="AP17">
        <v>0</v>
      </c>
      <c r="AQ17">
        <v>0</v>
      </c>
      <c r="AR17">
        <v>255458.56</v>
      </c>
      <c r="AS17">
        <v>132541.44</v>
      </c>
    </row>
    <row r="18" spans="1:45" x14ac:dyDescent="0.25">
      <c r="A18">
        <v>176688</v>
      </c>
      <c r="B18">
        <v>0</v>
      </c>
      <c r="C18" t="s">
        <v>122</v>
      </c>
      <c r="D18" t="s">
        <v>121</v>
      </c>
      <c r="E18" t="s">
        <v>121</v>
      </c>
      <c r="F18" t="s">
        <v>122</v>
      </c>
      <c r="G18" t="s">
        <v>425</v>
      </c>
      <c r="H18" t="s">
        <v>425</v>
      </c>
      <c r="I18" t="s">
        <v>425</v>
      </c>
      <c r="J18" t="s">
        <v>425</v>
      </c>
      <c r="K18" t="s">
        <v>424</v>
      </c>
      <c r="L18" t="s">
        <v>425</v>
      </c>
      <c r="M18" t="s">
        <v>424</v>
      </c>
      <c r="P18" t="s">
        <v>425</v>
      </c>
      <c r="R18">
        <v>44729</v>
      </c>
      <c r="S18">
        <v>44727</v>
      </c>
      <c r="T18">
        <v>44726</v>
      </c>
      <c r="U18" t="s">
        <v>100</v>
      </c>
      <c r="V18">
        <v>4090160.67</v>
      </c>
      <c r="W18">
        <v>1.03336205158523</v>
      </c>
      <c r="X18">
        <v>3958110</v>
      </c>
      <c r="Y18">
        <v>458184</v>
      </c>
      <c r="Z18">
        <v>25806</v>
      </c>
      <c r="AA18">
        <v>624730</v>
      </c>
      <c r="AB18">
        <v>2849390</v>
      </c>
      <c r="AC18">
        <v>0</v>
      </c>
      <c r="AD18">
        <v>3958110</v>
      </c>
      <c r="AE18">
        <v>0</v>
      </c>
      <c r="AF18">
        <v>303278.81</v>
      </c>
      <c r="AG18">
        <v>2469.71</v>
      </c>
      <c r="AH18">
        <v>108530.27</v>
      </c>
      <c r="AI18">
        <v>291516.24</v>
      </c>
      <c r="AJ18">
        <v>0</v>
      </c>
      <c r="AK18">
        <v>705795.03</v>
      </c>
      <c r="AL18">
        <v>62521.84</v>
      </c>
      <c r="AM18">
        <v>62521.84</v>
      </c>
      <c r="AN18">
        <v>22226.74</v>
      </c>
      <c r="AO18">
        <v>466647.59</v>
      </c>
      <c r="AP18">
        <v>91877.02</v>
      </c>
      <c r="AQ18">
        <v>0</v>
      </c>
      <c r="AR18">
        <v>0</v>
      </c>
      <c r="AS18">
        <v>3252314.97</v>
      </c>
    </row>
    <row r="19" spans="1:45" x14ac:dyDescent="0.25">
      <c r="A19">
        <v>176689</v>
      </c>
      <c r="B19">
        <v>0</v>
      </c>
      <c r="C19" t="s">
        <v>124</v>
      </c>
      <c r="D19" t="s">
        <v>123</v>
      </c>
      <c r="E19" t="s">
        <v>123</v>
      </c>
      <c r="F19" t="s">
        <v>124</v>
      </c>
      <c r="G19" t="s">
        <v>425</v>
      </c>
      <c r="H19" t="s">
        <v>425</v>
      </c>
      <c r="I19" t="s">
        <v>425</v>
      </c>
      <c r="J19" t="s">
        <v>425</v>
      </c>
      <c r="K19" t="s">
        <v>424</v>
      </c>
      <c r="L19" t="s">
        <v>424</v>
      </c>
      <c r="M19" t="s">
        <v>424</v>
      </c>
      <c r="P19" t="s">
        <v>425</v>
      </c>
      <c r="R19">
        <v>44729</v>
      </c>
      <c r="S19">
        <v>44749</v>
      </c>
      <c r="T19">
        <v>44749</v>
      </c>
      <c r="U19" t="s">
        <v>100</v>
      </c>
      <c r="V19">
        <v>389563.95</v>
      </c>
      <c r="W19">
        <v>1.1040340933244499</v>
      </c>
      <c r="X19">
        <v>352855</v>
      </c>
      <c r="Y19">
        <v>268033</v>
      </c>
      <c r="Z19">
        <v>0</v>
      </c>
      <c r="AA19">
        <v>0</v>
      </c>
      <c r="AB19">
        <v>48790</v>
      </c>
      <c r="AC19">
        <v>36032</v>
      </c>
      <c r="AD19">
        <v>352855</v>
      </c>
      <c r="AE19">
        <v>0</v>
      </c>
      <c r="AF19">
        <v>185131.78</v>
      </c>
      <c r="AG19">
        <v>0</v>
      </c>
      <c r="AH19">
        <v>0</v>
      </c>
      <c r="AI19">
        <v>0</v>
      </c>
      <c r="AJ19">
        <v>18512.87</v>
      </c>
      <c r="AK19">
        <v>203644.65</v>
      </c>
      <c r="AL19">
        <v>4628.72</v>
      </c>
      <c r="AM19">
        <v>14892.32</v>
      </c>
      <c r="AN19">
        <v>45684.12</v>
      </c>
      <c r="AO19">
        <v>138439.49</v>
      </c>
      <c r="AP19">
        <v>0</v>
      </c>
      <c r="AQ19">
        <v>0</v>
      </c>
      <c r="AR19">
        <v>0</v>
      </c>
      <c r="AS19">
        <v>149210.35</v>
      </c>
    </row>
    <row r="20" spans="1:45" x14ac:dyDescent="0.25">
      <c r="A20">
        <v>176690</v>
      </c>
      <c r="B20">
        <v>0</v>
      </c>
      <c r="C20" t="s">
        <v>104</v>
      </c>
      <c r="D20" t="s">
        <v>123</v>
      </c>
      <c r="E20" t="s">
        <v>123</v>
      </c>
      <c r="F20" t="s">
        <v>104</v>
      </c>
      <c r="G20" t="s">
        <v>425</v>
      </c>
      <c r="H20" t="s">
        <v>425</v>
      </c>
      <c r="I20" t="s">
        <v>425</v>
      </c>
      <c r="J20" t="s">
        <v>425</v>
      </c>
      <c r="K20" t="s">
        <v>425</v>
      </c>
      <c r="L20" t="s">
        <v>425</v>
      </c>
      <c r="M20" t="s">
        <v>425</v>
      </c>
      <c r="N20" t="s">
        <v>425</v>
      </c>
      <c r="O20">
        <v>170901</v>
      </c>
      <c r="P20" t="s">
        <v>425</v>
      </c>
      <c r="R20">
        <v>44740</v>
      </c>
      <c r="S20">
        <v>44749</v>
      </c>
      <c r="T20">
        <v>44749</v>
      </c>
      <c r="U20" t="s">
        <v>100</v>
      </c>
      <c r="V20">
        <v>1501318.51</v>
      </c>
      <c r="W20">
        <v>1</v>
      </c>
      <c r="X20">
        <v>1501318.51</v>
      </c>
      <c r="Y20">
        <v>518618.53</v>
      </c>
      <c r="Z20">
        <v>8150</v>
      </c>
      <c r="AA20">
        <v>62165.98</v>
      </c>
      <c r="AB20">
        <v>719450</v>
      </c>
      <c r="AC20">
        <v>192934</v>
      </c>
      <c r="AD20">
        <v>1501318.51</v>
      </c>
      <c r="AE20">
        <v>0</v>
      </c>
      <c r="AF20">
        <v>144053.21</v>
      </c>
      <c r="AG20">
        <v>550</v>
      </c>
      <c r="AH20">
        <v>34921.269999999997</v>
      </c>
      <c r="AI20">
        <v>463881.37</v>
      </c>
      <c r="AJ20">
        <v>87896.18</v>
      </c>
      <c r="AK20">
        <v>731302.03</v>
      </c>
      <c r="AL20">
        <v>78765.08</v>
      </c>
      <c r="AM20">
        <v>18884.689999999999</v>
      </c>
      <c r="AN20">
        <v>24845.1</v>
      </c>
      <c r="AO20">
        <v>138043.20000000001</v>
      </c>
      <c r="AP20">
        <v>447944.66</v>
      </c>
      <c r="AQ20">
        <v>16930.11</v>
      </c>
      <c r="AR20">
        <v>5889.19</v>
      </c>
      <c r="AS20">
        <v>770016.48</v>
      </c>
    </row>
    <row r="21" spans="1:45" x14ac:dyDescent="0.25">
      <c r="A21">
        <v>176691</v>
      </c>
      <c r="B21">
        <v>0</v>
      </c>
      <c r="C21" t="s">
        <v>126</v>
      </c>
      <c r="D21" t="s">
        <v>125</v>
      </c>
      <c r="E21" t="s">
        <v>125</v>
      </c>
      <c r="G21" t="s">
        <v>425</v>
      </c>
      <c r="H21" t="s">
        <v>425</v>
      </c>
      <c r="I21" t="s">
        <v>425</v>
      </c>
      <c r="J21" t="s">
        <v>425</v>
      </c>
      <c r="K21" t="s">
        <v>425</v>
      </c>
      <c r="L21" t="s">
        <v>425</v>
      </c>
      <c r="M21" t="s">
        <v>425</v>
      </c>
      <c r="P21" t="s">
        <v>425</v>
      </c>
      <c r="R21">
        <v>44784</v>
      </c>
      <c r="S21">
        <v>44733</v>
      </c>
      <c r="T21">
        <v>44701</v>
      </c>
      <c r="U21" t="s">
        <v>100</v>
      </c>
      <c r="V21">
        <v>3153773.04</v>
      </c>
      <c r="W21">
        <v>1.0243603669383901</v>
      </c>
      <c r="X21">
        <v>3078773</v>
      </c>
      <c r="Y21">
        <v>1568043</v>
      </c>
      <c r="Z21">
        <v>0</v>
      </c>
      <c r="AA21">
        <v>297066</v>
      </c>
      <c r="AB21">
        <v>1213664</v>
      </c>
      <c r="AC21">
        <v>0</v>
      </c>
      <c r="AD21">
        <v>3078773</v>
      </c>
      <c r="AE21">
        <v>0</v>
      </c>
      <c r="AF21">
        <v>300844.06</v>
      </c>
      <c r="AG21">
        <v>0</v>
      </c>
      <c r="AH21">
        <v>8831.51</v>
      </c>
      <c r="AI21">
        <v>16609.490000000002</v>
      </c>
      <c r="AJ21">
        <v>0</v>
      </c>
      <c r="AK21">
        <v>326285.06</v>
      </c>
      <c r="AL21">
        <v>0</v>
      </c>
      <c r="AM21">
        <v>0</v>
      </c>
      <c r="AN21">
        <v>0</v>
      </c>
      <c r="AO21">
        <v>326285.06</v>
      </c>
      <c r="AP21">
        <v>0</v>
      </c>
      <c r="AQ21">
        <v>0</v>
      </c>
      <c r="AR21">
        <v>0</v>
      </c>
      <c r="AS21">
        <v>2752487.94</v>
      </c>
    </row>
    <row r="22" spans="1:45" x14ac:dyDescent="0.25">
      <c r="A22">
        <v>176692</v>
      </c>
      <c r="B22">
        <v>0</v>
      </c>
      <c r="C22" t="s">
        <v>127</v>
      </c>
      <c r="D22" t="s">
        <v>121</v>
      </c>
      <c r="E22" t="s">
        <v>121</v>
      </c>
      <c r="F22" t="s">
        <v>127</v>
      </c>
      <c r="G22" t="s">
        <v>424</v>
      </c>
      <c r="H22" t="s">
        <v>424</v>
      </c>
      <c r="I22" t="s">
        <v>424</v>
      </c>
      <c r="J22" t="s">
        <v>424</v>
      </c>
      <c r="K22" t="s">
        <v>425</v>
      </c>
      <c r="L22" t="s">
        <v>425</v>
      </c>
      <c r="M22" t="s">
        <v>424</v>
      </c>
      <c r="P22" t="s">
        <v>425</v>
      </c>
      <c r="R22">
        <v>44729</v>
      </c>
      <c r="S22">
        <v>44727</v>
      </c>
      <c r="T22">
        <v>44726</v>
      </c>
      <c r="U22" t="s">
        <v>100</v>
      </c>
      <c r="V22">
        <v>1084668.33</v>
      </c>
      <c r="W22">
        <v>1.1093162272533399</v>
      </c>
      <c r="X22">
        <v>977781</v>
      </c>
      <c r="Y22">
        <v>212381</v>
      </c>
      <c r="Z22">
        <v>0</v>
      </c>
      <c r="AA22">
        <v>109871</v>
      </c>
      <c r="AB22">
        <v>566640</v>
      </c>
      <c r="AC22">
        <v>88889</v>
      </c>
      <c r="AD22">
        <v>977781</v>
      </c>
      <c r="AE22">
        <v>0</v>
      </c>
      <c r="AF22">
        <v>176984.15</v>
      </c>
      <c r="AG22">
        <v>0</v>
      </c>
      <c r="AH22">
        <v>158361.62</v>
      </c>
      <c r="AI22">
        <v>462084.43</v>
      </c>
      <c r="AJ22">
        <v>79743.02</v>
      </c>
      <c r="AK22">
        <v>877173.22</v>
      </c>
      <c r="AL22">
        <v>0</v>
      </c>
      <c r="AM22">
        <v>0</v>
      </c>
      <c r="AN22">
        <v>0</v>
      </c>
      <c r="AO22">
        <v>0</v>
      </c>
      <c r="AP22">
        <v>579264.72</v>
      </c>
      <c r="AQ22">
        <v>297908.5</v>
      </c>
      <c r="AR22">
        <v>0</v>
      </c>
      <c r="AS22">
        <v>100607.78</v>
      </c>
    </row>
    <row r="23" spans="1:45" x14ac:dyDescent="0.25">
      <c r="A23">
        <v>176693</v>
      </c>
      <c r="B23">
        <v>0</v>
      </c>
      <c r="C23" t="s">
        <v>128</v>
      </c>
      <c r="D23" t="s">
        <v>125</v>
      </c>
      <c r="E23" t="s">
        <v>125</v>
      </c>
      <c r="F23" t="s">
        <v>128</v>
      </c>
      <c r="G23" t="s">
        <v>424</v>
      </c>
      <c r="H23" t="s">
        <v>424</v>
      </c>
      <c r="I23" t="s">
        <v>424</v>
      </c>
      <c r="J23" t="s">
        <v>425</v>
      </c>
      <c r="K23" t="s">
        <v>424</v>
      </c>
      <c r="L23" t="s">
        <v>424</v>
      </c>
      <c r="M23" t="s">
        <v>424</v>
      </c>
      <c r="P23" t="s">
        <v>425</v>
      </c>
      <c r="R23">
        <v>44768</v>
      </c>
      <c r="S23">
        <v>44733</v>
      </c>
      <c r="T23">
        <v>44706</v>
      </c>
      <c r="U23" t="s">
        <v>100</v>
      </c>
      <c r="V23">
        <v>216273.83</v>
      </c>
      <c r="W23">
        <v>1.1630814363077999</v>
      </c>
      <c r="X23">
        <v>185949</v>
      </c>
      <c r="Y23">
        <v>122902</v>
      </c>
      <c r="Z23">
        <v>2200</v>
      </c>
      <c r="AA23">
        <v>34594</v>
      </c>
      <c r="AB23">
        <v>2000</v>
      </c>
      <c r="AC23">
        <v>24253</v>
      </c>
      <c r="AD23">
        <v>185949</v>
      </c>
      <c r="AE23">
        <v>0</v>
      </c>
      <c r="AF23">
        <v>76319.83</v>
      </c>
      <c r="AG23">
        <v>607.49</v>
      </c>
      <c r="AH23">
        <v>11671.33</v>
      </c>
      <c r="AI23">
        <v>491</v>
      </c>
      <c r="AJ23">
        <v>16777.09</v>
      </c>
      <c r="AK23">
        <v>105866.74</v>
      </c>
      <c r="AL23">
        <v>0</v>
      </c>
      <c r="AM23">
        <v>0</v>
      </c>
      <c r="AN23">
        <v>0</v>
      </c>
      <c r="AO23">
        <v>105866.74</v>
      </c>
      <c r="AP23">
        <v>0</v>
      </c>
      <c r="AQ23">
        <v>0</v>
      </c>
      <c r="AR23">
        <v>0</v>
      </c>
      <c r="AS23">
        <v>80082.259999999995</v>
      </c>
    </row>
    <row r="24" spans="1:45" x14ac:dyDescent="0.25">
      <c r="A24">
        <v>176706</v>
      </c>
      <c r="B24">
        <v>0</v>
      </c>
      <c r="C24" t="s">
        <v>130</v>
      </c>
      <c r="D24" t="s">
        <v>129</v>
      </c>
      <c r="E24" t="s">
        <v>129</v>
      </c>
      <c r="F24" t="s">
        <v>131</v>
      </c>
      <c r="G24" t="s">
        <v>425</v>
      </c>
      <c r="H24" t="s">
        <v>425</v>
      </c>
      <c r="I24" t="s">
        <v>425</v>
      </c>
      <c r="J24" t="s">
        <v>425</v>
      </c>
      <c r="K24" t="s">
        <v>424</v>
      </c>
      <c r="L24" t="s">
        <v>424</v>
      </c>
      <c r="M24" t="s">
        <v>424</v>
      </c>
      <c r="N24" t="s">
        <v>425</v>
      </c>
      <c r="O24">
        <v>170487</v>
      </c>
      <c r="P24" t="s">
        <v>425</v>
      </c>
      <c r="R24">
        <v>44750</v>
      </c>
      <c r="S24">
        <v>44734</v>
      </c>
      <c r="T24">
        <v>44733</v>
      </c>
      <c r="U24" t="s">
        <v>100</v>
      </c>
      <c r="V24">
        <v>814072</v>
      </c>
      <c r="W24">
        <v>1</v>
      </c>
      <c r="X24">
        <v>814072</v>
      </c>
      <c r="Y24">
        <v>446751</v>
      </c>
      <c r="Z24">
        <v>948</v>
      </c>
      <c r="AA24">
        <v>177844</v>
      </c>
      <c r="AB24">
        <v>6500</v>
      </c>
      <c r="AC24">
        <v>182029</v>
      </c>
      <c r="AD24">
        <v>814072</v>
      </c>
      <c r="AE24">
        <v>0</v>
      </c>
      <c r="AF24">
        <v>96857.83</v>
      </c>
      <c r="AG24">
        <v>234.58</v>
      </c>
      <c r="AH24">
        <v>19534.88</v>
      </c>
      <c r="AI24">
        <v>10710.21</v>
      </c>
      <c r="AJ24">
        <v>37018.800000000003</v>
      </c>
      <c r="AK24">
        <v>164356.29999999999</v>
      </c>
      <c r="AL24">
        <v>11267.84</v>
      </c>
      <c r="AM24">
        <v>44029.49</v>
      </c>
      <c r="AN24">
        <v>53529.49</v>
      </c>
      <c r="AO24">
        <v>55529.48</v>
      </c>
      <c r="AP24">
        <v>0</v>
      </c>
      <c r="AQ24">
        <v>0</v>
      </c>
      <c r="AR24">
        <v>0</v>
      </c>
      <c r="AS24">
        <v>649715.69999999995</v>
      </c>
    </row>
    <row r="25" spans="1:45" x14ac:dyDescent="0.25">
      <c r="A25">
        <v>176708</v>
      </c>
      <c r="B25">
        <v>1</v>
      </c>
      <c r="C25" t="s">
        <v>132</v>
      </c>
      <c r="D25" t="s">
        <v>129</v>
      </c>
      <c r="E25" t="s">
        <v>129</v>
      </c>
      <c r="F25" t="s">
        <v>133</v>
      </c>
      <c r="G25" t="s">
        <v>425</v>
      </c>
      <c r="H25" t="s">
        <v>425</v>
      </c>
      <c r="I25" t="s">
        <v>425</v>
      </c>
      <c r="J25" t="s">
        <v>425</v>
      </c>
      <c r="K25" t="s">
        <v>425</v>
      </c>
      <c r="L25" t="s">
        <v>424</v>
      </c>
      <c r="M25" t="s">
        <v>425</v>
      </c>
      <c r="N25" t="s">
        <v>425</v>
      </c>
      <c r="O25">
        <v>172166</v>
      </c>
      <c r="P25" t="s">
        <v>425</v>
      </c>
      <c r="R25">
        <v>44736</v>
      </c>
      <c r="S25">
        <v>44741</v>
      </c>
      <c r="T25">
        <v>44727</v>
      </c>
      <c r="U25" t="s">
        <v>100</v>
      </c>
      <c r="V25">
        <v>2213593</v>
      </c>
      <c r="W25">
        <v>1.2927011442567</v>
      </c>
      <c r="X25">
        <v>1712378</v>
      </c>
      <c r="Y25">
        <v>1174358</v>
      </c>
      <c r="Z25">
        <v>22719</v>
      </c>
      <c r="AA25">
        <v>713940</v>
      </c>
      <c r="AB25">
        <v>40500</v>
      </c>
      <c r="AC25">
        <v>262076</v>
      </c>
      <c r="AD25">
        <v>2213593</v>
      </c>
      <c r="AE25">
        <v>-501215</v>
      </c>
      <c r="AF25">
        <v>189777.54</v>
      </c>
      <c r="AG25">
        <v>359.49</v>
      </c>
      <c r="AH25">
        <v>48081.69</v>
      </c>
      <c r="AI25">
        <v>0</v>
      </c>
      <c r="AJ25">
        <v>32847.75</v>
      </c>
      <c r="AK25">
        <v>271066.46999999997</v>
      </c>
      <c r="AL25">
        <v>0</v>
      </c>
      <c r="AM25">
        <v>0</v>
      </c>
      <c r="AN25">
        <v>7939.22</v>
      </c>
      <c r="AO25">
        <v>151669.49</v>
      </c>
      <c r="AP25">
        <v>0</v>
      </c>
      <c r="AQ25">
        <v>0</v>
      </c>
      <c r="AR25">
        <v>111457.76</v>
      </c>
      <c r="AS25">
        <v>1441311.53</v>
      </c>
    </row>
    <row r="26" spans="1:45" x14ac:dyDescent="0.25">
      <c r="A26">
        <v>176710</v>
      </c>
      <c r="B26">
        <v>0</v>
      </c>
      <c r="C26" t="s">
        <v>134</v>
      </c>
      <c r="D26" t="s">
        <v>129</v>
      </c>
      <c r="E26" t="s">
        <v>129</v>
      </c>
      <c r="F26" t="s">
        <v>135</v>
      </c>
      <c r="G26" t="s">
        <v>425</v>
      </c>
      <c r="H26" t="s">
        <v>425</v>
      </c>
      <c r="I26" t="s">
        <v>425</v>
      </c>
      <c r="J26" t="s">
        <v>425</v>
      </c>
      <c r="K26" t="s">
        <v>424</v>
      </c>
      <c r="L26" t="s">
        <v>425</v>
      </c>
      <c r="M26" t="s">
        <v>424</v>
      </c>
      <c r="N26" t="s">
        <v>425</v>
      </c>
      <c r="O26">
        <v>170864</v>
      </c>
      <c r="P26" t="s">
        <v>425</v>
      </c>
      <c r="R26">
        <v>44748</v>
      </c>
      <c r="S26">
        <v>44733</v>
      </c>
      <c r="T26">
        <v>44726</v>
      </c>
      <c r="U26" t="s">
        <v>100</v>
      </c>
      <c r="V26">
        <v>1774287.22</v>
      </c>
      <c r="W26">
        <v>1.16539308421087</v>
      </c>
      <c r="X26">
        <v>1522479.62</v>
      </c>
      <c r="Y26">
        <v>746148.18</v>
      </c>
      <c r="Z26">
        <v>5279</v>
      </c>
      <c r="AA26">
        <v>548345.38</v>
      </c>
      <c r="AB26">
        <v>10000</v>
      </c>
      <c r="AC26">
        <v>212707.06</v>
      </c>
      <c r="AD26">
        <v>1522479.62</v>
      </c>
      <c r="AE26">
        <v>0</v>
      </c>
      <c r="AF26">
        <v>260186.62</v>
      </c>
      <c r="AG26">
        <v>458.74</v>
      </c>
      <c r="AH26">
        <v>244041.02</v>
      </c>
      <c r="AI26">
        <v>8333.33</v>
      </c>
      <c r="AJ26">
        <v>83314.39</v>
      </c>
      <c r="AK26">
        <v>596334.1</v>
      </c>
      <c r="AL26">
        <v>0</v>
      </c>
      <c r="AM26">
        <v>0</v>
      </c>
      <c r="AN26">
        <v>31460.080000000002</v>
      </c>
      <c r="AO26">
        <v>406588.93</v>
      </c>
      <c r="AP26">
        <v>158285.1</v>
      </c>
      <c r="AQ26">
        <v>0</v>
      </c>
      <c r="AR26">
        <v>0</v>
      </c>
      <c r="AS26">
        <v>926145.52</v>
      </c>
    </row>
    <row r="27" spans="1:45" x14ac:dyDescent="0.25">
      <c r="A27">
        <v>176711</v>
      </c>
      <c r="B27">
        <v>0</v>
      </c>
      <c r="C27" t="s">
        <v>136</v>
      </c>
      <c r="D27" t="s">
        <v>129</v>
      </c>
      <c r="E27" t="s">
        <v>129</v>
      </c>
      <c r="F27" t="s">
        <v>136</v>
      </c>
      <c r="G27" t="s">
        <v>424</v>
      </c>
      <c r="H27" t="s">
        <v>424</v>
      </c>
      <c r="I27" t="s">
        <v>424</v>
      </c>
      <c r="J27" t="s">
        <v>425</v>
      </c>
      <c r="K27" t="s">
        <v>425</v>
      </c>
      <c r="L27" t="s">
        <v>425</v>
      </c>
      <c r="M27" t="s">
        <v>424</v>
      </c>
      <c r="N27" t="s">
        <v>425</v>
      </c>
      <c r="O27">
        <v>172261</v>
      </c>
      <c r="P27" t="s">
        <v>425</v>
      </c>
      <c r="R27">
        <v>44756</v>
      </c>
      <c r="S27">
        <v>44733</v>
      </c>
      <c r="T27">
        <v>44725</v>
      </c>
      <c r="U27" t="s">
        <v>100</v>
      </c>
      <c r="V27">
        <v>472300.44</v>
      </c>
      <c r="W27">
        <v>1.1666665184559399</v>
      </c>
      <c r="X27">
        <v>404829</v>
      </c>
      <c r="Y27">
        <v>302211</v>
      </c>
      <c r="Z27">
        <v>2000</v>
      </c>
      <c r="AA27">
        <v>63815</v>
      </c>
      <c r="AB27">
        <v>0</v>
      </c>
      <c r="AC27">
        <v>36803</v>
      </c>
      <c r="AD27">
        <v>404829</v>
      </c>
      <c r="AE27">
        <v>0</v>
      </c>
      <c r="AF27">
        <v>86657.279999999999</v>
      </c>
      <c r="AG27">
        <v>355.46</v>
      </c>
      <c r="AH27">
        <v>33998.199999999997</v>
      </c>
      <c r="AI27">
        <v>0</v>
      </c>
      <c r="AJ27">
        <v>12101.12</v>
      </c>
      <c r="AK27">
        <v>133112.06</v>
      </c>
      <c r="AL27">
        <v>0</v>
      </c>
      <c r="AM27">
        <v>0</v>
      </c>
      <c r="AN27">
        <v>0</v>
      </c>
      <c r="AO27">
        <v>0</v>
      </c>
      <c r="AP27">
        <v>0</v>
      </c>
      <c r="AQ27">
        <v>133112.06</v>
      </c>
      <c r="AR27">
        <v>0</v>
      </c>
      <c r="AS27">
        <v>271716.94</v>
      </c>
    </row>
    <row r="28" spans="1:45" x14ac:dyDescent="0.25">
      <c r="A28">
        <v>176712</v>
      </c>
      <c r="B28">
        <v>0</v>
      </c>
      <c r="C28" t="s">
        <v>137</v>
      </c>
      <c r="D28" t="s">
        <v>129</v>
      </c>
      <c r="E28" t="s">
        <v>129</v>
      </c>
      <c r="F28" t="s">
        <v>137</v>
      </c>
      <c r="G28" t="s">
        <v>424</v>
      </c>
      <c r="H28" t="s">
        <v>425</v>
      </c>
      <c r="I28" t="s">
        <v>425</v>
      </c>
      <c r="J28" t="s">
        <v>424</v>
      </c>
      <c r="K28" t="s">
        <v>424</v>
      </c>
      <c r="L28" t="s">
        <v>424</v>
      </c>
      <c r="M28" t="s">
        <v>424</v>
      </c>
      <c r="P28" t="s">
        <v>425</v>
      </c>
      <c r="R28">
        <v>44819</v>
      </c>
      <c r="S28">
        <v>44740</v>
      </c>
      <c r="T28">
        <v>44736</v>
      </c>
      <c r="U28" t="s">
        <v>100</v>
      </c>
      <c r="V28">
        <v>610277.29</v>
      </c>
      <c r="W28">
        <v>1.1197234805742899</v>
      </c>
      <c r="X28">
        <v>545025</v>
      </c>
      <c r="Y28">
        <v>368416.98</v>
      </c>
      <c r="Z28">
        <v>0</v>
      </c>
      <c r="AA28">
        <v>33256.410000000003</v>
      </c>
      <c r="AB28">
        <v>14815.85</v>
      </c>
      <c r="AC28">
        <v>128535.76</v>
      </c>
      <c r="AD28">
        <v>545025</v>
      </c>
      <c r="AE28">
        <v>0</v>
      </c>
      <c r="AF28">
        <v>220210.89</v>
      </c>
      <c r="AG28">
        <v>0</v>
      </c>
      <c r="AH28">
        <v>14406.29</v>
      </c>
      <c r="AI28">
        <v>7046.2</v>
      </c>
      <c r="AJ28">
        <v>75054.05</v>
      </c>
      <c r="AK28">
        <v>316717.43</v>
      </c>
      <c r="AL28">
        <v>238069.64</v>
      </c>
      <c r="AM28">
        <v>69750.289999999994</v>
      </c>
      <c r="AN28">
        <v>8897.5</v>
      </c>
      <c r="AO28">
        <v>0</v>
      </c>
      <c r="AP28">
        <v>0</v>
      </c>
      <c r="AQ28">
        <v>0</v>
      </c>
      <c r="AR28">
        <v>0</v>
      </c>
      <c r="AS28">
        <v>228307.57</v>
      </c>
    </row>
    <row r="29" spans="1:45" x14ac:dyDescent="0.25">
      <c r="A29">
        <v>176713</v>
      </c>
      <c r="B29">
        <v>0</v>
      </c>
      <c r="C29" t="s">
        <v>138</v>
      </c>
      <c r="D29" t="s">
        <v>129</v>
      </c>
      <c r="E29" t="s">
        <v>129</v>
      </c>
      <c r="F29" t="s">
        <v>139</v>
      </c>
      <c r="G29" t="s">
        <v>424</v>
      </c>
      <c r="H29" t="s">
        <v>424</v>
      </c>
      <c r="I29" t="s">
        <v>425</v>
      </c>
      <c r="J29" t="s">
        <v>424</v>
      </c>
      <c r="K29" t="s">
        <v>424</v>
      </c>
      <c r="L29" t="s">
        <v>424</v>
      </c>
      <c r="M29" t="s">
        <v>424</v>
      </c>
      <c r="P29" t="s">
        <v>425</v>
      </c>
      <c r="R29">
        <v>44803</v>
      </c>
      <c r="S29">
        <v>44732</v>
      </c>
      <c r="T29">
        <v>44729</v>
      </c>
      <c r="U29" t="s">
        <v>100</v>
      </c>
      <c r="V29">
        <v>48850</v>
      </c>
      <c r="W29">
        <v>1.02842105263158</v>
      </c>
      <c r="X29">
        <v>47500</v>
      </c>
      <c r="Y29">
        <v>0</v>
      </c>
      <c r="Z29">
        <v>9500</v>
      </c>
      <c r="AA29">
        <v>38000</v>
      </c>
      <c r="AB29">
        <v>0</v>
      </c>
      <c r="AC29">
        <v>0</v>
      </c>
      <c r="AD29">
        <v>47500</v>
      </c>
      <c r="AE29">
        <v>0</v>
      </c>
      <c r="AF29">
        <v>0</v>
      </c>
      <c r="AG29">
        <v>7840</v>
      </c>
      <c r="AH29">
        <v>19375</v>
      </c>
      <c r="AI29">
        <v>0</v>
      </c>
      <c r="AJ29">
        <v>0</v>
      </c>
      <c r="AK29">
        <v>27215</v>
      </c>
      <c r="AL29">
        <v>0</v>
      </c>
      <c r="AM29">
        <v>0</v>
      </c>
      <c r="AN29">
        <v>27215</v>
      </c>
      <c r="AO29">
        <v>0</v>
      </c>
      <c r="AP29">
        <v>0</v>
      </c>
      <c r="AQ29">
        <v>0</v>
      </c>
      <c r="AR29">
        <v>0</v>
      </c>
      <c r="AS29">
        <v>20285</v>
      </c>
    </row>
    <row r="30" spans="1:45" x14ac:dyDescent="0.25">
      <c r="A30">
        <v>176714</v>
      </c>
      <c r="B30">
        <v>0</v>
      </c>
      <c r="C30" t="s">
        <v>140</v>
      </c>
      <c r="D30" t="s">
        <v>129</v>
      </c>
      <c r="E30" t="s">
        <v>129</v>
      </c>
      <c r="F30" t="s">
        <v>141</v>
      </c>
      <c r="G30" t="s">
        <v>424</v>
      </c>
      <c r="H30" t="s">
        <v>424</v>
      </c>
      <c r="I30" t="s">
        <v>424</v>
      </c>
      <c r="J30" t="s">
        <v>425</v>
      </c>
      <c r="K30" t="s">
        <v>425</v>
      </c>
      <c r="L30" t="s">
        <v>425</v>
      </c>
      <c r="M30" t="s">
        <v>425</v>
      </c>
      <c r="P30" t="s">
        <v>425</v>
      </c>
      <c r="R30">
        <v>44746</v>
      </c>
      <c r="S30">
        <v>44742</v>
      </c>
      <c r="T30">
        <v>44742</v>
      </c>
      <c r="U30" t="s">
        <v>100</v>
      </c>
      <c r="V30">
        <v>2753899.33</v>
      </c>
      <c r="W30">
        <v>1.0565806702357901</v>
      </c>
      <c r="X30">
        <v>2606426</v>
      </c>
      <c r="Y30">
        <v>695638</v>
      </c>
      <c r="Z30">
        <v>27500</v>
      </c>
      <c r="AA30">
        <v>341640</v>
      </c>
      <c r="AB30">
        <v>1300000</v>
      </c>
      <c r="AC30">
        <v>241648</v>
      </c>
      <c r="AD30">
        <v>2606426</v>
      </c>
      <c r="AE30">
        <v>0</v>
      </c>
      <c r="AF30">
        <v>287273.82</v>
      </c>
      <c r="AG30">
        <v>358</v>
      </c>
      <c r="AH30">
        <v>116467.58</v>
      </c>
      <c r="AI30">
        <v>60978.71</v>
      </c>
      <c r="AJ30">
        <v>117190.17</v>
      </c>
      <c r="AK30">
        <v>582268.28</v>
      </c>
      <c r="AL30">
        <v>0</v>
      </c>
      <c r="AM30">
        <v>0</v>
      </c>
      <c r="AN30">
        <v>0</v>
      </c>
      <c r="AO30">
        <v>101366.92</v>
      </c>
      <c r="AP30">
        <v>108349.9</v>
      </c>
      <c r="AQ30">
        <v>300816.84999999998</v>
      </c>
      <c r="AR30">
        <v>71734.61</v>
      </c>
      <c r="AS30">
        <v>2024157.72</v>
      </c>
    </row>
    <row r="31" spans="1:45" x14ac:dyDescent="0.25">
      <c r="A31">
        <v>176716</v>
      </c>
      <c r="B31">
        <v>0</v>
      </c>
      <c r="C31" t="s">
        <v>143</v>
      </c>
      <c r="D31" t="s">
        <v>142</v>
      </c>
      <c r="E31" t="s">
        <v>142</v>
      </c>
      <c r="F31" t="s">
        <v>144</v>
      </c>
      <c r="G31" t="s">
        <v>425</v>
      </c>
      <c r="H31" t="s">
        <v>425</v>
      </c>
      <c r="I31" t="s">
        <v>425</v>
      </c>
      <c r="J31" t="s">
        <v>425</v>
      </c>
      <c r="K31" t="s">
        <v>424</v>
      </c>
      <c r="L31" t="s">
        <v>425</v>
      </c>
      <c r="M31" t="s">
        <v>424</v>
      </c>
      <c r="N31" t="s">
        <v>425</v>
      </c>
      <c r="O31">
        <v>170491</v>
      </c>
      <c r="P31" t="s">
        <v>425</v>
      </c>
      <c r="R31">
        <v>44754</v>
      </c>
      <c r="S31">
        <v>44763</v>
      </c>
      <c r="T31">
        <v>44748</v>
      </c>
      <c r="U31" t="s">
        <v>100</v>
      </c>
      <c r="V31">
        <v>11580821.279999999</v>
      </c>
      <c r="W31">
        <v>1.04365223539772</v>
      </c>
      <c r="X31">
        <v>11096437</v>
      </c>
      <c r="Y31">
        <v>1077515</v>
      </c>
      <c r="Z31">
        <v>0</v>
      </c>
      <c r="AA31">
        <v>1194167</v>
      </c>
      <c r="AB31">
        <v>8256960</v>
      </c>
      <c r="AC31">
        <v>567795</v>
      </c>
      <c r="AD31">
        <v>11096437</v>
      </c>
      <c r="AE31">
        <v>0</v>
      </c>
      <c r="AF31">
        <v>580470.61</v>
      </c>
      <c r="AG31">
        <v>0</v>
      </c>
      <c r="AH31">
        <v>624489.57999999996</v>
      </c>
      <c r="AI31">
        <v>622297.78</v>
      </c>
      <c r="AJ31">
        <v>466551</v>
      </c>
      <c r="AK31">
        <v>2293808.9700000002</v>
      </c>
      <c r="AL31">
        <v>457757.61</v>
      </c>
      <c r="AM31">
        <v>300726.90999999997</v>
      </c>
      <c r="AN31">
        <v>735044.69</v>
      </c>
      <c r="AO31">
        <v>240941.99</v>
      </c>
      <c r="AP31">
        <v>559337.78</v>
      </c>
      <c r="AQ31">
        <v>0</v>
      </c>
      <c r="AR31">
        <v>0</v>
      </c>
      <c r="AS31">
        <v>8802628.0299999993</v>
      </c>
    </row>
    <row r="32" spans="1:45" x14ac:dyDescent="0.25">
      <c r="A32">
        <v>176717</v>
      </c>
      <c r="B32">
        <v>0</v>
      </c>
      <c r="C32" t="s">
        <v>145</v>
      </c>
      <c r="D32" t="s">
        <v>129</v>
      </c>
      <c r="E32" t="s">
        <v>129</v>
      </c>
      <c r="F32" t="s">
        <v>146</v>
      </c>
      <c r="G32" t="s">
        <v>424</v>
      </c>
      <c r="H32" t="s">
        <v>424</v>
      </c>
      <c r="I32" t="s">
        <v>424</v>
      </c>
      <c r="J32" t="s">
        <v>425</v>
      </c>
      <c r="K32" t="s">
        <v>424</v>
      </c>
      <c r="L32" t="s">
        <v>424</v>
      </c>
      <c r="M32" t="s">
        <v>424</v>
      </c>
      <c r="O32">
        <v>170478</v>
      </c>
      <c r="P32" t="s">
        <v>425</v>
      </c>
      <c r="R32">
        <v>44734</v>
      </c>
      <c r="S32">
        <v>44741</v>
      </c>
      <c r="T32">
        <v>44722</v>
      </c>
      <c r="U32" t="s">
        <v>100</v>
      </c>
      <c r="V32">
        <v>711498.7</v>
      </c>
      <c r="W32">
        <v>1.1130328801307501</v>
      </c>
      <c r="X32">
        <v>639243.19999999995</v>
      </c>
      <c r="Y32">
        <v>288787.20000000001</v>
      </c>
      <c r="Z32">
        <v>9600</v>
      </c>
      <c r="AA32">
        <v>113620</v>
      </c>
      <c r="AB32">
        <v>191250</v>
      </c>
      <c r="AC32">
        <v>35986</v>
      </c>
      <c r="AD32">
        <v>639243.19999999995</v>
      </c>
      <c r="AE32">
        <v>0</v>
      </c>
      <c r="AF32">
        <v>148137.18</v>
      </c>
      <c r="AG32">
        <v>0</v>
      </c>
      <c r="AH32">
        <v>31417.11</v>
      </c>
      <c r="AI32">
        <v>182624.89</v>
      </c>
      <c r="AJ32">
        <v>38189.72</v>
      </c>
      <c r="AK32">
        <v>400368.9</v>
      </c>
      <c r="AL32">
        <v>0</v>
      </c>
      <c r="AM32">
        <v>0</v>
      </c>
      <c r="AN32">
        <v>0</v>
      </c>
      <c r="AO32">
        <v>400368.9</v>
      </c>
      <c r="AP32">
        <v>0</v>
      </c>
      <c r="AQ32">
        <v>0</v>
      </c>
      <c r="AR32">
        <v>0</v>
      </c>
      <c r="AS32">
        <v>238874.3</v>
      </c>
    </row>
    <row r="33" spans="1:45" x14ac:dyDescent="0.25">
      <c r="A33">
        <v>176729</v>
      </c>
      <c r="B33">
        <v>0</v>
      </c>
      <c r="C33" t="s">
        <v>147</v>
      </c>
      <c r="D33" t="s">
        <v>129</v>
      </c>
      <c r="E33" t="s">
        <v>129</v>
      </c>
      <c r="F33" t="s">
        <v>148</v>
      </c>
      <c r="G33" t="s">
        <v>425</v>
      </c>
      <c r="H33" t="s">
        <v>425</v>
      </c>
      <c r="I33" t="s">
        <v>425</v>
      </c>
      <c r="J33" t="s">
        <v>425</v>
      </c>
      <c r="K33" t="s">
        <v>424</v>
      </c>
      <c r="L33" t="s">
        <v>424</v>
      </c>
      <c r="M33" t="s">
        <v>425</v>
      </c>
      <c r="P33" t="s">
        <v>425</v>
      </c>
      <c r="R33">
        <v>44747</v>
      </c>
      <c r="S33">
        <v>44733</v>
      </c>
      <c r="T33">
        <v>44721</v>
      </c>
      <c r="U33" t="s">
        <v>100</v>
      </c>
      <c r="V33">
        <v>774253.94</v>
      </c>
      <c r="W33">
        <v>1.10428787415361</v>
      </c>
      <c r="X33">
        <v>701134.15</v>
      </c>
      <c r="Y33">
        <v>528710.75</v>
      </c>
      <c r="Z33">
        <v>10750</v>
      </c>
      <c r="AA33">
        <v>161673.4</v>
      </c>
      <c r="AB33">
        <v>0</v>
      </c>
      <c r="AC33">
        <v>0</v>
      </c>
      <c r="AD33">
        <v>701134.15</v>
      </c>
      <c r="AE33">
        <v>0</v>
      </c>
      <c r="AF33">
        <v>219622.99</v>
      </c>
      <c r="AG33">
        <v>9207.7800000000007</v>
      </c>
      <c r="AH33">
        <v>39787.01</v>
      </c>
      <c r="AI33">
        <v>0</v>
      </c>
      <c r="AJ33">
        <v>0</v>
      </c>
      <c r="AK33">
        <v>268617.78000000003</v>
      </c>
      <c r="AL33">
        <v>20062.71</v>
      </c>
      <c r="AM33">
        <v>100037.38</v>
      </c>
      <c r="AN33">
        <v>72524.28</v>
      </c>
      <c r="AO33">
        <v>75993.41</v>
      </c>
      <c r="AP33">
        <v>0</v>
      </c>
      <c r="AQ33">
        <v>0</v>
      </c>
      <c r="AR33">
        <v>0</v>
      </c>
      <c r="AS33">
        <v>432516.37</v>
      </c>
    </row>
    <row r="34" spans="1:45" x14ac:dyDescent="0.25">
      <c r="A34">
        <v>176730</v>
      </c>
      <c r="B34">
        <v>0</v>
      </c>
      <c r="C34" t="s">
        <v>149</v>
      </c>
      <c r="D34" t="s">
        <v>129</v>
      </c>
      <c r="E34" t="s">
        <v>129</v>
      </c>
      <c r="F34" t="s">
        <v>150</v>
      </c>
      <c r="G34" t="s">
        <v>425</v>
      </c>
      <c r="H34" t="s">
        <v>425</v>
      </c>
      <c r="I34" t="s">
        <v>425</v>
      </c>
      <c r="J34" t="s">
        <v>425</v>
      </c>
      <c r="K34" t="s">
        <v>425</v>
      </c>
      <c r="L34" t="s">
        <v>424</v>
      </c>
      <c r="M34" t="s">
        <v>424</v>
      </c>
      <c r="P34" t="s">
        <v>425</v>
      </c>
      <c r="R34">
        <v>44750</v>
      </c>
      <c r="S34">
        <v>44733</v>
      </c>
      <c r="T34">
        <v>44722</v>
      </c>
      <c r="U34" t="s">
        <v>100</v>
      </c>
      <c r="V34">
        <v>1373269.64</v>
      </c>
      <c r="W34">
        <v>1.15614252453481</v>
      </c>
      <c r="X34">
        <v>1187803.07</v>
      </c>
      <c r="Y34">
        <v>1091100.07</v>
      </c>
      <c r="Z34">
        <v>32931</v>
      </c>
      <c r="AA34">
        <v>63772</v>
      </c>
      <c r="AB34">
        <v>0</v>
      </c>
      <c r="AC34">
        <v>0</v>
      </c>
      <c r="AD34">
        <v>1187803.07</v>
      </c>
      <c r="AE34">
        <v>0</v>
      </c>
      <c r="AF34">
        <v>362443.17</v>
      </c>
      <c r="AG34">
        <v>8630.44</v>
      </c>
      <c r="AH34">
        <v>22941.37</v>
      </c>
      <c r="AI34">
        <v>0</v>
      </c>
      <c r="AJ34">
        <v>0</v>
      </c>
      <c r="AK34">
        <v>394014.98</v>
      </c>
      <c r="AL34">
        <v>23772.53</v>
      </c>
      <c r="AM34">
        <v>52762.77</v>
      </c>
      <c r="AN34">
        <v>135230.06</v>
      </c>
      <c r="AO34">
        <v>152792.16</v>
      </c>
      <c r="AP34">
        <v>0</v>
      </c>
      <c r="AQ34">
        <v>29457.46</v>
      </c>
      <c r="AR34">
        <v>0</v>
      </c>
      <c r="AS34">
        <v>793788.09</v>
      </c>
    </row>
    <row r="35" spans="1:45" x14ac:dyDescent="0.25">
      <c r="A35">
        <v>176732</v>
      </c>
      <c r="B35">
        <v>0</v>
      </c>
      <c r="C35" t="s">
        <v>151</v>
      </c>
      <c r="D35" t="s">
        <v>129</v>
      </c>
      <c r="E35" t="s">
        <v>129</v>
      </c>
      <c r="F35" t="s">
        <v>152</v>
      </c>
      <c r="G35" t="s">
        <v>424</v>
      </c>
      <c r="H35" t="s">
        <v>424</v>
      </c>
      <c r="I35" t="s">
        <v>424</v>
      </c>
      <c r="J35" t="s">
        <v>425</v>
      </c>
      <c r="K35" t="s">
        <v>424</v>
      </c>
      <c r="L35" t="s">
        <v>424</v>
      </c>
      <c r="M35" t="s">
        <v>424</v>
      </c>
      <c r="P35" t="s">
        <v>425</v>
      </c>
      <c r="R35">
        <v>44734</v>
      </c>
      <c r="S35">
        <v>44733</v>
      </c>
      <c r="T35">
        <v>44724</v>
      </c>
      <c r="U35" t="s">
        <v>100</v>
      </c>
      <c r="V35">
        <v>71866.23</v>
      </c>
      <c r="W35">
        <v>1.0345485658003499</v>
      </c>
      <c r="X35">
        <v>69466.27</v>
      </c>
      <c r="Y35">
        <v>56724.31</v>
      </c>
      <c r="Z35">
        <v>3603.27</v>
      </c>
      <c r="AA35">
        <v>9138.69</v>
      </c>
      <c r="AB35">
        <v>0</v>
      </c>
      <c r="AC35">
        <v>0</v>
      </c>
      <c r="AD35">
        <v>69466.27</v>
      </c>
      <c r="AE35">
        <v>0</v>
      </c>
      <c r="AF35">
        <v>9249.6299999999992</v>
      </c>
      <c r="AG35">
        <v>0</v>
      </c>
      <c r="AH35">
        <v>942.91</v>
      </c>
      <c r="AI35">
        <v>0</v>
      </c>
      <c r="AJ35">
        <v>0</v>
      </c>
      <c r="AK35">
        <v>10192.540000000001</v>
      </c>
      <c r="AL35">
        <v>0</v>
      </c>
      <c r="AM35">
        <v>0</v>
      </c>
      <c r="AN35">
        <v>0</v>
      </c>
      <c r="AO35">
        <v>10192.540000000001</v>
      </c>
      <c r="AP35">
        <v>0</v>
      </c>
      <c r="AQ35">
        <v>0</v>
      </c>
      <c r="AR35">
        <v>0</v>
      </c>
      <c r="AS35">
        <v>59273.73</v>
      </c>
    </row>
    <row r="36" spans="1:45" x14ac:dyDescent="0.25">
      <c r="A36">
        <v>176733</v>
      </c>
      <c r="B36">
        <v>0</v>
      </c>
      <c r="C36" t="s">
        <v>153</v>
      </c>
      <c r="D36" t="s">
        <v>129</v>
      </c>
      <c r="E36" t="s">
        <v>129</v>
      </c>
      <c r="F36" t="s">
        <v>154</v>
      </c>
      <c r="G36" t="s">
        <v>424</v>
      </c>
      <c r="H36" t="s">
        <v>424</v>
      </c>
      <c r="I36" t="s">
        <v>424</v>
      </c>
      <c r="J36" t="s">
        <v>425</v>
      </c>
      <c r="K36" t="s">
        <v>424</v>
      </c>
      <c r="L36" t="s">
        <v>424</v>
      </c>
      <c r="M36" t="s">
        <v>424</v>
      </c>
      <c r="N36" t="s">
        <v>425</v>
      </c>
      <c r="O36">
        <v>170473</v>
      </c>
      <c r="P36" t="s">
        <v>425</v>
      </c>
      <c r="R36">
        <v>44805</v>
      </c>
      <c r="S36">
        <v>44741</v>
      </c>
      <c r="T36">
        <v>44725</v>
      </c>
      <c r="U36" t="s">
        <v>100</v>
      </c>
      <c r="V36">
        <v>842725.08</v>
      </c>
      <c r="W36">
        <v>1.14719842525259</v>
      </c>
      <c r="X36">
        <v>734594</v>
      </c>
      <c r="Y36">
        <v>388351</v>
      </c>
      <c r="Z36">
        <v>27000</v>
      </c>
      <c r="AA36">
        <v>253280</v>
      </c>
      <c r="AB36">
        <v>0</v>
      </c>
      <c r="AC36">
        <v>65963</v>
      </c>
      <c r="AD36">
        <v>734594</v>
      </c>
      <c r="AE36">
        <v>0</v>
      </c>
      <c r="AF36">
        <v>215008.27</v>
      </c>
      <c r="AG36">
        <v>1269.3</v>
      </c>
      <c r="AH36">
        <v>114929.17</v>
      </c>
      <c r="AI36">
        <v>0</v>
      </c>
      <c r="AJ36">
        <v>33120.660000000003</v>
      </c>
      <c r="AK36">
        <v>364327.4</v>
      </c>
      <c r="AL36">
        <v>0</v>
      </c>
      <c r="AM36">
        <v>0</v>
      </c>
      <c r="AN36">
        <v>0</v>
      </c>
      <c r="AO36">
        <v>364327.4</v>
      </c>
      <c r="AP36">
        <v>0</v>
      </c>
      <c r="AQ36">
        <v>0</v>
      </c>
      <c r="AR36">
        <v>0</v>
      </c>
      <c r="AS36">
        <v>370266.6</v>
      </c>
    </row>
    <row r="37" spans="1:45" x14ac:dyDescent="0.25">
      <c r="A37">
        <v>176735</v>
      </c>
      <c r="B37">
        <v>0</v>
      </c>
      <c r="C37" t="s">
        <v>155</v>
      </c>
      <c r="D37" t="s">
        <v>129</v>
      </c>
      <c r="E37" t="s">
        <v>129</v>
      </c>
      <c r="F37" t="s">
        <v>155</v>
      </c>
      <c r="G37" t="s">
        <v>424</v>
      </c>
      <c r="H37" t="s">
        <v>424</v>
      </c>
      <c r="I37" t="s">
        <v>424</v>
      </c>
      <c r="J37" t="s">
        <v>425</v>
      </c>
      <c r="K37" t="s">
        <v>424</v>
      </c>
      <c r="L37" t="s">
        <v>424</v>
      </c>
      <c r="M37" t="s">
        <v>424</v>
      </c>
      <c r="N37" t="s">
        <v>425</v>
      </c>
      <c r="O37">
        <v>170819</v>
      </c>
      <c r="P37" t="s">
        <v>425</v>
      </c>
      <c r="R37">
        <v>44754</v>
      </c>
      <c r="S37">
        <v>44741</v>
      </c>
      <c r="T37">
        <v>44741</v>
      </c>
      <c r="U37" t="s">
        <v>100</v>
      </c>
      <c r="V37">
        <v>280098</v>
      </c>
      <c r="W37">
        <v>1</v>
      </c>
      <c r="X37">
        <v>280098</v>
      </c>
      <c r="Y37">
        <v>204837</v>
      </c>
      <c r="Z37">
        <v>572</v>
      </c>
      <c r="AA37">
        <v>46704</v>
      </c>
      <c r="AB37">
        <v>0</v>
      </c>
      <c r="AC37">
        <v>27985</v>
      </c>
      <c r="AD37">
        <v>280098</v>
      </c>
      <c r="AE37">
        <v>0</v>
      </c>
      <c r="AF37">
        <v>62380.25</v>
      </c>
      <c r="AG37">
        <v>1015.31</v>
      </c>
      <c r="AH37">
        <v>12257.15</v>
      </c>
      <c r="AI37">
        <v>0</v>
      </c>
      <c r="AJ37">
        <v>14132.6</v>
      </c>
      <c r="AK37">
        <v>89785.31</v>
      </c>
      <c r="AL37">
        <v>0</v>
      </c>
      <c r="AM37">
        <v>0</v>
      </c>
      <c r="AN37">
        <v>0</v>
      </c>
      <c r="AO37">
        <v>89785.31</v>
      </c>
      <c r="AP37">
        <v>0</v>
      </c>
      <c r="AQ37">
        <v>0</v>
      </c>
      <c r="AR37">
        <v>0</v>
      </c>
      <c r="AS37">
        <v>190312.69</v>
      </c>
    </row>
    <row r="38" spans="1:45" x14ac:dyDescent="0.25">
      <c r="A38">
        <v>176738</v>
      </c>
      <c r="B38">
        <v>0</v>
      </c>
      <c r="C38" t="s">
        <v>156</v>
      </c>
      <c r="D38" t="s">
        <v>129</v>
      </c>
      <c r="E38" t="s">
        <v>129</v>
      </c>
      <c r="F38" t="s">
        <v>156</v>
      </c>
      <c r="G38" t="s">
        <v>424</v>
      </c>
      <c r="H38" t="s">
        <v>424</v>
      </c>
      <c r="I38" t="s">
        <v>424</v>
      </c>
      <c r="J38" t="s">
        <v>425</v>
      </c>
      <c r="K38" t="s">
        <v>424</v>
      </c>
      <c r="L38" t="s">
        <v>424</v>
      </c>
      <c r="M38" t="s">
        <v>424</v>
      </c>
      <c r="N38" t="s">
        <v>425</v>
      </c>
      <c r="O38">
        <v>170476</v>
      </c>
      <c r="P38" t="s">
        <v>425</v>
      </c>
      <c r="R38">
        <v>44734</v>
      </c>
      <c r="S38">
        <v>44741</v>
      </c>
      <c r="T38">
        <v>44725</v>
      </c>
      <c r="U38" t="s">
        <v>100</v>
      </c>
      <c r="V38">
        <v>449825.95</v>
      </c>
      <c r="W38">
        <v>1.13678244432033</v>
      </c>
      <c r="X38">
        <v>395701</v>
      </c>
      <c r="Y38">
        <v>233454</v>
      </c>
      <c r="Z38">
        <v>608</v>
      </c>
      <c r="AA38">
        <v>66142</v>
      </c>
      <c r="AB38">
        <v>38000</v>
      </c>
      <c r="AC38">
        <v>57497</v>
      </c>
      <c r="AD38">
        <v>395701</v>
      </c>
      <c r="AE38">
        <v>0</v>
      </c>
      <c r="AF38">
        <v>202275.29</v>
      </c>
      <c r="AG38">
        <v>384</v>
      </c>
      <c r="AH38">
        <v>85628.12</v>
      </c>
      <c r="AI38">
        <v>21111.27</v>
      </c>
      <c r="AJ38">
        <v>45730.51</v>
      </c>
      <c r="AK38">
        <v>355129.19</v>
      </c>
      <c r="AL38">
        <v>0</v>
      </c>
      <c r="AM38">
        <v>0</v>
      </c>
      <c r="AN38">
        <v>0</v>
      </c>
      <c r="AO38">
        <v>355129.19</v>
      </c>
      <c r="AP38">
        <v>0</v>
      </c>
      <c r="AQ38">
        <v>0</v>
      </c>
      <c r="AR38">
        <v>0</v>
      </c>
      <c r="AS38">
        <v>40571.81</v>
      </c>
    </row>
    <row r="39" spans="1:45" x14ac:dyDescent="0.25">
      <c r="A39">
        <v>176741</v>
      </c>
      <c r="B39">
        <v>2</v>
      </c>
      <c r="C39" t="s">
        <v>157</v>
      </c>
      <c r="D39" t="s">
        <v>129</v>
      </c>
      <c r="E39" t="s">
        <v>129</v>
      </c>
      <c r="F39" t="s">
        <v>158</v>
      </c>
      <c r="G39" t="s">
        <v>425</v>
      </c>
      <c r="H39" t="s">
        <v>424</v>
      </c>
      <c r="I39" t="s">
        <v>424</v>
      </c>
      <c r="J39" t="s">
        <v>425</v>
      </c>
      <c r="K39" t="s">
        <v>425</v>
      </c>
      <c r="L39" t="s">
        <v>424</v>
      </c>
      <c r="M39" t="s">
        <v>424</v>
      </c>
      <c r="P39" t="s">
        <v>425</v>
      </c>
      <c r="R39">
        <v>44740</v>
      </c>
      <c r="S39">
        <v>44741</v>
      </c>
      <c r="T39">
        <v>44724</v>
      </c>
      <c r="U39" t="s">
        <v>100</v>
      </c>
      <c r="V39">
        <v>719637.27</v>
      </c>
      <c r="W39">
        <v>1.1523482403059699</v>
      </c>
      <c r="X39">
        <v>624496.35</v>
      </c>
      <c r="Y39">
        <v>471494.73</v>
      </c>
      <c r="Z39">
        <v>9367.4500000000007</v>
      </c>
      <c r="AA39">
        <v>81184.53</v>
      </c>
      <c r="AB39">
        <v>0</v>
      </c>
      <c r="AC39">
        <v>62449.64</v>
      </c>
      <c r="AD39">
        <v>624496.35</v>
      </c>
      <c r="AE39">
        <v>0</v>
      </c>
      <c r="AF39">
        <v>165948.65</v>
      </c>
      <c r="AG39">
        <v>11365.24</v>
      </c>
      <c r="AH39">
        <v>43904.12</v>
      </c>
      <c r="AI39">
        <v>0</v>
      </c>
      <c r="AJ39">
        <v>24544.26</v>
      </c>
      <c r="AK39">
        <v>245762.27</v>
      </c>
      <c r="AL39">
        <v>38010.160000000003</v>
      </c>
      <c r="AM39">
        <v>0</v>
      </c>
      <c r="AN39">
        <v>0</v>
      </c>
      <c r="AO39">
        <v>183412.09</v>
      </c>
      <c r="AP39">
        <v>0</v>
      </c>
      <c r="AQ39">
        <v>24340.02</v>
      </c>
      <c r="AR39">
        <v>0</v>
      </c>
      <c r="AS39">
        <v>378734.08000000002</v>
      </c>
    </row>
    <row r="40" spans="1:45" x14ac:dyDescent="0.25">
      <c r="A40">
        <v>176743</v>
      </c>
      <c r="B40">
        <v>0</v>
      </c>
      <c r="C40" t="s">
        <v>159</v>
      </c>
      <c r="D40" t="s">
        <v>129</v>
      </c>
      <c r="E40" t="s">
        <v>129</v>
      </c>
      <c r="F40" t="s">
        <v>159</v>
      </c>
      <c r="G40" t="s">
        <v>424</v>
      </c>
      <c r="H40" t="s">
        <v>424</v>
      </c>
      <c r="I40" t="s">
        <v>424</v>
      </c>
      <c r="J40" t="s">
        <v>425</v>
      </c>
      <c r="K40" t="s">
        <v>425</v>
      </c>
      <c r="L40" t="s">
        <v>424</v>
      </c>
      <c r="M40" t="s">
        <v>424</v>
      </c>
      <c r="N40" t="s">
        <v>425</v>
      </c>
      <c r="O40">
        <v>170896</v>
      </c>
      <c r="P40" t="s">
        <v>425</v>
      </c>
      <c r="R40">
        <v>44736</v>
      </c>
      <c r="T40">
        <v>44722</v>
      </c>
      <c r="U40" t="s">
        <v>100</v>
      </c>
      <c r="V40">
        <v>516989.98</v>
      </c>
      <c r="W40">
        <v>1.1629258530873201</v>
      </c>
      <c r="X40">
        <v>444559.71</v>
      </c>
      <c r="Y40">
        <v>321145.19</v>
      </c>
      <c r="Z40">
        <v>4500</v>
      </c>
      <c r="AA40">
        <v>63500</v>
      </c>
      <c r="AB40">
        <v>15000</v>
      </c>
      <c r="AC40">
        <v>40414.519999999997</v>
      </c>
      <c r="AD40">
        <v>444559.71</v>
      </c>
      <c r="AE40">
        <v>0</v>
      </c>
      <c r="AF40">
        <v>239585.31</v>
      </c>
      <c r="AG40">
        <v>3786.27</v>
      </c>
      <c r="AH40">
        <v>22115.58</v>
      </c>
      <c r="AI40">
        <v>7775.79</v>
      </c>
      <c r="AJ40">
        <v>27325.82</v>
      </c>
      <c r="AK40">
        <v>300588.77</v>
      </c>
      <c r="AL40">
        <v>0</v>
      </c>
      <c r="AM40">
        <v>0</v>
      </c>
      <c r="AN40">
        <v>0</v>
      </c>
      <c r="AO40">
        <v>300588.77</v>
      </c>
      <c r="AP40">
        <v>0</v>
      </c>
      <c r="AQ40">
        <v>0</v>
      </c>
      <c r="AR40">
        <v>0</v>
      </c>
      <c r="AS40">
        <v>143970.94</v>
      </c>
    </row>
    <row r="41" spans="1:45" x14ac:dyDescent="0.25">
      <c r="A41">
        <v>176744</v>
      </c>
      <c r="B41">
        <v>0</v>
      </c>
      <c r="C41" t="s">
        <v>136</v>
      </c>
      <c r="D41" t="s">
        <v>142</v>
      </c>
      <c r="E41" t="s">
        <v>142</v>
      </c>
      <c r="F41" t="s">
        <v>136</v>
      </c>
      <c r="G41" t="s">
        <v>424</v>
      </c>
      <c r="H41" t="s">
        <v>424</v>
      </c>
      <c r="I41" t="s">
        <v>424</v>
      </c>
      <c r="J41" t="s">
        <v>425</v>
      </c>
      <c r="K41" t="s">
        <v>425</v>
      </c>
      <c r="L41" t="s">
        <v>425</v>
      </c>
      <c r="M41" t="s">
        <v>424</v>
      </c>
      <c r="N41" t="s">
        <v>425</v>
      </c>
      <c r="O41">
        <v>172261</v>
      </c>
      <c r="P41" t="s">
        <v>425</v>
      </c>
      <c r="R41">
        <v>44748</v>
      </c>
      <c r="S41">
        <v>44763</v>
      </c>
      <c r="T41">
        <v>44748</v>
      </c>
      <c r="U41" t="s">
        <v>100</v>
      </c>
      <c r="V41">
        <v>452789.16</v>
      </c>
      <c r="W41">
        <v>1.16666664948918</v>
      </c>
      <c r="X41">
        <v>388105</v>
      </c>
      <c r="Y41">
        <v>274917</v>
      </c>
      <c r="Z41">
        <v>2000</v>
      </c>
      <c r="AA41">
        <v>75906</v>
      </c>
      <c r="AB41">
        <v>0</v>
      </c>
      <c r="AC41">
        <v>35282</v>
      </c>
      <c r="AD41">
        <v>388105</v>
      </c>
      <c r="AE41">
        <v>0</v>
      </c>
      <c r="AF41">
        <v>166380.19</v>
      </c>
      <c r="AG41">
        <v>2127.21</v>
      </c>
      <c r="AH41">
        <v>46600.47</v>
      </c>
      <c r="AI41">
        <v>0</v>
      </c>
      <c r="AJ41">
        <v>21510.78</v>
      </c>
      <c r="AK41">
        <v>236618.65</v>
      </c>
      <c r="AL41">
        <v>0</v>
      </c>
      <c r="AM41">
        <v>0</v>
      </c>
      <c r="AN41">
        <v>0</v>
      </c>
      <c r="AO41">
        <v>75404.19</v>
      </c>
      <c r="AP41">
        <v>0</v>
      </c>
      <c r="AQ41">
        <v>161214.46</v>
      </c>
      <c r="AR41">
        <v>0</v>
      </c>
      <c r="AS41">
        <v>151486.35</v>
      </c>
    </row>
    <row r="42" spans="1:45" x14ac:dyDescent="0.25">
      <c r="A42">
        <v>176746</v>
      </c>
      <c r="B42">
        <v>1</v>
      </c>
      <c r="C42" t="s">
        <v>138</v>
      </c>
      <c r="D42" t="s">
        <v>142</v>
      </c>
      <c r="E42" t="s">
        <v>142</v>
      </c>
      <c r="F42" t="s">
        <v>139</v>
      </c>
      <c r="G42" t="s">
        <v>424</v>
      </c>
      <c r="H42" t="s">
        <v>424</v>
      </c>
      <c r="I42" t="s">
        <v>425</v>
      </c>
      <c r="J42" t="s">
        <v>424</v>
      </c>
      <c r="K42" t="s">
        <v>424</v>
      </c>
      <c r="L42" t="s">
        <v>424</v>
      </c>
      <c r="M42" t="s">
        <v>424</v>
      </c>
      <c r="P42" t="s">
        <v>425</v>
      </c>
      <c r="R42">
        <v>44747</v>
      </c>
      <c r="S42">
        <v>44763</v>
      </c>
      <c r="T42">
        <v>44748</v>
      </c>
      <c r="U42" t="s">
        <v>100</v>
      </c>
      <c r="V42">
        <v>986537.07</v>
      </c>
      <c r="W42">
        <v>1.06717147984566</v>
      </c>
      <c r="X42">
        <v>924441</v>
      </c>
      <c r="Y42">
        <v>118370</v>
      </c>
      <c r="Z42">
        <v>0</v>
      </c>
      <c r="AA42">
        <v>806071</v>
      </c>
      <c r="AB42">
        <v>0</v>
      </c>
      <c r="AC42">
        <v>0</v>
      </c>
      <c r="AD42">
        <v>924441</v>
      </c>
      <c r="AE42">
        <v>0</v>
      </c>
      <c r="AF42">
        <v>90174.64</v>
      </c>
      <c r="AG42">
        <v>0</v>
      </c>
      <c r="AH42">
        <v>313645.09000000003</v>
      </c>
      <c r="AI42">
        <v>0</v>
      </c>
      <c r="AJ42">
        <v>0</v>
      </c>
      <c r="AK42">
        <v>403819.73</v>
      </c>
      <c r="AL42">
        <v>0</v>
      </c>
      <c r="AM42">
        <v>0</v>
      </c>
      <c r="AN42">
        <v>403819.73</v>
      </c>
      <c r="AO42">
        <v>0</v>
      </c>
      <c r="AP42">
        <v>0</v>
      </c>
      <c r="AQ42">
        <v>0</v>
      </c>
      <c r="AR42">
        <v>0</v>
      </c>
      <c r="AS42">
        <v>520621.27</v>
      </c>
    </row>
    <row r="43" spans="1:45" x14ac:dyDescent="0.25">
      <c r="A43">
        <v>176747</v>
      </c>
      <c r="B43">
        <v>0</v>
      </c>
      <c r="C43" t="s">
        <v>160</v>
      </c>
      <c r="D43" t="s">
        <v>142</v>
      </c>
      <c r="E43" t="s">
        <v>142</v>
      </c>
      <c r="F43" t="s">
        <v>160</v>
      </c>
      <c r="G43" t="s">
        <v>424</v>
      </c>
      <c r="H43" t="s">
        <v>424</v>
      </c>
      <c r="I43" t="s">
        <v>424</v>
      </c>
      <c r="J43" t="s">
        <v>425</v>
      </c>
      <c r="K43" t="s">
        <v>424</v>
      </c>
      <c r="L43" t="s">
        <v>425</v>
      </c>
      <c r="M43" t="s">
        <v>424</v>
      </c>
      <c r="P43" t="s">
        <v>425</v>
      </c>
      <c r="R43">
        <v>44740</v>
      </c>
      <c r="S43">
        <v>44763</v>
      </c>
      <c r="T43">
        <v>44748</v>
      </c>
      <c r="U43" t="s">
        <v>100</v>
      </c>
      <c r="V43">
        <v>814697.65</v>
      </c>
      <c r="W43">
        <v>1.0596672970666901</v>
      </c>
      <c r="X43">
        <v>768824</v>
      </c>
      <c r="Y43">
        <v>184249</v>
      </c>
      <c r="Z43">
        <v>2850</v>
      </c>
      <c r="AA43">
        <v>46725</v>
      </c>
      <c r="AB43">
        <v>535000</v>
      </c>
      <c r="AC43">
        <v>0</v>
      </c>
      <c r="AD43">
        <v>768824</v>
      </c>
      <c r="AE43">
        <v>0</v>
      </c>
      <c r="AF43">
        <v>126673.42</v>
      </c>
      <c r="AG43">
        <v>2850</v>
      </c>
      <c r="AH43">
        <v>30434.86</v>
      </c>
      <c r="AI43">
        <v>535000</v>
      </c>
      <c r="AJ43">
        <v>750</v>
      </c>
      <c r="AK43">
        <v>695708.28</v>
      </c>
      <c r="AL43">
        <v>0</v>
      </c>
      <c r="AM43">
        <v>0</v>
      </c>
      <c r="AN43">
        <v>0</v>
      </c>
      <c r="AO43">
        <v>62412.44</v>
      </c>
      <c r="AP43">
        <v>633295.84</v>
      </c>
      <c r="AQ43">
        <v>0</v>
      </c>
      <c r="AR43">
        <v>0</v>
      </c>
      <c r="AS43">
        <v>73115.72</v>
      </c>
    </row>
    <row r="44" spans="1:45" x14ac:dyDescent="0.25">
      <c r="A44">
        <v>176749</v>
      </c>
      <c r="B44">
        <v>0</v>
      </c>
      <c r="C44" t="s">
        <v>163</v>
      </c>
      <c r="D44" t="s">
        <v>161</v>
      </c>
      <c r="E44" t="s">
        <v>162</v>
      </c>
      <c r="F44" t="s">
        <v>164</v>
      </c>
      <c r="G44" t="s">
        <v>424</v>
      </c>
      <c r="H44" t="s">
        <v>424</v>
      </c>
      <c r="I44" t="s">
        <v>424</v>
      </c>
      <c r="J44" t="s">
        <v>424</v>
      </c>
      <c r="K44" t="s">
        <v>425</v>
      </c>
      <c r="L44" t="s">
        <v>424</v>
      </c>
      <c r="M44" t="s">
        <v>424</v>
      </c>
      <c r="P44" t="s">
        <v>425</v>
      </c>
      <c r="R44">
        <v>44787</v>
      </c>
      <c r="S44">
        <v>44813</v>
      </c>
      <c r="T44">
        <v>44776</v>
      </c>
      <c r="U44" t="s">
        <v>100</v>
      </c>
      <c r="V44">
        <v>96207.82</v>
      </c>
      <c r="W44">
        <v>1.1814062749432099</v>
      </c>
      <c r="X44">
        <v>81435</v>
      </c>
      <c r="Y44">
        <v>77863.98</v>
      </c>
      <c r="Z44">
        <v>0</v>
      </c>
      <c r="AA44">
        <v>3571.02</v>
      </c>
      <c r="AB44">
        <v>0</v>
      </c>
      <c r="AC44">
        <v>0</v>
      </c>
      <c r="AD44">
        <v>81435</v>
      </c>
      <c r="AE44">
        <v>0</v>
      </c>
      <c r="AF44">
        <v>63239.91</v>
      </c>
      <c r="AG44">
        <v>0</v>
      </c>
      <c r="AH44">
        <v>1622.23</v>
      </c>
      <c r="AI44">
        <v>0</v>
      </c>
      <c r="AJ44">
        <v>0</v>
      </c>
      <c r="AK44">
        <v>64862.14</v>
      </c>
      <c r="AL44">
        <v>0</v>
      </c>
      <c r="AM44">
        <v>0</v>
      </c>
      <c r="AN44">
        <v>0</v>
      </c>
      <c r="AO44">
        <v>0</v>
      </c>
      <c r="AP44">
        <v>0</v>
      </c>
      <c r="AQ44">
        <v>64862.14</v>
      </c>
      <c r="AR44">
        <v>0</v>
      </c>
      <c r="AS44">
        <v>16572.86</v>
      </c>
    </row>
    <row r="45" spans="1:45" x14ac:dyDescent="0.25">
      <c r="A45">
        <v>176750</v>
      </c>
      <c r="B45">
        <v>1</v>
      </c>
      <c r="C45" t="s">
        <v>120</v>
      </c>
      <c r="D45" t="s">
        <v>161</v>
      </c>
      <c r="E45" t="s">
        <v>162</v>
      </c>
      <c r="F45" t="s">
        <v>120</v>
      </c>
      <c r="G45" t="s">
        <v>425</v>
      </c>
      <c r="H45" t="s">
        <v>425</v>
      </c>
      <c r="I45" t="s">
        <v>425</v>
      </c>
      <c r="J45" t="s">
        <v>425</v>
      </c>
      <c r="K45" t="s">
        <v>424</v>
      </c>
      <c r="L45" t="s">
        <v>425</v>
      </c>
      <c r="M45" t="s">
        <v>425</v>
      </c>
      <c r="P45" t="s">
        <v>425</v>
      </c>
      <c r="R45">
        <v>44734</v>
      </c>
      <c r="S45">
        <v>44813</v>
      </c>
      <c r="T45">
        <v>44796</v>
      </c>
      <c r="U45" t="s">
        <v>100</v>
      </c>
      <c r="V45">
        <v>950914</v>
      </c>
      <c r="W45">
        <v>1</v>
      </c>
      <c r="X45">
        <v>950914</v>
      </c>
      <c r="Y45">
        <v>430110</v>
      </c>
      <c r="Z45">
        <v>0</v>
      </c>
      <c r="AA45">
        <v>270804</v>
      </c>
      <c r="AB45">
        <v>250000</v>
      </c>
      <c r="AC45">
        <v>0</v>
      </c>
      <c r="AD45">
        <v>950914</v>
      </c>
      <c r="AE45">
        <v>0</v>
      </c>
      <c r="AF45">
        <v>151713.51</v>
      </c>
      <c r="AG45">
        <v>0</v>
      </c>
      <c r="AH45">
        <v>20958.86</v>
      </c>
      <c r="AI45">
        <v>0</v>
      </c>
      <c r="AJ45">
        <v>0</v>
      </c>
      <c r="AK45">
        <v>172672.37</v>
      </c>
      <c r="AL45">
        <v>26931.66</v>
      </c>
      <c r="AM45">
        <v>18086.830000000002</v>
      </c>
      <c r="AN45">
        <v>122820.48</v>
      </c>
      <c r="AO45">
        <v>4269.45</v>
      </c>
      <c r="AP45">
        <v>563.95000000000005</v>
      </c>
      <c r="AQ45">
        <v>0</v>
      </c>
      <c r="AR45">
        <v>0</v>
      </c>
      <c r="AS45">
        <v>778241.63</v>
      </c>
    </row>
    <row r="46" spans="1:45" x14ac:dyDescent="0.25">
      <c r="A46">
        <v>176751</v>
      </c>
      <c r="B46">
        <v>0</v>
      </c>
      <c r="C46" t="s">
        <v>165</v>
      </c>
      <c r="D46" t="s">
        <v>142</v>
      </c>
      <c r="E46" t="s">
        <v>142</v>
      </c>
      <c r="F46" t="s">
        <v>166</v>
      </c>
      <c r="G46" t="s">
        <v>425</v>
      </c>
      <c r="H46" t="s">
        <v>425</v>
      </c>
      <c r="I46" t="s">
        <v>425</v>
      </c>
      <c r="J46" t="s">
        <v>425</v>
      </c>
      <c r="K46" t="s">
        <v>424</v>
      </c>
      <c r="L46" t="s">
        <v>424</v>
      </c>
      <c r="M46" t="s">
        <v>425</v>
      </c>
      <c r="P46" t="s">
        <v>425</v>
      </c>
      <c r="R46">
        <v>44804</v>
      </c>
      <c r="S46">
        <v>44763</v>
      </c>
      <c r="T46">
        <v>44742</v>
      </c>
      <c r="U46" t="s">
        <v>100</v>
      </c>
      <c r="V46">
        <v>7197823.2400000002</v>
      </c>
      <c r="W46">
        <v>1.12132708689891</v>
      </c>
      <c r="X46">
        <v>6419022</v>
      </c>
      <c r="Y46">
        <v>2035909.94</v>
      </c>
      <c r="Z46">
        <v>9000</v>
      </c>
      <c r="AA46">
        <v>2222135.46</v>
      </c>
      <c r="AB46">
        <v>1540000</v>
      </c>
      <c r="AC46">
        <v>611976.6</v>
      </c>
      <c r="AD46">
        <v>6419022</v>
      </c>
      <c r="AE46">
        <v>0</v>
      </c>
      <c r="AF46">
        <v>1173713.7</v>
      </c>
      <c r="AG46">
        <v>1115.79</v>
      </c>
      <c r="AH46">
        <v>1861125.43</v>
      </c>
      <c r="AI46">
        <v>1110670.24</v>
      </c>
      <c r="AJ46">
        <v>271928.17</v>
      </c>
      <c r="AK46">
        <v>4418553.33</v>
      </c>
      <c r="AL46">
        <v>733752.28</v>
      </c>
      <c r="AM46">
        <v>693532.23</v>
      </c>
      <c r="AN46">
        <v>1458764.81</v>
      </c>
      <c r="AO46">
        <v>876448.95</v>
      </c>
      <c r="AP46">
        <v>0</v>
      </c>
      <c r="AQ46">
        <v>0</v>
      </c>
      <c r="AR46">
        <v>656055.06000000006</v>
      </c>
      <c r="AS46">
        <v>2000468.67</v>
      </c>
    </row>
    <row r="47" spans="1:45" x14ac:dyDescent="0.25">
      <c r="A47">
        <v>176752</v>
      </c>
      <c r="B47">
        <v>0</v>
      </c>
      <c r="C47" t="s">
        <v>167</v>
      </c>
      <c r="D47" t="s">
        <v>161</v>
      </c>
      <c r="E47" t="s">
        <v>162</v>
      </c>
      <c r="F47" t="s">
        <v>167</v>
      </c>
      <c r="G47" t="s">
        <v>424</v>
      </c>
      <c r="H47" t="s">
        <v>424</v>
      </c>
      <c r="I47" t="s">
        <v>424</v>
      </c>
      <c r="J47" t="s">
        <v>425</v>
      </c>
      <c r="K47" t="s">
        <v>424</v>
      </c>
      <c r="L47" t="s">
        <v>424</v>
      </c>
      <c r="M47" t="s">
        <v>424</v>
      </c>
      <c r="P47" t="s">
        <v>425</v>
      </c>
      <c r="R47">
        <v>44827</v>
      </c>
      <c r="S47">
        <v>44813</v>
      </c>
      <c r="T47">
        <v>44791</v>
      </c>
      <c r="U47" t="s">
        <v>100</v>
      </c>
      <c r="V47">
        <v>121637</v>
      </c>
      <c r="W47">
        <v>1</v>
      </c>
      <c r="X47">
        <v>121637</v>
      </c>
      <c r="Y47">
        <v>121637</v>
      </c>
      <c r="Z47">
        <v>0</v>
      </c>
      <c r="AA47">
        <v>0</v>
      </c>
      <c r="AB47">
        <v>0</v>
      </c>
      <c r="AC47">
        <v>0</v>
      </c>
      <c r="AD47">
        <v>121637</v>
      </c>
      <c r="AE47">
        <v>0</v>
      </c>
      <c r="AF47">
        <v>102739.79</v>
      </c>
      <c r="AG47">
        <v>0</v>
      </c>
      <c r="AH47">
        <v>0</v>
      </c>
      <c r="AI47">
        <v>0</v>
      </c>
      <c r="AJ47">
        <v>0</v>
      </c>
      <c r="AK47">
        <v>102739.79</v>
      </c>
      <c r="AL47">
        <v>0</v>
      </c>
      <c r="AM47">
        <v>0</v>
      </c>
      <c r="AN47">
        <v>0</v>
      </c>
      <c r="AO47">
        <v>102739.79</v>
      </c>
      <c r="AP47">
        <v>0</v>
      </c>
      <c r="AQ47">
        <v>0</v>
      </c>
      <c r="AR47">
        <v>0</v>
      </c>
      <c r="AS47">
        <v>18897.21</v>
      </c>
    </row>
    <row r="48" spans="1:45" x14ac:dyDescent="0.25">
      <c r="A48">
        <v>176753</v>
      </c>
      <c r="B48">
        <v>0</v>
      </c>
      <c r="C48" t="s">
        <v>168</v>
      </c>
      <c r="D48" t="s">
        <v>142</v>
      </c>
      <c r="E48" t="s">
        <v>142</v>
      </c>
      <c r="F48" t="s">
        <v>169</v>
      </c>
      <c r="G48" t="s">
        <v>424</v>
      </c>
      <c r="H48" t="s">
        <v>424</v>
      </c>
      <c r="I48" t="s">
        <v>424</v>
      </c>
      <c r="J48" t="s">
        <v>425</v>
      </c>
      <c r="K48" t="s">
        <v>424</v>
      </c>
      <c r="L48" t="s">
        <v>424</v>
      </c>
      <c r="M48" t="s">
        <v>424</v>
      </c>
      <c r="N48" t="s">
        <v>425</v>
      </c>
      <c r="O48">
        <v>170794</v>
      </c>
      <c r="P48" t="s">
        <v>425</v>
      </c>
      <c r="R48">
        <v>44749</v>
      </c>
      <c r="S48">
        <v>44763</v>
      </c>
      <c r="T48">
        <v>44748</v>
      </c>
      <c r="U48" t="s">
        <v>100</v>
      </c>
      <c r="V48">
        <v>568821.36</v>
      </c>
      <c r="W48">
        <v>1.1516117707795599</v>
      </c>
      <c r="X48">
        <v>493935</v>
      </c>
      <c r="Y48">
        <v>295316</v>
      </c>
      <c r="Z48">
        <v>1800</v>
      </c>
      <c r="AA48">
        <v>116416</v>
      </c>
      <c r="AB48">
        <v>35500</v>
      </c>
      <c r="AC48">
        <v>44903</v>
      </c>
      <c r="AD48">
        <v>493935</v>
      </c>
      <c r="AE48">
        <v>0</v>
      </c>
      <c r="AF48">
        <v>199143.55</v>
      </c>
      <c r="AG48">
        <v>475</v>
      </c>
      <c r="AH48">
        <v>76050.399999999994</v>
      </c>
      <c r="AI48">
        <v>28069.94</v>
      </c>
      <c r="AJ48">
        <v>28798.98</v>
      </c>
      <c r="AK48">
        <v>332537.87</v>
      </c>
      <c r="AL48">
        <v>0</v>
      </c>
      <c r="AM48">
        <v>0</v>
      </c>
      <c r="AN48">
        <v>0</v>
      </c>
      <c r="AO48">
        <v>332537.87</v>
      </c>
      <c r="AP48">
        <v>0</v>
      </c>
      <c r="AQ48">
        <v>0</v>
      </c>
      <c r="AR48">
        <v>0</v>
      </c>
      <c r="AS48">
        <v>161397.13</v>
      </c>
    </row>
    <row r="49" spans="1:45" x14ac:dyDescent="0.25">
      <c r="A49">
        <v>176755</v>
      </c>
      <c r="B49">
        <v>0</v>
      </c>
      <c r="C49" t="s">
        <v>170</v>
      </c>
      <c r="D49" t="s">
        <v>161</v>
      </c>
      <c r="E49" t="s">
        <v>162</v>
      </c>
      <c r="F49" t="s">
        <v>171</v>
      </c>
      <c r="G49" t="s">
        <v>424</v>
      </c>
      <c r="H49" t="s">
        <v>424</v>
      </c>
      <c r="I49" t="s">
        <v>424</v>
      </c>
      <c r="J49" t="s">
        <v>425</v>
      </c>
      <c r="K49" t="s">
        <v>424</v>
      </c>
      <c r="L49" t="s">
        <v>424</v>
      </c>
      <c r="M49" t="s">
        <v>424</v>
      </c>
      <c r="P49" t="s">
        <v>425</v>
      </c>
      <c r="R49">
        <v>44751</v>
      </c>
      <c r="S49">
        <v>44813</v>
      </c>
      <c r="T49">
        <v>44805</v>
      </c>
      <c r="U49" t="s">
        <v>100</v>
      </c>
      <c r="V49">
        <v>169181.62</v>
      </c>
      <c r="W49">
        <v>1.14948002799274</v>
      </c>
      <c r="X49">
        <v>147181</v>
      </c>
      <c r="Y49">
        <v>103297</v>
      </c>
      <c r="Z49">
        <v>16904</v>
      </c>
      <c r="AA49">
        <v>13600</v>
      </c>
      <c r="AB49">
        <v>0</v>
      </c>
      <c r="AC49">
        <v>13380</v>
      </c>
      <c r="AD49">
        <v>147181</v>
      </c>
      <c r="AE49">
        <v>0</v>
      </c>
      <c r="AF49">
        <v>53772.39</v>
      </c>
      <c r="AG49">
        <v>6488.71</v>
      </c>
      <c r="AH49">
        <v>5182.46</v>
      </c>
      <c r="AI49">
        <v>0</v>
      </c>
      <c r="AJ49">
        <v>11350</v>
      </c>
      <c r="AK49">
        <v>76793.56</v>
      </c>
      <c r="AL49">
        <v>0</v>
      </c>
      <c r="AM49">
        <v>0</v>
      </c>
      <c r="AN49">
        <v>0</v>
      </c>
      <c r="AO49">
        <v>76793.56</v>
      </c>
      <c r="AP49">
        <v>0</v>
      </c>
      <c r="AQ49">
        <v>0</v>
      </c>
      <c r="AR49">
        <v>0</v>
      </c>
      <c r="AS49">
        <v>70387.44</v>
      </c>
    </row>
    <row r="50" spans="1:45" x14ac:dyDescent="0.25">
      <c r="A50">
        <v>176756</v>
      </c>
      <c r="B50">
        <v>0</v>
      </c>
      <c r="C50" t="s">
        <v>173</v>
      </c>
      <c r="D50" t="s">
        <v>172</v>
      </c>
      <c r="E50" t="s">
        <v>172</v>
      </c>
      <c r="F50" t="s">
        <v>173</v>
      </c>
      <c r="G50" t="s">
        <v>425</v>
      </c>
      <c r="H50" t="s">
        <v>425</v>
      </c>
      <c r="I50" t="s">
        <v>425</v>
      </c>
      <c r="J50" t="s">
        <v>425</v>
      </c>
      <c r="K50" t="s">
        <v>424</v>
      </c>
      <c r="L50" t="s">
        <v>425</v>
      </c>
      <c r="M50" t="s">
        <v>424</v>
      </c>
      <c r="P50" t="s">
        <v>425</v>
      </c>
      <c r="R50">
        <v>44741</v>
      </c>
      <c r="S50">
        <v>44767</v>
      </c>
      <c r="T50">
        <v>44764</v>
      </c>
      <c r="U50" t="s">
        <v>100</v>
      </c>
      <c r="V50">
        <v>1055133.5</v>
      </c>
      <c r="W50">
        <v>1.1561307719784999</v>
      </c>
      <c r="X50">
        <v>912642</v>
      </c>
      <c r="Y50">
        <v>557472</v>
      </c>
      <c r="Z50">
        <v>10800</v>
      </c>
      <c r="AA50">
        <v>323570</v>
      </c>
      <c r="AB50">
        <v>20800</v>
      </c>
      <c r="AC50">
        <v>0</v>
      </c>
      <c r="AD50">
        <v>912642</v>
      </c>
      <c r="AE50">
        <v>0</v>
      </c>
      <c r="AF50">
        <v>437837.79</v>
      </c>
      <c r="AG50">
        <v>19634.7</v>
      </c>
      <c r="AH50">
        <v>165441.51999999999</v>
      </c>
      <c r="AI50">
        <v>97669.72</v>
      </c>
      <c r="AJ50">
        <v>8748.99</v>
      </c>
      <c r="AK50">
        <v>729332.72</v>
      </c>
      <c r="AL50">
        <v>51042.53</v>
      </c>
      <c r="AM50">
        <v>78252.600000000006</v>
      </c>
      <c r="AN50">
        <v>168589.25</v>
      </c>
      <c r="AO50">
        <v>391740</v>
      </c>
      <c r="AP50">
        <v>39708.339999999997</v>
      </c>
      <c r="AQ50">
        <v>0</v>
      </c>
      <c r="AR50">
        <v>0</v>
      </c>
      <c r="AS50">
        <v>183309.28</v>
      </c>
    </row>
    <row r="51" spans="1:45" x14ac:dyDescent="0.25">
      <c r="A51">
        <v>176757</v>
      </c>
      <c r="B51">
        <v>0</v>
      </c>
      <c r="C51" t="s">
        <v>174</v>
      </c>
      <c r="D51" t="s">
        <v>172</v>
      </c>
      <c r="E51" t="s">
        <v>172</v>
      </c>
      <c r="F51" t="s">
        <v>174</v>
      </c>
      <c r="G51" t="s">
        <v>424</v>
      </c>
      <c r="H51" t="s">
        <v>424</v>
      </c>
      <c r="I51" t="s">
        <v>424</v>
      </c>
      <c r="J51" t="s">
        <v>424</v>
      </c>
      <c r="K51" t="s">
        <v>425</v>
      </c>
      <c r="L51" t="s">
        <v>424</v>
      </c>
      <c r="M51" t="s">
        <v>424</v>
      </c>
      <c r="P51" t="s">
        <v>425</v>
      </c>
      <c r="R51">
        <v>44770</v>
      </c>
      <c r="S51">
        <v>44767</v>
      </c>
      <c r="T51">
        <v>44762</v>
      </c>
      <c r="U51" t="s">
        <v>100</v>
      </c>
      <c r="V51">
        <v>365322.83</v>
      </c>
      <c r="W51">
        <v>1.1655075169739399</v>
      </c>
      <c r="X51">
        <v>313445.28000000003</v>
      </c>
      <c r="Y51">
        <v>173280</v>
      </c>
      <c r="Z51">
        <v>9000</v>
      </c>
      <c r="AA51">
        <v>101470.25</v>
      </c>
      <c r="AB51">
        <v>1200</v>
      </c>
      <c r="AC51">
        <v>28495.03</v>
      </c>
      <c r="AD51">
        <v>313445.28000000003</v>
      </c>
      <c r="AE51">
        <v>0</v>
      </c>
      <c r="AF51">
        <v>145954.29999999999</v>
      </c>
      <c r="AG51">
        <v>8828.65</v>
      </c>
      <c r="AH51">
        <v>54996.23</v>
      </c>
      <c r="AI51">
        <v>458.87</v>
      </c>
      <c r="AJ51">
        <v>21026</v>
      </c>
      <c r="AK51">
        <v>231264.05</v>
      </c>
      <c r="AL51">
        <v>0</v>
      </c>
      <c r="AM51">
        <v>0</v>
      </c>
      <c r="AN51">
        <v>0</v>
      </c>
      <c r="AO51">
        <v>0</v>
      </c>
      <c r="AP51">
        <v>0</v>
      </c>
      <c r="AQ51">
        <v>231264.05</v>
      </c>
      <c r="AR51">
        <v>0</v>
      </c>
      <c r="AS51">
        <v>82181.23</v>
      </c>
    </row>
    <row r="52" spans="1:45" x14ac:dyDescent="0.25">
      <c r="A52">
        <v>176759</v>
      </c>
      <c r="B52">
        <v>0</v>
      </c>
      <c r="C52" t="s">
        <v>175</v>
      </c>
      <c r="D52" t="s">
        <v>172</v>
      </c>
      <c r="E52" t="s">
        <v>172</v>
      </c>
      <c r="F52" t="s">
        <v>175</v>
      </c>
      <c r="G52" t="s">
        <v>424</v>
      </c>
      <c r="H52" t="s">
        <v>424</v>
      </c>
      <c r="I52" t="s">
        <v>424</v>
      </c>
      <c r="J52" t="s">
        <v>425</v>
      </c>
      <c r="K52" t="s">
        <v>424</v>
      </c>
      <c r="L52" t="s">
        <v>424</v>
      </c>
      <c r="M52" t="s">
        <v>424</v>
      </c>
      <c r="P52" t="s">
        <v>425</v>
      </c>
      <c r="R52">
        <v>44740</v>
      </c>
      <c r="S52">
        <v>44767</v>
      </c>
      <c r="T52">
        <v>44764</v>
      </c>
      <c r="U52" t="s">
        <v>100</v>
      </c>
      <c r="V52">
        <v>782281.83</v>
      </c>
      <c r="W52">
        <v>1.0902730693648901</v>
      </c>
      <c r="X52">
        <v>717510</v>
      </c>
      <c r="Y52">
        <v>498926</v>
      </c>
      <c r="Z52">
        <v>31500</v>
      </c>
      <c r="AA52">
        <v>171084</v>
      </c>
      <c r="AB52">
        <v>16000</v>
      </c>
      <c r="AC52">
        <v>0</v>
      </c>
      <c r="AD52">
        <v>717510</v>
      </c>
      <c r="AE52">
        <v>0</v>
      </c>
      <c r="AF52">
        <v>241055.37</v>
      </c>
      <c r="AG52">
        <v>8500</v>
      </c>
      <c r="AH52">
        <v>62971.38</v>
      </c>
      <c r="AI52">
        <v>6523</v>
      </c>
      <c r="AJ52">
        <v>0</v>
      </c>
      <c r="AK52">
        <v>319049.75</v>
      </c>
      <c r="AL52">
        <v>0</v>
      </c>
      <c r="AM52">
        <v>0</v>
      </c>
      <c r="AN52">
        <v>0</v>
      </c>
      <c r="AO52">
        <v>319049.75</v>
      </c>
      <c r="AP52">
        <v>0</v>
      </c>
      <c r="AQ52">
        <v>0</v>
      </c>
      <c r="AR52">
        <v>0</v>
      </c>
      <c r="AS52">
        <v>398460.25</v>
      </c>
    </row>
    <row r="53" spans="1:45" x14ac:dyDescent="0.25">
      <c r="A53">
        <v>176761</v>
      </c>
      <c r="B53">
        <v>0</v>
      </c>
      <c r="C53" t="s">
        <v>176</v>
      </c>
      <c r="D53" t="s">
        <v>172</v>
      </c>
      <c r="E53" t="s">
        <v>172</v>
      </c>
      <c r="F53" t="s">
        <v>177</v>
      </c>
      <c r="G53" t="s">
        <v>424</v>
      </c>
      <c r="H53" t="s">
        <v>424</v>
      </c>
      <c r="I53" t="s">
        <v>424</v>
      </c>
      <c r="J53" t="s">
        <v>425</v>
      </c>
      <c r="K53" t="s">
        <v>425</v>
      </c>
      <c r="L53" t="s">
        <v>425</v>
      </c>
      <c r="M53" t="s">
        <v>424</v>
      </c>
      <c r="P53" t="s">
        <v>425</v>
      </c>
      <c r="R53">
        <v>44741</v>
      </c>
      <c r="S53">
        <v>44767</v>
      </c>
      <c r="T53">
        <v>44763</v>
      </c>
      <c r="U53" t="s">
        <v>100</v>
      </c>
      <c r="V53">
        <v>1217667.03</v>
      </c>
      <c r="W53">
        <v>1.1503622671715701</v>
      </c>
      <c r="X53">
        <v>1058507.45</v>
      </c>
      <c r="Y53">
        <v>265500</v>
      </c>
      <c r="Z53">
        <v>3984</v>
      </c>
      <c r="AA53">
        <v>589063.44999999995</v>
      </c>
      <c r="AB53">
        <v>103000</v>
      </c>
      <c r="AC53">
        <v>96960</v>
      </c>
      <c r="AD53">
        <v>1058507.45</v>
      </c>
      <c r="AE53">
        <v>0</v>
      </c>
      <c r="AF53">
        <v>231579.74</v>
      </c>
      <c r="AG53">
        <v>0</v>
      </c>
      <c r="AH53">
        <v>386657.51</v>
      </c>
      <c r="AI53">
        <v>0</v>
      </c>
      <c r="AJ53">
        <v>87901.8</v>
      </c>
      <c r="AK53">
        <v>706139.05</v>
      </c>
      <c r="AL53">
        <v>0</v>
      </c>
      <c r="AM53">
        <v>0</v>
      </c>
      <c r="AN53">
        <v>0</v>
      </c>
      <c r="AO53">
        <v>330027.53000000003</v>
      </c>
      <c r="AP53">
        <v>376111.52</v>
      </c>
      <c r="AQ53">
        <v>0</v>
      </c>
      <c r="AR53">
        <v>0</v>
      </c>
      <c r="AS53">
        <v>352368.4</v>
      </c>
    </row>
    <row r="54" spans="1:45" x14ac:dyDescent="0.25">
      <c r="A54">
        <v>176762</v>
      </c>
      <c r="B54">
        <v>0</v>
      </c>
      <c r="C54" t="s">
        <v>178</v>
      </c>
      <c r="D54" t="s">
        <v>172</v>
      </c>
      <c r="E54" t="s">
        <v>172</v>
      </c>
      <c r="F54" t="s">
        <v>169</v>
      </c>
      <c r="G54" t="s">
        <v>424</v>
      </c>
      <c r="H54" t="s">
        <v>424</v>
      </c>
      <c r="I54" t="s">
        <v>424</v>
      </c>
      <c r="J54" t="s">
        <v>424</v>
      </c>
      <c r="K54" t="s">
        <v>424</v>
      </c>
      <c r="L54" t="s">
        <v>424</v>
      </c>
      <c r="M54" t="s">
        <v>425</v>
      </c>
      <c r="N54" t="s">
        <v>425</v>
      </c>
      <c r="O54">
        <v>170794</v>
      </c>
      <c r="P54" t="s">
        <v>425</v>
      </c>
      <c r="R54">
        <v>44740</v>
      </c>
      <c r="S54">
        <v>44767</v>
      </c>
      <c r="T54">
        <v>44764</v>
      </c>
      <c r="U54" t="s">
        <v>100</v>
      </c>
      <c r="V54">
        <v>294488.78000000003</v>
      </c>
      <c r="W54">
        <v>1.1306574572483901</v>
      </c>
      <c r="X54">
        <v>260458</v>
      </c>
      <c r="Y54">
        <v>160650</v>
      </c>
      <c r="Z54">
        <v>9808</v>
      </c>
      <c r="AA54">
        <v>90000</v>
      </c>
      <c r="AB54">
        <v>0</v>
      </c>
      <c r="AC54">
        <v>0</v>
      </c>
      <c r="AD54">
        <v>260458</v>
      </c>
      <c r="AE54">
        <v>0</v>
      </c>
      <c r="AF54">
        <v>127551.39</v>
      </c>
      <c r="AG54">
        <v>9907.5300000000007</v>
      </c>
      <c r="AH54">
        <v>80551.5</v>
      </c>
      <c r="AI54">
        <v>0</v>
      </c>
      <c r="AJ54">
        <v>0</v>
      </c>
      <c r="AK54">
        <v>218010.42</v>
      </c>
      <c r="AL54">
        <v>0</v>
      </c>
      <c r="AM54">
        <v>0</v>
      </c>
      <c r="AN54">
        <v>0</v>
      </c>
      <c r="AO54">
        <v>0</v>
      </c>
      <c r="AP54">
        <v>0</v>
      </c>
      <c r="AQ54">
        <v>0</v>
      </c>
      <c r="AR54">
        <v>218010.42</v>
      </c>
      <c r="AS54">
        <v>42447.58</v>
      </c>
    </row>
    <row r="55" spans="1:45" x14ac:dyDescent="0.25">
      <c r="A55">
        <v>176763</v>
      </c>
      <c r="B55">
        <v>1</v>
      </c>
      <c r="C55" t="s">
        <v>426</v>
      </c>
      <c r="D55" t="s">
        <v>179</v>
      </c>
      <c r="E55" t="s">
        <v>180</v>
      </c>
      <c r="F55" t="s">
        <v>107</v>
      </c>
      <c r="G55" t="s">
        <v>424</v>
      </c>
      <c r="H55" t="s">
        <v>424</v>
      </c>
      <c r="I55" t="s">
        <v>425</v>
      </c>
      <c r="J55" t="s">
        <v>425</v>
      </c>
      <c r="K55" t="s">
        <v>424</v>
      </c>
      <c r="L55" t="s">
        <v>424</v>
      </c>
      <c r="M55" t="s">
        <v>424</v>
      </c>
      <c r="P55" t="s">
        <v>425</v>
      </c>
      <c r="R55">
        <v>44737</v>
      </c>
      <c r="S55">
        <v>44750</v>
      </c>
      <c r="T55">
        <v>44750</v>
      </c>
      <c r="U55" t="s">
        <v>100</v>
      </c>
      <c r="V55">
        <v>108450</v>
      </c>
      <c r="W55">
        <v>1.11509829727729</v>
      </c>
      <c r="X55">
        <v>97256</v>
      </c>
      <c r="Y55">
        <v>81212.92</v>
      </c>
      <c r="Z55">
        <v>0</v>
      </c>
      <c r="AA55">
        <v>16043.08</v>
      </c>
      <c r="AB55">
        <v>0</v>
      </c>
      <c r="AC55">
        <v>0</v>
      </c>
      <c r="AD55">
        <v>97256</v>
      </c>
      <c r="AE55">
        <v>0</v>
      </c>
      <c r="AF55">
        <v>67677.5</v>
      </c>
      <c r="AG55">
        <v>0</v>
      </c>
      <c r="AH55">
        <v>0</v>
      </c>
      <c r="AI55">
        <v>0</v>
      </c>
      <c r="AJ55">
        <v>0</v>
      </c>
      <c r="AK55">
        <v>67677.5</v>
      </c>
      <c r="AL55">
        <v>0</v>
      </c>
      <c r="AM55">
        <v>676.8</v>
      </c>
      <c r="AN55">
        <v>50758</v>
      </c>
      <c r="AO55">
        <v>16242.7</v>
      </c>
      <c r="AP55">
        <v>0</v>
      </c>
      <c r="AQ55">
        <v>0</v>
      </c>
      <c r="AR55">
        <v>0</v>
      </c>
      <c r="AS55">
        <v>29578.5</v>
      </c>
    </row>
    <row r="56" spans="1:45" x14ac:dyDescent="0.25">
      <c r="A56">
        <v>176764</v>
      </c>
      <c r="B56">
        <v>0</v>
      </c>
      <c r="C56" t="s">
        <v>160</v>
      </c>
      <c r="D56" t="s">
        <v>179</v>
      </c>
      <c r="E56" t="s">
        <v>180</v>
      </c>
      <c r="F56" t="s">
        <v>160</v>
      </c>
      <c r="G56" t="s">
        <v>424</v>
      </c>
      <c r="H56" t="s">
        <v>424</v>
      </c>
      <c r="I56" t="s">
        <v>424</v>
      </c>
      <c r="J56" t="s">
        <v>425</v>
      </c>
      <c r="K56" t="s">
        <v>424</v>
      </c>
      <c r="L56" t="s">
        <v>425</v>
      </c>
      <c r="M56" t="s">
        <v>424</v>
      </c>
      <c r="P56" t="s">
        <v>425</v>
      </c>
      <c r="R56">
        <v>44739</v>
      </c>
      <c r="S56">
        <v>44750</v>
      </c>
      <c r="T56">
        <v>44747</v>
      </c>
      <c r="U56" t="s">
        <v>100</v>
      </c>
      <c r="V56">
        <v>1260061.8899999999</v>
      </c>
      <c r="W56">
        <v>1.09471979156169</v>
      </c>
      <c r="X56">
        <v>1151036</v>
      </c>
      <c r="Y56">
        <v>182203.84</v>
      </c>
      <c r="Z56">
        <v>2850</v>
      </c>
      <c r="AA56">
        <v>330982.15999999997</v>
      </c>
      <c r="AB56">
        <v>635000</v>
      </c>
      <c r="AC56">
        <v>0</v>
      </c>
      <c r="AD56">
        <v>1151036</v>
      </c>
      <c r="AE56">
        <v>0</v>
      </c>
      <c r="AF56">
        <v>140988.64000000001</v>
      </c>
      <c r="AG56">
        <v>2850</v>
      </c>
      <c r="AH56">
        <v>314706.90999999997</v>
      </c>
      <c r="AI56">
        <v>635000</v>
      </c>
      <c r="AJ56">
        <v>275</v>
      </c>
      <c r="AK56">
        <v>1093820.55</v>
      </c>
      <c r="AL56">
        <v>0</v>
      </c>
      <c r="AM56">
        <v>0</v>
      </c>
      <c r="AN56">
        <v>0</v>
      </c>
      <c r="AO56">
        <v>23480.9</v>
      </c>
      <c r="AP56">
        <v>1070339.6499999999</v>
      </c>
      <c r="AQ56">
        <v>0</v>
      </c>
      <c r="AR56">
        <v>0</v>
      </c>
      <c r="AS56">
        <v>57215.45</v>
      </c>
    </row>
    <row r="57" spans="1:45" x14ac:dyDescent="0.25">
      <c r="A57">
        <v>176765</v>
      </c>
      <c r="B57">
        <v>1</v>
      </c>
      <c r="C57" t="s">
        <v>181</v>
      </c>
      <c r="D57" t="s">
        <v>179</v>
      </c>
      <c r="E57" t="s">
        <v>180</v>
      </c>
      <c r="F57" t="s">
        <v>181</v>
      </c>
      <c r="G57" t="s">
        <v>425</v>
      </c>
      <c r="H57" t="s">
        <v>425</v>
      </c>
      <c r="I57" t="s">
        <v>425</v>
      </c>
      <c r="J57" t="s">
        <v>425</v>
      </c>
      <c r="K57" t="s">
        <v>425</v>
      </c>
      <c r="L57" t="s">
        <v>424</v>
      </c>
      <c r="M57" t="s">
        <v>425</v>
      </c>
      <c r="P57" t="s">
        <v>425</v>
      </c>
      <c r="R57">
        <v>44774</v>
      </c>
      <c r="S57">
        <v>44750</v>
      </c>
      <c r="T57">
        <v>44747</v>
      </c>
      <c r="U57" t="s">
        <v>100</v>
      </c>
      <c r="V57">
        <v>1473912.89</v>
      </c>
      <c r="W57">
        <v>1.1300828104468199</v>
      </c>
      <c r="X57">
        <v>1304252.1100000001</v>
      </c>
      <c r="Y57">
        <v>1081002.1100000001</v>
      </c>
      <c r="Z57">
        <v>14650</v>
      </c>
      <c r="AA57">
        <v>98960</v>
      </c>
      <c r="AB57">
        <v>109640</v>
      </c>
      <c r="AC57">
        <v>0</v>
      </c>
      <c r="AD57">
        <v>1304252.1100000001</v>
      </c>
      <c r="AE57">
        <v>0</v>
      </c>
      <c r="AF57">
        <v>586885.61</v>
      </c>
      <c r="AG57">
        <v>9889.6</v>
      </c>
      <c r="AH57">
        <v>31360.16</v>
      </c>
      <c r="AI57">
        <v>103737.74</v>
      </c>
      <c r="AJ57">
        <v>0</v>
      </c>
      <c r="AK57">
        <v>731873.11</v>
      </c>
      <c r="AL57">
        <v>23391.09</v>
      </c>
      <c r="AM57">
        <v>62547.33</v>
      </c>
      <c r="AN57">
        <v>242212.39</v>
      </c>
      <c r="AO57">
        <v>298864.73</v>
      </c>
      <c r="AP57">
        <v>0</v>
      </c>
      <c r="AQ57">
        <v>76726.31</v>
      </c>
      <c r="AR57">
        <v>28131.27</v>
      </c>
      <c r="AS57">
        <v>572379</v>
      </c>
    </row>
    <row r="58" spans="1:45" x14ac:dyDescent="0.25">
      <c r="A58">
        <v>176769</v>
      </c>
      <c r="B58">
        <v>0</v>
      </c>
      <c r="C58" t="s">
        <v>182</v>
      </c>
      <c r="D58" t="s">
        <v>172</v>
      </c>
      <c r="E58" t="s">
        <v>172</v>
      </c>
      <c r="F58" t="s">
        <v>182</v>
      </c>
      <c r="G58" t="s">
        <v>424</v>
      </c>
      <c r="H58" t="s">
        <v>424</v>
      </c>
      <c r="I58" t="s">
        <v>424</v>
      </c>
      <c r="J58" t="s">
        <v>424</v>
      </c>
      <c r="K58" t="s">
        <v>424</v>
      </c>
      <c r="L58" t="s">
        <v>425</v>
      </c>
      <c r="M58" t="s">
        <v>424</v>
      </c>
      <c r="P58" t="s">
        <v>425</v>
      </c>
      <c r="R58">
        <v>44746</v>
      </c>
      <c r="S58">
        <v>44767</v>
      </c>
      <c r="T58">
        <v>44763</v>
      </c>
      <c r="U58" t="s">
        <v>100</v>
      </c>
      <c r="V58">
        <v>262923.78000000003</v>
      </c>
      <c r="W58">
        <v>1</v>
      </c>
      <c r="X58">
        <v>262923.78000000003</v>
      </c>
      <c r="Y58">
        <v>61541</v>
      </c>
      <c r="Z58">
        <v>0</v>
      </c>
      <c r="AA58">
        <v>176890.47</v>
      </c>
      <c r="AB58">
        <v>24492.31</v>
      </c>
      <c r="AC58">
        <v>0</v>
      </c>
      <c r="AD58">
        <v>262923.78000000003</v>
      </c>
      <c r="AE58">
        <v>0</v>
      </c>
      <c r="AF58">
        <v>70268.72</v>
      </c>
      <c r="AG58">
        <v>0</v>
      </c>
      <c r="AH58">
        <v>33965.160000000003</v>
      </c>
      <c r="AI58">
        <v>0</v>
      </c>
      <c r="AJ58">
        <v>0</v>
      </c>
      <c r="AK58">
        <v>104233.88</v>
      </c>
      <c r="AL58">
        <v>0</v>
      </c>
      <c r="AM58">
        <v>0</v>
      </c>
      <c r="AN58">
        <v>0</v>
      </c>
      <c r="AO58">
        <v>0</v>
      </c>
      <c r="AP58">
        <v>104233.88</v>
      </c>
      <c r="AQ58">
        <v>0</v>
      </c>
      <c r="AR58">
        <v>0</v>
      </c>
      <c r="AS58">
        <v>158689.9</v>
      </c>
    </row>
    <row r="59" spans="1:45" x14ac:dyDescent="0.25">
      <c r="A59">
        <v>176770</v>
      </c>
      <c r="B59">
        <v>0</v>
      </c>
      <c r="C59" t="s">
        <v>183</v>
      </c>
      <c r="D59" t="s">
        <v>179</v>
      </c>
      <c r="E59" t="s">
        <v>180</v>
      </c>
      <c r="F59" t="s">
        <v>184</v>
      </c>
      <c r="G59" t="s">
        <v>425</v>
      </c>
      <c r="H59" t="s">
        <v>425</v>
      </c>
      <c r="I59" t="s">
        <v>425</v>
      </c>
      <c r="J59" t="s">
        <v>425</v>
      </c>
      <c r="K59" t="s">
        <v>424</v>
      </c>
      <c r="L59" t="s">
        <v>424</v>
      </c>
      <c r="M59" t="s">
        <v>424</v>
      </c>
      <c r="N59" t="s">
        <v>425</v>
      </c>
      <c r="O59">
        <v>170486</v>
      </c>
      <c r="P59" t="s">
        <v>425</v>
      </c>
      <c r="R59">
        <v>44735</v>
      </c>
      <c r="S59">
        <v>44750</v>
      </c>
      <c r="T59">
        <v>44743</v>
      </c>
      <c r="U59" t="s">
        <v>100</v>
      </c>
      <c r="V59">
        <v>996066.67</v>
      </c>
      <c r="W59">
        <v>1.13842045590916</v>
      </c>
      <c r="X59">
        <v>874955</v>
      </c>
      <c r="Y59">
        <v>725600</v>
      </c>
      <c r="Z59">
        <v>58500</v>
      </c>
      <c r="AA59">
        <v>90855</v>
      </c>
      <c r="AB59">
        <v>0</v>
      </c>
      <c r="AC59">
        <v>0</v>
      </c>
      <c r="AD59">
        <v>874955</v>
      </c>
      <c r="AE59">
        <v>0</v>
      </c>
      <c r="AF59">
        <v>506300.01</v>
      </c>
      <c r="AG59">
        <v>14325</v>
      </c>
      <c r="AH59">
        <v>46719.57</v>
      </c>
      <c r="AI59">
        <v>12500</v>
      </c>
      <c r="AJ59">
        <v>0</v>
      </c>
      <c r="AK59">
        <v>579844.57999999996</v>
      </c>
      <c r="AL59">
        <v>17182.599999999999</v>
      </c>
      <c r="AM59">
        <v>30780.91</v>
      </c>
      <c r="AN59">
        <v>250491</v>
      </c>
      <c r="AO59">
        <v>281390.07</v>
      </c>
      <c r="AP59">
        <v>0</v>
      </c>
      <c r="AQ59">
        <v>0</v>
      </c>
      <c r="AR59">
        <v>0</v>
      </c>
      <c r="AS59">
        <v>295110.42</v>
      </c>
    </row>
    <row r="60" spans="1:45" x14ac:dyDescent="0.25">
      <c r="A60">
        <v>176860</v>
      </c>
      <c r="B60">
        <v>0</v>
      </c>
      <c r="C60" t="s">
        <v>128</v>
      </c>
      <c r="D60" t="s">
        <v>179</v>
      </c>
      <c r="E60" t="s">
        <v>180</v>
      </c>
      <c r="F60" t="s">
        <v>128</v>
      </c>
      <c r="G60" t="s">
        <v>424</v>
      </c>
      <c r="H60" t="s">
        <v>424</v>
      </c>
      <c r="I60" t="s">
        <v>424</v>
      </c>
      <c r="J60" t="s">
        <v>425</v>
      </c>
      <c r="K60" t="s">
        <v>424</v>
      </c>
      <c r="L60" t="s">
        <v>424</v>
      </c>
      <c r="M60" t="s">
        <v>424</v>
      </c>
      <c r="P60" t="s">
        <v>425</v>
      </c>
      <c r="R60">
        <v>44751</v>
      </c>
      <c r="S60">
        <v>44750</v>
      </c>
      <c r="T60">
        <v>44750</v>
      </c>
      <c r="U60" t="s">
        <v>100</v>
      </c>
      <c r="V60">
        <v>211668.17</v>
      </c>
      <c r="W60">
        <v>1.1643746252482301</v>
      </c>
      <c r="X60">
        <v>181787</v>
      </c>
      <c r="Y60">
        <v>122210</v>
      </c>
      <c r="Z60">
        <v>2800</v>
      </c>
      <c r="AA60">
        <v>30567</v>
      </c>
      <c r="AB60">
        <v>2500</v>
      </c>
      <c r="AC60">
        <v>23710</v>
      </c>
      <c r="AD60">
        <v>181787</v>
      </c>
      <c r="AE60">
        <v>0</v>
      </c>
      <c r="AF60">
        <v>85760.34</v>
      </c>
      <c r="AG60">
        <v>319</v>
      </c>
      <c r="AH60">
        <v>12346.21</v>
      </c>
      <c r="AI60">
        <v>1891</v>
      </c>
      <c r="AJ60">
        <v>19041.3</v>
      </c>
      <c r="AK60">
        <v>119357.85</v>
      </c>
      <c r="AL60">
        <v>0</v>
      </c>
      <c r="AM60">
        <v>0</v>
      </c>
      <c r="AN60">
        <v>0</v>
      </c>
      <c r="AO60">
        <v>119357.85</v>
      </c>
      <c r="AP60">
        <v>0</v>
      </c>
      <c r="AQ60">
        <v>0</v>
      </c>
      <c r="AR60">
        <v>0</v>
      </c>
      <c r="AS60">
        <v>62429.15</v>
      </c>
    </row>
    <row r="61" spans="1:45" x14ac:dyDescent="0.25">
      <c r="A61">
        <v>176864</v>
      </c>
      <c r="B61">
        <v>1</v>
      </c>
      <c r="C61" t="s">
        <v>426</v>
      </c>
      <c r="D61" t="s">
        <v>185</v>
      </c>
      <c r="E61" t="s">
        <v>185</v>
      </c>
      <c r="F61" t="s">
        <v>107</v>
      </c>
      <c r="G61" t="s">
        <v>424</v>
      </c>
      <c r="H61" t="s">
        <v>424</v>
      </c>
      <c r="I61" t="s">
        <v>425</v>
      </c>
      <c r="J61" t="s">
        <v>425</v>
      </c>
      <c r="K61" t="s">
        <v>424</v>
      </c>
      <c r="L61" t="s">
        <v>424</v>
      </c>
      <c r="M61" t="s">
        <v>424</v>
      </c>
      <c r="P61" t="s">
        <v>425</v>
      </c>
      <c r="R61">
        <v>44749</v>
      </c>
      <c r="S61">
        <v>44748</v>
      </c>
      <c r="T61">
        <v>44747</v>
      </c>
      <c r="U61" t="s">
        <v>100</v>
      </c>
      <c r="V61">
        <v>44466.67</v>
      </c>
      <c r="W61">
        <v>1.1116667499999999</v>
      </c>
      <c r="X61">
        <v>40000</v>
      </c>
      <c r="Y61">
        <v>33400</v>
      </c>
      <c r="Z61">
        <v>0</v>
      </c>
      <c r="AA61">
        <v>6600</v>
      </c>
      <c r="AB61">
        <v>0</v>
      </c>
      <c r="AC61">
        <v>0</v>
      </c>
      <c r="AD61">
        <v>40000</v>
      </c>
      <c r="AE61">
        <v>0</v>
      </c>
      <c r="AF61">
        <v>27830</v>
      </c>
      <c r="AG61">
        <v>0</v>
      </c>
      <c r="AH61">
        <v>0</v>
      </c>
      <c r="AI61">
        <v>0</v>
      </c>
      <c r="AJ61">
        <v>0</v>
      </c>
      <c r="AK61">
        <v>27830</v>
      </c>
      <c r="AL61">
        <v>0</v>
      </c>
      <c r="AM61">
        <v>278</v>
      </c>
      <c r="AN61">
        <v>21987</v>
      </c>
      <c r="AO61">
        <v>5565</v>
      </c>
      <c r="AP61">
        <v>0</v>
      </c>
      <c r="AQ61">
        <v>0</v>
      </c>
      <c r="AR61">
        <v>0</v>
      </c>
      <c r="AS61">
        <v>12170</v>
      </c>
    </row>
    <row r="62" spans="1:45" x14ac:dyDescent="0.25">
      <c r="A62">
        <v>176865</v>
      </c>
      <c r="B62">
        <v>1</v>
      </c>
      <c r="C62" t="s">
        <v>186</v>
      </c>
      <c r="D62" t="s">
        <v>129</v>
      </c>
      <c r="E62" t="s">
        <v>129</v>
      </c>
      <c r="G62" t="s">
        <v>424</v>
      </c>
      <c r="H62" t="s">
        <v>424</v>
      </c>
      <c r="I62" t="s">
        <v>425</v>
      </c>
      <c r="J62" t="s">
        <v>424</v>
      </c>
      <c r="K62" t="s">
        <v>424</v>
      </c>
      <c r="L62" t="s">
        <v>424</v>
      </c>
      <c r="M62" t="s">
        <v>424</v>
      </c>
      <c r="P62" t="s">
        <v>425</v>
      </c>
      <c r="R62">
        <v>44781</v>
      </c>
      <c r="S62">
        <v>44729</v>
      </c>
      <c r="T62">
        <v>44728</v>
      </c>
      <c r="U62" t="s">
        <v>100</v>
      </c>
      <c r="V62">
        <v>5328560.58</v>
      </c>
      <c r="W62">
        <v>1</v>
      </c>
      <c r="X62">
        <v>5328560.58</v>
      </c>
      <c r="Y62">
        <v>199283.68</v>
      </c>
      <c r="Z62">
        <v>0</v>
      </c>
      <c r="AA62">
        <v>0</v>
      </c>
      <c r="AB62">
        <v>5129276.9000000004</v>
      </c>
      <c r="AC62">
        <v>0</v>
      </c>
      <c r="AD62">
        <v>5328560.58</v>
      </c>
      <c r="AE62">
        <v>0</v>
      </c>
      <c r="AF62">
        <v>164714.1</v>
      </c>
      <c r="AG62">
        <v>0</v>
      </c>
      <c r="AH62">
        <v>0</v>
      </c>
      <c r="AI62">
        <v>3372380.93</v>
      </c>
      <c r="AJ62">
        <v>0</v>
      </c>
      <c r="AK62">
        <v>3537095.03</v>
      </c>
      <c r="AL62">
        <v>0</v>
      </c>
      <c r="AM62">
        <v>0</v>
      </c>
      <c r="AN62">
        <v>3537095.03</v>
      </c>
      <c r="AO62">
        <v>0</v>
      </c>
      <c r="AP62">
        <v>0</v>
      </c>
      <c r="AQ62">
        <v>0</v>
      </c>
      <c r="AR62">
        <v>0</v>
      </c>
      <c r="AS62">
        <v>1791465.55</v>
      </c>
    </row>
    <row r="63" spans="1:45" x14ac:dyDescent="0.25">
      <c r="A63">
        <v>176867</v>
      </c>
      <c r="B63">
        <v>0</v>
      </c>
      <c r="C63" t="s">
        <v>187</v>
      </c>
      <c r="D63" t="s">
        <v>129</v>
      </c>
      <c r="E63" t="s">
        <v>129</v>
      </c>
      <c r="G63" t="s">
        <v>424</v>
      </c>
      <c r="H63" t="s">
        <v>424</v>
      </c>
      <c r="I63" t="s">
        <v>424</v>
      </c>
      <c r="J63" t="s">
        <v>424</v>
      </c>
      <c r="K63" t="s">
        <v>425</v>
      </c>
      <c r="L63" t="s">
        <v>424</v>
      </c>
      <c r="M63" t="s">
        <v>424</v>
      </c>
      <c r="P63" t="s">
        <v>425</v>
      </c>
      <c r="R63">
        <v>44820</v>
      </c>
      <c r="S63">
        <v>44741</v>
      </c>
      <c r="T63">
        <v>44727</v>
      </c>
      <c r="U63" t="s">
        <v>100</v>
      </c>
      <c r="V63">
        <v>2069901.57</v>
      </c>
      <c r="W63">
        <v>1.07392899491322</v>
      </c>
      <c r="X63">
        <v>1927410.08</v>
      </c>
      <c r="Y63">
        <v>1360609</v>
      </c>
      <c r="Z63">
        <v>16694.41</v>
      </c>
      <c r="AA63">
        <v>106179.92</v>
      </c>
      <c r="AB63">
        <v>125000</v>
      </c>
      <c r="AC63">
        <v>318926.75</v>
      </c>
      <c r="AD63">
        <v>1927410.08</v>
      </c>
      <c r="AE63">
        <v>0</v>
      </c>
      <c r="AF63">
        <v>334707.46999999997</v>
      </c>
      <c r="AG63">
        <v>1279.73</v>
      </c>
      <c r="AH63">
        <v>11460.6</v>
      </c>
      <c r="AI63">
        <v>0</v>
      </c>
      <c r="AJ63">
        <v>73892.2</v>
      </c>
      <c r="AK63">
        <v>421340</v>
      </c>
      <c r="AL63">
        <v>0</v>
      </c>
      <c r="AM63">
        <v>0</v>
      </c>
      <c r="AN63">
        <v>0</v>
      </c>
      <c r="AO63">
        <v>0</v>
      </c>
      <c r="AP63">
        <v>0</v>
      </c>
      <c r="AQ63">
        <v>421340</v>
      </c>
      <c r="AR63">
        <v>0</v>
      </c>
      <c r="AS63">
        <v>1506070.08</v>
      </c>
    </row>
    <row r="64" spans="1:45" x14ac:dyDescent="0.25">
      <c r="A64">
        <v>176869</v>
      </c>
      <c r="B64">
        <v>0</v>
      </c>
      <c r="C64" t="s">
        <v>188</v>
      </c>
      <c r="D64" t="s">
        <v>185</v>
      </c>
      <c r="E64" t="s">
        <v>185</v>
      </c>
      <c r="F64" t="s">
        <v>188</v>
      </c>
      <c r="G64" t="s">
        <v>425</v>
      </c>
      <c r="H64" t="s">
        <v>425</v>
      </c>
      <c r="I64" t="s">
        <v>425</v>
      </c>
      <c r="J64" t="s">
        <v>425</v>
      </c>
      <c r="K64" t="s">
        <v>425</v>
      </c>
      <c r="L64" t="s">
        <v>425</v>
      </c>
      <c r="M64" t="s">
        <v>425</v>
      </c>
      <c r="P64" t="s">
        <v>425</v>
      </c>
      <c r="R64">
        <v>44754</v>
      </c>
      <c r="S64">
        <v>44748</v>
      </c>
      <c r="T64">
        <v>44748</v>
      </c>
      <c r="U64" t="s">
        <v>100</v>
      </c>
      <c r="V64">
        <v>789309.71</v>
      </c>
      <c r="W64">
        <v>1.11170381690141</v>
      </c>
      <c r="X64">
        <v>710000</v>
      </c>
      <c r="Y64">
        <v>117026</v>
      </c>
      <c r="Z64">
        <v>20000</v>
      </c>
      <c r="AA64">
        <v>340974</v>
      </c>
      <c r="AB64">
        <v>232000</v>
      </c>
      <c r="AC64">
        <v>0</v>
      </c>
      <c r="AD64">
        <v>710000</v>
      </c>
      <c r="AE64">
        <v>0</v>
      </c>
      <c r="AF64">
        <v>85858.61</v>
      </c>
      <c r="AG64">
        <v>9394.19</v>
      </c>
      <c r="AH64">
        <v>97741.97</v>
      </c>
      <c r="AI64">
        <v>187738.78</v>
      </c>
      <c r="AJ64">
        <v>0</v>
      </c>
      <c r="AK64">
        <v>380733.55</v>
      </c>
      <c r="AL64">
        <v>73105</v>
      </c>
      <c r="AM64">
        <v>49795.86</v>
      </c>
      <c r="AN64">
        <v>98778.27</v>
      </c>
      <c r="AO64">
        <v>75613.87</v>
      </c>
      <c r="AP64">
        <v>50659.28</v>
      </c>
      <c r="AQ64">
        <v>14156.7</v>
      </c>
      <c r="AR64">
        <v>18624.57</v>
      </c>
      <c r="AS64">
        <v>329266.45</v>
      </c>
    </row>
    <row r="65" spans="1:45" x14ac:dyDescent="0.25">
      <c r="A65">
        <v>176881</v>
      </c>
      <c r="B65">
        <v>1</v>
      </c>
      <c r="C65" t="s">
        <v>189</v>
      </c>
      <c r="D65" t="s">
        <v>129</v>
      </c>
      <c r="E65" t="s">
        <v>129</v>
      </c>
      <c r="F65" t="s">
        <v>190</v>
      </c>
      <c r="G65" t="s">
        <v>424</v>
      </c>
      <c r="H65" t="s">
        <v>424</v>
      </c>
      <c r="I65" t="s">
        <v>424</v>
      </c>
      <c r="J65" t="s">
        <v>424</v>
      </c>
      <c r="K65" t="s">
        <v>424</v>
      </c>
      <c r="L65" t="s">
        <v>424</v>
      </c>
      <c r="M65" t="s">
        <v>425</v>
      </c>
      <c r="P65" t="s">
        <v>425</v>
      </c>
      <c r="R65">
        <v>44746</v>
      </c>
      <c r="S65">
        <v>44741</v>
      </c>
      <c r="T65">
        <v>44724</v>
      </c>
      <c r="U65" t="s">
        <v>100</v>
      </c>
      <c r="V65">
        <v>48661.67</v>
      </c>
      <c r="W65">
        <v>1.1393507375321901</v>
      </c>
      <c r="X65">
        <v>42710</v>
      </c>
      <c r="Y65">
        <v>5000</v>
      </c>
      <c r="Z65">
        <v>29100</v>
      </c>
      <c r="AA65">
        <v>4810</v>
      </c>
      <c r="AB65">
        <v>3800</v>
      </c>
      <c r="AC65">
        <v>0</v>
      </c>
      <c r="AD65">
        <v>42710</v>
      </c>
      <c r="AE65">
        <v>0</v>
      </c>
      <c r="AF65">
        <v>4600</v>
      </c>
      <c r="AG65">
        <v>8100</v>
      </c>
      <c r="AH65">
        <v>0</v>
      </c>
      <c r="AI65">
        <v>3800</v>
      </c>
      <c r="AJ65">
        <v>0</v>
      </c>
      <c r="AK65">
        <v>16500</v>
      </c>
      <c r="AL65">
        <v>0</v>
      </c>
      <c r="AM65">
        <v>0</v>
      </c>
      <c r="AN65">
        <v>0</v>
      </c>
      <c r="AO65">
        <v>0</v>
      </c>
      <c r="AP65">
        <v>0</v>
      </c>
      <c r="AQ65">
        <v>0</v>
      </c>
      <c r="AR65">
        <v>16500</v>
      </c>
      <c r="AS65">
        <v>26210</v>
      </c>
    </row>
    <row r="66" spans="1:45" x14ac:dyDescent="0.25">
      <c r="A66">
        <v>176979</v>
      </c>
      <c r="B66">
        <v>0</v>
      </c>
      <c r="C66" t="s">
        <v>127</v>
      </c>
      <c r="D66" t="s">
        <v>191</v>
      </c>
      <c r="E66" t="s">
        <v>191</v>
      </c>
      <c r="F66" t="s">
        <v>127</v>
      </c>
      <c r="G66" t="s">
        <v>424</v>
      </c>
      <c r="H66" t="s">
        <v>424</v>
      </c>
      <c r="I66" t="s">
        <v>424</v>
      </c>
      <c r="J66" t="s">
        <v>424</v>
      </c>
      <c r="K66" t="s">
        <v>425</v>
      </c>
      <c r="L66" t="s">
        <v>425</v>
      </c>
      <c r="M66" t="s">
        <v>424</v>
      </c>
      <c r="P66" t="s">
        <v>425</v>
      </c>
      <c r="R66">
        <v>44749</v>
      </c>
      <c r="S66">
        <v>44803</v>
      </c>
      <c r="T66">
        <v>44774</v>
      </c>
      <c r="U66" t="s">
        <v>100</v>
      </c>
      <c r="V66">
        <v>449679.42</v>
      </c>
      <c r="W66">
        <v>1.1239597085619299</v>
      </c>
      <c r="X66">
        <v>400085</v>
      </c>
      <c r="Y66">
        <v>192314</v>
      </c>
      <c r="Z66">
        <v>0</v>
      </c>
      <c r="AA66">
        <v>83400</v>
      </c>
      <c r="AB66">
        <v>88000</v>
      </c>
      <c r="AC66">
        <v>36371</v>
      </c>
      <c r="AD66">
        <v>400085</v>
      </c>
      <c r="AE66">
        <v>0</v>
      </c>
      <c r="AF66">
        <v>160261.66</v>
      </c>
      <c r="AG66">
        <v>0</v>
      </c>
      <c r="AH66">
        <v>144928.79</v>
      </c>
      <c r="AI66">
        <v>0</v>
      </c>
      <c r="AJ66">
        <v>30519.040000000001</v>
      </c>
      <c r="AK66">
        <v>335709.49</v>
      </c>
      <c r="AL66">
        <v>0</v>
      </c>
      <c r="AM66">
        <v>0</v>
      </c>
      <c r="AN66">
        <v>0</v>
      </c>
      <c r="AO66">
        <v>0</v>
      </c>
      <c r="AP66">
        <v>99921.37</v>
      </c>
      <c r="AQ66">
        <v>235788.12</v>
      </c>
      <c r="AR66">
        <v>0</v>
      </c>
      <c r="AS66">
        <v>64375.51</v>
      </c>
    </row>
    <row r="67" spans="1:45" x14ac:dyDescent="0.25">
      <c r="A67">
        <v>176985</v>
      </c>
      <c r="B67">
        <v>2</v>
      </c>
      <c r="C67" t="s">
        <v>134</v>
      </c>
      <c r="D67" t="s">
        <v>191</v>
      </c>
      <c r="E67" t="s">
        <v>191</v>
      </c>
      <c r="F67" t="s">
        <v>135</v>
      </c>
      <c r="G67" t="s">
        <v>424</v>
      </c>
      <c r="H67" t="s">
        <v>424</v>
      </c>
      <c r="I67" t="s">
        <v>424</v>
      </c>
      <c r="J67" t="s">
        <v>425</v>
      </c>
      <c r="K67" t="s">
        <v>424</v>
      </c>
      <c r="L67" t="s">
        <v>425</v>
      </c>
      <c r="M67" t="s">
        <v>424</v>
      </c>
      <c r="N67" t="s">
        <v>425</v>
      </c>
      <c r="O67">
        <v>170864</v>
      </c>
      <c r="P67" t="s">
        <v>425</v>
      </c>
      <c r="R67">
        <v>44760</v>
      </c>
      <c r="S67">
        <v>44803</v>
      </c>
      <c r="T67">
        <v>44774</v>
      </c>
      <c r="U67" t="s">
        <v>100</v>
      </c>
      <c r="V67">
        <v>701963.5</v>
      </c>
      <c r="W67">
        <v>1.19084646103422</v>
      </c>
      <c r="X67">
        <v>589466</v>
      </c>
      <c r="Y67">
        <v>374266</v>
      </c>
      <c r="Z67">
        <v>13923</v>
      </c>
      <c r="AA67">
        <v>118922</v>
      </c>
      <c r="AB67">
        <v>0</v>
      </c>
      <c r="AC67">
        <v>82355</v>
      </c>
      <c r="AD67">
        <v>589466</v>
      </c>
      <c r="AE67">
        <v>0</v>
      </c>
      <c r="AF67">
        <v>293060.21000000002</v>
      </c>
      <c r="AG67">
        <v>2286.61</v>
      </c>
      <c r="AH67">
        <v>125019.96</v>
      </c>
      <c r="AI67">
        <v>0</v>
      </c>
      <c r="AJ67">
        <v>68267.570000000007</v>
      </c>
      <c r="AK67">
        <v>488634.35</v>
      </c>
      <c r="AL67">
        <v>0</v>
      </c>
      <c r="AM67">
        <v>0</v>
      </c>
      <c r="AN67">
        <v>0</v>
      </c>
      <c r="AO67">
        <v>440544.8</v>
      </c>
      <c r="AP67">
        <v>48089.54</v>
      </c>
      <c r="AQ67">
        <v>0</v>
      </c>
      <c r="AR67">
        <v>0</v>
      </c>
      <c r="AS67">
        <v>100831.65</v>
      </c>
    </row>
    <row r="68" spans="1:45" x14ac:dyDescent="0.25">
      <c r="A68">
        <v>176986</v>
      </c>
      <c r="B68">
        <v>0</v>
      </c>
      <c r="C68" t="s">
        <v>192</v>
      </c>
      <c r="D68" t="s">
        <v>191</v>
      </c>
      <c r="E68" t="s">
        <v>191</v>
      </c>
      <c r="F68" t="s">
        <v>193</v>
      </c>
      <c r="G68" t="s">
        <v>424</v>
      </c>
      <c r="H68" t="s">
        <v>424</v>
      </c>
      <c r="I68" t="s">
        <v>424</v>
      </c>
      <c r="J68" t="s">
        <v>425</v>
      </c>
      <c r="K68" t="s">
        <v>424</v>
      </c>
      <c r="L68" t="s">
        <v>424</v>
      </c>
      <c r="M68" t="s">
        <v>424</v>
      </c>
      <c r="P68" t="s">
        <v>425</v>
      </c>
      <c r="R68">
        <v>44766</v>
      </c>
      <c r="S68">
        <v>44803</v>
      </c>
      <c r="T68">
        <v>44778</v>
      </c>
      <c r="U68" t="s">
        <v>100</v>
      </c>
      <c r="V68">
        <v>135583.32999999999</v>
      </c>
      <c r="W68">
        <v>1.1708405008635601</v>
      </c>
      <c r="X68">
        <v>115800</v>
      </c>
      <c r="Y68">
        <v>68000</v>
      </c>
      <c r="Z68">
        <v>0</v>
      </c>
      <c r="AA68">
        <v>47800</v>
      </c>
      <c r="AB68">
        <v>0</v>
      </c>
      <c r="AC68">
        <v>0</v>
      </c>
      <c r="AD68">
        <v>115800</v>
      </c>
      <c r="AE68">
        <v>0</v>
      </c>
      <c r="AF68">
        <v>46750</v>
      </c>
      <c r="AG68">
        <v>0</v>
      </c>
      <c r="AH68">
        <v>45246.95</v>
      </c>
      <c r="AI68">
        <v>0</v>
      </c>
      <c r="AJ68">
        <v>0</v>
      </c>
      <c r="AK68">
        <v>91996.95</v>
      </c>
      <c r="AL68">
        <v>0</v>
      </c>
      <c r="AM68">
        <v>0</v>
      </c>
      <c r="AN68">
        <v>0</v>
      </c>
      <c r="AO68">
        <v>91996.95</v>
      </c>
      <c r="AP68">
        <v>0</v>
      </c>
      <c r="AQ68">
        <v>0</v>
      </c>
      <c r="AR68">
        <v>0</v>
      </c>
      <c r="AS68">
        <v>23803.05</v>
      </c>
    </row>
    <row r="69" spans="1:45" x14ac:dyDescent="0.25">
      <c r="A69">
        <v>176988</v>
      </c>
      <c r="B69">
        <v>0</v>
      </c>
      <c r="C69" t="s">
        <v>167</v>
      </c>
      <c r="D69" t="s">
        <v>191</v>
      </c>
      <c r="E69" t="s">
        <v>191</v>
      </c>
      <c r="F69" t="s">
        <v>167</v>
      </c>
      <c r="G69" t="s">
        <v>424</v>
      </c>
      <c r="H69" t="s">
        <v>424</v>
      </c>
      <c r="I69" t="s">
        <v>424</v>
      </c>
      <c r="J69" t="s">
        <v>425</v>
      </c>
      <c r="K69" t="s">
        <v>424</v>
      </c>
      <c r="L69" t="s">
        <v>424</v>
      </c>
      <c r="M69" t="s">
        <v>424</v>
      </c>
      <c r="P69" t="s">
        <v>425</v>
      </c>
      <c r="R69">
        <v>44827</v>
      </c>
      <c r="S69">
        <v>44818</v>
      </c>
      <c r="T69">
        <v>44816</v>
      </c>
      <c r="U69" t="s">
        <v>100</v>
      </c>
      <c r="V69">
        <v>11770</v>
      </c>
      <c r="W69">
        <v>1</v>
      </c>
      <c r="X69">
        <v>11770</v>
      </c>
      <c r="Y69">
        <v>0</v>
      </c>
      <c r="Z69">
        <v>11770</v>
      </c>
      <c r="AA69">
        <v>0</v>
      </c>
      <c r="AB69">
        <v>0</v>
      </c>
      <c r="AC69">
        <v>0</v>
      </c>
      <c r="AD69">
        <v>11770</v>
      </c>
      <c r="AE69">
        <v>0</v>
      </c>
      <c r="AF69">
        <v>0</v>
      </c>
      <c r="AG69">
        <v>0</v>
      </c>
      <c r="AH69">
        <v>0</v>
      </c>
      <c r="AI69">
        <v>0</v>
      </c>
      <c r="AJ69">
        <v>0</v>
      </c>
      <c r="AK69">
        <v>0</v>
      </c>
      <c r="AL69">
        <v>0</v>
      </c>
      <c r="AM69">
        <v>0</v>
      </c>
      <c r="AN69">
        <v>0</v>
      </c>
      <c r="AO69">
        <v>0</v>
      </c>
      <c r="AP69">
        <v>0</v>
      </c>
      <c r="AQ69">
        <v>0</v>
      </c>
      <c r="AR69">
        <v>0</v>
      </c>
      <c r="AS69">
        <v>11770</v>
      </c>
    </row>
    <row r="70" spans="1:45" x14ac:dyDescent="0.25">
      <c r="A70">
        <v>176990</v>
      </c>
      <c r="B70">
        <v>0</v>
      </c>
      <c r="C70" t="s">
        <v>194</v>
      </c>
      <c r="D70" t="s">
        <v>191</v>
      </c>
      <c r="E70" t="s">
        <v>191</v>
      </c>
      <c r="F70" t="s">
        <v>194</v>
      </c>
      <c r="G70" t="s">
        <v>424</v>
      </c>
      <c r="H70" t="s">
        <v>424</v>
      </c>
      <c r="I70" t="s">
        <v>424</v>
      </c>
      <c r="J70" t="s">
        <v>425</v>
      </c>
      <c r="K70" t="s">
        <v>424</v>
      </c>
      <c r="L70" t="s">
        <v>424</v>
      </c>
      <c r="M70" t="s">
        <v>424</v>
      </c>
      <c r="P70" t="s">
        <v>425</v>
      </c>
      <c r="R70">
        <v>44761</v>
      </c>
      <c r="S70">
        <v>44803</v>
      </c>
      <c r="T70">
        <v>44774</v>
      </c>
      <c r="U70" t="s">
        <v>100</v>
      </c>
      <c r="V70">
        <v>118830.81</v>
      </c>
      <c r="W70">
        <v>1.17158951758408</v>
      </c>
      <c r="X70">
        <v>101427</v>
      </c>
      <c r="Y70">
        <v>78243.67</v>
      </c>
      <c r="Z70">
        <v>6251.95</v>
      </c>
      <c r="AA70">
        <v>16931.38</v>
      </c>
      <c r="AB70">
        <v>0</v>
      </c>
      <c r="AC70">
        <v>0</v>
      </c>
      <c r="AD70">
        <v>101427</v>
      </c>
      <c r="AE70">
        <v>0</v>
      </c>
      <c r="AF70">
        <v>60344.480000000003</v>
      </c>
      <c r="AG70">
        <v>6898.8</v>
      </c>
      <c r="AH70">
        <v>14831.31</v>
      </c>
      <c r="AI70">
        <v>0</v>
      </c>
      <c r="AJ70">
        <v>0</v>
      </c>
      <c r="AK70">
        <v>82074.59</v>
      </c>
      <c r="AL70">
        <v>0</v>
      </c>
      <c r="AM70">
        <v>0</v>
      </c>
      <c r="AN70">
        <v>0</v>
      </c>
      <c r="AO70">
        <v>82074.59</v>
      </c>
      <c r="AP70">
        <v>0</v>
      </c>
      <c r="AQ70">
        <v>0</v>
      </c>
      <c r="AR70">
        <v>0</v>
      </c>
      <c r="AS70">
        <v>19352.41</v>
      </c>
    </row>
    <row r="71" spans="1:45" x14ac:dyDescent="0.25">
      <c r="A71">
        <v>176991</v>
      </c>
      <c r="B71">
        <v>0</v>
      </c>
      <c r="C71" t="s">
        <v>120</v>
      </c>
      <c r="D71" t="s">
        <v>191</v>
      </c>
      <c r="E71" t="s">
        <v>191</v>
      </c>
      <c r="F71" t="s">
        <v>120</v>
      </c>
      <c r="G71" t="s">
        <v>425</v>
      </c>
      <c r="H71" t="s">
        <v>425</v>
      </c>
      <c r="I71" t="s">
        <v>425</v>
      </c>
      <c r="J71" t="s">
        <v>425</v>
      </c>
      <c r="K71" t="s">
        <v>424</v>
      </c>
      <c r="L71" t="s">
        <v>424</v>
      </c>
      <c r="M71" t="s">
        <v>425</v>
      </c>
      <c r="P71" t="s">
        <v>425</v>
      </c>
      <c r="R71">
        <v>44770</v>
      </c>
      <c r="S71">
        <v>44803</v>
      </c>
      <c r="T71">
        <v>44774</v>
      </c>
      <c r="U71" t="s">
        <v>100</v>
      </c>
      <c r="V71">
        <v>647086</v>
      </c>
      <c r="W71">
        <v>1</v>
      </c>
      <c r="X71">
        <v>647086</v>
      </c>
      <c r="Y71">
        <v>384210</v>
      </c>
      <c r="Z71">
        <v>4000</v>
      </c>
      <c r="AA71">
        <v>258876</v>
      </c>
      <c r="AB71">
        <v>0</v>
      </c>
      <c r="AC71">
        <v>0</v>
      </c>
      <c r="AD71">
        <v>647086</v>
      </c>
      <c r="AE71">
        <v>0</v>
      </c>
      <c r="AF71">
        <v>159018.97</v>
      </c>
      <c r="AG71">
        <v>4301.67</v>
      </c>
      <c r="AH71">
        <v>14471.59</v>
      </c>
      <c r="AI71">
        <v>0</v>
      </c>
      <c r="AJ71">
        <v>0</v>
      </c>
      <c r="AK71">
        <v>177792.23</v>
      </c>
      <c r="AL71">
        <v>41050.339999999997</v>
      </c>
      <c r="AM71">
        <v>18134.54</v>
      </c>
      <c r="AN71">
        <v>111422.05</v>
      </c>
      <c r="AO71">
        <v>7185.3</v>
      </c>
      <c r="AP71">
        <v>0</v>
      </c>
      <c r="AQ71">
        <v>0</v>
      </c>
      <c r="AR71">
        <v>0</v>
      </c>
      <c r="AS71">
        <v>469293.77</v>
      </c>
    </row>
    <row r="72" spans="1:45" x14ac:dyDescent="0.25">
      <c r="A72">
        <v>176993</v>
      </c>
      <c r="B72">
        <v>0</v>
      </c>
      <c r="C72" t="s">
        <v>195</v>
      </c>
      <c r="D72" t="s">
        <v>191</v>
      </c>
      <c r="E72" t="s">
        <v>191</v>
      </c>
      <c r="G72" t="s">
        <v>424</v>
      </c>
      <c r="H72" t="s">
        <v>424</v>
      </c>
      <c r="I72" t="s">
        <v>424</v>
      </c>
      <c r="J72" t="s">
        <v>424</v>
      </c>
      <c r="K72" t="s">
        <v>425</v>
      </c>
      <c r="L72" t="s">
        <v>424</v>
      </c>
      <c r="M72" t="s">
        <v>424</v>
      </c>
      <c r="P72" t="s">
        <v>425</v>
      </c>
      <c r="R72">
        <v>44753</v>
      </c>
      <c r="S72">
        <v>44803</v>
      </c>
      <c r="T72">
        <v>44788</v>
      </c>
      <c r="U72" t="s">
        <v>100</v>
      </c>
      <c r="V72">
        <v>114362.67</v>
      </c>
      <c r="W72">
        <v>1.0863644308499001</v>
      </c>
      <c r="X72">
        <v>105271</v>
      </c>
      <c r="Y72">
        <v>65913.98</v>
      </c>
      <c r="Z72">
        <v>6460.26</v>
      </c>
      <c r="AA72">
        <v>32896.76</v>
      </c>
      <c r="AB72">
        <v>0</v>
      </c>
      <c r="AC72">
        <v>0</v>
      </c>
      <c r="AD72">
        <v>105271</v>
      </c>
      <c r="AE72">
        <v>0</v>
      </c>
      <c r="AF72">
        <v>77829.02</v>
      </c>
      <c r="AG72">
        <v>0</v>
      </c>
      <c r="AH72">
        <v>713</v>
      </c>
      <c r="AI72">
        <v>0</v>
      </c>
      <c r="AJ72">
        <v>1428</v>
      </c>
      <c r="AK72">
        <v>79970.02</v>
      </c>
      <c r="AL72">
        <v>0</v>
      </c>
      <c r="AM72">
        <v>0</v>
      </c>
      <c r="AN72">
        <v>0</v>
      </c>
      <c r="AO72">
        <v>0</v>
      </c>
      <c r="AP72">
        <v>0</v>
      </c>
      <c r="AQ72">
        <v>79970.02</v>
      </c>
      <c r="AR72">
        <v>0</v>
      </c>
      <c r="AS72">
        <v>25300.98</v>
      </c>
    </row>
    <row r="73" spans="1:45" x14ac:dyDescent="0.25">
      <c r="A73">
        <v>177084</v>
      </c>
      <c r="B73">
        <v>0</v>
      </c>
      <c r="C73" t="s">
        <v>119</v>
      </c>
      <c r="D73" t="s">
        <v>196</v>
      </c>
      <c r="E73" t="s">
        <v>196</v>
      </c>
      <c r="F73" t="s">
        <v>119</v>
      </c>
      <c r="G73" t="s">
        <v>425</v>
      </c>
      <c r="H73" t="s">
        <v>425</v>
      </c>
      <c r="I73" t="s">
        <v>425</v>
      </c>
      <c r="J73" t="s">
        <v>425</v>
      </c>
      <c r="K73" t="s">
        <v>424</v>
      </c>
      <c r="L73" t="s">
        <v>425</v>
      </c>
      <c r="M73" t="s">
        <v>425</v>
      </c>
      <c r="N73" t="s">
        <v>425</v>
      </c>
      <c r="O73">
        <v>172298</v>
      </c>
      <c r="P73" t="s">
        <v>425</v>
      </c>
      <c r="R73">
        <v>44754</v>
      </c>
      <c r="S73">
        <v>44791</v>
      </c>
      <c r="T73">
        <v>44789</v>
      </c>
      <c r="U73" t="s">
        <v>100</v>
      </c>
      <c r="V73">
        <v>7747527</v>
      </c>
      <c r="W73">
        <v>1</v>
      </c>
      <c r="X73">
        <v>7747527</v>
      </c>
      <c r="Y73">
        <v>1850810</v>
      </c>
      <c r="Z73">
        <v>16000</v>
      </c>
      <c r="AA73">
        <v>1286227</v>
      </c>
      <c r="AB73">
        <v>4594490</v>
      </c>
      <c r="AC73">
        <v>0</v>
      </c>
      <c r="AD73">
        <v>7747527</v>
      </c>
      <c r="AE73">
        <v>0</v>
      </c>
      <c r="AF73">
        <v>313574.52</v>
      </c>
      <c r="AG73">
        <v>1975</v>
      </c>
      <c r="AH73">
        <v>1153.23</v>
      </c>
      <c r="AI73">
        <v>241898.56</v>
      </c>
      <c r="AJ73">
        <v>0</v>
      </c>
      <c r="AK73">
        <v>558601.31000000006</v>
      </c>
      <c r="AL73">
        <v>27660.67</v>
      </c>
      <c r="AM73">
        <v>72657.320000000007</v>
      </c>
      <c r="AN73">
        <v>71978.75</v>
      </c>
      <c r="AO73">
        <v>351220.32</v>
      </c>
      <c r="AP73">
        <v>203.37</v>
      </c>
      <c r="AQ73">
        <v>0</v>
      </c>
      <c r="AR73">
        <v>34880.879999999997</v>
      </c>
      <c r="AS73">
        <v>7188925.6900000004</v>
      </c>
    </row>
    <row r="74" spans="1:45" x14ac:dyDescent="0.25">
      <c r="A74">
        <v>177087</v>
      </c>
      <c r="B74">
        <v>2</v>
      </c>
      <c r="C74" t="s">
        <v>426</v>
      </c>
      <c r="D74" t="s">
        <v>196</v>
      </c>
      <c r="E74" t="s">
        <v>196</v>
      </c>
      <c r="F74" t="s">
        <v>107</v>
      </c>
      <c r="G74" t="s">
        <v>424</v>
      </c>
      <c r="H74" t="s">
        <v>424</v>
      </c>
      <c r="I74" t="s">
        <v>425</v>
      </c>
      <c r="J74" t="s">
        <v>425</v>
      </c>
      <c r="K74" t="s">
        <v>424</v>
      </c>
      <c r="L74" t="s">
        <v>424</v>
      </c>
      <c r="M74" t="s">
        <v>424</v>
      </c>
      <c r="P74" t="s">
        <v>425</v>
      </c>
      <c r="R74">
        <v>44760</v>
      </c>
      <c r="S74">
        <v>44791</v>
      </c>
      <c r="T74">
        <v>44789</v>
      </c>
      <c r="U74" t="s">
        <v>100</v>
      </c>
      <c r="V74">
        <v>235231.83</v>
      </c>
      <c r="W74">
        <v>1.1188143219294999</v>
      </c>
      <c r="X74">
        <v>210251</v>
      </c>
      <c r="Y74">
        <v>175568.55</v>
      </c>
      <c r="Z74">
        <v>0</v>
      </c>
      <c r="AA74">
        <v>34682.449999999997</v>
      </c>
      <c r="AB74">
        <v>0</v>
      </c>
      <c r="AC74">
        <v>0</v>
      </c>
      <c r="AD74">
        <v>210251</v>
      </c>
      <c r="AE74">
        <v>0</v>
      </c>
      <c r="AF74">
        <v>146305</v>
      </c>
      <c r="AG74">
        <v>0</v>
      </c>
      <c r="AH74">
        <v>0</v>
      </c>
      <c r="AI74">
        <v>0</v>
      </c>
      <c r="AJ74">
        <v>0</v>
      </c>
      <c r="AK74">
        <v>146305</v>
      </c>
      <c r="AL74">
        <v>0</v>
      </c>
      <c r="AM74">
        <v>1463</v>
      </c>
      <c r="AN74">
        <v>115582</v>
      </c>
      <c r="AO74">
        <v>29260</v>
      </c>
      <c r="AP74">
        <v>0</v>
      </c>
      <c r="AQ74">
        <v>0</v>
      </c>
      <c r="AR74">
        <v>0</v>
      </c>
      <c r="AS74">
        <v>63946</v>
      </c>
    </row>
    <row r="75" spans="1:45" x14ac:dyDescent="0.25">
      <c r="A75">
        <v>177089</v>
      </c>
      <c r="B75">
        <v>0</v>
      </c>
      <c r="C75" t="s">
        <v>136</v>
      </c>
      <c r="D75" t="s">
        <v>196</v>
      </c>
      <c r="E75" t="s">
        <v>196</v>
      </c>
      <c r="F75" t="s">
        <v>136</v>
      </c>
      <c r="G75" t="s">
        <v>424</v>
      </c>
      <c r="H75" t="s">
        <v>424</v>
      </c>
      <c r="I75" t="s">
        <v>424</v>
      </c>
      <c r="J75" t="s">
        <v>425</v>
      </c>
      <c r="K75" t="s">
        <v>425</v>
      </c>
      <c r="L75" t="s">
        <v>425</v>
      </c>
      <c r="M75" t="s">
        <v>424</v>
      </c>
      <c r="N75" t="s">
        <v>425</v>
      </c>
      <c r="O75">
        <v>172261</v>
      </c>
      <c r="P75" t="s">
        <v>425</v>
      </c>
      <c r="R75">
        <v>44753</v>
      </c>
      <c r="S75">
        <v>44791</v>
      </c>
      <c r="T75">
        <v>44791</v>
      </c>
      <c r="U75" t="s">
        <v>100</v>
      </c>
      <c r="V75">
        <v>671266.07</v>
      </c>
      <c r="W75">
        <v>1.16666649865913</v>
      </c>
      <c r="X75">
        <v>575371</v>
      </c>
      <c r="Y75">
        <v>411315</v>
      </c>
      <c r="Z75">
        <v>2500</v>
      </c>
      <c r="AA75">
        <v>109250</v>
      </c>
      <c r="AB75">
        <v>0</v>
      </c>
      <c r="AC75">
        <v>52306</v>
      </c>
      <c r="AD75">
        <v>575371</v>
      </c>
      <c r="AE75">
        <v>0</v>
      </c>
      <c r="AF75">
        <v>267634.21000000002</v>
      </c>
      <c r="AG75">
        <v>1390.21</v>
      </c>
      <c r="AH75">
        <v>69742.94</v>
      </c>
      <c r="AI75">
        <v>0</v>
      </c>
      <c r="AJ75">
        <v>26599.68</v>
      </c>
      <c r="AK75">
        <v>365367.03999999998</v>
      </c>
      <c r="AL75">
        <v>0</v>
      </c>
      <c r="AM75">
        <v>0</v>
      </c>
      <c r="AN75">
        <v>0</v>
      </c>
      <c r="AO75">
        <v>64520.03</v>
      </c>
      <c r="AP75">
        <v>27545.51</v>
      </c>
      <c r="AQ75">
        <v>273301.5</v>
      </c>
      <c r="AR75">
        <v>0</v>
      </c>
      <c r="AS75">
        <v>210003.96</v>
      </c>
    </row>
    <row r="76" spans="1:45" x14ac:dyDescent="0.25">
      <c r="A76">
        <v>177093</v>
      </c>
      <c r="B76">
        <v>0</v>
      </c>
      <c r="C76" t="s">
        <v>198</v>
      </c>
      <c r="D76" t="s">
        <v>197</v>
      </c>
      <c r="E76" t="s">
        <v>197</v>
      </c>
      <c r="F76" t="s">
        <v>199</v>
      </c>
      <c r="G76" t="s">
        <v>425</v>
      </c>
      <c r="H76" t="s">
        <v>425</v>
      </c>
      <c r="I76" t="s">
        <v>425</v>
      </c>
      <c r="J76" t="s">
        <v>425</v>
      </c>
      <c r="K76" t="s">
        <v>425</v>
      </c>
      <c r="L76" t="s">
        <v>425</v>
      </c>
      <c r="M76" t="s">
        <v>425</v>
      </c>
      <c r="P76" t="s">
        <v>425</v>
      </c>
      <c r="R76">
        <v>44760</v>
      </c>
      <c r="S76">
        <v>44747</v>
      </c>
      <c r="T76">
        <v>44748</v>
      </c>
      <c r="U76" t="s">
        <v>100</v>
      </c>
      <c r="V76">
        <v>1379315.75</v>
      </c>
      <c r="W76">
        <v>1.0971950770366401</v>
      </c>
      <c r="X76">
        <v>1257129</v>
      </c>
      <c r="Y76">
        <v>557816</v>
      </c>
      <c r="Z76">
        <v>15635</v>
      </c>
      <c r="AA76">
        <v>403353</v>
      </c>
      <c r="AB76">
        <v>184915</v>
      </c>
      <c r="AC76">
        <v>95410</v>
      </c>
      <c r="AD76">
        <v>1257129</v>
      </c>
      <c r="AE76">
        <v>0</v>
      </c>
      <c r="AF76">
        <v>273466.61</v>
      </c>
      <c r="AG76">
        <v>4416</v>
      </c>
      <c r="AH76">
        <v>137765.82</v>
      </c>
      <c r="AI76">
        <v>27672.62</v>
      </c>
      <c r="AJ76">
        <v>78318.710000000006</v>
      </c>
      <c r="AK76">
        <v>521639.76</v>
      </c>
      <c r="AL76">
        <v>44548.84</v>
      </c>
      <c r="AM76">
        <v>0</v>
      </c>
      <c r="AN76">
        <v>50900.85</v>
      </c>
      <c r="AO76">
        <v>269233.75</v>
      </c>
      <c r="AP76">
        <v>50002.47</v>
      </c>
      <c r="AQ76">
        <v>81112.31</v>
      </c>
      <c r="AR76">
        <v>25841.55</v>
      </c>
      <c r="AS76">
        <v>735489.24</v>
      </c>
    </row>
    <row r="77" spans="1:45" x14ac:dyDescent="0.25">
      <c r="A77">
        <v>177094</v>
      </c>
      <c r="B77">
        <v>0</v>
      </c>
      <c r="C77" t="s">
        <v>127</v>
      </c>
      <c r="D77" t="s">
        <v>197</v>
      </c>
      <c r="E77" t="s">
        <v>197</v>
      </c>
      <c r="F77" t="s">
        <v>127</v>
      </c>
      <c r="G77" t="s">
        <v>424</v>
      </c>
      <c r="H77" t="s">
        <v>424</v>
      </c>
      <c r="I77" t="s">
        <v>424</v>
      </c>
      <c r="J77" t="s">
        <v>424</v>
      </c>
      <c r="K77" t="s">
        <v>425</v>
      </c>
      <c r="L77" t="s">
        <v>425</v>
      </c>
      <c r="M77" t="s">
        <v>424</v>
      </c>
      <c r="P77" t="s">
        <v>425</v>
      </c>
      <c r="R77">
        <v>44762</v>
      </c>
      <c r="S77">
        <v>44747</v>
      </c>
      <c r="T77">
        <v>44748</v>
      </c>
      <c r="U77" t="s">
        <v>100</v>
      </c>
      <c r="V77">
        <v>622485.77</v>
      </c>
      <c r="W77">
        <v>1.0970207407746799</v>
      </c>
      <c r="X77">
        <v>567433</v>
      </c>
      <c r="Y77">
        <v>123827.9</v>
      </c>
      <c r="Z77">
        <v>0</v>
      </c>
      <c r="AA77">
        <v>27690.93</v>
      </c>
      <c r="AB77">
        <v>344999.76</v>
      </c>
      <c r="AC77">
        <v>70914.41</v>
      </c>
      <c r="AD77">
        <v>567433</v>
      </c>
      <c r="AE77">
        <v>0</v>
      </c>
      <c r="AF77">
        <v>99589.92</v>
      </c>
      <c r="AG77">
        <v>0</v>
      </c>
      <c r="AH77">
        <v>61773.93</v>
      </c>
      <c r="AI77">
        <v>177180.43</v>
      </c>
      <c r="AJ77">
        <v>35857.5</v>
      </c>
      <c r="AK77">
        <v>374401.78</v>
      </c>
      <c r="AL77">
        <v>0</v>
      </c>
      <c r="AM77">
        <v>0</v>
      </c>
      <c r="AN77">
        <v>0</v>
      </c>
      <c r="AO77">
        <v>0</v>
      </c>
      <c r="AP77">
        <v>195037.96</v>
      </c>
      <c r="AQ77">
        <v>179363.82</v>
      </c>
      <c r="AR77">
        <v>0</v>
      </c>
      <c r="AS77">
        <v>193031.22</v>
      </c>
    </row>
    <row r="78" spans="1:45" x14ac:dyDescent="0.25">
      <c r="A78">
        <v>177096</v>
      </c>
      <c r="B78">
        <v>0</v>
      </c>
      <c r="C78" t="s">
        <v>202</v>
      </c>
      <c r="D78" t="s">
        <v>200</v>
      </c>
      <c r="E78" t="s">
        <v>201</v>
      </c>
      <c r="F78" t="s">
        <v>202</v>
      </c>
      <c r="G78" t="s">
        <v>425</v>
      </c>
      <c r="H78" t="s">
        <v>425</v>
      </c>
      <c r="I78" t="s">
        <v>425</v>
      </c>
      <c r="J78" t="s">
        <v>425</v>
      </c>
      <c r="K78" t="s">
        <v>424</v>
      </c>
      <c r="L78" t="s">
        <v>424</v>
      </c>
      <c r="M78" t="s">
        <v>424</v>
      </c>
      <c r="P78" t="s">
        <v>425</v>
      </c>
      <c r="R78">
        <v>44768</v>
      </c>
      <c r="S78">
        <v>44743</v>
      </c>
      <c r="T78">
        <v>44736</v>
      </c>
      <c r="U78" t="s">
        <v>100</v>
      </c>
      <c r="V78">
        <v>273213</v>
      </c>
      <c r="W78">
        <v>1</v>
      </c>
      <c r="X78">
        <v>273213</v>
      </c>
      <c r="Y78">
        <v>273213</v>
      </c>
      <c r="Z78">
        <v>0</v>
      </c>
      <c r="AA78">
        <v>0</v>
      </c>
      <c r="AB78">
        <v>0</v>
      </c>
      <c r="AC78">
        <v>0</v>
      </c>
      <c r="AD78">
        <v>273213</v>
      </c>
      <c r="AE78">
        <v>0</v>
      </c>
      <c r="AF78">
        <v>33459.370000000003</v>
      </c>
      <c r="AG78">
        <v>0</v>
      </c>
      <c r="AH78">
        <v>603.14</v>
      </c>
      <c r="AI78">
        <v>0</v>
      </c>
      <c r="AJ78">
        <v>0</v>
      </c>
      <c r="AK78">
        <v>34062.51</v>
      </c>
      <c r="AL78">
        <v>1953.78</v>
      </c>
      <c r="AM78">
        <v>1953.79</v>
      </c>
      <c r="AN78">
        <v>1953.79</v>
      </c>
      <c r="AO78">
        <v>28201.15</v>
      </c>
      <c r="AP78">
        <v>0</v>
      </c>
      <c r="AQ78">
        <v>0</v>
      </c>
      <c r="AR78">
        <v>0</v>
      </c>
      <c r="AS78">
        <v>239150.49</v>
      </c>
    </row>
    <row r="79" spans="1:45" x14ac:dyDescent="0.25">
      <c r="A79">
        <v>177097</v>
      </c>
      <c r="B79">
        <v>0</v>
      </c>
      <c r="C79" t="s">
        <v>203</v>
      </c>
      <c r="D79" t="s">
        <v>200</v>
      </c>
      <c r="E79" t="s">
        <v>201</v>
      </c>
      <c r="F79" t="s">
        <v>150</v>
      </c>
      <c r="G79" t="s">
        <v>425</v>
      </c>
      <c r="H79" t="s">
        <v>425</v>
      </c>
      <c r="I79" t="s">
        <v>425</v>
      </c>
      <c r="J79" t="s">
        <v>425</v>
      </c>
      <c r="K79" t="s">
        <v>425</v>
      </c>
      <c r="L79" t="s">
        <v>424</v>
      </c>
      <c r="M79" t="s">
        <v>424</v>
      </c>
      <c r="P79" t="s">
        <v>425</v>
      </c>
      <c r="R79">
        <v>44756</v>
      </c>
      <c r="S79">
        <v>44743</v>
      </c>
      <c r="T79">
        <v>44735</v>
      </c>
      <c r="U79" t="s">
        <v>100</v>
      </c>
      <c r="V79">
        <v>504936.65</v>
      </c>
      <c r="W79">
        <v>1.2331227807110501</v>
      </c>
      <c r="X79">
        <v>409478</v>
      </c>
      <c r="Y79">
        <v>391646.49</v>
      </c>
      <c r="Z79">
        <v>2931</v>
      </c>
      <c r="AA79">
        <v>14900.51</v>
      </c>
      <c r="AB79">
        <v>0</v>
      </c>
      <c r="AC79">
        <v>0</v>
      </c>
      <c r="AD79">
        <v>409478</v>
      </c>
      <c r="AE79">
        <v>0</v>
      </c>
      <c r="AF79">
        <v>138624.21</v>
      </c>
      <c r="AG79">
        <v>2420.02</v>
      </c>
      <c r="AH79">
        <v>8011.1</v>
      </c>
      <c r="AI79">
        <v>0</v>
      </c>
      <c r="AJ79">
        <v>0</v>
      </c>
      <c r="AK79">
        <v>149055.32999999999</v>
      </c>
      <c r="AL79">
        <v>4248.72</v>
      </c>
      <c r="AM79">
        <v>31200.1</v>
      </c>
      <c r="AN79">
        <v>25898.63</v>
      </c>
      <c r="AO79">
        <v>75943.95</v>
      </c>
      <c r="AP79">
        <v>0</v>
      </c>
      <c r="AQ79">
        <v>11763.93</v>
      </c>
      <c r="AR79">
        <v>0</v>
      </c>
      <c r="AS79">
        <v>260422.67</v>
      </c>
    </row>
    <row r="80" spans="1:45" x14ac:dyDescent="0.25">
      <c r="A80">
        <v>177099</v>
      </c>
      <c r="B80">
        <v>0</v>
      </c>
      <c r="C80" t="s">
        <v>204</v>
      </c>
      <c r="D80" t="s">
        <v>200</v>
      </c>
      <c r="E80" t="s">
        <v>201</v>
      </c>
      <c r="F80" t="s">
        <v>204</v>
      </c>
      <c r="G80" t="s">
        <v>424</v>
      </c>
      <c r="H80" t="s">
        <v>424</v>
      </c>
      <c r="I80" t="s">
        <v>424</v>
      </c>
      <c r="J80" t="s">
        <v>424</v>
      </c>
      <c r="K80" t="s">
        <v>424</v>
      </c>
      <c r="L80" t="s">
        <v>425</v>
      </c>
      <c r="M80" t="s">
        <v>424</v>
      </c>
      <c r="P80" t="s">
        <v>425</v>
      </c>
      <c r="R80">
        <v>44770</v>
      </c>
      <c r="S80">
        <v>44743</v>
      </c>
      <c r="T80">
        <v>44736</v>
      </c>
      <c r="U80" t="s">
        <v>100</v>
      </c>
      <c r="V80">
        <v>1135127.6399999999</v>
      </c>
      <c r="W80">
        <v>1.16104091211755</v>
      </c>
      <c r="X80">
        <v>977681</v>
      </c>
      <c r="Y80">
        <v>495419.88</v>
      </c>
      <c r="Z80">
        <v>6016.44</v>
      </c>
      <c r="AA80">
        <v>344868.61</v>
      </c>
      <c r="AB80">
        <v>25068.51</v>
      </c>
      <c r="AC80">
        <v>106307.56</v>
      </c>
      <c r="AD80">
        <v>977681</v>
      </c>
      <c r="AE80">
        <v>0</v>
      </c>
      <c r="AF80">
        <v>32475.4</v>
      </c>
      <c r="AG80">
        <v>0</v>
      </c>
      <c r="AH80">
        <v>44116.46</v>
      </c>
      <c r="AI80">
        <v>28166.51</v>
      </c>
      <c r="AJ80">
        <v>4526.4799999999996</v>
      </c>
      <c r="AK80">
        <v>109284.85</v>
      </c>
      <c r="AL80">
        <v>0</v>
      </c>
      <c r="AM80">
        <v>0</v>
      </c>
      <c r="AN80">
        <v>0</v>
      </c>
      <c r="AO80">
        <v>0</v>
      </c>
      <c r="AP80">
        <v>109284.85</v>
      </c>
      <c r="AQ80">
        <v>0</v>
      </c>
      <c r="AR80">
        <v>0</v>
      </c>
      <c r="AS80">
        <v>868396.15</v>
      </c>
    </row>
    <row r="81" spans="1:45" x14ac:dyDescent="0.25">
      <c r="A81">
        <v>177100</v>
      </c>
      <c r="B81">
        <v>0</v>
      </c>
      <c r="C81" t="s">
        <v>205</v>
      </c>
      <c r="D81" t="s">
        <v>200</v>
      </c>
      <c r="E81" t="s">
        <v>201</v>
      </c>
      <c r="G81" t="s">
        <v>425</v>
      </c>
      <c r="H81" t="s">
        <v>425</v>
      </c>
      <c r="I81" t="s">
        <v>425</v>
      </c>
      <c r="J81" t="s">
        <v>425</v>
      </c>
      <c r="K81" t="s">
        <v>424</v>
      </c>
      <c r="L81" t="s">
        <v>425</v>
      </c>
      <c r="M81" t="s">
        <v>425</v>
      </c>
      <c r="P81" t="s">
        <v>425</v>
      </c>
      <c r="R81">
        <v>44792</v>
      </c>
      <c r="S81">
        <v>44743</v>
      </c>
      <c r="T81">
        <v>44742</v>
      </c>
      <c r="U81" t="s">
        <v>100</v>
      </c>
      <c r="V81">
        <v>2096198</v>
      </c>
      <c r="W81">
        <v>1</v>
      </c>
      <c r="X81">
        <v>2096198</v>
      </c>
      <c r="Y81">
        <v>1515856.72</v>
      </c>
      <c r="Z81">
        <v>65334.03</v>
      </c>
      <c r="AA81">
        <v>515007.25</v>
      </c>
      <c r="AB81">
        <v>0</v>
      </c>
      <c r="AC81">
        <v>0</v>
      </c>
      <c r="AD81">
        <v>2096198</v>
      </c>
      <c r="AE81">
        <v>0</v>
      </c>
      <c r="AF81">
        <v>605738.81000000006</v>
      </c>
      <c r="AG81">
        <v>4123.41</v>
      </c>
      <c r="AH81">
        <v>203683.71</v>
      </c>
      <c r="AI81">
        <v>0</v>
      </c>
      <c r="AJ81">
        <v>0</v>
      </c>
      <c r="AK81">
        <v>813545.93</v>
      </c>
      <c r="AL81">
        <v>108628.8</v>
      </c>
      <c r="AM81">
        <v>46268.62</v>
      </c>
      <c r="AN81">
        <v>351871.06</v>
      </c>
      <c r="AO81">
        <v>88309.47</v>
      </c>
      <c r="AP81">
        <v>125751.06</v>
      </c>
      <c r="AQ81">
        <v>0</v>
      </c>
      <c r="AR81">
        <v>92716.92</v>
      </c>
      <c r="AS81">
        <v>1282652.07</v>
      </c>
    </row>
    <row r="82" spans="1:45" x14ac:dyDescent="0.25">
      <c r="A82">
        <v>177106</v>
      </c>
      <c r="B82">
        <v>1</v>
      </c>
      <c r="C82" t="s">
        <v>206</v>
      </c>
      <c r="D82" t="s">
        <v>200</v>
      </c>
      <c r="E82" t="s">
        <v>201</v>
      </c>
      <c r="F82" t="s">
        <v>207</v>
      </c>
      <c r="G82" t="s">
        <v>424</v>
      </c>
      <c r="H82" t="s">
        <v>424</v>
      </c>
      <c r="I82" t="s">
        <v>425</v>
      </c>
      <c r="J82" t="s">
        <v>425</v>
      </c>
      <c r="K82" t="s">
        <v>424</v>
      </c>
      <c r="L82" t="s">
        <v>424</v>
      </c>
      <c r="M82" t="s">
        <v>424</v>
      </c>
      <c r="P82" t="s">
        <v>425</v>
      </c>
      <c r="R82">
        <v>44787</v>
      </c>
      <c r="S82">
        <v>44743</v>
      </c>
      <c r="T82" t="s">
        <v>101</v>
      </c>
      <c r="U82" t="s">
        <v>102</v>
      </c>
      <c r="V82">
        <v>1216875.68</v>
      </c>
      <c r="W82">
        <v>1.11277349408167</v>
      </c>
      <c r="X82">
        <v>1093552</v>
      </c>
      <c r="Y82">
        <v>312062.5</v>
      </c>
      <c r="Z82">
        <v>30030</v>
      </c>
      <c r="AA82">
        <v>175421.5</v>
      </c>
      <c r="AB82">
        <v>542516</v>
      </c>
      <c r="AC82">
        <v>33522</v>
      </c>
      <c r="AD82">
        <v>1093552</v>
      </c>
      <c r="AE82">
        <v>0</v>
      </c>
      <c r="AF82">
        <v>339116.17</v>
      </c>
      <c r="AG82">
        <v>7305.04</v>
      </c>
      <c r="AH82">
        <v>221108.18</v>
      </c>
      <c r="AI82">
        <v>158164.46</v>
      </c>
      <c r="AJ82">
        <v>54995.37</v>
      </c>
      <c r="AK82">
        <v>780689.22</v>
      </c>
      <c r="AL82">
        <v>0</v>
      </c>
      <c r="AM82">
        <v>0</v>
      </c>
      <c r="AN82">
        <v>360165.14</v>
      </c>
      <c r="AO82">
        <v>420524.08</v>
      </c>
      <c r="AP82">
        <v>0</v>
      </c>
      <c r="AQ82">
        <v>0</v>
      </c>
      <c r="AR82">
        <v>0</v>
      </c>
      <c r="AS82">
        <v>312862.78000000003</v>
      </c>
    </row>
    <row r="83" spans="1:45" x14ac:dyDescent="0.25">
      <c r="A83">
        <v>177108</v>
      </c>
      <c r="B83">
        <v>0</v>
      </c>
      <c r="C83" t="s">
        <v>208</v>
      </c>
      <c r="D83" t="s">
        <v>200</v>
      </c>
      <c r="E83" t="s">
        <v>201</v>
      </c>
      <c r="F83" t="s">
        <v>209</v>
      </c>
      <c r="G83" t="s">
        <v>424</v>
      </c>
      <c r="H83" t="s">
        <v>424</v>
      </c>
      <c r="I83" t="s">
        <v>424</v>
      </c>
      <c r="J83" t="s">
        <v>425</v>
      </c>
      <c r="K83" t="s">
        <v>425</v>
      </c>
      <c r="L83" t="s">
        <v>424</v>
      </c>
      <c r="M83" t="s">
        <v>424</v>
      </c>
      <c r="P83" t="s">
        <v>425</v>
      </c>
      <c r="R83">
        <v>44760</v>
      </c>
      <c r="S83">
        <v>44743</v>
      </c>
      <c r="T83">
        <v>44729</v>
      </c>
      <c r="U83" t="s">
        <v>100</v>
      </c>
      <c r="V83">
        <v>2133144.79</v>
      </c>
      <c r="W83">
        <v>1.1078894709862199</v>
      </c>
      <c r="X83">
        <v>1925413</v>
      </c>
      <c r="Y83">
        <v>1893227</v>
      </c>
      <c r="Z83">
        <v>2664</v>
      </c>
      <c r="AA83">
        <v>23022</v>
      </c>
      <c r="AB83">
        <v>6500</v>
      </c>
      <c r="AC83">
        <v>0</v>
      </c>
      <c r="AD83">
        <v>1925413</v>
      </c>
      <c r="AE83">
        <v>0</v>
      </c>
      <c r="AF83">
        <v>906927.84</v>
      </c>
      <c r="AG83">
        <v>1934.68</v>
      </c>
      <c r="AH83">
        <v>22474.66</v>
      </c>
      <c r="AI83">
        <v>6800</v>
      </c>
      <c r="AJ83">
        <v>0</v>
      </c>
      <c r="AK83">
        <v>938137.18</v>
      </c>
      <c r="AL83">
        <v>0</v>
      </c>
      <c r="AM83">
        <v>0</v>
      </c>
      <c r="AN83">
        <v>0</v>
      </c>
      <c r="AO83">
        <v>454789.84</v>
      </c>
      <c r="AP83">
        <v>0</v>
      </c>
      <c r="AQ83">
        <v>483347.34</v>
      </c>
      <c r="AR83">
        <v>0</v>
      </c>
      <c r="AS83">
        <v>987275.82</v>
      </c>
    </row>
    <row r="84" spans="1:45" x14ac:dyDescent="0.25">
      <c r="A84">
        <v>177109</v>
      </c>
      <c r="B84">
        <v>0</v>
      </c>
      <c r="C84" t="s">
        <v>210</v>
      </c>
      <c r="D84" t="s">
        <v>200</v>
      </c>
      <c r="E84" t="s">
        <v>201</v>
      </c>
      <c r="F84" t="s">
        <v>210</v>
      </c>
      <c r="G84" t="s">
        <v>424</v>
      </c>
      <c r="H84" t="s">
        <v>424</v>
      </c>
      <c r="I84" t="s">
        <v>424</v>
      </c>
      <c r="J84" t="s">
        <v>425</v>
      </c>
      <c r="K84" t="s">
        <v>424</v>
      </c>
      <c r="L84" t="s">
        <v>424</v>
      </c>
      <c r="M84" t="s">
        <v>424</v>
      </c>
      <c r="P84" t="s">
        <v>425</v>
      </c>
      <c r="R84">
        <v>44760</v>
      </c>
      <c r="S84">
        <v>44743</v>
      </c>
      <c r="T84">
        <v>44732</v>
      </c>
      <c r="U84" t="s">
        <v>100</v>
      </c>
      <c r="V84">
        <v>301612.67</v>
      </c>
      <c r="W84">
        <v>1.19099160891627</v>
      </c>
      <c r="X84">
        <v>253245</v>
      </c>
      <c r="Y84">
        <v>216284</v>
      </c>
      <c r="Z84">
        <v>8000</v>
      </c>
      <c r="AA84">
        <v>28961</v>
      </c>
      <c r="AB84">
        <v>0</v>
      </c>
      <c r="AC84">
        <v>0</v>
      </c>
      <c r="AD84">
        <v>253245</v>
      </c>
      <c r="AE84">
        <v>0</v>
      </c>
      <c r="AF84">
        <v>144975.49</v>
      </c>
      <c r="AG84">
        <v>2635</v>
      </c>
      <c r="AH84">
        <v>45887.01</v>
      </c>
      <c r="AI84">
        <v>0</v>
      </c>
      <c r="AJ84">
        <v>0</v>
      </c>
      <c r="AK84">
        <v>193497.5</v>
      </c>
      <c r="AL84">
        <v>0</v>
      </c>
      <c r="AM84">
        <v>0</v>
      </c>
      <c r="AN84">
        <v>0</v>
      </c>
      <c r="AO84">
        <v>193497.5</v>
      </c>
      <c r="AP84">
        <v>0</v>
      </c>
      <c r="AQ84">
        <v>0</v>
      </c>
      <c r="AR84">
        <v>0</v>
      </c>
      <c r="AS84">
        <v>59747.5</v>
      </c>
    </row>
    <row r="85" spans="1:45" x14ac:dyDescent="0.25">
      <c r="A85">
        <v>177209</v>
      </c>
      <c r="B85">
        <v>0</v>
      </c>
      <c r="C85" t="s">
        <v>212</v>
      </c>
      <c r="D85" t="s">
        <v>211</v>
      </c>
      <c r="E85" t="s">
        <v>211</v>
      </c>
      <c r="F85" t="s">
        <v>213</v>
      </c>
      <c r="G85" t="s">
        <v>425</v>
      </c>
      <c r="H85" t="s">
        <v>425</v>
      </c>
      <c r="I85" t="s">
        <v>425</v>
      </c>
      <c r="J85" t="s">
        <v>424</v>
      </c>
      <c r="K85" t="s">
        <v>424</v>
      </c>
      <c r="L85" t="s">
        <v>424</v>
      </c>
      <c r="M85" t="s">
        <v>424</v>
      </c>
      <c r="P85" t="s">
        <v>425</v>
      </c>
      <c r="R85">
        <v>44761</v>
      </c>
      <c r="S85">
        <v>44734</v>
      </c>
      <c r="T85">
        <v>44734</v>
      </c>
      <c r="U85" t="s">
        <v>100</v>
      </c>
      <c r="V85">
        <v>412633.83</v>
      </c>
      <c r="W85">
        <v>1.09622222210415</v>
      </c>
      <c r="X85">
        <v>376414.4</v>
      </c>
      <c r="Y85">
        <v>73077.2</v>
      </c>
      <c r="Z85">
        <v>1000</v>
      </c>
      <c r="AA85">
        <v>232829.2</v>
      </c>
      <c r="AB85">
        <v>1625</v>
      </c>
      <c r="AC85">
        <v>67883</v>
      </c>
      <c r="AD85">
        <v>376414.4</v>
      </c>
      <c r="AE85">
        <v>0</v>
      </c>
      <c r="AF85">
        <v>9148.2199999999993</v>
      </c>
      <c r="AG85">
        <v>38.69</v>
      </c>
      <c r="AH85">
        <v>3390.3</v>
      </c>
      <c r="AI85">
        <v>1760.77</v>
      </c>
      <c r="AJ85">
        <v>3458.6</v>
      </c>
      <c r="AK85">
        <v>17796.580000000002</v>
      </c>
      <c r="AL85">
        <v>0</v>
      </c>
      <c r="AM85">
        <v>0</v>
      </c>
      <c r="AN85">
        <v>17561.64</v>
      </c>
      <c r="AO85">
        <v>234.94</v>
      </c>
      <c r="AP85">
        <v>0</v>
      </c>
      <c r="AQ85">
        <v>0</v>
      </c>
      <c r="AR85">
        <v>0</v>
      </c>
      <c r="AS85">
        <v>358617.82</v>
      </c>
    </row>
    <row r="86" spans="1:45" x14ac:dyDescent="0.25">
      <c r="A86">
        <v>177211</v>
      </c>
      <c r="B86">
        <v>0</v>
      </c>
      <c r="C86" t="s">
        <v>128</v>
      </c>
      <c r="D86" t="s">
        <v>211</v>
      </c>
      <c r="E86" t="s">
        <v>211</v>
      </c>
      <c r="F86" t="s">
        <v>128</v>
      </c>
      <c r="G86" t="s">
        <v>424</v>
      </c>
      <c r="H86" t="s">
        <v>424</v>
      </c>
      <c r="I86" t="s">
        <v>424</v>
      </c>
      <c r="J86" t="s">
        <v>425</v>
      </c>
      <c r="K86" t="s">
        <v>424</v>
      </c>
      <c r="L86" t="s">
        <v>424</v>
      </c>
      <c r="M86" t="s">
        <v>424</v>
      </c>
      <c r="P86" t="s">
        <v>425</v>
      </c>
      <c r="R86">
        <v>44768</v>
      </c>
      <c r="S86">
        <v>44782</v>
      </c>
      <c r="T86">
        <v>44726</v>
      </c>
      <c r="U86" t="s">
        <v>100</v>
      </c>
      <c r="V86">
        <v>561306.81999999995</v>
      </c>
      <c r="W86">
        <v>1.1645884351320901</v>
      </c>
      <c r="X86">
        <v>481978.7</v>
      </c>
      <c r="Y86">
        <v>333573</v>
      </c>
      <c r="Z86">
        <v>5400</v>
      </c>
      <c r="AA86">
        <v>74139</v>
      </c>
      <c r="AB86">
        <v>6000</v>
      </c>
      <c r="AC86">
        <v>62866.7</v>
      </c>
      <c r="AD86">
        <v>481978.7</v>
      </c>
      <c r="AE86">
        <v>0</v>
      </c>
      <c r="AF86">
        <v>138458.48000000001</v>
      </c>
      <c r="AG86">
        <v>786</v>
      </c>
      <c r="AH86">
        <v>14809.84</v>
      </c>
      <c r="AI86">
        <v>1488</v>
      </c>
      <c r="AJ86">
        <v>28460.3</v>
      </c>
      <c r="AK86">
        <v>184002.62</v>
      </c>
      <c r="AL86">
        <v>0</v>
      </c>
      <c r="AM86">
        <v>0</v>
      </c>
      <c r="AN86">
        <v>0</v>
      </c>
      <c r="AO86">
        <v>184002.62</v>
      </c>
      <c r="AP86">
        <v>0</v>
      </c>
      <c r="AQ86">
        <v>0</v>
      </c>
      <c r="AR86">
        <v>0</v>
      </c>
      <c r="AS86">
        <v>297976.08</v>
      </c>
    </row>
    <row r="87" spans="1:45" x14ac:dyDescent="0.25">
      <c r="A87">
        <v>177212</v>
      </c>
      <c r="B87">
        <v>0</v>
      </c>
      <c r="C87" t="s">
        <v>134</v>
      </c>
      <c r="D87" t="s">
        <v>211</v>
      </c>
      <c r="E87" t="s">
        <v>211</v>
      </c>
      <c r="F87" t="s">
        <v>135</v>
      </c>
      <c r="G87" t="s">
        <v>425</v>
      </c>
      <c r="H87" t="s">
        <v>425</v>
      </c>
      <c r="I87" t="s">
        <v>425</v>
      </c>
      <c r="J87" t="s">
        <v>425</v>
      </c>
      <c r="K87" t="s">
        <v>424</v>
      </c>
      <c r="L87" t="s">
        <v>425</v>
      </c>
      <c r="M87" t="s">
        <v>424</v>
      </c>
      <c r="N87" t="s">
        <v>425</v>
      </c>
      <c r="O87">
        <v>170864</v>
      </c>
      <c r="P87" t="s">
        <v>425</v>
      </c>
      <c r="R87">
        <v>44761</v>
      </c>
      <c r="S87">
        <v>44734</v>
      </c>
      <c r="T87">
        <v>44727</v>
      </c>
      <c r="U87" t="s">
        <v>100</v>
      </c>
      <c r="V87">
        <v>2832975.68</v>
      </c>
      <c r="W87">
        <v>1.1361580941826701</v>
      </c>
      <c r="X87">
        <v>2493469.61</v>
      </c>
      <c r="Y87">
        <v>1297500.79</v>
      </c>
      <c r="Z87">
        <v>5617</v>
      </c>
      <c r="AA87">
        <v>831986.83</v>
      </c>
      <c r="AB87">
        <v>10000</v>
      </c>
      <c r="AC87">
        <v>348364.99</v>
      </c>
      <c r="AD87">
        <v>2493469.61</v>
      </c>
      <c r="AE87">
        <v>0</v>
      </c>
      <c r="AF87">
        <v>360809.17</v>
      </c>
      <c r="AG87">
        <v>309.61</v>
      </c>
      <c r="AH87">
        <v>441639.2</v>
      </c>
      <c r="AI87">
        <v>8333.33</v>
      </c>
      <c r="AJ87">
        <v>131721.23000000001</v>
      </c>
      <c r="AK87">
        <v>942812.54</v>
      </c>
      <c r="AL87">
        <v>0</v>
      </c>
      <c r="AM87">
        <v>0</v>
      </c>
      <c r="AN87">
        <v>90766.19</v>
      </c>
      <c r="AO87">
        <v>414885.4</v>
      </c>
      <c r="AP87">
        <v>437160.97</v>
      </c>
      <c r="AQ87">
        <v>0</v>
      </c>
      <c r="AR87">
        <v>0</v>
      </c>
      <c r="AS87">
        <v>1550657.07</v>
      </c>
    </row>
    <row r="88" spans="1:45" x14ac:dyDescent="0.25">
      <c r="A88">
        <v>177213</v>
      </c>
      <c r="B88">
        <v>0</v>
      </c>
      <c r="C88" t="s">
        <v>215</v>
      </c>
      <c r="D88" t="s">
        <v>214</v>
      </c>
      <c r="E88" t="s">
        <v>214</v>
      </c>
      <c r="F88" t="s">
        <v>216</v>
      </c>
      <c r="G88" t="s">
        <v>424</v>
      </c>
      <c r="H88" t="s">
        <v>424</v>
      </c>
      <c r="I88" t="s">
        <v>424</v>
      </c>
      <c r="J88" t="s">
        <v>425</v>
      </c>
      <c r="K88" t="s">
        <v>424</v>
      </c>
      <c r="L88" t="s">
        <v>424</v>
      </c>
      <c r="M88" t="s">
        <v>424</v>
      </c>
      <c r="P88" t="s">
        <v>425</v>
      </c>
      <c r="R88">
        <v>44791</v>
      </c>
      <c r="S88">
        <v>44819</v>
      </c>
      <c r="T88">
        <v>44812</v>
      </c>
      <c r="U88" t="s">
        <v>100</v>
      </c>
      <c r="V88">
        <v>227154.14</v>
      </c>
      <c r="W88">
        <v>1.0959292867109101</v>
      </c>
      <c r="X88">
        <v>207270.8</v>
      </c>
      <c r="Y88">
        <v>173996</v>
      </c>
      <c r="Z88">
        <v>3088</v>
      </c>
      <c r="AA88">
        <v>11344</v>
      </c>
      <c r="AB88">
        <v>0</v>
      </c>
      <c r="AC88">
        <v>18842.8</v>
      </c>
      <c r="AD88">
        <v>207270.8</v>
      </c>
      <c r="AE88">
        <v>0</v>
      </c>
      <c r="AF88">
        <v>39458.53</v>
      </c>
      <c r="AG88">
        <v>2430.59</v>
      </c>
      <c r="AH88">
        <v>10810.07</v>
      </c>
      <c r="AI88">
        <v>0</v>
      </c>
      <c r="AJ88">
        <v>6193.69</v>
      </c>
      <c r="AK88">
        <v>58892.88</v>
      </c>
      <c r="AL88">
        <v>0</v>
      </c>
      <c r="AM88">
        <v>0</v>
      </c>
      <c r="AN88">
        <v>0</v>
      </c>
      <c r="AO88">
        <v>58892.88</v>
      </c>
      <c r="AP88">
        <v>0</v>
      </c>
      <c r="AQ88">
        <v>0</v>
      </c>
      <c r="AR88">
        <v>0</v>
      </c>
      <c r="AS88">
        <v>148377.92000000001</v>
      </c>
    </row>
    <row r="89" spans="1:45" x14ac:dyDescent="0.25">
      <c r="A89">
        <v>177214</v>
      </c>
      <c r="B89">
        <v>1</v>
      </c>
      <c r="C89" t="s">
        <v>217</v>
      </c>
      <c r="D89" t="s">
        <v>211</v>
      </c>
      <c r="E89" t="s">
        <v>211</v>
      </c>
      <c r="F89" t="s">
        <v>217</v>
      </c>
      <c r="G89" t="s">
        <v>424</v>
      </c>
      <c r="H89" t="s">
        <v>425</v>
      </c>
      <c r="I89" t="s">
        <v>425</v>
      </c>
      <c r="J89" t="s">
        <v>424</v>
      </c>
      <c r="K89" t="s">
        <v>424</v>
      </c>
      <c r="L89" t="s">
        <v>424</v>
      </c>
      <c r="M89" t="s">
        <v>424</v>
      </c>
      <c r="N89" t="s">
        <v>425</v>
      </c>
      <c r="O89">
        <v>172070</v>
      </c>
      <c r="P89" t="s">
        <v>425</v>
      </c>
      <c r="R89">
        <v>44771</v>
      </c>
      <c r="S89">
        <v>44732</v>
      </c>
      <c r="T89">
        <v>44736</v>
      </c>
      <c r="U89" t="s">
        <v>100</v>
      </c>
      <c r="V89">
        <v>533074.97</v>
      </c>
      <c r="W89">
        <v>1.73862157201339</v>
      </c>
      <c r="X89">
        <v>306607.82</v>
      </c>
      <c r="Y89">
        <v>250896.57</v>
      </c>
      <c r="Z89">
        <v>996.75</v>
      </c>
      <c r="AA89">
        <v>12312.98</v>
      </c>
      <c r="AB89">
        <v>0</v>
      </c>
      <c r="AC89">
        <v>42401.52</v>
      </c>
      <c r="AD89">
        <v>306607.82</v>
      </c>
      <c r="AE89">
        <v>0</v>
      </c>
      <c r="AF89">
        <v>143629.48000000001</v>
      </c>
      <c r="AG89">
        <v>0</v>
      </c>
      <c r="AH89">
        <v>6834.37</v>
      </c>
      <c r="AI89">
        <v>0</v>
      </c>
      <c r="AJ89">
        <v>29412.66</v>
      </c>
      <c r="AK89">
        <v>179876.51</v>
      </c>
      <c r="AL89">
        <v>0</v>
      </c>
      <c r="AM89">
        <v>9613.82</v>
      </c>
      <c r="AN89">
        <v>170262.69</v>
      </c>
      <c r="AO89">
        <v>0</v>
      </c>
      <c r="AP89">
        <v>0</v>
      </c>
      <c r="AQ89">
        <v>0</v>
      </c>
      <c r="AR89">
        <v>0</v>
      </c>
      <c r="AS89">
        <v>126731.31</v>
      </c>
    </row>
    <row r="90" spans="1:45" x14ac:dyDescent="0.25">
      <c r="A90">
        <v>177215</v>
      </c>
      <c r="B90">
        <v>0</v>
      </c>
      <c r="C90" t="s">
        <v>119</v>
      </c>
      <c r="D90" t="s">
        <v>218</v>
      </c>
      <c r="E90" t="s">
        <v>218</v>
      </c>
      <c r="F90" t="s">
        <v>119</v>
      </c>
      <c r="G90" t="s">
        <v>425</v>
      </c>
      <c r="H90" t="s">
        <v>425</v>
      </c>
      <c r="I90" t="s">
        <v>425</v>
      </c>
      <c r="J90" t="s">
        <v>425</v>
      </c>
      <c r="K90" t="s">
        <v>425</v>
      </c>
      <c r="L90" t="s">
        <v>425</v>
      </c>
      <c r="M90" t="s">
        <v>425</v>
      </c>
      <c r="N90" t="s">
        <v>425</v>
      </c>
      <c r="O90">
        <v>172298</v>
      </c>
      <c r="P90" t="s">
        <v>425</v>
      </c>
      <c r="R90">
        <v>44766</v>
      </c>
      <c r="S90">
        <v>44770</v>
      </c>
      <c r="T90">
        <v>44769</v>
      </c>
      <c r="U90" t="s">
        <v>100</v>
      </c>
      <c r="V90">
        <v>4083750</v>
      </c>
      <c r="W90">
        <v>1</v>
      </c>
      <c r="X90">
        <v>4083750</v>
      </c>
      <c r="Y90">
        <v>769000</v>
      </c>
      <c r="Z90">
        <v>23000</v>
      </c>
      <c r="AA90">
        <v>340000</v>
      </c>
      <c r="AB90">
        <v>2951750</v>
      </c>
      <c r="AC90">
        <v>0</v>
      </c>
      <c r="AD90">
        <v>4083750</v>
      </c>
      <c r="AE90">
        <v>0</v>
      </c>
      <c r="AF90">
        <v>103580.53</v>
      </c>
      <c r="AG90">
        <v>790</v>
      </c>
      <c r="AH90">
        <v>0</v>
      </c>
      <c r="AI90">
        <v>2994650.03</v>
      </c>
      <c r="AJ90">
        <v>0</v>
      </c>
      <c r="AK90">
        <v>3099020.56</v>
      </c>
      <c r="AL90">
        <v>26653.5</v>
      </c>
      <c r="AM90">
        <v>7155</v>
      </c>
      <c r="AN90">
        <v>7208</v>
      </c>
      <c r="AO90">
        <v>132312.06</v>
      </c>
      <c r="AP90">
        <v>2925692</v>
      </c>
      <c r="AQ90">
        <v>0</v>
      </c>
      <c r="AR90">
        <v>0</v>
      </c>
      <c r="AS90">
        <v>984729.44</v>
      </c>
    </row>
    <row r="91" spans="1:45" x14ac:dyDescent="0.25">
      <c r="A91">
        <v>177216</v>
      </c>
      <c r="B91">
        <v>0</v>
      </c>
      <c r="C91" t="s">
        <v>219</v>
      </c>
      <c r="D91" t="s">
        <v>218</v>
      </c>
      <c r="E91" t="s">
        <v>218</v>
      </c>
      <c r="F91" t="s">
        <v>219</v>
      </c>
      <c r="G91" t="s">
        <v>424</v>
      </c>
      <c r="H91" t="s">
        <v>424</v>
      </c>
      <c r="I91" t="s">
        <v>424</v>
      </c>
      <c r="J91" t="s">
        <v>424</v>
      </c>
      <c r="K91" t="s">
        <v>424</v>
      </c>
      <c r="L91" t="s">
        <v>425</v>
      </c>
      <c r="M91" t="s">
        <v>424</v>
      </c>
      <c r="P91" t="s">
        <v>425</v>
      </c>
      <c r="R91">
        <v>44781</v>
      </c>
      <c r="S91">
        <v>44770</v>
      </c>
      <c r="T91">
        <v>44768</v>
      </c>
      <c r="U91" t="s">
        <v>100</v>
      </c>
      <c r="V91">
        <v>1254754.1100000001</v>
      </c>
      <c r="W91">
        <v>1.09466007415485</v>
      </c>
      <c r="X91">
        <v>1146250</v>
      </c>
      <c r="Y91">
        <v>327250</v>
      </c>
      <c r="Z91">
        <v>5000</v>
      </c>
      <c r="AA91">
        <v>69000</v>
      </c>
      <c r="AB91">
        <v>745000</v>
      </c>
      <c r="AC91">
        <v>0</v>
      </c>
      <c r="AD91">
        <v>1146250</v>
      </c>
      <c r="AE91">
        <v>0</v>
      </c>
      <c r="AF91">
        <v>62478.19</v>
      </c>
      <c r="AG91">
        <v>1392</v>
      </c>
      <c r="AH91">
        <v>30104.51</v>
      </c>
      <c r="AI91">
        <v>569709.5</v>
      </c>
      <c r="AJ91">
        <v>0</v>
      </c>
      <c r="AK91">
        <v>663684.19999999995</v>
      </c>
      <c r="AL91">
        <v>0</v>
      </c>
      <c r="AM91">
        <v>0</v>
      </c>
      <c r="AN91">
        <v>0</v>
      </c>
      <c r="AO91">
        <v>0</v>
      </c>
      <c r="AP91">
        <v>663684.19999999995</v>
      </c>
      <c r="AQ91">
        <v>0</v>
      </c>
      <c r="AR91">
        <v>0</v>
      </c>
      <c r="AS91">
        <v>482565.8</v>
      </c>
    </row>
    <row r="92" spans="1:45" x14ac:dyDescent="0.25">
      <c r="A92">
        <v>177217</v>
      </c>
      <c r="B92">
        <v>0</v>
      </c>
      <c r="C92" t="s">
        <v>220</v>
      </c>
      <c r="D92" t="s">
        <v>218</v>
      </c>
      <c r="E92" t="s">
        <v>218</v>
      </c>
      <c r="F92" t="s">
        <v>221</v>
      </c>
      <c r="G92" t="s">
        <v>424</v>
      </c>
      <c r="H92" t="s">
        <v>424</v>
      </c>
      <c r="I92" t="s">
        <v>424</v>
      </c>
      <c r="J92" t="s">
        <v>425</v>
      </c>
      <c r="K92" t="s">
        <v>425</v>
      </c>
      <c r="L92" t="s">
        <v>424</v>
      </c>
      <c r="M92" t="s">
        <v>424</v>
      </c>
      <c r="N92" t="s">
        <v>425</v>
      </c>
      <c r="O92">
        <v>172258</v>
      </c>
      <c r="P92" t="s">
        <v>425</v>
      </c>
      <c r="R92">
        <v>44766</v>
      </c>
      <c r="S92">
        <v>44770</v>
      </c>
      <c r="T92">
        <v>44770</v>
      </c>
      <c r="U92" t="s">
        <v>100</v>
      </c>
      <c r="V92">
        <v>267696.01</v>
      </c>
      <c r="W92">
        <v>1.1666665795031299</v>
      </c>
      <c r="X92">
        <v>229453.74</v>
      </c>
      <c r="Y92">
        <v>206312.76</v>
      </c>
      <c r="Z92">
        <v>2025</v>
      </c>
      <c r="AA92">
        <v>21115.98</v>
      </c>
      <c r="AB92">
        <v>0</v>
      </c>
      <c r="AC92">
        <v>0</v>
      </c>
      <c r="AD92">
        <v>229453.74</v>
      </c>
      <c r="AE92">
        <v>0</v>
      </c>
      <c r="AF92">
        <v>124479.63</v>
      </c>
      <c r="AG92">
        <v>1200</v>
      </c>
      <c r="AH92">
        <v>2623.3</v>
      </c>
      <c r="AI92">
        <v>0</v>
      </c>
      <c r="AJ92">
        <v>0</v>
      </c>
      <c r="AK92">
        <v>128302.93</v>
      </c>
      <c r="AL92">
        <v>0</v>
      </c>
      <c r="AM92">
        <v>0</v>
      </c>
      <c r="AN92">
        <v>0</v>
      </c>
      <c r="AO92">
        <v>100092.19</v>
      </c>
      <c r="AP92">
        <v>0</v>
      </c>
      <c r="AQ92">
        <v>28210.74</v>
      </c>
      <c r="AR92">
        <v>0</v>
      </c>
      <c r="AS92">
        <v>101150.81</v>
      </c>
    </row>
    <row r="93" spans="1:45" x14ac:dyDescent="0.25">
      <c r="A93">
        <v>177218</v>
      </c>
      <c r="B93">
        <v>0</v>
      </c>
      <c r="C93" t="s">
        <v>222</v>
      </c>
      <c r="D93" t="s">
        <v>214</v>
      </c>
      <c r="E93" t="s">
        <v>214</v>
      </c>
      <c r="F93" t="s">
        <v>222</v>
      </c>
      <c r="G93" t="s">
        <v>424</v>
      </c>
      <c r="H93" t="s">
        <v>424</v>
      </c>
      <c r="I93" t="s">
        <v>424</v>
      </c>
      <c r="J93" t="s">
        <v>425</v>
      </c>
      <c r="K93" t="s">
        <v>424</v>
      </c>
      <c r="L93" t="s">
        <v>424</v>
      </c>
      <c r="M93" t="s">
        <v>424</v>
      </c>
      <c r="P93" t="s">
        <v>425</v>
      </c>
      <c r="R93">
        <v>44792</v>
      </c>
      <c r="S93">
        <v>44819</v>
      </c>
      <c r="T93">
        <v>44819</v>
      </c>
      <c r="U93" t="s">
        <v>100</v>
      </c>
      <c r="V93">
        <v>203896.04</v>
      </c>
      <c r="W93">
        <v>1.0565557995624499</v>
      </c>
      <c r="X93">
        <v>192981.8</v>
      </c>
      <c r="Y93">
        <v>116100</v>
      </c>
      <c r="Z93">
        <v>1738</v>
      </c>
      <c r="AA93">
        <v>57600</v>
      </c>
      <c r="AB93">
        <v>0</v>
      </c>
      <c r="AC93">
        <v>17543.8</v>
      </c>
      <c r="AD93">
        <v>192981.8</v>
      </c>
      <c r="AE93">
        <v>0</v>
      </c>
      <c r="AF93">
        <v>36882.61</v>
      </c>
      <c r="AG93">
        <v>813</v>
      </c>
      <c r="AH93">
        <v>38168.46</v>
      </c>
      <c r="AI93">
        <v>6466.71</v>
      </c>
      <c r="AJ93">
        <v>6455.1</v>
      </c>
      <c r="AK93">
        <v>88785.88</v>
      </c>
      <c r="AL93">
        <v>0</v>
      </c>
      <c r="AM93">
        <v>0</v>
      </c>
      <c r="AN93">
        <v>0</v>
      </c>
      <c r="AO93">
        <v>88785.88</v>
      </c>
      <c r="AP93">
        <v>0</v>
      </c>
      <c r="AQ93">
        <v>0</v>
      </c>
      <c r="AR93">
        <v>0</v>
      </c>
      <c r="AS93">
        <v>104195.92</v>
      </c>
    </row>
    <row r="94" spans="1:45" x14ac:dyDescent="0.25">
      <c r="A94">
        <v>177219</v>
      </c>
      <c r="B94">
        <v>0</v>
      </c>
      <c r="C94" t="s">
        <v>223</v>
      </c>
      <c r="D94" t="s">
        <v>211</v>
      </c>
      <c r="E94" t="s">
        <v>211</v>
      </c>
      <c r="F94" t="s">
        <v>223</v>
      </c>
      <c r="G94" t="s">
        <v>424</v>
      </c>
      <c r="H94" t="s">
        <v>424</v>
      </c>
      <c r="I94" t="s">
        <v>424</v>
      </c>
      <c r="J94" t="s">
        <v>425</v>
      </c>
      <c r="K94" t="s">
        <v>424</v>
      </c>
      <c r="L94" t="s">
        <v>424</v>
      </c>
      <c r="M94" t="s">
        <v>424</v>
      </c>
      <c r="P94" t="s">
        <v>425</v>
      </c>
      <c r="R94">
        <v>44768</v>
      </c>
      <c r="S94">
        <v>44783</v>
      </c>
      <c r="T94">
        <v>44727</v>
      </c>
      <c r="U94" t="s">
        <v>100</v>
      </c>
      <c r="V94">
        <v>1454367.33</v>
      </c>
      <c r="W94">
        <v>1.16666667468848</v>
      </c>
      <c r="X94">
        <v>1246600.56</v>
      </c>
      <c r="Y94">
        <v>856000</v>
      </c>
      <c r="Z94">
        <v>15000</v>
      </c>
      <c r="AA94">
        <v>340089.14</v>
      </c>
      <c r="AB94">
        <v>35511.42</v>
      </c>
      <c r="AC94">
        <v>0</v>
      </c>
      <c r="AD94">
        <v>1246600.56</v>
      </c>
      <c r="AE94">
        <v>0</v>
      </c>
      <c r="AF94">
        <v>524768.34</v>
      </c>
      <c r="AG94">
        <v>26684.47</v>
      </c>
      <c r="AH94">
        <v>251098.41</v>
      </c>
      <c r="AI94">
        <v>35511.42</v>
      </c>
      <c r="AJ94">
        <v>0</v>
      </c>
      <c r="AK94">
        <v>838062.64</v>
      </c>
      <c r="AL94">
        <v>0</v>
      </c>
      <c r="AM94">
        <v>0</v>
      </c>
      <c r="AN94">
        <v>0</v>
      </c>
      <c r="AO94">
        <v>838062.64</v>
      </c>
      <c r="AP94">
        <v>0</v>
      </c>
      <c r="AQ94">
        <v>0</v>
      </c>
      <c r="AR94">
        <v>0</v>
      </c>
      <c r="AS94">
        <v>408537.92</v>
      </c>
    </row>
    <row r="95" spans="1:45" x14ac:dyDescent="0.25">
      <c r="A95">
        <v>177222</v>
      </c>
      <c r="B95">
        <v>0</v>
      </c>
      <c r="C95" t="s">
        <v>119</v>
      </c>
      <c r="D95" t="s">
        <v>224</v>
      </c>
      <c r="E95" t="s">
        <v>224</v>
      </c>
      <c r="F95" t="s">
        <v>119</v>
      </c>
      <c r="G95" t="s">
        <v>425</v>
      </c>
      <c r="H95" t="s">
        <v>425</v>
      </c>
      <c r="I95" t="s">
        <v>425</v>
      </c>
      <c r="J95" t="s">
        <v>424</v>
      </c>
      <c r="K95" t="s">
        <v>424</v>
      </c>
      <c r="L95" t="s">
        <v>424</v>
      </c>
      <c r="M95" t="s">
        <v>425</v>
      </c>
      <c r="N95" t="s">
        <v>425</v>
      </c>
      <c r="O95">
        <v>172298</v>
      </c>
      <c r="P95" t="s">
        <v>425</v>
      </c>
      <c r="R95">
        <v>44768</v>
      </c>
      <c r="S95">
        <v>44777</v>
      </c>
      <c r="T95">
        <v>44777</v>
      </c>
      <c r="U95" t="s">
        <v>100</v>
      </c>
      <c r="V95">
        <v>1385000</v>
      </c>
      <c r="W95">
        <v>1</v>
      </c>
      <c r="X95">
        <v>1385000</v>
      </c>
      <c r="Y95">
        <v>869300</v>
      </c>
      <c r="Z95">
        <v>67000</v>
      </c>
      <c r="AA95">
        <v>349700</v>
      </c>
      <c r="AB95">
        <v>99000</v>
      </c>
      <c r="AC95">
        <v>0</v>
      </c>
      <c r="AD95">
        <v>1385000</v>
      </c>
      <c r="AE95">
        <v>0</v>
      </c>
      <c r="AF95">
        <v>121034.5</v>
      </c>
      <c r="AG95">
        <v>790</v>
      </c>
      <c r="AH95">
        <v>1023.9</v>
      </c>
      <c r="AI95">
        <v>62689.01</v>
      </c>
      <c r="AJ95">
        <v>0</v>
      </c>
      <c r="AK95">
        <v>185537.41</v>
      </c>
      <c r="AL95">
        <v>47552.78</v>
      </c>
      <c r="AM95">
        <v>23379.85</v>
      </c>
      <c r="AN95">
        <v>37657.53</v>
      </c>
      <c r="AO95">
        <v>0</v>
      </c>
      <c r="AP95">
        <v>0</v>
      </c>
      <c r="AQ95">
        <v>0</v>
      </c>
      <c r="AR95">
        <v>76947.25</v>
      </c>
      <c r="AS95">
        <v>1199462.5900000001</v>
      </c>
    </row>
    <row r="96" spans="1:45" x14ac:dyDescent="0.25">
      <c r="A96">
        <v>177223</v>
      </c>
      <c r="B96">
        <v>0</v>
      </c>
      <c r="C96" t="s">
        <v>136</v>
      </c>
      <c r="D96" t="s">
        <v>224</v>
      </c>
      <c r="E96" t="s">
        <v>224</v>
      </c>
      <c r="F96" t="s">
        <v>136</v>
      </c>
      <c r="G96" t="s">
        <v>424</v>
      </c>
      <c r="H96" t="s">
        <v>424</v>
      </c>
      <c r="I96" t="s">
        <v>424</v>
      </c>
      <c r="J96" t="s">
        <v>425</v>
      </c>
      <c r="K96" t="s">
        <v>425</v>
      </c>
      <c r="L96" t="s">
        <v>425</v>
      </c>
      <c r="M96" t="s">
        <v>424</v>
      </c>
      <c r="N96" t="s">
        <v>425</v>
      </c>
      <c r="O96">
        <v>172261</v>
      </c>
      <c r="P96" t="s">
        <v>425</v>
      </c>
      <c r="R96">
        <v>44766</v>
      </c>
      <c r="S96">
        <v>44777</v>
      </c>
      <c r="T96">
        <v>44770</v>
      </c>
      <c r="U96" t="s">
        <v>100</v>
      </c>
      <c r="V96">
        <v>318017</v>
      </c>
      <c r="W96">
        <v>1.1666666666666701</v>
      </c>
      <c r="X96">
        <v>272586</v>
      </c>
      <c r="Y96">
        <v>194909.29</v>
      </c>
      <c r="Z96">
        <v>1999.99</v>
      </c>
      <c r="AA96">
        <v>50895.81</v>
      </c>
      <c r="AB96">
        <v>0</v>
      </c>
      <c r="AC96">
        <v>24780.91</v>
      </c>
      <c r="AD96">
        <v>272586</v>
      </c>
      <c r="AE96">
        <v>0</v>
      </c>
      <c r="AF96">
        <v>109957.02</v>
      </c>
      <c r="AG96">
        <v>0</v>
      </c>
      <c r="AH96">
        <v>27662.61</v>
      </c>
      <c r="AI96">
        <v>0</v>
      </c>
      <c r="AJ96">
        <v>13761.97</v>
      </c>
      <c r="AK96">
        <v>151381.6</v>
      </c>
      <c r="AL96">
        <v>0</v>
      </c>
      <c r="AM96">
        <v>0</v>
      </c>
      <c r="AN96">
        <v>0</v>
      </c>
      <c r="AO96">
        <v>24923.46</v>
      </c>
      <c r="AP96">
        <v>15714.63</v>
      </c>
      <c r="AQ96">
        <v>110743.51</v>
      </c>
      <c r="AR96">
        <v>0</v>
      </c>
      <c r="AS96">
        <v>121204.4</v>
      </c>
    </row>
    <row r="97" spans="1:45" x14ac:dyDescent="0.25">
      <c r="A97">
        <v>177224</v>
      </c>
      <c r="B97">
        <v>1</v>
      </c>
      <c r="C97" t="s">
        <v>225</v>
      </c>
      <c r="D97" t="s">
        <v>214</v>
      </c>
      <c r="E97" t="s">
        <v>214</v>
      </c>
      <c r="F97" t="s">
        <v>225</v>
      </c>
      <c r="G97" t="s">
        <v>424</v>
      </c>
      <c r="H97" t="s">
        <v>424</v>
      </c>
      <c r="I97" t="s">
        <v>425</v>
      </c>
      <c r="J97" t="s">
        <v>424</v>
      </c>
      <c r="K97" t="s">
        <v>425</v>
      </c>
      <c r="L97" t="s">
        <v>424</v>
      </c>
      <c r="M97" t="s">
        <v>424</v>
      </c>
      <c r="P97" t="s">
        <v>425</v>
      </c>
      <c r="R97">
        <v>44784</v>
      </c>
      <c r="S97">
        <v>44819</v>
      </c>
      <c r="T97">
        <v>44818</v>
      </c>
      <c r="U97" t="s">
        <v>100</v>
      </c>
      <c r="V97">
        <v>373330.33</v>
      </c>
      <c r="W97">
        <v>1.1223254268879299</v>
      </c>
      <c r="X97">
        <v>332640</v>
      </c>
      <c r="Y97">
        <v>42602</v>
      </c>
      <c r="Z97">
        <v>72000</v>
      </c>
      <c r="AA97">
        <v>187798</v>
      </c>
      <c r="AB97">
        <v>0</v>
      </c>
      <c r="AC97">
        <v>30240</v>
      </c>
      <c r="AD97">
        <v>332640</v>
      </c>
      <c r="AE97">
        <v>0</v>
      </c>
      <c r="AF97">
        <v>18682.68</v>
      </c>
      <c r="AG97">
        <v>1970.41</v>
      </c>
      <c r="AH97">
        <v>16070.2</v>
      </c>
      <c r="AI97">
        <v>0</v>
      </c>
      <c r="AJ97">
        <v>12189.84</v>
      </c>
      <c r="AK97">
        <v>48913.13</v>
      </c>
      <c r="AL97">
        <v>19785.41</v>
      </c>
      <c r="AM97">
        <v>0</v>
      </c>
      <c r="AN97">
        <v>23727.1</v>
      </c>
      <c r="AO97">
        <v>0</v>
      </c>
      <c r="AP97">
        <v>0</v>
      </c>
      <c r="AQ97">
        <v>5400.62</v>
      </c>
      <c r="AR97">
        <v>0</v>
      </c>
      <c r="AS97">
        <v>283726.87</v>
      </c>
    </row>
    <row r="98" spans="1:45" x14ac:dyDescent="0.25">
      <c r="A98">
        <v>177225</v>
      </c>
      <c r="B98">
        <v>0</v>
      </c>
      <c r="C98" t="s">
        <v>226</v>
      </c>
      <c r="D98" t="s">
        <v>214</v>
      </c>
      <c r="E98" t="s">
        <v>214</v>
      </c>
      <c r="F98" t="s">
        <v>227</v>
      </c>
      <c r="G98" t="s">
        <v>425</v>
      </c>
      <c r="H98" t="s">
        <v>425</v>
      </c>
      <c r="I98" t="s">
        <v>425</v>
      </c>
      <c r="J98" t="s">
        <v>424</v>
      </c>
      <c r="K98" t="s">
        <v>424</v>
      </c>
      <c r="L98" t="s">
        <v>424</v>
      </c>
      <c r="M98" t="s">
        <v>424</v>
      </c>
      <c r="P98" t="s">
        <v>425</v>
      </c>
      <c r="R98">
        <v>44787</v>
      </c>
      <c r="S98">
        <v>44819</v>
      </c>
      <c r="T98">
        <v>44812</v>
      </c>
      <c r="U98" t="s">
        <v>100</v>
      </c>
      <c r="V98">
        <v>203074.3</v>
      </c>
      <c r="W98">
        <v>1</v>
      </c>
      <c r="X98">
        <v>203074.3</v>
      </c>
      <c r="Y98">
        <v>154803</v>
      </c>
      <c r="Z98">
        <v>0</v>
      </c>
      <c r="AA98">
        <v>29810</v>
      </c>
      <c r="AB98">
        <v>0</v>
      </c>
      <c r="AC98">
        <v>18461.3</v>
      </c>
      <c r="AD98">
        <v>203074.3</v>
      </c>
      <c r="AE98">
        <v>0</v>
      </c>
      <c r="AF98">
        <v>15078.23</v>
      </c>
      <c r="AG98">
        <v>2065.75</v>
      </c>
      <c r="AH98">
        <v>0</v>
      </c>
      <c r="AI98">
        <v>0</v>
      </c>
      <c r="AJ98">
        <v>0</v>
      </c>
      <c r="AK98">
        <v>17143.98</v>
      </c>
      <c r="AL98">
        <v>5143.1899999999996</v>
      </c>
      <c r="AM98">
        <v>5143.1899999999996</v>
      </c>
      <c r="AN98">
        <v>6857.6</v>
      </c>
      <c r="AO98">
        <v>0</v>
      </c>
      <c r="AP98">
        <v>0</v>
      </c>
      <c r="AQ98">
        <v>0</v>
      </c>
      <c r="AR98">
        <v>0</v>
      </c>
      <c r="AS98">
        <v>185930.32</v>
      </c>
    </row>
    <row r="99" spans="1:45" x14ac:dyDescent="0.25">
      <c r="A99">
        <v>177226</v>
      </c>
      <c r="B99">
        <v>0</v>
      </c>
      <c r="C99" t="s">
        <v>136</v>
      </c>
      <c r="D99" t="s">
        <v>218</v>
      </c>
      <c r="E99" t="s">
        <v>218</v>
      </c>
      <c r="F99" t="s">
        <v>136</v>
      </c>
      <c r="G99" t="s">
        <v>424</v>
      </c>
      <c r="H99" t="s">
        <v>424</v>
      </c>
      <c r="I99" t="s">
        <v>424</v>
      </c>
      <c r="J99" t="s">
        <v>425</v>
      </c>
      <c r="K99" t="s">
        <v>425</v>
      </c>
      <c r="L99" t="s">
        <v>425</v>
      </c>
      <c r="M99" t="s">
        <v>424</v>
      </c>
      <c r="N99" t="s">
        <v>425</v>
      </c>
      <c r="O99">
        <v>172261</v>
      </c>
      <c r="P99" t="s">
        <v>425</v>
      </c>
      <c r="R99">
        <v>44766</v>
      </c>
      <c r="S99">
        <v>44770</v>
      </c>
      <c r="T99">
        <v>44769</v>
      </c>
      <c r="U99" t="s">
        <v>100</v>
      </c>
      <c r="V99">
        <v>377160.01</v>
      </c>
      <c r="W99">
        <v>1.1666666975996001</v>
      </c>
      <c r="X99">
        <v>323280</v>
      </c>
      <c r="Y99">
        <v>170584.74</v>
      </c>
      <c r="Z99">
        <v>2000.06</v>
      </c>
      <c r="AA99">
        <v>74361.34</v>
      </c>
      <c r="AB99">
        <v>46944.77</v>
      </c>
      <c r="AC99">
        <v>29389.09</v>
      </c>
      <c r="AD99">
        <v>323280</v>
      </c>
      <c r="AE99">
        <v>0</v>
      </c>
      <c r="AF99">
        <v>117750.03</v>
      </c>
      <c r="AG99">
        <v>331.25</v>
      </c>
      <c r="AH99">
        <v>30091.119999999999</v>
      </c>
      <c r="AI99">
        <v>46944.77</v>
      </c>
      <c r="AJ99">
        <v>19511.71</v>
      </c>
      <c r="AK99">
        <v>214628.88</v>
      </c>
      <c r="AL99">
        <v>0</v>
      </c>
      <c r="AM99">
        <v>0</v>
      </c>
      <c r="AN99">
        <v>0</v>
      </c>
      <c r="AO99">
        <v>0</v>
      </c>
      <c r="AP99">
        <v>22428.47</v>
      </c>
      <c r="AQ99">
        <v>192200.41</v>
      </c>
      <c r="AR99">
        <v>0</v>
      </c>
      <c r="AS99">
        <v>108651.12</v>
      </c>
    </row>
    <row r="100" spans="1:45" x14ac:dyDescent="0.25">
      <c r="A100">
        <v>177228</v>
      </c>
      <c r="B100">
        <v>0</v>
      </c>
      <c r="C100" t="s">
        <v>228</v>
      </c>
      <c r="D100" t="s">
        <v>218</v>
      </c>
      <c r="E100" t="s">
        <v>218</v>
      </c>
      <c r="F100" t="s">
        <v>228</v>
      </c>
      <c r="G100" t="s">
        <v>424</v>
      </c>
      <c r="H100" t="s">
        <v>424</v>
      </c>
      <c r="I100" t="s">
        <v>424</v>
      </c>
      <c r="J100" t="s">
        <v>424</v>
      </c>
      <c r="K100" t="s">
        <v>425</v>
      </c>
      <c r="L100" t="s">
        <v>424</v>
      </c>
      <c r="M100" t="s">
        <v>424</v>
      </c>
      <c r="N100" t="s">
        <v>425</v>
      </c>
      <c r="O100">
        <v>170817</v>
      </c>
      <c r="P100" t="s">
        <v>425</v>
      </c>
      <c r="R100">
        <v>44766</v>
      </c>
      <c r="S100">
        <v>44770</v>
      </c>
      <c r="T100">
        <v>44768</v>
      </c>
      <c r="U100" t="s">
        <v>100</v>
      </c>
      <c r="V100">
        <v>586327.32999999996</v>
      </c>
      <c r="W100">
        <v>1.1606764787394099</v>
      </c>
      <c r="X100">
        <v>505160</v>
      </c>
      <c r="Y100">
        <v>216543</v>
      </c>
      <c r="Z100">
        <v>1900</v>
      </c>
      <c r="AA100">
        <v>211052</v>
      </c>
      <c r="AB100">
        <v>75625</v>
      </c>
      <c r="AC100">
        <v>0</v>
      </c>
      <c r="AD100">
        <v>505120</v>
      </c>
      <c r="AE100">
        <v>40</v>
      </c>
      <c r="AF100">
        <v>203061.92</v>
      </c>
      <c r="AG100">
        <v>1119.43</v>
      </c>
      <c r="AH100">
        <v>174602.58</v>
      </c>
      <c r="AI100">
        <v>75134.149999999994</v>
      </c>
      <c r="AJ100">
        <v>0</v>
      </c>
      <c r="AK100">
        <v>453918.08</v>
      </c>
      <c r="AL100">
        <v>0</v>
      </c>
      <c r="AM100">
        <v>0</v>
      </c>
      <c r="AN100">
        <v>0</v>
      </c>
      <c r="AO100">
        <v>0</v>
      </c>
      <c r="AP100">
        <v>0</v>
      </c>
      <c r="AQ100">
        <v>453918.08</v>
      </c>
      <c r="AR100">
        <v>0</v>
      </c>
      <c r="AS100">
        <v>51241.919999999998</v>
      </c>
    </row>
    <row r="101" spans="1:45" x14ac:dyDescent="0.25">
      <c r="A101">
        <v>177229</v>
      </c>
      <c r="B101">
        <v>1</v>
      </c>
      <c r="C101" t="s">
        <v>229</v>
      </c>
      <c r="D101" t="s">
        <v>224</v>
      </c>
      <c r="E101" t="s">
        <v>224</v>
      </c>
      <c r="F101" t="s">
        <v>229</v>
      </c>
      <c r="G101" t="s">
        <v>425</v>
      </c>
      <c r="H101" t="s">
        <v>425</v>
      </c>
      <c r="I101" t="s">
        <v>425</v>
      </c>
      <c r="J101" t="s">
        <v>425</v>
      </c>
      <c r="K101" t="s">
        <v>425</v>
      </c>
      <c r="L101" t="s">
        <v>425</v>
      </c>
      <c r="M101" t="s">
        <v>424</v>
      </c>
      <c r="N101" t="s">
        <v>425</v>
      </c>
      <c r="O101">
        <v>170472</v>
      </c>
      <c r="P101" t="s">
        <v>425</v>
      </c>
      <c r="R101">
        <v>44766</v>
      </c>
      <c r="S101">
        <v>44777</v>
      </c>
      <c r="T101">
        <v>44768</v>
      </c>
      <c r="U101" t="s">
        <v>100</v>
      </c>
      <c r="V101">
        <v>2819770.36</v>
      </c>
      <c r="W101">
        <v>1.10995556289218</v>
      </c>
      <c r="X101">
        <v>2540435.36</v>
      </c>
      <c r="Y101">
        <v>405861</v>
      </c>
      <c r="Z101">
        <v>0</v>
      </c>
      <c r="AA101">
        <v>234940.66</v>
      </c>
      <c r="AB101">
        <v>1690000</v>
      </c>
      <c r="AC101">
        <v>209633.7</v>
      </c>
      <c r="AD101">
        <v>2540435.36</v>
      </c>
      <c r="AE101">
        <v>0</v>
      </c>
      <c r="AF101">
        <v>292284.98</v>
      </c>
      <c r="AG101">
        <v>0</v>
      </c>
      <c r="AH101">
        <v>220877.39</v>
      </c>
      <c r="AI101">
        <v>1477273.45</v>
      </c>
      <c r="AJ101">
        <v>174597.2</v>
      </c>
      <c r="AK101">
        <v>2165033.02</v>
      </c>
      <c r="AL101">
        <v>100762.07</v>
      </c>
      <c r="AM101">
        <v>60923.14</v>
      </c>
      <c r="AN101">
        <v>139918.98000000001</v>
      </c>
      <c r="AO101">
        <v>175466.98</v>
      </c>
      <c r="AP101">
        <v>1640292.01</v>
      </c>
      <c r="AQ101">
        <v>47669.84</v>
      </c>
      <c r="AR101">
        <v>0</v>
      </c>
      <c r="AS101">
        <v>375402.34</v>
      </c>
    </row>
    <row r="102" spans="1:45" x14ac:dyDescent="0.25">
      <c r="A102">
        <v>177230</v>
      </c>
      <c r="B102">
        <v>0</v>
      </c>
      <c r="C102" t="s">
        <v>128</v>
      </c>
      <c r="D102" t="s">
        <v>224</v>
      </c>
      <c r="E102" t="s">
        <v>224</v>
      </c>
      <c r="F102" t="s">
        <v>128</v>
      </c>
      <c r="G102" t="s">
        <v>424</v>
      </c>
      <c r="H102" t="s">
        <v>424</v>
      </c>
      <c r="I102" t="s">
        <v>424</v>
      </c>
      <c r="J102" t="s">
        <v>425</v>
      </c>
      <c r="K102" t="s">
        <v>424</v>
      </c>
      <c r="L102" t="s">
        <v>424</v>
      </c>
      <c r="M102" t="s">
        <v>424</v>
      </c>
      <c r="P102" t="s">
        <v>425</v>
      </c>
      <c r="R102">
        <v>44769</v>
      </c>
      <c r="S102">
        <v>44777</v>
      </c>
      <c r="T102">
        <v>44777</v>
      </c>
      <c r="U102" t="s">
        <v>100</v>
      </c>
      <c r="V102">
        <v>206213</v>
      </c>
      <c r="W102">
        <v>1.1650188696300701</v>
      </c>
      <c r="X102">
        <v>177004</v>
      </c>
      <c r="Y102">
        <v>128681</v>
      </c>
      <c r="Z102">
        <v>2200</v>
      </c>
      <c r="AA102">
        <v>21286</v>
      </c>
      <c r="AB102">
        <v>1750</v>
      </c>
      <c r="AC102">
        <v>23087</v>
      </c>
      <c r="AD102">
        <v>177004</v>
      </c>
      <c r="AE102">
        <v>0</v>
      </c>
      <c r="AF102">
        <v>100206.29</v>
      </c>
      <c r="AG102">
        <v>306</v>
      </c>
      <c r="AH102">
        <v>11180.52</v>
      </c>
      <c r="AI102">
        <v>45</v>
      </c>
      <c r="AJ102">
        <v>16358.06</v>
      </c>
      <c r="AK102">
        <v>128095.87</v>
      </c>
      <c r="AL102">
        <v>0</v>
      </c>
      <c r="AM102">
        <v>0</v>
      </c>
      <c r="AN102">
        <v>0</v>
      </c>
      <c r="AO102">
        <v>128095.87</v>
      </c>
      <c r="AP102">
        <v>0</v>
      </c>
      <c r="AQ102">
        <v>0</v>
      </c>
      <c r="AR102">
        <v>0</v>
      </c>
      <c r="AS102">
        <v>48908.13</v>
      </c>
    </row>
    <row r="103" spans="1:45" x14ac:dyDescent="0.25">
      <c r="A103">
        <v>177231</v>
      </c>
      <c r="B103">
        <v>1</v>
      </c>
      <c r="C103" t="s">
        <v>230</v>
      </c>
      <c r="D103" t="s">
        <v>218</v>
      </c>
      <c r="E103" t="s">
        <v>218</v>
      </c>
      <c r="F103" t="s">
        <v>230</v>
      </c>
      <c r="G103" t="s">
        <v>425</v>
      </c>
      <c r="H103" t="s">
        <v>425</v>
      </c>
      <c r="I103" t="s">
        <v>425</v>
      </c>
      <c r="J103" t="s">
        <v>425</v>
      </c>
      <c r="K103" t="s">
        <v>425</v>
      </c>
      <c r="L103" t="s">
        <v>425</v>
      </c>
      <c r="M103" t="s">
        <v>425</v>
      </c>
      <c r="P103" t="s">
        <v>425</v>
      </c>
      <c r="R103">
        <v>44789</v>
      </c>
      <c r="S103">
        <v>44770</v>
      </c>
      <c r="T103">
        <v>44768</v>
      </c>
      <c r="U103" t="s">
        <v>100</v>
      </c>
      <c r="V103">
        <v>2377973.2400000002</v>
      </c>
      <c r="W103">
        <v>1.0391648963665601</v>
      </c>
      <c r="X103">
        <v>2288350.2400000002</v>
      </c>
      <c r="Y103">
        <v>395316.8</v>
      </c>
      <c r="Z103">
        <v>26000</v>
      </c>
      <c r="AA103">
        <v>113965.49</v>
      </c>
      <c r="AB103">
        <v>1753067.95</v>
      </c>
      <c r="AC103">
        <v>0</v>
      </c>
      <c r="AD103">
        <v>2288350.2400000002</v>
      </c>
      <c r="AE103">
        <v>0</v>
      </c>
      <c r="AF103">
        <v>141079.24</v>
      </c>
      <c r="AG103">
        <v>105</v>
      </c>
      <c r="AH103">
        <v>33929.24</v>
      </c>
      <c r="AI103">
        <v>1429803.98</v>
      </c>
      <c r="AJ103">
        <v>0</v>
      </c>
      <c r="AK103">
        <v>1604917.46</v>
      </c>
      <c r="AL103">
        <v>5016.62</v>
      </c>
      <c r="AM103">
        <v>16593.490000000002</v>
      </c>
      <c r="AN103">
        <v>35187.9</v>
      </c>
      <c r="AO103">
        <v>95753.73</v>
      </c>
      <c r="AP103">
        <v>1450983.66</v>
      </c>
      <c r="AQ103">
        <v>0</v>
      </c>
      <c r="AR103">
        <v>1382.06</v>
      </c>
      <c r="AS103">
        <v>683432.78</v>
      </c>
    </row>
    <row r="104" spans="1:45" x14ac:dyDescent="0.25">
      <c r="A104">
        <v>177234</v>
      </c>
      <c r="B104">
        <v>0</v>
      </c>
      <c r="C104" t="s">
        <v>155</v>
      </c>
      <c r="D104" t="s">
        <v>211</v>
      </c>
      <c r="E104" t="s">
        <v>211</v>
      </c>
      <c r="F104" t="s">
        <v>155</v>
      </c>
      <c r="G104" t="s">
        <v>424</v>
      </c>
      <c r="H104" t="s">
        <v>424</v>
      </c>
      <c r="I104" t="s">
        <v>424</v>
      </c>
      <c r="J104" t="s">
        <v>425</v>
      </c>
      <c r="K104" t="s">
        <v>424</v>
      </c>
      <c r="L104" t="s">
        <v>424</v>
      </c>
      <c r="M104" t="s">
        <v>424</v>
      </c>
      <c r="N104" t="s">
        <v>425</v>
      </c>
      <c r="O104">
        <v>170819</v>
      </c>
      <c r="P104" t="s">
        <v>425</v>
      </c>
      <c r="R104">
        <v>44776</v>
      </c>
      <c r="S104">
        <v>44734</v>
      </c>
      <c r="T104">
        <v>44726</v>
      </c>
      <c r="U104" t="s">
        <v>100</v>
      </c>
      <c r="V104">
        <v>192097</v>
      </c>
      <c r="W104">
        <v>1</v>
      </c>
      <c r="X104">
        <v>192097</v>
      </c>
      <c r="Y104">
        <v>143069.75</v>
      </c>
      <c r="Z104">
        <v>455</v>
      </c>
      <c r="AA104">
        <v>29380.15</v>
      </c>
      <c r="AB104">
        <v>0</v>
      </c>
      <c r="AC104">
        <v>19192.099999999999</v>
      </c>
      <c r="AD104">
        <v>192097</v>
      </c>
      <c r="AE104">
        <v>0</v>
      </c>
      <c r="AF104">
        <v>57749.27</v>
      </c>
      <c r="AG104">
        <v>602.14</v>
      </c>
      <c r="AH104">
        <v>5960.85</v>
      </c>
      <c r="AI104">
        <v>0</v>
      </c>
      <c r="AJ104">
        <v>7856.54</v>
      </c>
      <c r="AK104">
        <v>72168.800000000003</v>
      </c>
      <c r="AL104">
        <v>0</v>
      </c>
      <c r="AM104">
        <v>0</v>
      </c>
      <c r="AN104">
        <v>0</v>
      </c>
      <c r="AO104">
        <v>72168.800000000003</v>
      </c>
      <c r="AP104">
        <v>0</v>
      </c>
      <c r="AQ104">
        <v>0</v>
      </c>
      <c r="AR104">
        <v>0</v>
      </c>
      <c r="AS104">
        <v>119928.2</v>
      </c>
    </row>
    <row r="105" spans="1:45" x14ac:dyDescent="0.25">
      <c r="A105">
        <v>177235</v>
      </c>
      <c r="B105">
        <v>0</v>
      </c>
      <c r="C105" t="s">
        <v>231</v>
      </c>
      <c r="D105" t="s">
        <v>218</v>
      </c>
      <c r="E105" t="s">
        <v>218</v>
      </c>
      <c r="F105" t="s">
        <v>231</v>
      </c>
      <c r="G105" t="s">
        <v>425</v>
      </c>
      <c r="H105" t="s">
        <v>425</v>
      </c>
      <c r="I105" t="s">
        <v>425</v>
      </c>
      <c r="J105" t="s">
        <v>425</v>
      </c>
      <c r="K105" t="s">
        <v>425</v>
      </c>
      <c r="L105" t="s">
        <v>425</v>
      </c>
      <c r="M105" t="s">
        <v>425</v>
      </c>
      <c r="P105" t="s">
        <v>425</v>
      </c>
      <c r="R105">
        <v>44776</v>
      </c>
      <c r="S105">
        <v>44770</v>
      </c>
      <c r="T105">
        <v>44768</v>
      </c>
      <c r="U105" t="s">
        <v>100</v>
      </c>
      <c r="V105">
        <v>1615001.65</v>
      </c>
      <c r="W105">
        <v>1.1032975446291899</v>
      </c>
      <c r="X105">
        <v>1463795.2</v>
      </c>
      <c r="Y105">
        <v>1194036</v>
      </c>
      <c r="Z105">
        <v>15555</v>
      </c>
      <c r="AA105">
        <v>111606</v>
      </c>
      <c r="AB105">
        <v>0</v>
      </c>
      <c r="AC105">
        <v>142598.20000000001</v>
      </c>
      <c r="AD105">
        <v>1463795.2</v>
      </c>
      <c r="AE105">
        <v>0</v>
      </c>
      <c r="AF105">
        <v>355403.82</v>
      </c>
      <c r="AG105">
        <v>1506</v>
      </c>
      <c r="AH105">
        <v>63344.32</v>
      </c>
      <c r="AI105">
        <v>0</v>
      </c>
      <c r="AJ105">
        <v>42025.41</v>
      </c>
      <c r="AK105">
        <v>462279.55</v>
      </c>
      <c r="AL105">
        <v>0</v>
      </c>
      <c r="AM105">
        <v>92885.45</v>
      </c>
      <c r="AN105">
        <v>144925.20000000001</v>
      </c>
      <c r="AO105">
        <v>130794.18</v>
      </c>
      <c r="AP105">
        <v>0</v>
      </c>
      <c r="AQ105">
        <v>34438.85</v>
      </c>
      <c r="AR105">
        <v>59235.87</v>
      </c>
      <c r="AS105">
        <v>1001515.65</v>
      </c>
    </row>
    <row r="106" spans="1:45" x14ac:dyDescent="0.25">
      <c r="A106">
        <v>177236</v>
      </c>
      <c r="B106">
        <v>1</v>
      </c>
      <c r="C106" t="s">
        <v>232</v>
      </c>
      <c r="D106" t="s">
        <v>218</v>
      </c>
      <c r="E106" t="s">
        <v>218</v>
      </c>
      <c r="F106" t="s">
        <v>232</v>
      </c>
      <c r="G106" t="s">
        <v>425</v>
      </c>
      <c r="H106" t="s">
        <v>424</v>
      </c>
      <c r="I106" t="s">
        <v>425</v>
      </c>
      <c r="J106" t="s">
        <v>425</v>
      </c>
      <c r="K106" t="s">
        <v>425</v>
      </c>
      <c r="L106" t="s">
        <v>425</v>
      </c>
      <c r="M106" t="s">
        <v>424</v>
      </c>
      <c r="P106" t="s">
        <v>425</v>
      </c>
      <c r="R106">
        <v>44818</v>
      </c>
      <c r="S106">
        <v>44770</v>
      </c>
      <c r="T106">
        <v>44769</v>
      </c>
      <c r="U106" t="s">
        <v>100</v>
      </c>
      <c r="V106">
        <v>812407.11</v>
      </c>
      <c r="W106">
        <v>1.13843234361679</v>
      </c>
      <c r="X106">
        <v>713619.14</v>
      </c>
      <c r="Y106">
        <v>494409.13</v>
      </c>
      <c r="Z106">
        <v>22470</v>
      </c>
      <c r="AA106">
        <v>196740</v>
      </c>
      <c r="AB106">
        <v>0.01</v>
      </c>
      <c r="AC106">
        <v>0</v>
      </c>
      <c r="AD106">
        <v>713619.14</v>
      </c>
      <c r="AE106">
        <v>0</v>
      </c>
      <c r="AF106">
        <v>330482.94</v>
      </c>
      <c r="AG106">
        <v>450</v>
      </c>
      <c r="AH106">
        <v>105116.65</v>
      </c>
      <c r="AI106">
        <v>0</v>
      </c>
      <c r="AJ106">
        <v>0</v>
      </c>
      <c r="AK106">
        <v>436049.59</v>
      </c>
      <c r="AL106">
        <v>10675.57</v>
      </c>
      <c r="AM106">
        <v>0</v>
      </c>
      <c r="AN106">
        <v>0</v>
      </c>
      <c r="AO106">
        <v>237537.67</v>
      </c>
      <c r="AP106">
        <v>187836.35</v>
      </c>
      <c r="AQ106">
        <v>0</v>
      </c>
      <c r="AR106">
        <v>0</v>
      </c>
      <c r="AS106">
        <v>277569.55</v>
      </c>
    </row>
    <row r="107" spans="1:45" x14ac:dyDescent="0.25">
      <c r="A107">
        <v>177237</v>
      </c>
      <c r="B107">
        <v>0</v>
      </c>
      <c r="C107" t="s">
        <v>233</v>
      </c>
      <c r="D107" t="s">
        <v>211</v>
      </c>
      <c r="E107" t="s">
        <v>211</v>
      </c>
      <c r="F107" t="s">
        <v>234</v>
      </c>
      <c r="G107" t="s">
        <v>424</v>
      </c>
      <c r="H107" t="s">
        <v>424</v>
      </c>
      <c r="I107" t="s">
        <v>424</v>
      </c>
      <c r="J107" t="s">
        <v>425</v>
      </c>
      <c r="K107" t="s">
        <v>424</v>
      </c>
      <c r="L107" t="s">
        <v>424</v>
      </c>
      <c r="M107" t="s">
        <v>424</v>
      </c>
      <c r="P107" t="s">
        <v>425</v>
      </c>
      <c r="R107">
        <v>44768</v>
      </c>
      <c r="S107">
        <v>44734</v>
      </c>
      <c r="T107">
        <v>44726</v>
      </c>
      <c r="U107" t="s">
        <v>100</v>
      </c>
      <c r="V107">
        <v>874256.04</v>
      </c>
      <c r="W107">
        <v>1.1120993204112</v>
      </c>
      <c r="X107">
        <v>786131.26</v>
      </c>
      <c r="Y107">
        <v>594072.26</v>
      </c>
      <c r="Z107">
        <v>11059</v>
      </c>
      <c r="AA107">
        <v>78461</v>
      </c>
      <c r="AB107">
        <v>0</v>
      </c>
      <c r="AC107">
        <v>102539</v>
      </c>
      <c r="AD107">
        <v>786131.26</v>
      </c>
      <c r="AE107">
        <v>0</v>
      </c>
      <c r="AF107">
        <v>202390.36</v>
      </c>
      <c r="AG107">
        <v>6882.77</v>
      </c>
      <c r="AH107">
        <v>44178.11</v>
      </c>
      <c r="AI107">
        <v>0</v>
      </c>
      <c r="AJ107">
        <v>38017.68</v>
      </c>
      <c r="AK107">
        <v>291468.92</v>
      </c>
      <c r="AL107">
        <v>0</v>
      </c>
      <c r="AM107">
        <v>0</v>
      </c>
      <c r="AN107">
        <v>0</v>
      </c>
      <c r="AO107">
        <v>291468.92</v>
      </c>
      <c r="AP107">
        <v>0</v>
      </c>
      <c r="AQ107">
        <v>0</v>
      </c>
      <c r="AR107">
        <v>0</v>
      </c>
      <c r="AS107">
        <v>494662.34</v>
      </c>
    </row>
    <row r="108" spans="1:45" x14ac:dyDescent="0.25">
      <c r="A108">
        <v>177240</v>
      </c>
      <c r="B108">
        <v>0</v>
      </c>
      <c r="C108" t="s">
        <v>235</v>
      </c>
      <c r="D108" t="s">
        <v>214</v>
      </c>
      <c r="E108" t="s">
        <v>214</v>
      </c>
      <c r="G108" t="s">
        <v>424</v>
      </c>
      <c r="H108" t="s">
        <v>424</v>
      </c>
      <c r="I108" t="s">
        <v>424</v>
      </c>
      <c r="J108" t="s">
        <v>424</v>
      </c>
      <c r="K108" t="s">
        <v>424</v>
      </c>
      <c r="L108" t="s">
        <v>425</v>
      </c>
      <c r="M108" t="s">
        <v>425</v>
      </c>
      <c r="P108" t="s">
        <v>425</v>
      </c>
      <c r="R108">
        <v>44817</v>
      </c>
      <c r="S108">
        <v>44819</v>
      </c>
      <c r="T108">
        <v>44812</v>
      </c>
      <c r="U108" t="s">
        <v>100</v>
      </c>
      <c r="V108">
        <v>1001193.46</v>
      </c>
      <c r="W108">
        <v>1.16660072548544</v>
      </c>
      <c r="X108">
        <v>858214.33</v>
      </c>
      <c r="Y108">
        <v>317130</v>
      </c>
      <c r="Z108">
        <v>4620</v>
      </c>
      <c r="AA108">
        <v>75936.67</v>
      </c>
      <c r="AB108">
        <v>382440</v>
      </c>
      <c r="AC108">
        <v>78087.66</v>
      </c>
      <c r="AD108">
        <v>858214.33</v>
      </c>
      <c r="AE108">
        <v>0</v>
      </c>
      <c r="AF108">
        <v>158023.35999999999</v>
      </c>
      <c r="AG108">
        <v>1756.3</v>
      </c>
      <c r="AH108">
        <v>10727.4</v>
      </c>
      <c r="AI108">
        <v>140914.5</v>
      </c>
      <c r="AJ108">
        <v>35212.26</v>
      </c>
      <c r="AK108">
        <v>346633.82</v>
      </c>
      <c r="AL108">
        <v>0</v>
      </c>
      <c r="AM108">
        <v>0</v>
      </c>
      <c r="AN108">
        <v>0</v>
      </c>
      <c r="AO108">
        <v>26146.15</v>
      </c>
      <c r="AP108">
        <v>257283.28</v>
      </c>
      <c r="AQ108">
        <v>0</v>
      </c>
      <c r="AR108">
        <v>63204.39</v>
      </c>
      <c r="AS108">
        <v>511580.51</v>
      </c>
    </row>
    <row r="109" spans="1:45" x14ac:dyDescent="0.25">
      <c r="A109">
        <v>177241</v>
      </c>
      <c r="B109">
        <v>0</v>
      </c>
      <c r="C109" t="s">
        <v>236</v>
      </c>
      <c r="D109" t="s">
        <v>211</v>
      </c>
      <c r="E109" t="s">
        <v>211</v>
      </c>
      <c r="F109" t="s">
        <v>237</v>
      </c>
      <c r="G109" t="s">
        <v>424</v>
      </c>
      <c r="H109" t="s">
        <v>424</v>
      </c>
      <c r="I109" t="s">
        <v>424</v>
      </c>
      <c r="J109" t="s">
        <v>425</v>
      </c>
      <c r="K109" t="s">
        <v>425</v>
      </c>
      <c r="L109" t="s">
        <v>424</v>
      </c>
      <c r="M109" t="s">
        <v>425</v>
      </c>
      <c r="P109" t="s">
        <v>425</v>
      </c>
      <c r="R109">
        <v>44781</v>
      </c>
      <c r="S109">
        <v>44783</v>
      </c>
      <c r="T109">
        <v>44729</v>
      </c>
      <c r="U109" t="s">
        <v>100</v>
      </c>
      <c r="V109">
        <v>327557.67</v>
      </c>
      <c r="W109">
        <v>1.0015522702950601</v>
      </c>
      <c r="X109">
        <v>327050</v>
      </c>
      <c r="Y109">
        <v>226750</v>
      </c>
      <c r="Z109">
        <v>23750</v>
      </c>
      <c r="AA109">
        <v>24800</v>
      </c>
      <c r="AB109">
        <v>51750</v>
      </c>
      <c r="AC109">
        <v>0</v>
      </c>
      <c r="AD109">
        <v>327050</v>
      </c>
      <c r="AE109">
        <v>0</v>
      </c>
      <c r="AF109">
        <v>125355.32</v>
      </c>
      <c r="AG109">
        <v>6973.12</v>
      </c>
      <c r="AH109">
        <v>26310</v>
      </c>
      <c r="AI109">
        <v>14710</v>
      </c>
      <c r="AJ109">
        <v>0</v>
      </c>
      <c r="AK109">
        <v>173348.44</v>
      </c>
      <c r="AL109">
        <v>0</v>
      </c>
      <c r="AM109">
        <v>0</v>
      </c>
      <c r="AN109">
        <v>0</v>
      </c>
      <c r="AO109">
        <v>114558.55</v>
      </c>
      <c r="AP109">
        <v>0</v>
      </c>
      <c r="AQ109">
        <v>46247.46</v>
      </c>
      <c r="AR109">
        <v>12542.43</v>
      </c>
      <c r="AS109">
        <v>153701.56</v>
      </c>
    </row>
    <row r="110" spans="1:45" x14ac:dyDescent="0.25">
      <c r="A110">
        <v>177242</v>
      </c>
      <c r="B110">
        <v>0</v>
      </c>
      <c r="C110" t="s">
        <v>238</v>
      </c>
      <c r="D110" t="s">
        <v>224</v>
      </c>
      <c r="E110" t="s">
        <v>224</v>
      </c>
      <c r="F110" t="s">
        <v>239</v>
      </c>
      <c r="G110" t="s">
        <v>424</v>
      </c>
      <c r="H110" t="s">
        <v>424</v>
      </c>
      <c r="I110" t="s">
        <v>424</v>
      </c>
      <c r="J110" t="s">
        <v>425</v>
      </c>
      <c r="K110" t="s">
        <v>424</v>
      </c>
      <c r="L110" t="s">
        <v>424</v>
      </c>
      <c r="M110" t="s">
        <v>424</v>
      </c>
      <c r="P110" t="s">
        <v>425</v>
      </c>
      <c r="R110">
        <v>44811</v>
      </c>
      <c r="S110">
        <v>44777</v>
      </c>
      <c r="T110">
        <v>44776</v>
      </c>
      <c r="U110" t="s">
        <v>100</v>
      </c>
      <c r="V110">
        <v>345651.17</v>
      </c>
      <c r="W110">
        <v>1.1713812186525701</v>
      </c>
      <c r="X110">
        <v>295080</v>
      </c>
      <c r="Y110">
        <v>250800</v>
      </c>
      <c r="Z110">
        <v>0</v>
      </c>
      <c r="AA110">
        <v>19200</v>
      </c>
      <c r="AB110">
        <v>0</v>
      </c>
      <c r="AC110">
        <v>25080</v>
      </c>
      <c r="AD110">
        <v>295080</v>
      </c>
      <c r="AE110">
        <v>0</v>
      </c>
      <c r="AF110">
        <v>137085.14000000001</v>
      </c>
      <c r="AG110">
        <v>0</v>
      </c>
      <c r="AH110">
        <v>13992.44</v>
      </c>
      <c r="AI110">
        <v>0</v>
      </c>
      <c r="AJ110">
        <v>11880</v>
      </c>
      <c r="AK110">
        <v>162957.57999999999</v>
      </c>
      <c r="AL110">
        <v>0</v>
      </c>
      <c r="AM110">
        <v>0</v>
      </c>
      <c r="AN110">
        <v>0</v>
      </c>
      <c r="AO110">
        <v>162957.57999999999</v>
      </c>
      <c r="AP110">
        <v>0</v>
      </c>
      <c r="AQ110">
        <v>0</v>
      </c>
      <c r="AR110">
        <v>0</v>
      </c>
      <c r="AS110">
        <v>132122.42000000001</v>
      </c>
    </row>
    <row r="111" spans="1:45" x14ac:dyDescent="0.25">
      <c r="A111">
        <v>177244</v>
      </c>
      <c r="B111">
        <v>0</v>
      </c>
      <c r="C111" t="s">
        <v>240</v>
      </c>
      <c r="D111" t="s">
        <v>211</v>
      </c>
      <c r="E111" t="s">
        <v>211</v>
      </c>
      <c r="F111" t="s">
        <v>240</v>
      </c>
      <c r="G111" t="s">
        <v>425</v>
      </c>
      <c r="H111" t="s">
        <v>425</v>
      </c>
      <c r="I111" t="s">
        <v>425</v>
      </c>
      <c r="J111" t="s">
        <v>425</v>
      </c>
      <c r="K111" t="s">
        <v>425</v>
      </c>
      <c r="L111" t="s">
        <v>424</v>
      </c>
      <c r="M111" t="s">
        <v>424</v>
      </c>
      <c r="N111" t="s">
        <v>425</v>
      </c>
      <c r="O111">
        <v>171993</v>
      </c>
      <c r="P111" t="s">
        <v>425</v>
      </c>
      <c r="R111">
        <v>44768</v>
      </c>
      <c r="S111">
        <v>44734</v>
      </c>
      <c r="T111">
        <v>44726</v>
      </c>
      <c r="U111" t="s">
        <v>100</v>
      </c>
      <c r="V111">
        <v>1397484.46</v>
      </c>
      <c r="W111">
        <v>1.1657340482036</v>
      </c>
      <c r="X111">
        <v>1198802.1299999999</v>
      </c>
      <c r="Y111">
        <v>942452.11</v>
      </c>
      <c r="Z111">
        <v>14625</v>
      </c>
      <c r="AA111">
        <v>132743.01</v>
      </c>
      <c r="AB111">
        <v>0</v>
      </c>
      <c r="AC111">
        <v>108982.01</v>
      </c>
      <c r="AD111">
        <v>1198802.1299999999</v>
      </c>
      <c r="AE111">
        <v>0</v>
      </c>
      <c r="AF111">
        <v>723405.56</v>
      </c>
      <c r="AG111">
        <v>5151.95</v>
      </c>
      <c r="AH111">
        <v>63825.56</v>
      </c>
      <c r="AI111">
        <v>0</v>
      </c>
      <c r="AJ111">
        <v>91514.71</v>
      </c>
      <c r="AK111">
        <v>883897.78</v>
      </c>
      <c r="AL111">
        <v>157962.85</v>
      </c>
      <c r="AM111">
        <v>188866</v>
      </c>
      <c r="AN111">
        <v>311770.27</v>
      </c>
      <c r="AO111">
        <v>116156.46</v>
      </c>
      <c r="AP111">
        <v>0</v>
      </c>
      <c r="AQ111">
        <v>109142.21</v>
      </c>
      <c r="AR111">
        <v>0</v>
      </c>
      <c r="AS111">
        <v>314904.34999999998</v>
      </c>
    </row>
    <row r="112" spans="1:45" x14ac:dyDescent="0.25">
      <c r="A112">
        <v>177245</v>
      </c>
      <c r="B112">
        <v>0</v>
      </c>
      <c r="C112" t="s">
        <v>241</v>
      </c>
      <c r="D112" t="s">
        <v>211</v>
      </c>
      <c r="E112" t="s">
        <v>211</v>
      </c>
      <c r="F112" t="s">
        <v>241</v>
      </c>
      <c r="G112" t="s">
        <v>424</v>
      </c>
      <c r="H112" t="s">
        <v>424</v>
      </c>
      <c r="I112" t="s">
        <v>424</v>
      </c>
      <c r="J112" t="s">
        <v>424</v>
      </c>
      <c r="K112" t="s">
        <v>425</v>
      </c>
      <c r="L112" t="s">
        <v>424</v>
      </c>
      <c r="M112" t="s">
        <v>424</v>
      </c>
      <c r="N112" t="s">
        <v>425</v>
      </c>
      <c r="O112">
        <v>170897</v>
      </c>
      <c r="P112" t="s">
        <v>425</v>
      </c>
      <c r="R112">
        <v>44775</v>
      </c>
      <c r="S112">
        <v>44734</v>
      </c>
      <c r="T112">
        <v>44733</v>
      </c>
      <c r="U112" t="s">
        <v>100</v>
      </c>
      <c r="V112">
        <v>386946.14</v>
      </c>
      <c r="W112">
        <v>1.0845224310596899</v>
      </c>
      <c r="X112">
        <v>356789.43</v>
      </c>
      <c r="Y112">
        <v>120203</v>
      </c>
      <c r="Z112">
        <v>3400</v>
      </c>
      <c r="AA112">
        <v>109850.2</v>
      </c>
      <c r="AB112">
        <v>90900.800000000003</v>
      </c>
      <c r="AC112">
        <v>32435.43</v>
      </c>
      <c r="AD112">
        <v>356789.43</v>
      </c>
      <c r="AE112">
        <v>0</v>
      </c>
      <c r="AF112">
        <v>81516.67</v>
      </c>
      <c r="AG112">
        <v>995.04</v>
      </c>
      <c r="AH112">
        <v>73241.3</v>
      </c>
      <c r="AI112">
        <v>79902.179999999993</v>
      </c>
      <c r="AJ112">
        <v>26644.21</v>
      </c>
      <c r="AK112">
        <v>262299.40000000002</v>
      </c>
      <c r="AL112">
        <v>0</v>
      </c>
      <c r="AM112">
        <v>0</v>
      </c>
      <c r="AN112">
        <v>0</v>
      </c>
      <c r="AO112">
        <v>0</v>
      </c>
      <c r="AP112">
        <v>0</v>
      </c>
      <c r="AQ112">
        <v>262299.40000000002</v>
      </c>
      <c r="AR112">
        <v>0</v>
      </c>
      <c r="AS112">
        <v>94490.03</v>
      </c>
    </row>
    <row r="113" spans="1:45" x14ac:dyDescent="0.25">
      <c r="A113">
        <v>177246</v>
      </c>
      <c r="B113">
        <v>1</v>
      </c>
      <c r="C113" t="s">
        <v>242</v>
      </c>
      <c r="D113" t="s">
        <v>211</v>
      </c>
      <c r="E113" t="s">
        <v>211</v>
      </c>
      <c r="F113" t="s">
        <v>243</v>
      </c>
      <c r="G113" t="s">
        <v>425</v>
      </c>
      <c r="H113" t="s">
        <v>425</v>
      </c>
      <c r="I113" t="s">
        <v>425</v>
      </c>
      <c r="J113" t="s">
        <v>425</v>
      </c>
      <c r="K113" t="s">
        <v>424</v>
      </c>
      <c r="L113" t="s">
        <v>424</v>
      </c>
      <c r="M113" t="s">
        <v>424</v>
      </c>
      <c r="P113" t="s">
        <v>425</v>
      </c>
      <c r="R113">
        <v>44769</v>
      </c>
      <c r="S113">
        <v>44734</v>
      </c>
      <c r="T113">
        <v>44726</v>
      </c>
      <c r="U113" t="s">
        <v>100</v>
      </c>
      <c r="V113">
        <v>952337.09</v>
      </c>
      <c r="W113">
        <v>1.128904532275</v>
      </c>
      <c r="X113">
        <v>843594</v>
      </c>
      <c r="Y113">
        <v>681075</v>
      </c>
      <c r="Z113">
        <v>33211</v>
      </c>
      <c r="AA113">
        <v>71498</v>
      </c>
      <c r="AB113">
        <v>57810</v>
      </c>
      <c r="AC113">
        <v>0</v>
      </c>
      <c r="AD113">
        <v>843594</v>
      </c>
      <c r="AE113">
        <v>0</v>
      </c>
      <c r="AF113">
        <v>368698.34</v>
      </c>
      <c r="AG113">
        <v>30657.9</v>
      </c>
      <c r="AH113">
        <v>57090.79</v>
      </c>
      <c r="AI113">
        <v>43087.21</v>
      </c>
      <c r="AJ113">
        <v>0</v>
      </c>
      <c r="AK113">
        <v>499534.24</v>
      </c>
      <c r="AL113">
        <v>125476.55</v>
      </c>
      <c r="AM113">
        <v>79079.820000000007</v>
      </c>
      <c r="AN113">
        <v>146370.5</v>
      </c>
      <c r="AO113">
        <v>148607.37</v>
      </c>
      <c r="AP113">
        <v>0</v>
      </c>
      <c r="AQ113">
        <v>0</v>
      </c>
      <c r="AR113">
        <v>0</v>
      </c>
      <c r="AS113">
        <v>344059.76</v>
      </c>
    </row>
    <row r="114" spans="1:45" x14ac:dyDescent="0.25">
      <c r="A114">
        <v>177247</v>
      </c>
      <c r="B114">
        <v>0</v>
      </c>
      <c r="C114" t="s">
        <v>152</v>
      </c>
      <c r="D114" t="s">
        <v>211</v>
      </c>
      <c r="E114" t="s">
        <v>211</v>
      </c>
      <c r="F114" t="s">
        <v>152</v>
      </c>
      <c r="G114" t="s">
        <v>424</v>
      </c>
      <c r="H114" t="s">
        <v>424</v>
      </c>
      <c r="I114" t="s">
        <v>424</v>
      </c>
      <c r="J114" t="s">
        <v>425</v>
      </c>
      <c r="K114" t="s">
        <v>424</v>
      </c>
      <c r="L114" t="s">
        <v>424</v>
      </c>
      <c r="M114" t="s">
        <v>424</v>
      </c>
      <c r="P114" t="s">
        <v>425</v>
      </c>
      <c r="R114">
        <v>44775</v>
      </c>
      <c r="S114">
        <v>44734</v>
      </c>
      <c r="T114">
        <v>44726</v>
      </c>
      <c r="U114" t="s">
        <v>100</v>
      </c>
      <c r="V114">
        <v>96691.48</v>
      </c>
      <c r="W114">
        <v>1</v>
      </c>
      <c r="X114">
        <v>96691.48</v>
      </c>
      <c r="Y114">
        <v>82608.53</v>
      </c>
      <c r="Z114">
        <v>1500</v>
      </c>
      <c r="AA114">
        <v>12582.95</v>
      </c>
      <c r="AB114">
        <v>0</v>
      </c>
      <c r="AC114">
        <v>0</v>
      </c>
      <c r="AD114">
        <v>96691.48</v>
      </c>
      <c r="AE114">
        <v>0</v>
      </c>
      <c r="AF114">
        <v>14977.68</v>
      </c>
      <c r="AG114">
        <v>0</v>
      </c>
      <c r="AH114">
        <v>942.91</v>
      </c>
      <c r="AI114">
        <v>0</v>
      </c>
      <c r="AJ114">
        <v>0</v>
      </c>
      <c r="AK114">
        <v>15920.59</v>
      </c>
      <c r="AL114">
        <v>0</v>
      </c>
      <c r="AM114">
        <v>0</v>
      </c>
      <c r="AN114">
        <v>0</v>
      </c>
      <c r="AO114">
        <v>15920.59</v>
      </c>
      <c r="AP114">
        <v>0</v>
      </c>
      <c r="AQ114">
        <v>0</v>
      </c>
      <c r="AR114">
        <v>0</v>
      </c>
      <c r="AS114">
        <v>80770.89</v>
      </c>
    </row>
    <row r="115" spans="1:45" x14ac:dyDescent="0.25">
      <c r="A115">
        <v>177248</v>
      </c>
      <c r="B115">
        <v>2</v>
      </c>
      <c r="C115" t="s">
        <v>157</v>
      </c>
      <c r="D115" t="s">
        <v>211</v>
      </c>
      <c r="E115" t="s">
        <v>211</v>
      </c>
      <c r="F115" t="s">
        <v>158</v>
      </c>
      <c r="G115" t="s">
        <v>425</v>
      </c>
      <c r="H115" t="s">
        <v>424</v>
      </c>
      <c r="I115" t="s">
        <v>424</v>
      </c>
      <c r="J115" t="s">
        <v>425</v>
      </c>
      <c r="K115" t="s">
        <v>425</v>
      </c>
      <c r="L115" t="s">
        <v>424</v>
      </c>
      <c r="M115" t="s">
        <v>424</v>
      </c>
      <c r="P115" t="s">
        <v>425</v>
      </c>
      <c r="R115">
        <v>44768</v>
      </c>
      <c r="S115">
        <v>44782</v>
      </c>
      <c r="T115">
        <v>44729</v>
      </c>
      <c r="U115" t="s">
        <v>100</v>
      </c>
      <c r="V115">
        <v>880443.64</v>
      </c>
      <c r="W115">
        <v>1.2230134496751699</v>
      </c>
      <c r="X115">
        <v>719896.94</v>
      </c>
      <c r="Y115">
        <v>476571.78</v>
      </c>
      <c r="Z115">
        <v>16557.63</v>
      </c>
      <c r="AA115">
        <v>154777.84</v>
      </c>
      <c r="AB115">
        <v>0</v>
      </c>
      <c r="AC115">
        <v>71989.69</v>
      </c>
      <c r="AD115">
        <v>719896.94</v>
      </c>
      <c r="AE115">
        <v>0</v>
      </c>
      <c r="AF115">
        <v>317790.25</v>
      </c>
      <c r="AG115">
        <v>11870.26</v>
      </c>
      <c r="AH115">
        <v>42425.58</v>
      </c>
      <c r="AI115">
        <v>0</v>
      </c>
      <c r="AJ115">
        <v>40203.480000000003</v>
      </c>
      <c r="AK115">
        <v>412289.57</v>
      </c>
      <c r="AL115">
        <v>64820.57</v>
      </c>
      <c r="AM115">
        <v>0</v>
      </c>
      <c r="AN115">
        <v>0</v>
      </c>
      <c r="AO115">
        <v>306971.96000000002</v>
      </c>
      <c r="AP115">
        <v>0</v>
      </c>
      <c r="AQ115">
        <v>40497.03</v>
      </c>
      <c r="AR115">
        <v>0</v>
      </c>
      <c r="AS115">
        <v>307607.37</v>
      </c>
    </row>
    <row r="116" spans="1:45" x14ac:dyDescent="0.25">
      <c r="A116">
        <v>177249</v>
      </c>
      <c r="B116">
        <v>0</v>
      </c>
      <c r="C116" t="s">
        <v>206</v>
      </c>
      <c r="D116" t="s">
        <v>211</v>
      </c>
      <c r="E116" t="s">
        <v>211</v>
      </c>
      <c r="F116" t="s">
        <v>206</v>
      </c>
      <c r="G116" t="s">
        <v>424</v>
      </c>
      <c r="H116" t="s">
        <v>424</v>
      </c>
      <c r="I116" t="s">
        <v>425</v>
      </c>
      <c r="J116" t="s">
        <v>425</v>
      </c>
      <c r="K116" t="s">
        <v>425</v>
      </c>
      <c r="L116" t="s">
        <v>424</v>
      </c>
      <c r="M116" t="s">
        <v>424</v>
      </c>
      <c r="P116" t="s">
        <v>425</v>
      </c>
      <c r="R116">
        <v>44799</v>
      </c>
      <c r="S116">
        <v>44734</v>
      </c>
      <c r="T116">
        <v>44734</v>
      </c>
      <c r="U116" t="s">
        <v>100</v>
      </c>
      <c r="V116">
        <v>2549769.2599999998</v>
      </c>
      <c r="W116">
        <v>1.1689540169811701</v>
      </c>
      <c r="X116">
        <v>2181240</v>
      </c>
      <c r="Y116">
        <v>544537.19999999995</v>
      </c>
      <c r="Z116">
        <v>30000</v>
      </c>
      <c r="AA116">
        <v>238734</v>
      </c>
      <c r="AB116">
        <v>1288976.8</v>
      </c>
      <c r="AC116">
        <v>78992</v>
      </c>
      <c r="AD116">
        <v>2181240</v>
      </c>
      <c r="AE116">
        <v>0</v>
      </c>
      <c r="AF116">
        <v>319163.62</v>
      </c>
      <c r="AG116">
        <v>5142.2</v>
      </c>
      <c r="AH116">
        <v>200382.39</v>
      </c>
      <c r="AI116">
        <v>1272143.4099999999</v>
      </c>
      <c r="AJ116">
        <v>71235.14</v>
      </c>
      <c r="AK116">
        <v>1868066.76</v>
      </c>
      <c r="AL116">
        <v>0</v>
      </c>
      <c r="AM116">
        <v>0</v>
      </c>
      <c r="AN116">
        <v>1192526.3600000001</v>
      </c>
      <c r="AO116">
        <v>675540.42</v>
      </c>
      <c r="AP116">
        <v>0</v>
      </c>
      <c r="AQ116">
        <v>0</v>
      </c>
      <c r="AR116">
        <v>0</v>
      </c>
      <c r="AS116">
        <v>313173.24</v>
      </c>
    </row>
    <row r="117" spans="1:45" x14ac:dyDescent="0.25">
      <c r="A117">
        <v>177250</v>
      </c>
      <c r="B117">
        <v>0</v>
      </c>
      <c r="C117" t="s">
        <v>244</v>
      </c>
      <c r="D117" t="s">
        <v>211</v>
      </c>
      <c r="E117" t="s">
        <v>211</v>
      </c>
      <c r="F117" t="s">
        <v>244</v>
      </c>
      <c r="G117" t="s">
        <v>424</v>
      </c>
      <c r="H117" t="s">
        <v>424</v>
      </c>
      <c r="I117" t="s">
        <v>424</v>
      </c>
      <c r="J117" t="s">
        <v>424</v>
      </c>
      <c r="K117" t="s">
        <v>424</v>
      </c>
      <c r="L117" t="s">
        <v>425</v>
      </c>
      <c r="M117" t="s">
        <v>424</v>
      </c>
      <c r="P117" t="s">
        <v>425</v>
      </c>
      <c r="R117">
        <v>44768</v>
      </c>
      <c r="S117">
        <v>44734</v>
      </c>
      <c r="T117">
        <v>44727</v>
      </c>
      <c r="U117" t="s">
        <v>100</v>
      </c>
      <c r="V117">
        <v>1256112.26</v>
      </c>
      <c r="W117">
        <v>1.1633869896389799</v>
      </c>
      <c r="X117">
        <v>1079702.8600000001</v>
      </c>
      <c r="Y117">
        <v>624502.30000000005</v>
      </c>
      <c r="Z117">
        <v>3000</v>
      </c>
      <c r="AA117">
        <v>383425.56</v>
      </c>
      <c r="AB117">
        <v>68775</v>
      </c>
      <c r="AC117">
        <v>0</v>
      </c>
      <c r="AD117">
        <v>1079702.8600000001</v>
      </c>
      <c r="AE117">
        <v>0</v>
      </c>
      <c r="AF117">
        <v>394488.78</v>
      </c>
      <c r="AG117">
        <v>1017.15</v>
      </c>
      <c r="AH117">
        <v>236530.56</v>
      </c>
      <c r="AI117">
        <v>53510.6</v>
      </c>
      <c r="AJ117">
        <v>0</v>
      </c>
      <c r="AK117">
        <v>685547.09</v>
      </c>
      <c r="AL117">
        <v>0</v>
      </c>
      <c r="AM117">
        <v>0</v>
      </c>
      <c r="AN117">
        <v>0</v>
      </c>
      <c r="AO117">
        <v>0</v>
      </c>
      <c r="AP117">
        <v>685547.09</v>
      </c>
      <c r="AQ117">
        <v>0</v>
      </c>
      <c r="AR117">
        <v>0</v>
      </c>
      <c r="AS117">
        <v>394155.77</v>
      </c>
    </row>
    <row r="118" spans="1:45" x14ac:dyDescent="0.25">
      <c r="A118">
        <v>177251</v>
      </c>
      <c r="B118">
        <v>0</v>
      </c>
      <c r="C118" t="s">
        <v>159</v>
      </c>
      <c r="D118" t="s">
        <v>211</v>
      </c>
      <c r="E118" t="s">
        <v>211</v>
      </c>
      <c r="F118" t="s">
        <v>159</v>
      </c>
      <c r="G118" t="s">
        <v>424</v>
      </c>
      <c r="H118" t="s">
        <v>424</v>
      </c>
      <c r="I118" t="s">
        <v>424</v>
      </c>
      <c r="J118" t="s">
        <v>425</v>
      </c>
      <c r="K118" t="s">
        <v>425</v>
      </c>
      <c r="L118" t="s">
        <v>424</v>
      </c>
      <c r="M118" t="s">
        <v>424</v>
      </c>
      <c r="N118" t="s">
        <v>425</v>
      </c>
      <c r="O118">
        <v>170896</v>
      </c>
      <c r="P118" t="s">
        <v>425</v>
      </c>
      <c r="R118">
        <v>44768</v>
      </c>
      <c r="S118">
        <v>44734</v>
      </c>
      <c r="T118">
        <v>44727</v>
      </c>
      <c r="U118" t="s">
        <v>100</v>
      </c>
      <c r="V118">
        <v>1990016.37</v>
      </c>
      <c r="W118">
        <v>1.1421119795426999</v>
      </c>
      <c r="X118">
        <v>1742400.4</v>
      </c>
      <c r="Y118">
        <v>1059249.58</v>
      </c>
      <c r="Z118">
        <v>6500</v>
      </c>
      <c r="AA118">
        <v>329250.78000000003</v>
      </c>
      <c r="AB118">
        <v>189000</v>
      </c>
      <c r="AC118">
        <v>158400.04</v>
      </c>
      <c r="AD118">
        <v>1742400.4</v>
      </c>
      <c r="AE118">
        <v>0</v>
      </c>
      <c r="AF118">
        <v>598792.44999999995</v>
      </c>
      <c r="AG118">
        <v>7652.04</v>
      </c>
      <c r="AH118">
        <v>236667.24</v>
      </c>
      <c r="AI118">
        <v>132203.45000000001</v>
      </c>
      <c r="AJ118">
        <v>97531.51</v>
      </c>
      <c r="AK118">
        <v>1072846.69</v>
      </c>
      <c r="AL118">
        <v>0</v>
      </c>
      <c r="AM118">
        <v>0</v>
      </c>
      <c r="AN118">
        <v>0</v>
      </c>
      <c r="AO118">
        <v>1009078.89</v>
      </c>
      <c r="AP118">
        <v>0</v>
      </c>
      <c r="AQ118">
        <v>63767.8</v>
      </c>
      <c r="AR118">
        <v>0</v>
      </c>
      <c r="AS118">
        <v>669553.71</v>
      </c>
    </row>
    <row r="119" spans="1:45" x14ac:dyDescent="0.25">
      <c r="A119">
        <v>177254</v>
      </c>
      <c r="B119">
        <v>0</v>
      </c>
      <c r="C119" t="s">
        <v>245</v>
      </c>
      <c r="D119" t="s">
        <v>214</v>
      </c>
      <c r="E119" t="s">
        <v>214</v>
      </c>
      <c r="G119" t="s">
        <v>425</v>
      </c>
      <c r="H119" t="s">
        <v>425</v>
      </c>
      <c r="I119" t="s">
        <v>425</v>
      </c>
      <c r="J119" t="s">
        <v>425</v>
      </c>
      <c r="K119" t="s">
        <v>425</v>
      </c>
      <c r="L119" t="s">
        <v>424</v>
      </c>
      <c r="M119" t="s">
        <v>424</v>
      </c>
      <c r="P119" t="s">
        <v>425</v>
      </c>
      <c r="R119">
        <v>44831</v>
      </c>
      <c r="S119">
        <v>44819</v>
      </c>
      <c r="T119">
        <v>44802</v>
      </c>
      <c r="U119" t="s">
        <v>100</v>
      </c>
      <c r="V119">
        <v>468006.14</v>
      </c>
      <c r="W119">
        <v>1.0710902816790899</v>
      </c>
      <c r="X119">
        <v>436943.69</v>
      </c>
      <c r="Y119">
        <v>282097.2</v>
      </c>
      <c r="Z119">
        <v>9736.8799999999992</v>
      </c>
      <c r="AA119">
        <v>105387.46</v>
      </c>
      <c r="AB119">
        <v>0</v>
      </c>
      <c r="AC119">
        <v>39722.15</v>
      </c>
      <c r="AD119">
        <v>436943.69</v>
      </c>
      <c r="AE119">
        <v>0</v>
      </c>
      <c r="AF119">
        <v>42766.22</v>
      </c>
      <c r="AG119">
        <v>1084</v>
      </c>
      <c r="AH119">
        <v>6714.68</v>
      </c>
      <c r="AI119">
        <v>0</v>
      </c>
      <c r="AJ119">
        <v>5056.49</v>
      </c>
      <c r="AK119">
        <v>55621.39</v>
      </c>
      <c r="AL119">
        <v>16841.27</v>
      </c>
      <c r="AM119">
        <v>18428.52</v>
      </c>
      <c r="AN119">
        <v>16841.28</v>
      </c>
      <c r="AO119">
        <v>0</v>
      </c>
      <c r="AP119">
        <v>0</v>
      </c>
      <c r="AQ119">
        <v>3510.32</v>
      </c>
      <c r="AR119">
        <v>0</v>
      </c>
      <c r="AS119">
        <v>381322.3</v>
      </c>
    </row>
    <row r="120" spans="1:45" x14ac:dyDescent="0.25">
      <c r="A120">
        <v>177284</v>
      </c>
      <c r="B120">
        <v>0</v>
      </c>
      <c r="C120" t="s">
        <v>247</v>
      </c>
      <c r="D120" t="s">
        <v>246</v>
      </c>
      <c r="E120" t="s">
        <v>246</v>
      </c>
      <c r="F120" t="s">
        <v>248</v>
      </c>
      <c r="G120" t="s">
        <v>425</v>
      </c>
      <c r="H120" t="s">
        <v>425</v>
      </c>
      <c r="I120" t="s">
        <v>425</v>
      </c>
      <c r="J120" t="s">
        <v>425</v>
      </c>
      <c r="K120" t="s">
        <v>425</v>
      </c>
      <c r="L120" t="s">
        <v>425</v>
      </c>
      <c r="M120" t="s">
        <v>425</v>
      </c>
      <c r="P120" t="s">
        <v>424</v>
      </c>
      <c r="Q120">
        <v>45187</v>
      </c>
      <c r="R120">
        <v>44775</v>
      </c>
      <c r="S120">
        <v>44764</v>
      </c>
      <c r="T120">
        <v>44764</v>
      </c>
      <c r="U120" t="s">
        <v>100</v>
      </c>
      <c r="V120">
        <v>513460</v>
      </c>
      <c r="W120">
        <v>0.83333333333333304</v>
      </c>
      <c r="X120">
        <v>616152</v>
      </c>
      <c r="Y120">
        <v>310694</v>
      </c>
      <c r="Z120">
        <v>119781</v>
      </c>
      <c r="AA120">
        <v>121400</v>
      </c>
      <c r="AB120">
        <v>0</v>
      </c>
      <c r="AC120">
        <v>64277</v>
      </c>
      <c r="AD120">
        <v>616152</v>
      </c>
      <c r="AE120">
        <v>0</v>
      </c>
      <c r="AF120">
        <v>249109.25</v>
      </c>
      <c r="AG120">
        <v>2461.36</v>
      </c>
      <c r="AH120">
        <v>139268.67000000001</v>
      </c>
      <c r="AI120">
        <v>0</v>
      </c>
      <c r="AJ120">
        <v>32510.65</v>
      </c>
      <c r="AK120">
        <v>423349.93</v>
      </c>
      <c r="AL120">
        <v>41097.97</v>
      </c>
      <c r="AM120">
        <v>38614.97</v>
      </c>
      <c r="AN120">
        <v>40577.4</v>
      </c>
      <c r="AO120">
        <v>167935.68</v>
      </c>
      <c r="AP120">
        <v>41557.69</v>
      </c>
      <c r="AQ120">
        <v>63639.519999999997</v>
      </c>
      <c r="AR120">
        <v>29926.7</v>
      </c>
      <c r="AS120">
        <v>192802.07</v>
      </c>
    </row>
    <row r="121" spans="1:45" x14ac:dyDescent="0.25">
      <c r="A121">
        <v>177286</v>
      </c>
      <c r="B121">
        <v>1</v>
      </c>
      <c r="C121" t="s">
        <v>127</v>
      </c>
      <c r="D121" t="s">
        <v>246</v>
      </c>
      <c r="E121" t="s">
        <v>246</v>
      </c>
      <c r="F121" t="s">
        <v>127</v>
      </c>
      <c r="G121" t="s">
        <v>424</v>
      </c>
      <c r="H121" t="s">
        <v>424</v>
      </c>
      <c r="I121" t="s">
        <v>424</v>
      </c>
      <c r="J121" t="s">
        <v>424</v>
      </c>
      <c r="K121" t="s">
        <v>425</v>
      </c>
      <c r="L121" t="s">
        <v>425</v>
      </c>
      <c r="M121" t="s">
        <v>424</v>
      </c>
      <c r="P121" t="s">
        <v>425</v>
      </c>
      <c r="R121">
        <v>44775</v>
      </c>
      <c r="S121">
        <v>44764</v>
      </c>
      <c r="T121">
        <v>44764</v>
      </c>
      <c r="U121" t="s">
        <v>100</v>
      </c>
      <c r="V121">
        <v>573444.92000000004</v>
      </c>
      <c r="W121">
        <v>1.11017461152111</v>
      </c>
      <c r="X121">
        <v>516535.79</v>
      </c>
      <c r="Y121">
        <v>109749.15</v>
      </c>
      <c r="Z121">
        <v>0</v>
      </c>
      <c r="AA121">
        <v>9413.1299999999992</v>
      </c>
      <c r="AB121">
        <v>350500</v>
      </c>
      <c r="AC121">
        <v>46873.51</v>
      </c>
      <c r="AD121">
        <v>516535.79</v>
      </c>
      <c r="AE121">
        <v>0</v>
      </c>
      <c r="AF121">
        <v>89541.04</v>
      </c>
      <c r="AG121">
        <v>0</v>
      </c>
      <c r="AH121">
        <v>7182.66</v>
      </c>
      <c r="AI121">
        <v>350500</v>
      </c>
      <c r="AJ121">
        <v>27722.37</v>
      </c>
      <c r="AK121">
        <v>474946.07</v>
      </c>
      <c r="AL121">
        <v>0</v>
      </c>
      <c r="AM121">
        <v>0</v>
      </c>
      <c r="AN121">
        <v>0</v>
      </c>
      <c r="AO121">
        <v>0</v>
      </c>
      <c r="AP121">
        <v>350500</v>
      </c>
      <c r="AQ121">
        <v>124446.07</v>
      </c>
      <c r="AR121">
        <v>0</v>
      </c>
      <c r="AS121">
        <v>41589.72</v>
      </c>
    </row>
    <row r="122" spans="1:45" x14ac:dyDescent="0.25">
      <c r="A122">
        <v>177287</v>
      </c>
      <c r="B122">
        <v>0</v>
      </c>
      <c r="C122" t="s">
        <v>104</v>
      </c>
      <c r="D122" t="s">
        <v>249</v>
      </c>
      <c r="E122" t="s">
        <v>249</v>
      </c>
      <c r="F122" t="s">
        <v>104</v>
      </c>
      <c r="G122" t="s">
        <v>425</v>
      </c>
      <c r="H122" t="s">
        <v>425</v>
      </c>
      <c r="I122" t="s">
        <v>425</v>
      </c>
      <c r="J122" t="s">
        <v>425</v>
      </c>
      <c r="K122" t="s">
        <v>424</v>
      </c>
      <c r="L122" t="s">
        <v>425</v>
      </c>
      <c r="M122" t="s">
        <v>425</v>
      </c>
      <c r="N122" t="s">
        <v>425</v>
      </c>
      <c r="O122">
        <v>170901</v>
      </c>
      <c r="P122" t="s">
        <v>425</v>
      </c>
      <c r="R122">
        <v>44771</v>
      </c>
      <c r="S122">
        <v>44749</v>
      </c>
      <c r="T122">
        <v>44748</v>
      </c>
      <c r="U122" t="s">
        <v>100</v>
      </c>
      <c r="V122">
        <v>6061643.0300000003</v>
      </c>
      <c r="W122">
        <v>1.1033928941375899</v>
      </c>
      <c r="X122">
        <v>5493639.7199999997</v>
      </c>
      <c r="Y122">
        <v>2211329.39</v>
      </c>
      <c r="Z122">
        <v>48400</v>
      </c>
      <c r="AA122">
        <v>506733.33</v>
      </c>
      <c r="AB122">
        <v>2010670</v>
      </c>
      <c r="AC122">
        <v>716507</v>
      </c>
      <c r="AD122">
        <v>5493639.7199999997</v>
      </c>
      <c r="AE122">
        <v>0</v>
      </c>
      <c r="AF122">
        <v>476248.48</v>
      </c>
      <c r="AG122">
        <v>7664.53</v>
      </c>
      <c r="AH122">
        <v>157193.79</v>
      </c>
      <c r="AI122">
        <v>2091295.26</v>
      </c>
      <c r="AJ122">
        <v>318095.26</v>
      </c>
      <c r="AK122">
        <v>3050497.32</v>
      </c>
      <c r="AL122">
        <v>345161.95</v>
      </c>
      <c r="AM122">
        <v>91649.69</v>
      </c>
      <c r="AN122">
        <v>46721.15</v>
      </c>
      <c r="AO122">
        <v>741156.08</v>
      </c>
      <c r="AP122">
        <v>1787540.04</v>
      </c>
      <c r="AQ122">
        <v>0</v>
      </c>
      <c r="AR122">
        <v>38268.42</v>
      </c>
      <c r="AS122">
        <v>2443142.4</v>
      </c>
    </row>
    <row r="123" spans="1:45" x14ac:dyDescent="0.25">
      <c r="A123">
        <v>177288</v>
      </c>
      <c r="B123">
        <v>0</v>
      </c>
      <c r="C123" t="s">
        <v>124</v>
      </c>
      <c r="D123" t="s">
        <v>249</v>
      </c>
      <c r="E123" t="s">
        <v>249</v>
      </c>
      <c r="F123" t="s">
        <v>124</v>
      </c>
      <c r="G123" t="s">
        <v>425</v>
      </c>
      <c r="H123" t="s">
        <v>425</v>
      </c>
      <c r="I123" t="s">
        <v>425</v>
      </c>
      <c r="J123" t="s">
        <v>425</v>
      </c>
      <c r="K123" t="s">
        <v>424</v>
      </c>
      <c r="L123" t="s">
        <v>424</v>
      </c>
      <c r="M123" t="s">
        <v>424</v>
      </c>
      <c r="P123" t="s">
        <v>425</v>
      </c>
      <c r="R123">
        <v>44781</v>
      </c>
      <c r="S123">
        <v>44749</v>
      </c>
      <c r="T123">
        <v>44748</v>
      </c>
      <c r="U123" t="s">
        <v>100</v>
      </c>
      <c r="V123">
        <v>1334817.69</v>
      </c>
      <c r="W123">
        <v>1.1216204269480501</v>
      </c>
      <c r="X123">
        <v>1190079.69</v>
      </c>
      <c r="Y123">
        <v>908774.08</v>
      </c>
      <c r="Z123">
        <v>55242</v>
      </c>
      <c r="AA123">
        <v>40947</v>
      </c>
      <c r="AB123">
        <v>76927.55</v>
      </c>
      <c r="AC123">
        <v>108189.06</v>
      </c>
      <c r="AD123">
        <v>1190079.69</v>
      </c>
      <c r="AE123">
        <v>0</v>
      </c>
      <c r="AF123">
        <v>528050.67000000004</v>
      </c>
      <c r="AG123">
        <v>12218</v>
      </c>
      <c r="AH123">
        <v>31420.080000000002</v>
      </c>
      <c r="AI123">
        <v>58281.07</v>
      </c>
      <c r="AJ123">
        <v>63007.58</v>
      </c>
      <c r="AK123">
        <v>692977.4</v>
      </c>
      <c r="AL123">
        <v>42637.19</v>
      </c>
      <c r="AM123">
        <v>84433.36</v>
      </c>
      <c r="AN123">
        <v>197598.61</v>
      </c>
      <c r="AO123">
        <v>368308.24</v>
      </c>
      <c r="AP123">
        <v>0</v>
      </c>
      <c r="AQ123">
        <v>0</v>
      </c>
      <c r="AR123">
        <v>0</v>
      </c>
      <c r="AS123">
        <v>497102.29</v>
      </c>
    </row>
    <row r="124" spans="1:45" x14ac:dyDescent="0.25">
      <c r="A124">
        <v>177290</v>
      </c>
      <c r="B124">
        <v>0</v>
      </c>
      <c r="C124" t="s">
        <v>250</v>
      </c>
      <c r="D124" t="s">
        <v>249</v>
      </c>
      <c r="E124" t="s">
        <v>249</v>
      </c>
      <c r="F124" t="s">
        <v>251</v>
      </c>
      <c r="G124" t="s">
        <v>425</v>
      </c>
      <c r="H124" t="s">
        <v>425</v>
      </c>
      <c r="I124" t="s">
        <v>425</v>
      </c>
      <c r="J124" t="s">
        <v>425</v>
      </c>
      <c r="K124" t="s">
        <v>425</v>
      </c>
      <c r="L124" t="s">
        <v>424</v>
      </c>
      <c r="M124" t="s">
        <v>424</v>
      </c>
      <c r="N124" t="s">
        <v>425</v>
      </c>
      <c r="O124">
        <v>170856</v>
      </c>
      <c r="P124" t="s">
        <v>425</v>
      </c>
      <c r="R124">
        <v>44811</v>
      </c>
      <c r="S124">
        <v>44749</v>
      </c>
      <c r="T124">
        <v>44743</v>
      </c>
      <c r="U124" t="s">
        <v>100</v>
      </c>
      <c r="V124">
        <v>3261225.33</v>
      </c>
      <c r="W124">
        <v>1.1284337100516699</v>
      </c>
      <c r="X124">
        <v>2890046</v>
      </c>
      <c r="Y124">
        <v>1478919</v>
      </c>
      <c r="Z124">
        <v>20000</v>
      </c>
      <c r="AA124">
        <v>978396</v>
      </c>
      <c r="AB124">
        <v>150000</v>
      </c>
      <c r="AC124">
        <v>262731</v>
      </c>
      <c r="AD124">
        <v>2890046</v>
      </c>
      <c r="AE124">
        <v>0</v>
      </c>
      <c r="AF124">
        <v>1016674.73</v>
      </c>
      <c r="AG124">
        <v>7760.99</v>
      </c>
      <c r="AH124">
        <v>185574.65</v>
      </c>
      <c r="AI124">
        <v>80293.289999999994</v>
      </c>
      <c r="AJ124">
        <v>129005.59</v>
      </c>
      <c r="AK124">
        <v>1419309.25</v>
      </c>
      <c r="AL124">
        <v>0</v>
      </c>
      <c r="AM124">
        <v>0</v>
      </c>
      <c r="AN124">
        <v>403266.71</v>
      </c>
      <c r="AO124">
        <v>333548.37</v>
      </c>
      <c r="AP124">
        <v>0</v>
      </c>
      <c r="AQ124">
        <v>682494.17</v>
      </c>
      <c r="AR124">
        <v>0</v>
      </c>
      <c r="AS124">
        <v>1470736.75</v>
      </c>
    </row>
    <row r="125" spans="1:45" x14ac:dyDescent="0.25">
      <c r="A125">
        <v>177291</v>
      </c>
      <c r="B125">
        <v>0</v>
      </c>
      <c r="C125" t="s">
        <v>426</v>
      </c>
      <c r="D125" t="s">
        <v>249</v>
      </c>
      <c r="E125" t="s">
        <v>249</v>
      </c>
      <c r="F125" t="s">
        <v>107</v>
      </c>
      <c r="G125" t="s">
        <v>424</v>
      </c>
      <c r="H125" t="s">
        <v>424</v>
      </c>
      <c r="I125" t="s">
        <v>425</v>
      </c>
      <c r="J125" t="s">
        <v>425</v>
      </c>
      <c r="K125" t="s">
        <v>424</v>
      </c>
      <c r="L125" t="s">
        <v>424</v>
      </c>
      <c r="M125" t="s">
        <v>424</v>
      </c>
      <c r="P125" t="s">
        <v>425</v>
      </c>
      <c r="R125">
        <v>44781</v>
      </c>
      <c r="S125">
        <v>44749</v>
      </c>
      <c r="T125">
        <v>44748</v>
      </c>
      <c r="U125" t="s">
        <v>100</v>
      </c>
      <c r="V125">
        <v>464928.33</v>
      </c>
      <c r="W125">
        <v>1.13452496339678</v>
      </c>
      <c r="X125">
        <v>409800</v>
      </c>
      <c r="Y125">
        <v>357785</v>
      </c>
      <c r="Z125">
        <v>0</v>
      </c>
      <c r="AA125">
        <v>52015</v>
      </c>
      <c r="AB125">
        <v>0</v>
      </c>
      <c r="AC125">
        <v>0</v>
      </c>
      <c r="AD125">
        <v>409800</v>
      </c>
      <c r="AE125">
        <v>0</v>
      </c>
      <c r="AF125">
        <v>298150</v>
      </c>
      <c r="AG125">
        <v>0</v>
      </c>
      <c r="AH125">
        <v>0</v>
      </c>
      <c r="AI125">
        <v>0</v>
      </c>
      <c r="AJ125">
        <v>0</v>
      </c>
      <c r="AK125">
        <v>298150</v>
      </c>
      <c r="AL125">
        <v>0</v>
      </c>
      <c r="AM125">
        <v>2981</v>
      </c>
      <c r="AN125">
        <v>235539</v>
      </c>
      <c r="AO125">
        <v>59630</v>
      </c>
      <c r="AP125">
        <v>0</v>
      </c>
      <c r="AQ125">
        <v>0</v>
      </c>
      <c r="AR125">
        <v>0</v>
      </c>
      <c r="AS125">
        <v>111650</v>
      </c>
    </row>
    <row r="126" spans="1:45" x14ac:dyDescent="0.25">
      <c r="A126">
        <v>177292</v>
      </c>
      <c r="B126">
        <v>1</v>
      </c>
      <c r="C126" t="s">
        <v>252</v>
      </c>
      <c r="D126" t="s">
        <v>249</v>
      </c>
      <c r="E126" t="s">
        <v>249</v>
      </c>
      <c r="F126" t="s">
        <v>253</v>
      </c>
      <c r="G126" t="s">
        <v>424</v>
      </c>
      <c r="H126" t="s">
        <v>424</v>
      </c>
      <c r="I126" t="s">
        <v>425</v>
      </c>
      <c r="J126" t="s">
        <v>424</v>
      </c>
      <c r="K126" t="s">
        <v>424</v>
      </c>
      <c r="L126" t="s">
        <v>424</v>
      </c>
      <c r="M126" t="s">
        <v>424</v>
      </c>
      <c r="P126" t="s">
        <v>425</v>
      </c>
      <c r="R126">
        <v>44775</v>
      </c>
      <c r="S126">
        <v>44749</v>
      </c>
      <c r="T126">
        <v>44743</v>
      </c>
      <c r="U126" t="s">
        <v>100</v>
      </c>
      <c r="V126">
        <v>390400.83</v>
      </c>
      <c r="W126">
        <v>1.06337132117613</v>
      </c>
      <c r="X126">
        <v>367135</v>
      </c>
      <c r="Y126">
        <v>174862</v>
      </c>
      <c r="Z126">
        <v>9995</v>
      </c>
      <c r="AA126">
        <v>39569</v>
      </c>
      <c r="AB126">
        <v>142709</v>
      </c>
      <c r="AC126">
        <v>0</v>
      </c>
      <c r="AD126">
        <v>367135</v>
      </c>
      <c r="AE126">
        <v>0</v>
      </c>
      <c r="AF126">
        <v>129002.9</v>
      </c>
      <c r="AG126">
        <v>3105</v>
      </c>
      <c r="AH126">
        <v>14069.98</v>
      </c>
      <c r="AI126">
        <v>51583</v>
      </c>
      <c r="AJ126">
        <v>0</v>
      </c>
      <c r="AK126">
        <v>197760.88</v>
      </c>
      <c r="AL126">
        <v>0</v>
      </c>
      <c r="AM126">
        <v>0</v>
      </c>
      <c r="AN126">
        <v>197760.88</v>
      </c>
      <c r="AO126">
        <v>0</v>
      </c>
      <c r="AP126">
        <v>0</v>
      </c>
      <c r="AQ126">
        <v>0</v>
      </c>
      <c r="AR126">
        <v>0</v>
      </c>
      <c r="AS126">
        <v>169374.12</v>
      </c>
    </row>
    <row r="127" spans="1:45" x14ac:dyDescent="0.25">
      <c r="A127">
        <v>177301</v>
      </c>
      <c r="B127">
        <v>0</v>
      </c>
      <c r="C127" t="s">
        <v>138</v>
      </c>
      <c r="D127" t="s">
        <v>249</v>
      </c>
      <c r="E127" t="s">
        <v>249</v>
      </c>
      <c r="F127" t="s">
        <v>139</v>
      </c>
      <c r="G127" t="s">
        <v>424</v>
      </c>
      <c r="H127" t="s">
        <v>424</v>
      </c>
      <c r="I127" t="s">
        <v>425</v>
      </c>
      <c r="J127" t="s">
        <v>424</v>
      </c>
      <c r="K127" t="s">
        <v>424</v>
      </c>
      <c r="L127" t="s">
        <v>424</v>
      </c>
      <c r="M127" t="s">
        <v>424</v>
      </c>
      <c r="P127" t="s">
        <v>425</v>
      </c>
      <c r="R127">
        <v>44792</v>
      </c>
      <c r="S127">
        <v>44749</v>
      </c>
      <c r="T127">
        <v>44748</v>
      </c>
      <c r="U127" t="s">
        <v>100</v>
      </c>
      <c r="V127">
        <v>1170164</v>
      </c>
      <c r="W127">
        <v>1</v>
      </c>
      <c r="X127">
        <v>1170164</v>
      </c>
      <c r="Y127">
        <v>326300</v>
      </c>
      <c r="Z127">
        <v>0</v>
      </c>
      <c r="AA127">
        <v>843864</v>
      </c>
      <c r="AB127">
        <v>0</v>
      </c>
      <c r="AC127">
        <v>0</v>
      </c>
      <c r="AD127">
        <v>1170164</v>
      </c>
      <c r="AE127">
        <v>0</v>
      </c>
      <c r="AF127">
        <v>199801.05</v>
      </c>
      <c r="AG127">
        <v>0</v>
      </c>
      <c r="AH127">
        <v>144332.95000000001</v>
      </c>
      <c r="AI127">
        <v>22682</v>
      </c>
      <c r="AJ127">
        <v>0</v>
      </c>
      <c r="AK127">
        <v>366816</v>
      </c>
      <c r="AL127">
        <v>0</v>
      </c>
      <c r="AM127">
        <v>0</v>
      </c>
      <c r="AN127">
        <v>366816</v>
      </c>
      <c r="AO127">
        <v>0</v>
      </c>
      <c r="AP127">
        <v>0</v>
      </c>
      <c r="AQ127">
        <v>0</v>
      </c>
      <c r="AR127">
        <v>0</v>
      </c>
      <c r="AS127">
        <v>803348</v>
      </c>
    </row>
    <row r="128" spans="1:45" x14ac:dyDescent="0.25">
      <c r="A128">
        <v>177305</v>
      </c>
      <c r="B128">
        <v>0</v>
      </c>
      <c r="C128" t="s">
        <v>254</v>
      </c>
      <c r="D128" t="s">
        <v>246</v>
      </c>
      <c r="E128" t="s">
        <v>246</v>
      </c>
      <c r="F128" t="s">
        <v>255</v>
      </c>
      <c r="G128" t="s">
        <v>425</v>
      </c>
      <c r="H128" t="s">
        <v>425</v>
      </c>
      <c r="I128" t="s">
        <v>425</v>
      </c>
      <c r="J128" t="s">
        <v>425</v>
      </c>
      <c r="K128" t="s">
        <v>425</v>
      </c>
      <c r="L128" t="s">
        <v>425</v>
      </c>
      <c r="M128" t="s">
        <v>425</v>
      </c>
      <c r="P128" t="s">
        <v>425</v>
      </c>
      <c r="R128">
        <v>44775</v>
      </c>
      <c r="S128">
        <v>44764</v>
      </c>
      <c r="T128">
        <v>44764</v>
      </c>
      <c r="U128" t="s">
        <v>100</v>
      </c>
      <c r="V128">
        <v>815650.33</v>
      </c>
      <c r="W128">
        <v>1.16820201658527</v>
      </c>
      <c r="X128">
        <v>698210</v>
      </c>
      <c r="Y128">
        <v>448150</v>
      </c>
      <c r="Z128">
        <v>6000</v>
      </c>
      <c r="AA128">
        <v>207860</v>
      </c>
      <c r="AB128">
        <v>19200</v>
      </c>
      <c r="AC128">
        <v>17000</v>
      </c>
      <c r="AD128">
        <v>698210</v>
      </c>
      <c r="AE128">
        <v>0</v>
      </c>
      <c r="AF128">
        <v>105726.25</v>
      </c>
      <c r="AG128">
        <v>4498</v>
      </c>
      <c r="AH128">
        <v>175373.5</v>
      </c>
      <c r="AI128">
        <v>19980.900000000001</v>
      </c>
      <c r="AJ128">
        <v>5656</v>
      </c>
      <c r="AK128">
        <v>311234.65000000002</v>
      </c>
      <c r="AL128">
        <v>2404.67</v>
      </c>
      <c r="AM128">
        <v>22984.52</v>
      </c>
      <c r="AN128">
        <v>108346.49</v>
      </c>
      <c r="AO128">
        <v>77646.070000000007</v>
      </c>
      <c r="AP128">
        <v>51906</v>
      </c>
      <c r="AQ128">
        <v>18321.900000000001</v>
      </c>
      <c r="AR128">
        <v>29625</v>
      </c>
      <c r="AS128">
        <v>386975.35</v>
      </c>
    </row>
    <row r="129" spans="1:45" x14ac:dyDescent="0.25">
      <c r="A129">
        <v>177457</v>
      </c>
      <c r="B129">
        <v>1</v>
      </c>
      <c r="C129" t="s">
        <v>189</v>
      </c>
      <c r="D129" t="s">
        <v>211</v>
      </c>
      <c r="E129" t="s">
        <v>211</v>
      </c>
      <c r="F129" t="s">
        <v>256</v>
      </c>
      <c r="G129" t="s">
        <v>424</v>
      </c>
      <c r="H129" t="s">
        <v>424</v>
      </c>
      <c r="I129" t="s">
        <v>424</v>
      </c>
      <c r="J129" t="s">
        <v>424</v>
      </c>
      <c r="K129" t="s">
        <v>424</v>
      </c>
      <c r="L129" t="s">
        <v>424</v>
      </c>
      <c r="M129" t="s">
        <v>425</v>
      </c>
      <c r="P129" t="s">
        <v>425</v>
      </c>
      <c r="R129">
        <v>44775</v>
      </c>
      <c r="S129">
        <v>44734</v>
      </c>
      <c r="T129">
        <v>44724</v>
      </c>
      <c r="U129" t="s">
        <v>100</v>
      </c>
      <c r="V129">
        <v>48661.67</v>
      </c>
      <c r="W129">
        <v>1.1393507375321901</v>
      </c>
      <c r="X129">
        <v>42710</v>
      </c>
      <c r="Y129">
        <v>5000</v>
      </c>
      <c r="Z129">
        <v>29100</v>
      </c>
      <c r="AA129">
        <v>4810</v>
      </c>
      <c r="AB129">
        <v>3800</v>
      </c>
      <c r="AC129">
        <v>0</v>
      </c>
      <c r="AD129">
        <v>42710</v>
      </c>
      <c r="AE129">
        <v>0</v>
      </c>
      <c r="AF129">
        <v>4600</v>
      </c>
      <c r="AG129">
        <v>8100</v>
      </c>
      <c r="AH129">
        <v>0</v>
      </c>
      <c r="AI129">
        <v>3800</v>
      </c>
      <c r="AJ129">
        <v>0</v>
      </c>
      <c r="AK129">
        <v>16500</v>
      </c>
      <c r="AL129">
        <v>0</v>
      </c>
      <c r="AM129">
        <v>0</v>
      </c>
      <c r="AN129">
        <v>0</v>
      </c>
      <c r="AO129">
        <v>0</v>
      </c>
      <c r="AP129">
        <v>0</v>
      </c>
      <c r="AQ129">
        <v>0</v>
      </c>
      <c r="AR129">
        <v>16500</v>
      </c>
      <c r="AS129">
        <v>26210</v>
      </c>
    </row>
    <row r="130" spans="1:45" x14ac:dyDescent="0.25">
      <c r="A130">
        <v>177460</v>
      </c>
      <c r="B130">
        <v>0</v>
      </c>
      <c r="C130" t="s">
        <v>175</v>
      </c>
      <c r="D130" t="s">
        <v>257</v>
      </c>
      <c r="E130" t="s">
        <v>257</v>
      </c>
      <c r="F130" t="s">
        <v>175</v>
      </c>
      <c r="G130" t="s">
        <v>424</v>
      </c>
      <c r="H130" t="s">
        <v>424</v>
      </c>
      <c r="I130" t="s">
        <v>424</v>
      </c>
      <c r="J130" t="s">
        <v>425</v>
      </c>
      <c r="K130" t="s">
        <v>425</v>
      </c>
      <c r="L130" t="s">
        <v>424</v>
      </c>
      <c r="M130" t="s">
        <v>424</v>
      </c>
      <c r="P130" t="s">
        <v>425</v>
      </c>
      <c r="R130">
        <v>44788</v>
      </c>
      <c r="S130">
        <v>44783</v>
      </c>
      <c r="T130">
        <v>44783</v>
      </c>
      <c r="U130" t="s">
        <v>100</v>
      </c>
      <c r="V130">
        <v>933490.33</v>
      </c>
      <c r="W130">
        <v>1.10691909268454</v>
      </c>
      <c r="X130">
        <v>843323</v>
      </c>
      <c r="Y130">
        <v>566192</v>
      </c>
      <c r="Z130">
        <v>29500</v>
      </c>
      <c r="AA130">
        <v>227131</v>
      </c>
      <c r="AB130">
        <v>20500</v>
      </c>
      <c r="AC130">
        <v>0</v>
      </c>
      <c r="AD130">
        <v>843323</v>
      </c>
      <c r="AE130">
        <v>0</v>
      </c>
      <c r="AF130">
        <v>284241.65000000002</v>
      </c>
      <c r="AG130">
        <v>2223.17</v>
      </c>
      <c r="AH130">
        <v>127474.25</v>
      </c>
      <c r="AI130">
        <v>9100</v>
      </c>
      <c r="AJ130">
        <v>0</v>
      </c>
      <c r="AK130">
        <v>423039.07</v>
      </c>
      <c r="AL130">
        <v>0</v>
      </c>
      <c r="AM130">
        <v>0</v>
      </c>
      <c r="AN130">
        <v>0</v>
      </c>
      <c r="AO130">
        <v>418438.67</v>
      </c>
      <c r="AP130">
        <v>0</v>
      </c>
      <c r="AQ130">
        <v>4600.3999999999996</v>
      </c>
      <c r="AR130">
        <v>0</v>
      </c>
      <c r="AS130">
        <v>420283.93</v>
      </c>
    </row>
    <row r="131" spans="1:45" x14ac:dyDescent="0.25">
      <c r="A131">
        <v>177464</v>
      </c>
      <c r="B131">
        <v>0</v>
      </c>
      <c r="C131" t="s">
        <v>258</v>
      </c>
      <c r="D131" t="s">
        <v>257</v>
      </c>
      <c r="E131" t="s">
        <v>257</v>
      </c>
      <c r="F131" t="s">
        <v>259</v>
      </c>
      <c r="G131" t="s">
        <v>425</v>
      </c>
      <c r="H131" t="s">
        <v>425</v>
      </c>
      <c r="I131" t="s">
        <v>425</v>
      </c>
      <c r="J131" t="s">
        <v>425</v>
      </c>
      <c r="K131" t="s">
        <v>425</v>
      </c>
      <c r="L131" t="s">
        <v>424</v>
      </c>
      <c r="M131" t="s">
        <v>424</v>
      </c>
      <c r="N131" t="s">
        <v>425</v>
      </c>
      <c r="O131">
        <v>172237</v>
      </c>
      <c r="P131" t="s">
        <v>425</v>
      </c>
      <c r="R131">
        <v>44851</v>
      </c>
      <c r="S131">
        <v>44783</v>
      </c>
      <c r="T131">
        <v>44783</v>
      </c>
      <c r="U131" t="s">
        <v>100</v>
      </c>
      <c r="V131">
        <v>1195455.28</v>
      </c>
      <c r="W131">
        <v>1.10516087371528</v>
      </c>
      <c r="X131">
        <v>1081702.5</v>
      </c>
      <c r="Y131">
        <v>541814.75</v>
      </c>
      <c r="Z131">
        <v>29799.99</v>
      </c>
      <c r="AA131">
        <v>411750.81</v>
      </c>
      <c r="AB131">
        <v>0</v>
      </c>
      <c r="AC131">
        <v>98336.95</v>
      </c>
      <c r="AD131">
        <v>1081702.5</v>
      </c>
      <c r="AE131">
        <v>0</v>
      </c>
      <c r="AF131">
        <v>253982.42</v>
      </c>
      <c r="AG131">
        <v>9699.02</v>
      </c>
      <c r="AH131">
        <v>95693.119999999995</v>
      </c>
      <c r="AI131">
        <v>0</v>
      </c>
      <c r="AJ131">
        <v>36037.480000000003</v>
      </c>
      <c r="AK131">
        <v>395412.04</v>
      </c>
      <c r="AL131">
        <v>90599.58</v>
      </c>
      <c r="AM131">
        <v>41775.269999999997</v>
      </c>
      <c r="AN131">
        <v>40295.599999999999</v>
      </c>
      <c r="AO131">
        <v>167239.51</v>
      </c>
      <c r="AP131">
        <v>0</v>
      </c>
      <c r="AQ131">
        <v>55502.09</v>
      </c>
      <c r="AR131">
        <v>0</v>
      </c>
      <c r="AS131">
        <v>686290.46</v>
      </c>
    </row>
    <row r="132" spans="1:45" x14ac:dyDescent="0.25">
      <c r="A132">
        <v>177465</v>
      </c>
      <c r="B132">
        <v>0</v>
      </c>
      <c r="C132" t="s">
        <v>261</v>
      </c>
      <c r="D132" t="s">
        <v>260</v>
      </c>
      <c r="E132" t="s">
        <v>260</v>
      </c>
      <c r="F132" t="s">
        <v>261</v>
      </c>
      <c r="G132" t="s">
        <v>425</v>
      </c>
      <c r="H132" t="s">
        <v>425</v>
      </c>
      <c r="I132" t="s">
        <v>425</v>
      </c>
      <c r="J132" t="s">
        <v>425</v>
      </c>
      <c r="K132" t="s">
        <v>425</v>
      </c>
      <c r="L132" t="s">
        <v>425</v>
      </c>
      <c r="M132" t="s">
        <v>425</v>
      </c>
      <c r="N132" t="s">
        <v>425</v>
      </c>
      <c r="O132">
        <v>170833</v>
      </c>
      <c r="P132" t="s">
        <v>425</v>
      </c>
      <c r="R132">
        <v>44781</v>
      </c>
      <c r="S132">
        <v>44781</v>
      </c>
      <c r="T132">
        <v>44775</v>
      </c>
      <c r="U132" t="s">
        <v>100</v>
      </c>
      <c r="V132">
        <v>1280861.33</v>
      </c>
      <c r="W132">
        <v>1.1711499256508999</v>
      </c>
      <c r="X132">
        <v>1093678.3600000001</v>
      </c>
      <c r="Y132">
        <v>727740.36</v>
      </c>
      <c r="Z132">
        <v>11100</v>
      </c>
      <c r="AA132">
        <v>259255</v>
      </c>
      <c r="AB132">
        <v>0</v>
      </c>
      <c r="AC132">
        <v>95583</v>
      </c>
      <c r="AD132">
        <v>1093678.3600000001</v>
      </c>
      <c r="AE132">
        <v>0</v>
      </c>
      <c r="AF132">
        <v>571888.09</v>
      </c>
      <c r="AG132">
        <v>1815.36</v>
      </c>
      <c r="AH132">
        <v>12676.41</v>
      </c>
      <c r="AI132">
        <v>0</v>
      </c>
      <c r="AJ132">
        <v>53708.18</v>
      </c>
      <c r="AK132">
        <v>640088.04</v>
      </c>
      <c r="AL132">
        <v>100317.75999999999</v>
      </c>
      <c r="AM132">
        <v>55107.05</v>
      </c>
      <c r="AN132">
        <v>48726.69</v>
      </c>
      <c r="AO132">
        <v>169912.14</v>
      </c>
      <c r="AP132">
        <v>47829.38</v>
      </c>
      <c r="AQ132">
        <v>176749.43</v>
      </c>
      <c r="AR132">
        <v>41445.589999999997</v>
      </c>
      <c r="AS132">
        <v>453590.32</v>
      </c>
    </row>
    <row r="133" spans="1:45" x14ac:dyDescent="0.25">
      <c r="A133">
        <v>177466</v>
      </c>
      <c r="B133">
        <v>0</v>
      </c>
      <c r="C133" t="s">
        <v>262</v>
      </c>
      <c r="D133" t="s">
        <v>260</v>
      </c>
      <c r="E133" t="s">
        <v>260</v>
      </c>
      <c r="F133" t="s">
        <v>262</v>
      </c>
      <c r="G133" t="s">
        <v>424</v>
      </c>
      <c r="H133" t="s">
        <v>424</v>
      </c>
      <c r="I133" t="s">
        <v>424</v>
      </c>
      <c r="J133" t="s">
        <v>424</v>
      </c>
      <c r="K133" t="s">
        <v>424</v>
      </c>
      <c r="L133" t="s">
        <v>425</v>
      </c>
      <c r="M133" t="s">
        <v>424</v>
      </c>
      <c r="P133" t="s">
        <v>425</v>
      </c>
      <c r="R133">
        <v>44781</v>
      </c>
      <c r="S133">
        <v>44781</v>
      </c>
      <c r="T133">
        <v>44775</v>
      </c>
      <c r="U133" t="s">
        <v>100</v>
      </c>
      <c r="V133">
        <v>1844811.08</v>
      </c>
      <c r="W133">
        <v>1.16658428178391</v>
      </c>
      <c r="X133">
        <v>1581378.31</v>
      </c>
      <c r="Y133">
        <v>347336.8</v>
      </c>
      <c r="Z133">
        <v>8550</v>
      </c>
      <c r="AA133">
        <v>660250</v>
      </c>
      <c r="AB133">
        <v>556691.51</v>
      </c>
      <c r="AC133">
        <v>8550</v>
      </c>
      <c r="AD133">
        <v>1581378.31</v>
      </c>
      <c r="AE133">
        <v>0</v>
      </c>
      <c r="AF133">
        <v>75585.61</v>
      </c>
      <c r="AG133">
        <v>0</v>
      </c>
      <c r="AH133">
        <v>459640.69</v>
      </c>
      <c r="AI133">
        <v>308984.64</v>
      </c>
      <c r="AJ133">
        <v>6363.06</v>
      </c>
      <c r="AK133">
        <v>850574</v>
      </c>
      <c r="AL133">
        <v>0</v>
      </c>
      <c r="AM133">
        <v>0</v>
      </c>
      <c r="AN133">
        <v>0</v>
      </c>
      <c r="AO133">
        <v>0</v>
      </c>
      <c r="AP133">
        <v>850574</v>
      </c>
      <c r="AQ133">
        <v>0</v>
      </c>
      <c r="AR133">
        <v>0</v>
      </c>
      <c r="AS133">
        <v>730804.31</v>
      </c>
    </row>
    <row r="134" spans="1:45" x14ac:dyDescent="0.25">
      <c r="A134">
        <v>177467</v>
      </c>
      <c r="B134">
        <v>0</v>
      </c>
      <c r="C134" t="s">
        <v>160</v>
      </c>
      <c r="D134" t="s">
        <v>260</v>
      </c>
      <c r="E134" t="s">
        <v>260</v>
      </c>
      <c r="F134" t="s">
        <v>160</v>
      </c>
      <c r="G134" t="s">
        <v>424</v>
      </c>
      <c r="H134" t="s">
        <v>424</v>
      </c>
      <c r="I134" t="s">
        <v>424</v>
      </c>
      <c r="J134" t="s">
        <v>424</v>
      </c>
      <c r="K134" t="s">
        <v>424</v>
      </c>
      <c r="L134" t="s">
        <v>425</v>
      </c>
      <c r="M134" t="s">
        <v>424</v>
      </c>
      <c r="P134" t="s">
        <v>425</v>
      </c>
      <c r="R134">
        <v>44781</v>
      </c>
      <c r="S134">
        <v>44781</v>
      </c>
      <c r="T134">
        <v>44781</v>
      </c>
      <c r="U134" t="s">
        <v>100</v>
      </c>
      <c r="V134">
        <v>1072980.6299999999</v>
      </c>
      <c r="W134">
        <v>1.03420170640001</v>
      </c>
      <c r="X134">
        <v>1037496.48</v>
      </c>
      <c r="Y134">
        <v>102732.91</v>
      </c>
      <c r="Z134">
        <v>2844.79</v>
      </c>
      <c r="AA134">
        <v>48536.14</v>
      </c>
      <c r="AB134">
        <v>883382.64</v>
      </c>
      <c r="AC134">
        <v>0</v>
      </c>
      <c r="AD134">
        <v>1037496.48</v>
      </c>
      <c r="AE134">
        <v>0</v>
      </c>
      <c r="AF134">
        <v>91873.09</v>
      </c>
      <c r="AG134">
        <v>2844.79</v>
      </c>
      <c r="AH134">
        <v>32821.620000000003</v>
      </c>
      <c r="AI134">
        <v>883382.64</v>
      </c>
      <c r="AJ134">
        <v>750</v>
      </c>
      <c r="AK134">
        <v>1011672.14</v>
      </c>
      <c r="AL134">
        <v>0</v>
      </c>
      <c r="AM134">
        <v>0</v>
      </c>
      <c r="AN134">
        <v>0</v>
      </c>
      <c r="AO134">
        <v>0</v>
      </c>
      <c r="AP134">
        <v>1011672.14</v>
      </c>
      <c r="AQ134">
        <v>0</v>
      </c>
      <c r="AR134">
        <v>0</v>
      </c>
      <c r="AS134">
        <v>25824.34</v>
      </c>
    </row>
    <row r="135" spans="1:45" x14ac:dyDescent="0.25">
      <c r="A135">
        <v>177468</v>
      </c>
      <c r="B135">
        <v>0</v>
      </c>
      <c r="C135" t="s">
        <v>263</v>
      </c>
      <c r="D135" t="s">
        <v>260</v>
      </c>
      <c r="E135" t="s">
        <v>260</v>
      </c>
      <c r="F135" t="s">
        <v>263</v>
      </c>
      <c r="G135" t="s">
        <v>424</v>
      </c>
      <c r="H135" t="s">
        <v>424</v>
      </c>
      <c r="I135" t="s">
        <v>424</v>
      </c>
      <c r="J135" t="s">
        <v>424</v>
      </c>
      <c r="K135" t="s">
        <v>424</v>
      </c>
      <c r="L135" t="s">
        <v>425</v>
      </c>
      <c r="M135" t="s">
        <v>424</v>
      </c>
      <c r="P135" t="s">
        <v>425</v>
      </c>
      <c r="R135">
        <v>44781</v>
      </c>
      <c r="S135">
        <v>44781</v>
      </c>
      <c r="T135">
        <v>44775</v>
      </c>
      <c r="U135" t="s">
        <v>100</v>
      </c>
      <c r="V135">
        <v>1926239.79</v>
      </c>
      <c r="W135">
        <v>1.0690760192698301</v>
      </c>
      <c r="X135">
        <v>1801780</v>
      </c>
      <c r="Y135">
        <v>175440</v>
      </c>
      <c r="Z135">
        <v>0</v>
      </c>
      <c r="AA135">
        <v>0</v>
      </c>
      <c r="AB135">
        <v>1626340</v>
      </c>
      <c r="AC135">
        <v>0</v>
      </c>
      <c r="AD135">
        <v>1801780</v>
      </c>
      <c r="AE135">
        <v>0</v>
      </c>
      <c r="AF135">
        <v>75596.67</v>
      </c>
      <c r="AG135">
        <v>0</v>
      </c>
      <c r="AH135">
        <v>15218.99</v>
      </c>
      <c r="AI135">
        <v>375342.12</v>
      </c>
      <c r="AJ135">
        <v>0</v>
      </c>
      <c r="AK135">
        <v>466157.78</v>
      </c>
      <c r="AL135">
        <v>0</v>
      </c>
      <c r="AM135">
        <v>0</v>
      </c>
      <c r="AN135">
        <v>0</v>
      </c>
      <c r="AO135">
        <v>0</v>
      </c>
      <c r="AP135">
        <v>466157.78</v>
      </c>
      <c r="AQ135">
        <v>0</v>
      </c>
      <c r="AR135">
        <v>0</v>
      </c>
      <c r="AS135">
        <v>1335622.22</v>
      </c>
    </row>
    <row r="136" spans="1:45" x14ac:dyDescent="0.25">
      <c r="A136">
        <v>177470</v>
      </c>
      <c r="B136">
        <v>0</v>
      </c>
      <c r="C136" t="s">
        <v>155</v>
      </c>
      <c r="D136" t="s">
        <v>260</v>
      </c>
      <c r="E136" t="s">
        <v>260</v>
      </c>
      <c r="F136" t="s">
        <v>155</v>
      </c>
      <c r="G136" t="s">
        <v>424</v>
      </c>
      <c r="H136" t="s">
        <v>424</v>
      </c>
      <c r="I136" t="s">
        <v>424</v>
      </c>
      <c r="J136" t="s">
        <v>425</v>
      </c>
      <c r="K136" t="s">
        <v>424</v>
      </c>
      <c r="L136" t="s">
        <v>424</v>
      </c>
      <c r="M136" t="s">
        <v>424</v>
      </c>
      <c r="N136" t="s">
        <v>425</v>
      </c>
      <c r="O136">
        <v>170819</v>
      </c>
      <c r="P136" t="s">
        <v>425</v>
      </c>
      <c r="R136">
        <v>44781</v>
      </c>
      <c r="S136">
        <v>44781</v>
      </c>
      <c r="T136">
        <v>44781</v>
      </c>
      <c r="U136" t="s">
        <v>100</v>
      </c>
      <c r="V136">
        <v>188695.66</v>
      </c>
      <c r="W136">
        <v>1</v>
      </c>
      <c r="X136">
        <v>188695.66</v>
      </c>
      <c r="Y136">
        <v>140525.75</v>
      </c>
      <c r="Z136">
        <v>445</v>
      </c>
      <c r="AA136">
        <v>41997.919999999998</v>
      </c>
      <c r="AB136">
        <v>0</v>
      </c>
      <c r="AC136">
        <v>5726.99</v>
      </c>
      <c r="AD136">
        <v>188695.66</v>
      </c>
      <c r="AE136">
        <v>0</v>
      </c>
      <c r="AF136">
        <v>15924.15</v>
      </c>
      <c r="AG136">
        <v>89.57</v>
      </c>
      <c r="AH136">
        <v>5200.03</v>
      </c>
      <c r="AI136">
        <v>0</v>
      </c>
      <c r="AJ136">
        <v>8155.45</v>
      </c>
      <c r="AK136">
        <v>29369.200000000001</v>
      </c>
      <c r="AL136">
        <v>0</v>
      </c>
      <c r="AM136">
        <v>0</v>
      </c>
      <c r="AN136">
        <v>0</v>
      </c>
      <c r="AO136">
        <v>29369.200000000001</v>
      </c>
      <c r="AP136">
        <v>0</v>
      </c>
      <c r="AQ136">
        <v>0</v>
      </c>
      <c r="AR136">
        <v>0</v>
      </c>
      <c r="AS136">
        <v>159326.46</v>
      </c>
    </row>
    <row r="137" spans="1:45" x14ac:dyDescent="0.25">
      <c r="A137">
        <v>177471</v>
      </c>
      <c r="B137">
        <v>0</v>
      </c>
      <c r="C137" t="s">
        <v>264</v>
      </c>
      <c r="D137" t="s">
        <v>260</v>
      </c>
      <c r="E137" t="s">
        <v>260</v>
      </c>
      <c r="F137" t="s">
        <v>265</v>
      </c>
      <c r="G137" t="s">
        <v>424</v>
      </c>
      <c r="H137" t="s">
        <v>424</v>
      </c>
      <c r="I137" t="s">
        <v>424</v>
      </c>
      <c r="J137" t="s">
        <v>424</v>
      </c>
      <c r="K137" t="s">
        <v>425</v>
      </c>
      <c r="L137" t="s">
        <v>424</v>
      </c>
      <c r="M137" t="s">
        <v>424</v>
      </c>
      <c r="P137" t="s">
        <v>425</v>
      </c>
      <c r="R137">
        <v>44803</v>
      </c>
      <c r="S137">
        <v>44781</v>
      </c>
      <c r="T137">
        <v>44770</v>
      </c>
      <c r="U137" t="s">
        <v>100</v>
      </c>
      <c r="V137">
        <v>278630.92</v>
      </c>
      <c r="W137">
        <v>1.0412082504915401</v>
      </c>
      <c r="X137">
        <v>267603.45</v>
      </c>
      <c r="Y137">
        <v>139456.87</v>
      </c>
      <c r="Z137">
        <v>5400</v>
      </c>
      <c r="AA137">
        <v>98419</v>
      </c>
      <c r="AB137">
        <v>0</v>
      </c>
      <c r="AC137">
        <v>24327.58</v>
      </c>
      <c r="AD137">
        <v>267603.45</v>
      </c>
      <c r="AE137">
        <v>0</v>
      </c>
      <c r="AF137">
        <v>32682.7</v>
      </c>
      <c r="AG137">
        <v>195</v>
      </c>
      <c r="AH137">
        <v>0</v>
      </c>
      <c r="AI137">
        <v>0</v>
      </c>
      <c r="AJ137">
        <v>0</v>
      </c>
      <c r="AK137">
        <v>32877.699999999997</v>
      </c>
      <c r="AL137">
        <v>0</v>
      </c>
      <c r="AM137">
        <v>0</v>
      </c>
      <c r="AN137">
        <v>0</v>
      </c>
      <c r="AO137">
        <v>0</v>
      </c>
      <c r="AP137">
        <v>0</v>
      </c>
      <c r="AQ137">
        <v>32877.699999999997</v>
      </c>
      <c r="AR137">
        <v>0</v>
      </c>
      <c r="AS137">
        <v>234725.75</v>
      </c>
    </row>
    <row r="138" spans="1:45" x14ac:dyDescent="0.25">
      <c r="A138">
        <v>177472</v>
      </c>
      <c r="B138">
        <v>0</v>
      </c>
      <c r="C138" t="s">
        <v>266</v>
      </c>
      <c r="D138" t="s">
        <v>257</v>
      </c>
      <c r="E138" t="s">
        <v>257</v>
      </c>
      <c r="F138" t="s">
        <v>266</v>
      </c>
      <c r="G138" t="s">
        <v>424</v>
      </c>
      <c r="H138" t="s">
        <v>424</v>
      </c>
      <c r="I138" t="s">
        <v>424</v>
      </c>
      <c r="J138" t="s">
        <v>424</v>
      </c>
      <c r="K138" t="s">
        <v>424</v>
      </c>
      <c r="L138" t="s">
        <v>425</v>
      </c>
      <c r="M138" t="s">
        <v>425</v>
      </c>
      <c r="P138" t="s">
        <v>425</v>
      </c>
      <c r="R138">
        <v>44781</v>
      </c>
      <c r="S138">
        <v>44783</v>
      </c>
      <c r="T138">
        <v>44783</v>
      </c>
      <c r="U138" t="s">
        <v>100</v>
      </c>
      <c r="V138">
        <v>1032713.83</v>
      </c>
      <c r="W138">
        <v>1.1603526179775301</v>
      </c>
      <c r="X138">
        <v>890000</v>
      </c>
      <c r="Y138">
        <v>449872</v>
      </c>
      <c r="Z138">
        <v>11740</v>
      </c>
      <c r="AA138">
        <v>339388</v>
      </c>
      <c r="AB138">
        <v>0</v>
      </c>
      <c r="AC138">
        <v>89000</v>
      </c>
      <c r="AD138">
        <v>890000</v>
      </c>
      <c r="AE138">
        <v>0</v>
      </c>
      <c r="AF138">
        <v>176229.46</v>
      </c>
      <c r="AG138">
        <v>10975.89</v>
      </c>
      <c r="AH138">
        <v>170127.43</v>
      </c>
      <c r="AI138">
        <v>0</v>
      </c>
      <c r="AJ138">
        <v>35829.93</v>
      </c>
      <c r="AK138">
        <v>393162.71</v>
      </c>
      <c r="AL138">
        <v>0</v>
      </c>
      <c r="AM138">
        <v>1803.11</v>
      </c>
      <c r="AN138">
        <v>0</v>
      </c>
      <c r="AO138">
        <v>0</v>
      </c>
      <c r="AP138">
        <v>292526.38</v>
      </c>
      <c r="AQ138">
        <v>0</v>
      </c>
      <c r="AR138">
        <v>98833.22</v>
      </c>
      <c r="AS138">
        <v>496837.29</v>
      </c>
    </row>
    <row r="139" spans="1:45" x14ac:dyDescent="0.25">
      <c r="A139">
        <v>177473</v>
      </c>
      <c r="B139">
        <v>0</v>
      </c>
      <c r="C139" t="s">
        <v>267</v>
      </c>
      <c r="D139" t="s">
        <v>257</v>
      </c>
      <c r="E139" t="s">
        <v>257</v>
      </c>
      <c r="F139" t="s">
        <v>268</v>
      </c>
      <c r="G139" t="s">
        <v>424</v>
      </c>
      <c r="H139" t="s">
        <v>424</v>
      </c>
      <c r="I139" t="s">
        <v>424</v>
      </c>
      <c r="J139" t="s">
        <v>425</v>
      </c>
      <c r="K139" t="s">
        <v>424</v>
      </c>
      <c r="L139" t="s">
        <v>424</v>
      </c>
      <c r="M139" t="s">
        <v>424</v>
      </c>
      <c r="P139" t="s">
        <v>425</v>
      </c>
      <c r="R139">
        <v>44796</v>
      </c>
      <c r="S139">
        <v>44783</v>
      </c>
      <c r="T139">
        <v>44770</v>
      </c>
      <c r="U139" t="s">
        <v>100</v>
      </c>
      <c r="V139">
        <v>588129.44999999995</v>
      </c>
      <c r="W139">
        <v>1.1664352754251901</v>
      </c>
      <c r="X139">
        <v>504210.96</v>
      </c>
      <c r="Y139">
        <v>411074</v>
      </c>
      <c r="Z139">
        <v>4400</v>
      </c>
      <c r="AA139">
        <v>42900</v>
      </c>
      <c r="AB139">
        <v>0</v>
      </c>
      <c r="AC139">
        <v>45836.959999999999</v>
      </c>
      <c r="AD139">
        <v>504210.96</v>
      </c>
      <c r="AE139">
        <v>0</v>
      </c>
      <c r="AF139">
        <v>277399.09999999998</v>
      </c>
      <c r="AG139">
        <v>1800</v>
      </c>
      <c r="AH139">
        <v>31104.28</v>
      </c>
      <c r="AI139">
        <v>0</v>
      </c>
      <c r="AJ139">
        <v>35325.660000000003</v>
      </c>
      <c r="AK139">
        <v>345629.04</v>
      </c>
      <c r="AL139">
        <v>0</v>
      </c>
      <c r="AM139">
        <v>0</v>
      </c>
      <c r="AN139">
        <v>0</v>
      </c>
      <c r="AO139">
        <v>345629.04</v>
      </c>
      <c r="AP139">
        <v>0</v>
      </c>
      <c r="AQ139">
        <v>0</v>
      </c>
      <c r="AR139">
        <v>0</v>
      </c>
      <c r="AS139">
        <v>158581.92000000001</v>
      </c>
    </row>
    <row r="140" spans="1:45" x14ac:dyDescent="0.25">
      <c r="A140">
        <v>177475</v>
      </c>
      <c r="B140">
        <v>0</v>
      </c>
      <c r="C140" t="s">
        <v>176</v>
      </c>
      <c r="D140" t="s">
        <v>257</v>
      </c>
      <c r="E140" t="s">
        <v>257</v>
      </c>
      <c r="F140" t="s">
        <v>177</v>
      </c>
      <c r="G140" t="s">
        <v>424</v>
      </c>
      <c r="H140" t="s">
        <v>424</v>
      </c>
      <c r="I140" t="s">
        <v>424</v>
      </c>
      <c r="J140" t="s">
        <v>425</v>
      </c>
      <c r="K140" t="s">
        <v>424</v>
      </c>
      <c r="L140" t="s">
        <v>425</v>
      </c>
      <c r="M140" t="s">
        <v>424</v>
      </c>
      <c r="P140" t="s">
        <v>425</v>
      </c>
      <c r="R140">
        <v>44796</v>
      </c>
      <c r="S140">
        <v>44783</v>
      </c>
      <c r="T140">
        <v>44783</v>
      </c>
      <c r="U140" t="s">
        <v>100</v>
      </c>
      <c r="V140">
        <v>4233414.5</v>
      </c>
      <c r="W140">
        <v>1.16137355668953</v>
      </c>
      <c r="X140">
        <v>3645179</v>
      </c>
      <c r="Y140">
        <v>1346400</v>
      </c>
      <c r="Z140">
        <v>18800</v>
      </c>
      <c r="AA140">
        <v>1823979</v>
      </c>
      <c r="AB140">
        <v>80000</v>
      </c>
      <c r="AC140">
        <v>376000</v>
      </c>
      <c r="AD140">
        <v>3645179</v>
      </c>
      <c r="AE140">
        <v>0</v>
      </c>
      <c r="AF140">
        <v>1183270.67</v>
      </c>
      <c r="AG140">
        <v>1367.55</v>
      </c>
      <c r="AH140">
        <v>1535251.99</v>
      </c>
      <c r="AI140">
        <v>0</v>
      </c>
      <c r="AJ140">
        <v>376000</v>
      </c>
      <c r="AK140">
        <v>3095890.21</v>
      </c>
      <c r="AL140">
        <v>0</v>
      </c>
      <c r="AM140">
        <v>0</v>
      </c>
      <c r="AN140">
        <v>0</v>
      </c>
      <c r="AO140">
        <v>644247.34</v>
      </c>
      <c r="AP140">
        <v>2451642.87</v>
      </c>
      <c r="AQ140">
        <v>0</v>
      </c>
      <c r="AR140">
        <v>0</v>
      </c>
      <c r="AS140">
        <v>549288.79</v>
      </c>
    </row>
    <row r="141" spans="1:45" x14ac:dyDescent="0.25">
      <c r="A141">
        <v>177477</v>
      </c>
      <c r="B141">
        <v>0</v>
      </c>
      <c r="C141" t="s">
        <v>269</v>
      </c>
      <c r="D141" t="s">
        <v>257</v>
      </c>
      <c r="E141" t="s">
        <v>257</v>
      </c>
      <c r="F141" t="s">
        <v>270</v>
      </c>
      <c r="G141" t="s">
        <v>425</v>
      </c>
      <c r="H141" t="s">
        <v>425</v>
      </c>
      <c r="I141" t="s">
        <v>425</v>
      </c>
      <c r="J141" t="s">
        <v>424</v>
      </c>
      <c r="K141" t="s">
        <v>425</v>
      </c>
      <c r="L141" t="s">
        <v>424</v>
      </c>
      <c r="M141" t="s">
        <v>424</v>
      </c>
      <c r="P141" t="s">
        <v>425</v>
      </c>
      <c r="R141">
        <v>44782</v>
      </c>
      <c r="S141">
        <v>44783</v>
      </c>
      <c r="T141">
        <v>44783</v>
      </c>
      <c r="U141" t="s">
        <v>100</v>
      </c>
      <c r="V141">
        <v>110720</v>
      </c>
      <c r="W141">
        <v>1</v>
      </c>
      <c r="X141">
        <v>110720</v>
      </c>
      <c r="Y141">
        <v>0</v>
      </c>
      <c r="Z141">
        <v>0</v>
      </c>
      <c r="AA141">
        <v>110720</v>
      </c>
      <c r="AB141">
        <v>0</v>
      </c>
      <c r="AC141">
        <v>0</v>
      </c>
      <c r="AD141">
        <v>110720</v>
      </c>
      <c r="AE141">
        <v>0</v>
      </c>
      <c r="AF141">
        <v>0</v>
      </c>
      <c r="AG141">
        <v>0</v>
      </c>
      <c r="AH141">
        <v>42477.24</v>
      </c>
      <c r="AI141">
        <v>0</v>
      </c>
      <c r="AJ141">
        <v>0</v>
      </c>
      <c r="AK141">
        <v>42477.24</v>
      </c>
      <c r="AL141">
        <v>10619.31</v>
      </c>
      <c r="AM141">
        <v>10619.31</v>
      </c>
      <c r="AN141">
        <v>10619.31</v>
      </c>
      <c r="AO141">
        <v>0</v>
      </c>
      <c r="AP141">
        <v>0</v>
      </c>
      <c r="AQ141">
        <v>10619.31</v>
      </c>
      <c r="AR141">
        <v>0</v>
      </c>
      <c r="AS141">
        <v>68242.759999999995</v>
      </c>
    </row>
    <row r="142" spans="1:45" x14ac:dyDescent="0.25">
      <c r="A142">
        <v>177478</v>
      </c>
      <c r="B142">
        <v>0</v>
      </c>
      <c r="C142" t="s">
        <v>271</v>
      </c>
      <c r="D142" t="s">
        <v>260</v>
      </c>
      <c r="E142" t="s">
        <v>260</v>
      </c>
      <c r="F142" t="s">
        <v>272</v>
      </c>
      <c r="G142" t="s">
        <v>424</v>
      </c>
      <c r="H142" t="s">
        <v>424</v>
      </c>
      <c r="I142" t="s">
        <v>424</v>
      </c>
      <c r="J142" t="s">
        <v>425</v>
      </c>
      <c r="K142" t="s">
        <v>424</v>
      </c>
      <c r="L142" t="s">
        <v>424</v>
      </c>
      <c r="M142" t="s">
        <v>424</v>
      </c>
      <c r="N142" t="s">
        <v>425</v>
      </c>
      <c r="P142" t="s">
        <v>425</v>
      </c>
      <c r="R142">
        <v>44782</v>
      </c>
      <c r="S142">
        <v>44781</v>
      </c>
      <c r="T142">
        <v>44780</v>
      </c>
      <c r="U142" t="s">
        <v>100</v>
      </c>
      <c r="V142">
        <v>258185.89</v>
      </c>
      <c r="W142">
        <v>1.1666096885406601</v>
      </c>
      <c r="X142">
        <v>221313</v>
      </c>
      <c r="Y142">
        <v>154139</v>
      </c>
      <c r="Z142">
        <v>1500</v>
      </c>
      <c r="AA142">
        <v>31591</v>
      </c>
      <c r="AB142">
        <v>0</v>
      </c>
      <c r="AC142">
        <v>34083</v>
      </c>
      <c r="AD142">
        <v>221313</v>
      </c>
      <c r="AE142">
        <v>0</v>
      </c>
      <c r="AF142">
        <v>128520.66</v>
      </c>
      <c r="AG142">
        <v>1346.88</v>
      </c>
      <c r="AH142">
        <v>28549.82</v>
      </c>
      <c r="AI142">
        <v>0</v>
      </c>
      <c r="AJ142">
        <v>28402.5</v>
      </c>
      <c r="AK142">
        <v>186819.86</v>
      </c>
      <c r="AL142">
        <v>0</v>
      </c>
      <c r="AM142">
        <v>0</v>
      </c>
      <c r="AN142">
        <v>0</v>
      </c>
      <c r="AO142">
        <v>186819.86</v>
      </c>
      <c r="AP142">
        <v>0</v>
      </c>
      <c r="AQ142">
        <v>0</v>
      </c>
      <c r="AR142">
        <v>0</v>
      </c>
      <c r="AS142">
        <v>34493.14</v>
      </c>
    </row>
    <row r="143" spans="1:45" x14ac:dyDescent="0.25">
      <c r="A143">
        <v>177480</v>
      </c>
      <c r="B143">
        <v>0</v>
      </c>
      <c r="C143" t="s">
        <v>273</v>
      </c>
      <c r="D143" t="s">
        <v>257</v>
      </c>
      <c r="E143" t="s">
        <v>257</v>
      </c>
      <c r="F143" t="s">
        <v>274</v>
      </c>
      <c r="G143" t="s">
        <v>425</v>
      </c>
      <c r="H143" t="s">
        <v>425</v>
      </c>
      <c r="I143" t="s">
        <v>425</v>
      </c>
      <c r="J143" t="s">
        <v>425</v>
      </c>
      <c r="K143" t="s">
        <v>425</v>
      </c>
      <c r="L143" t="s">
        <v>424</v>
      </c>
      <c r="M143" t="s">
        <v>424</v>
      </c>
      <c r="P143" t="s">
        <v>425</v>
      </c>
      <c r="R143">
        <v>44782</v>
      </c>
      <c r="S143">
        <v>44783</v>
      </c>
      <c r="T143">
        <v>44783</v>
      </c>
      <c r="U143" t="s">
        <v>100</v>
      </c>
      <c r="V143">
        <v>201951.88</v>
      </c>
      <c r="W143">
        <v>1.15145746816844</v>
      </c>
      <c r="X143">
        <v>175388.05</v>
      </c>
      <c r="Y143">
        <v>137675.10999999999</v>
      </c>
      <c r="Z143">
        <v>10673.75</v>
      </c>
      <c r="AA143">
        <v>4057.53</v>
      </c>
      <c r="AB143">
        <v>0</v>
      </c>
      <c r="AC143">
        <v>22981.66</v>
      </c>
      <c r="AD143">
        <v>175388.05</v>
      </c>
      <c r="AE143">
        <v>0</v>
      </c>
      <c r="AF143">
        <v>113605.99</v>
      </c>
      <c r="AG143">
        <v>1663.88</v>
      </c>
      <c r="AH143">
        <v>853.91</v>
      </c>
      <c r="AI143">
        <v>0</v>
      </c>
      <c r="AJ143">
        <v>14036.06</v>
      </c>
      <c r="AK143">
        <v>130159.84</v>
      </c>
      <c r="AL143">
        <v>11742.06</v>
      </c>
      <c r="AM143">
        <v>13622.48</v>
      </c>
      <c r="AN143">
        <v>47820.21</v>
      </c>
      <c r="AO143">
        <v>56975.09</v>
      </c>
      <c r="AP143">
        <v>0</v>
      </c>
      <c r="AQ143">
        <v>0</v>
      </c>
      <c r="AR143">
        <v>0</v>
      </c>
      <c r="AS143">
        <v>45228.21</v>
      </c>
    </row>
    <row r="144" spans="1:45" x14ac:dyDescent="0.25">
      <c r="A144">
        <v>177557</v>
      </c>
      <c r="B144">
        <v>0</v>
      </c>
      <c r="C144" t="s">
        <v>277</v>
      </c>
      <c r="D144" t="s">
        <v>275</v>
      </c>
      <c r="E144" t="s">
        <v>276</v>
      </c>
      <c r="F144" t="s">
        <v>277</v>
      </c>
      <c r="G144" t="s">
        <v>425</v>
      </c>
      <c r="H144" t="s">
        <v>425</v>
      </c>
      <c r="I144" t="s">
        <v>425</v>
      </c>
      <c r="J144" t="s">
        <v>425</v>
      </c>
      <c r="K144" t="s">
        <v>425</v>
      </c>
      <c r="L144" t="s">
        <v>424</v>
      </c>
      <c r="M144" t="s">
        <v>424</v>
      </c>
      <c r="P144" t="s">
        <v>425</v>
      </c>
      <c r="R144">
        <v>44824</v>
      </c>
      <c r="S144">
        <v>44797</v>
      </c>
      <c r="T144">
        <v>44790</v>
      </c>
      <c r="U144" t="s">
        <v>100</v>
      </c>
      <c r="V144">
        <v>5224631.33</v>
      </c>
      <c r="W144">
        <v>1.1132772592653</v>
      </c>
      <c r="X144">
        <v>4693019</v>
      </c>
      <c r="Y144">
        <v>1488614</v>
      </c>
      <c r="Z144">
        <v>33350</v>
      </c>
      <c r="AA144">
        <v>822077</v>
      </c>
      <c r="AB144">
        <v>1660427</v>
      </c>
      <c r="AC144">
        <v>688551</v>
      </c>
      <c r="AD144">
        <v>4693019</v>
      </c>
      <c r="AE144">
        <v>0</v>
      </c>
      <c r="AF144">
        <v>511614.35</v>
      </c>
      <c r="AG144">
        <v>3768.09</v>
      </c>
      <c r="AH144">
        <v>391567.77</v>
      </c>
      <c r="AI144">
        <v>686098.26</v>
      </c>
      <c r="AJ144">
        <v>560193.12</v>
      </c>
      <c r="AK144">
        <v>2153241.59</v>
      </c>
      <c r="AL144">
        <v>216433.18</v>
      </c>
      <c r="AM144">
        <v>159100.97</v>
      </c>
      <c r="AN144">
        <v>89494.27</v>
      </c>
      <c r="AO144">
        <v>417718.05</v>
      </c>
      <c r="AP144">
        <v>0</v>
      </c>
      <c r="AQ144">
        <v>1270495.1200000001</v>
      </c>
      <c r="AR144">
        <v>0</v>
      </c>
      <c r="AS144">
        <v>2539777.41</v>
      </c>
    </row>
    <row r="145" spans="1:45" x14ac:dyDescent="0.25">
      <c r="A145">
        <v>177563</v>
      </c>
      <c r="B145">
        <v>0</v>
      </c>
      <c r="C145" t="s">
        <v>279</v>
      </c>
      <c r="D145" t="s">
        <v>275</v>
      </c>
      <c r="E145" t="s">
        <v>278</v>
      </c>
      <c r="F145" t="s">
        <v>279</v>
      </c>
      <c r="G145" t="s">
        <v>425</v>
      </c>
      <c r="H145" t="s">
        <v>425</v>
      </c>
      <c r="I145" t="s">
        <v>425</v>
      </c>
      <c r="J145" t="s">
        <v>424</v>
      </c>
      <c r="K145" t="s">
        <v>424</v>
      </c>
      <c r="L145" t="s">
        <v>424</v>
      </c>
      <c r="M145" t="s">
        <v>424</v>
      </c>
      <c r="P145" t="s">
        <v>425</v>
      </c>
      <c r="R145">
        <v>44801</v>
      </c>
      <c r="S145">
        <v>44788</v>
      </c>
      <c r="T145">
        <v>44787</v>
      </c>
      <c r="U145" t="s">
        <v>100</v>
      </c>
      <c r="V145">
        <v>2402469</v>
      </c>
      <c r="W145">
        <v>1</v>
      </c>
      <c r="X145">
        <v>2402469</v>
      </c>
      <c r="Y145">
        <v>1435890</v>
      </c>
      <c r="Z145">
        <v>125025</v>
      </c>
      <c r="AA145">
        <v>241580</v>
      </c>
      <c r="AB145">
        <v>199560</v>
      </c>
      <c r="AC145">
        <v>400414</v>
      </c>
      <c r="AD145">
        <v>2402469</v>
      </c>
      <c r="AE145">
        <v>0</v>
      </c>
      <c r="AF145">
        <v>499141</v>
      </c>
      <c r="AG145">
        <v>6981</v>
      </c>
      <c r="AH145">
        <v>57699</v>
      </c>
      <c r="AI145">
        <v>0</v>
      </c>
      <c r="AJ145">
        <v>71545</v>
      </c>
      <c r="AK145">
        <v>635366</v>
      </c>
      <c r="AL145">
        <v>244600</v>
      </c>
      <c r="AM145">
        <v>22227</v>
      </c>
      <c r="AN145">
        <v>368539</v>
      </c>
      <c r="AO145">
        <v>0</v>
      </c>
      <c r="AP145">
        <v>0</v>
      </c>
      <c r="AQ145">
        <v>0</v>
      </c>
      <c r="AR145">
        <v>0</v>
      </c>
      <c r="AS145">
        <v>1767103</v>
      </c>
    </row>
    <row r="146" spans="1:45" x14ac:dyDescent="0.25">
      <c r="A146">
        <v>177565</v>
      </c>
      <c r="B146">
        <v>0</v>
      </c>
      <c r="C146" t="s">
        <v>280</v>
      </c>
      <c r="D146" t="s">
        <v>275</v>
      </c>
      <c r="E146" t="s">
        <v>276</v>
      </c>
      <c r="F146" t="s">
        <v>280</v>
      </c>
      <c r="G146" t="s">
        <v>424</v>
      </c>
      <c r="H146" t="s">
        <v>424</v>
      </c>
      <c r="I146" t="s">
        <v>424</v>
      </c>
      <c r="J146" t="s">
        <v>424</v>
      </c>
      <c r="K146" t="s">
        <v>424</v>
      </c>
      <c r="L146" t="s">
        <v>425</v>
      </c>
      <c r="M146" t="s">
        <v>424</v>
      </c>
      <c r="P146" t="s">
        <v>425</v>
      </c>
      <c r="R146">
        <v>44804</v>
      </c>
      <c r="S146">
        <v>44797</v>
      </c>
      <c r="T146">
        <v>44791</v>
      </c>
      <c r="U146" t="s">
        <v>100</v>
      </c>
      <c r="V146">
        <v>1036567.2</v>
      </c>
      <c r="W146">
        <v>1.1020569332589101</v>
      </c>
      <c r="X146">
        <v>940575</v>
      </c>
      <c r="Y146">
        <v>130271</v>
      </c>
      <c r="Z146">
        <v>1441.52</v>
      </c>
      <c r="AA146">
        <v>570309.27</v>
      </c>
      <c r="AB146">
        <v>177006.25</v>
      </c>
      <c r="AC146">
        <v>61546.96</v>
      </c>
      <c r="AD146">
        <v>940575</v>
      </c>
      <c r="AE146">
        <v>0</v>
      </c>
      <c r="AF146">
        <v>104405.58</v>
      </c>
      <c r="AG146">
        <v>117.97</v>
      </c>
      <c r="AH146">
        <v>201040.99</v>
      </c>
      <c r="AI146">
        <v>116719.09</v>
      </c>
      <c r="AJ146">
        <v>34301.35</v>
      </c>
      <c r="AK146">
        <v>456584.98</v>
      </c>
      <c r="AL146">
        <v>0</v>
      </c>
      <c r="AM146">
        <v>0</v>
      </c>
      <c r="AN146">
        <v>0</v>
      </c>
      <c r="AO146">
        <v>0</v>
      </c>
      <c r="AP146">
        <v>456584.98</v>
      </c>
      <c r="AQ146">
        <v>0</v>
      </c>
      <c r="AR146">
        <v>0</v>
      </c>
      <c r="AS146">
        <v>483990.02</v>
      </c>
    </row>
    <row r="147" spans="1:45" x14ac:dyDescent="0.25">
      <c r="A147">
        <v>177570</v>
      </c>
      <c r="B147">
        <v>0</v>
      </c>
      <c r="C147" t="s">
        <v>281</v>
      </c>
      <c r="D147" t="s">
        <v>275</v>
      </c>
      <c r="E147" t="s">
        <v>278</v>
      </c>
      <c r="F147" t="s">
        <v>281</v>
      </c>
      <c r="G147" t="s">
        <v>425</v>
      </c>
      <c r="H147" t="s">
        <v>425</v>
      </c>
      <c r="I147" t="s">
        <v>425</v>
      </c>
      <c r="J147" t="s">
        <v>425</v>
      </c>
      <c r="K147" t="s">
        <v>424</v>
      </c>
      <c r="L147" t="s">
        <v>424</v>
      </c>
      <c r="M147" t="s">
        <v>425</v>
      </c>
      <c r="N147" t="s">
        <v>425</v>
      </c>
      <c r="O147">
        <v>172331</v>
      </c>
      <c r="P147" t="s">
        <v>425</v>
      </c>
      <c r="R147">
        <v>44796</v>
      </c>
      <c r="S147">
        <v>44788</v>
      </c>
      <c r="T147">
        <v>44787</v>
      </c>
      <c r="U147" t="s">
        <v>100</v>
      </c>
      <c r="V147">
        <v>509166</v>
      </c>
      <c r="W147">
        <v>1</v>
      </c>
      <c r="X147">
        <v>509166</v>
      </c>
      <c r="Y147">
        <v>506956</v>
      </c>
      <c r="Z147">
        <v>2210</v>
      </c>
      <c r="AA147">
        <v>0</v>
      </c>
      <c r="AB147">
        <v>0</v>
      </c>
      <c r="AC147">
        <v>0</v>
      </c>
      <c r="AD147">
        <v>509166</v>
      </c>
      <c r="AE147">
        <v>0</v>
      </c>
      <c r="AF147">
        <v>173894.09</v>
      </c>
      <c r="AG147">
        <v>1460</v>
      </c>
      <c r="AH147">
        <v>0</v>
      </c>
      <c r="AI147">
        <v>0</v>
      </c>
      <c r="AJ147">
        <v>0</v>
      </c>
      <c r="AK147">
        <v>175354.09</v>
      </c>
      <c r="AL147">
        <v>4773.62</v>
      </c>
      <c r="AM147">
        <v>11519.1</v>
      </c>
      <c r="AN147">
        <v>87457.77</v>
      </c>
      <c r="AO147">
        <v>69623.53</v>
      </c>
      <c r="AP147">
        <v>0</v>
      </c>
      <c r="AQ147">
        <v>0</v>
      </c>
      <c r="AR147">
        <v>1980.07</v>
      </c>
      <c r="AS147">
        <v>333811.90999999997</v>
      </c>
    </row>
    <row r="148" spans="1:45" x14ac:dyDescent="0.25">
      <c r="A148">
        <v>177571</v>
      </c>
      <c r="B148">
        <v>0</v>
      </c>
      <c r="C148" t="s">
        <v>282</v>
      </c>
      <c r="D148" t="s">
        <v>275</v>
      </c>
      <c r="E148" t="s">
        <v>276</v>
      </c>
      <c r="F148" t="s">
        <v>282</v>
      </c>
      <c r="G148" t="s">
        <v>425</v>
      </c>
      <c r="H148" t="s">
        <v>425</v>
      </c>
      <c r="I148" t="s">
        <v>425</v>
      </c>
      <c r="J148" t="s">
        <v>425</v>
      </c>
      <c r="K148" t="s">
        <v>424</v>
      </c>
      <c r="L148" t="s">
        <v>424</v>
      </c>
      <c r="M148" t="s">
        <v>424</v>
      </c>
      <c r="P148" t="s">
        <v>425</v>
      </c>
      <c r="R148">
        <v>44791</v>
      </c>
      <c r="S148">
        <v>44797</v>
      </c>
      <c r="T148">
        <v>44792</v>
      </c>
      <c r="U148" t="s">
        <v>100</v>
      </c>
      <c r="V148">
        <v>752100.67</v>
      </c>
      <c r="W148">
        <v>1.1214904730803801</v>
      </c>
      <c r="X148">
        <v>670626</v>
      </c>
      <c r="Y148">
        <v>562626</v>
      </c>
      <c r="Z148">
        <v>9000</v>
      </c>
      <c r="AA148">
        <v>99000</v>
      </c>
      <c r="AB148">
        <v>0</v>
      </c>
      <c r="AC148">
        <v>0</v>
      </c>
      <c r="AD148">
        <v>670626</v>
      </c>
      <c r="AE148">
        <v>0</v>
      </c>
      <c r="AF148">
        <v>326456</v>
      </c>
      <c r="AG148">
        <v>4500</v>
      </c>
      <c r="AH148">
        <v>47886</v>
      </c>
      <c r="AI148">
        <v>0</v>
      </c>
      <c r="AJ148">
        <v>0</v>
      </c>
      <c r="AK148">
        <v>378842</v>
      </c>
      <c r="AL148">
        <v>94710.5</v>
      </c>
      <c r="AM148">
        <v>94710.5</v>
      </c>
      <c r="AN148">
        <v>94710.5</v>
      </c>
      <c r="AO148">
        <v>94710.5</v>
      </c>
      <c r="AP148">
        <v>0</v>
      </c>
      <c r="AQ148">
        <v>0</v>
      </c>
      <c r="AR148">
        <v>0</v>
      </c>
      <c r="AS148">
        <v>291784</v>
      </c>
    </row>
    <row r="149" spans="1:45" x14ac:dyDescent="0.25">
      <c r="A149">
        <v>177572</v>
      </c>
      <c r="B149">
        <v>0</v>
      </c>
      <c r="C149" t="s">
        <v>283</v>
      </c>
      <c r="D149" t="s">
        <v>275</v>
      </c>
      <c r="E149" t="s">
        <v>276</v>
      </c>
      <c r="F149" t="s">
        <v>283</v>
      </c>
      <c r="G149" t="s">
        <v>424</v>
      </c>
      <c r="H149" t="s">
        <v>424</v>
      </c>
      <c r="I149" t="s">
        <v>424</v>
      </c>
      <c r="J149" t="s">
        <v>424</v>
      </c>
      <c r="K149" t="s">
        <v>424</v>
      </c>
      <c r="L149" t="s">
        <v>425</v>
      </c>
      <c r="M149" t="s">
        <v>424</v>
      </c>
      <c r="P149" t="s">
        <v>425</v>
      </c>
      <c r="R149">
        <v>44796</v>
      </c>
      <c r="S149">
        <v>44797</v>
      </c>
      <c r="T149">
        <v>44791</v>
      </c>
      <c r="U149" t="s">
        <v>100</v>
      </c>
      <c r="V149">
        <v>996844</v>
      </c>
      <c r="W149">
        <v>1.0626485089145301</v>
      </c>
      <c r="X149">
        <v>938075</v>
      </c>
      <c r="Y149">
        <v>287955</v>
      </c>
      <c r="Z149">
        <v>0</v>
      </c>
      <c r="AA149">
        <v>621120</v>
      </c>
      <c r="AB149">
        <v>29000</v>
      </c>
      <c r="AC149">
        <v>0</v>
      </c>
      <c r="AD149">
        <v>938075</v>
      </c>
      <c r="AE149">
        <v>0</v>
      </c>
      <c r="AF149">
        <v>106254.63</v>
      </c>
      <c r="AG149">
        <v>0</v>
      </c>
      <c r="AH149">
        <v>222956.24</v>
      </c>
      <c r="AI149">
        <v>25000</v>
      </c>
      <c r="AJ149">
        <v>0</v>
      </c>
      <c r="AK149">
        <v>354210.87</v>
      </c>
      <c r="AL149">
        <v>0</v>
      </c>
      <c r="AM149">
        <v>0</v>
      </c>
      <c r="AN149">
        <v>0</v>
      </c>
      <c r="AO149">
        <v>0</v>
      </c>
      <c r="AP149">
        <v>354210.87</v>
      </c>
      <c r="AQ149">
        <v>0</v>
      </c>
      <c r="AR149">
        <v>0</v>
      </c>
      <c r="AS149">
        <v>583864.13</v>
      </c>
    </row>
    <row r="150" spans="1:45" x14ac:dyDescent="0.25">
      <c r="A150">
        <v>177573</v>
      </c>
      <c r="B150">
        <v>0</v>
      </c>
      <c r="C150" t="s">
        <v>284</v>
      </c>
      <c r="D150" t="s">
        <v>275</v>
      </c>
      <c r="E150" t="s">
        <v>276</v>
      </c>
      <c r="F150" t="s">
        <v>284</v>
      </c>
      <c r="G150" t="s">
        <v>425</v>
      </c>
      <c r="H150" t="s">
        <v>425</v>
      </c>
      <c r="I150" t="s">
        <v>425</v>
      </c>
      <c r="J150" t="s">
        <v>425</v>
      </c>
      <c r="K150" t="s">
        <v>424</v>
      </c>
      <c r="L150" t="s">
        <v>424</v>
      </c>
      <c r="M150" t="s">
        <v>424</v>
      </c>
      <c r="P150" t="s">
        <v>425</v>
      </c>
      <c r="R150">
        <v>44792</v>
      </c>
      <c r="S150">
        <v>44797</v>
      </c>
      <c r="T150">
        <v>44790</v>
      </c>
      <c r="U150" t="s">
        <v>100</v>
      </c>
      <c r="V150">
        <v>5549997.04</v>
      </c>
      <c r="W150">
        <v>1.06926366996533</v>
      </c>
      <c r="X150">
        <v>5190485</v>
      </c>
      <c r="Y150">
        <v>3567698</v>
      </c>
      <c r="Z150">
        <v>195200</v>
      </c>
      <c r="AA150">
        <v>348781</v>
      </c>
      <c r="AB150">
        <v>667638</v>
      </c>
      <c r="AC150">
        <v>411168</v>
      </c>
      <c r="AD150">
        <v>5190485</v>
      </c>
      <c r="AE150">
        <v>0</v>
      </c>
      <c r="AF150">
        <v>627736.37</v>
      </c>
      <c r="AG150">
        <v>0</v>
      </c>
      <c r="AH150">
        <v>229802.2</v>
      </c>
      <c r="AI150">
        <v>51828.97</v>
      </c>
      <c r="AJ150">
        <v>110083.68</v>
      </c>
      <c r="AK150">
        <v>1019451.22</v>
      </c>
      <c r="AL150">
        <v>60170.27</v>
      </c>
      <c r="AM150">
        <v>15282.21</v>
      </c>
      <c r="AN150">
        <v>37033.879999999997</v>
      </c>
      <c r="AO150">
        <v>906964.86</v>
      </c>
      <c r="AP150">
        <v>0</v>
      </c>
      <c r="AQ150">
        <v>0</v>
      </c>
      <c r="AR150">
        <v>0</v>
      </c>
      <c r="AS150">
        <v>4171033.78</v>
      </c>
    </row>
    <row r="151" spans="1:45" x14ac:dyDescent="0.25">
      <c r="A151">
        <v>177574</v>
      </c>
      <c r="B151">
        <v>0</v>
      </c>
      <c r="C151" t="s">
        <v>128</v>
      </c>
      <c r="D151" t="s">
        <v>275</v>
      </c>
      <c r="E151" t="s">
        <v>278</v>
      </c>
      <c r="F151" t="s">
        <v>128</v>
      </c>
      <c r="G151" t="s">
        <v>424</v>
      </c>
      <c r="H151" t="s">
        <v>424</v>
      </c>
      <c r="I151" t="s">
        <v>424</v>
      </c>
      <c r="J151" t="s">
        <v>425</v>
      </c>
      <c r="K151" t="s">
        <v>424</v>
      </c>
      <c r="L151" t="s">
        <v>424</v>
      </c>
      <c r="M151" t="s">
        <v>424</v>
      </c>
      <c r="P151" t="s">
        <v>425</v>
      </c>
      <c r="R151">
        <v>44806</v>
      </c>
      <c r="S151">
        <v>44788</v>
      </c>
      <c r="T151">
        <v>44788</v>
      </c>
      <c r="U151" t="s">
        <v>100</v>
      </c>
      <c r="V151">
        <v>414568</v>
      </c>
      <c r="W151">
        <v>1.16437294267001</v>
      </c>
      <c r="X151">
        <v>356044</v>
      </c>
      <c r="Y151">
        <v>230868</v>
      </c>
      <c r="Z151">
        <v>4400</v>
      </c>
      <c r="AA151">
        <v>70336</v>
      </c>
      <c r="AB151">
        <v>4000</v>
      </c>
      <c r="AC151">
        <v>46440</v>
      </c>
      <c r="AD151">
        <v>356044</v>
      </c>
      <c r="AE151">
        <v>0</v>
      </c>
      <c r="AF151">
        <v>75139.41</v>
      </c>
      <c r="AG151">
        <v>72</v>
      </c>
      <c r="AH151">
        <v>12706.72</v>
      </c>
      <c r="AI151">
        <v>2799.64</v>
      </c>
      <c r="AJ151">
        <v>22107.38</v>
      </c>
      <c r="AK151">
        <v>112825.15</v>
      </c>
      <c r="AL151">
        <v>0</v>
      </c>
      <c r="AM151">
        <v>0</v>
      </c>
      <c r="AN151">
        <v>0</v>
      </c>
      <c r="AO151">
        <v>112825.15</v>
      </c>
      <c r="AP151">
        <v>0</v>
      </c>
      <c r="AQ151">
        <v>0</v>
      </c>
      <c r="AR151">
        <v>0</v>
      </c>
      <c r="AS151">
        <v>243218.85</v>
      </c>
    </row>
    <row r="152" spans="1:45" x14ac:dyDescent="0.25">
      <c r="A152">
        <v>177575</v>
      </c>
      <c r="B152">
        <v>0</v>
      </c>
      <c r="C152" t="s">
        <v>285</v>
      </c>
      <c r="D152" t="s">
        <v>275</v>
      </c>
      <c r="E152" t="s">
        <v>276</v>
      </c>
      <c r="F152" t="s">
        <v>285</v>
      </c>
      <c r="G152" t="s">
        <v>424</v>
      </c>
      <c r="H152" t="s">
        <v>424</v>
      </c>
      <c r="I152" t="s">
        <v>424</v>
      </c>
      <c r="J152" t="s">
        <v>425</v>
      </c>
      <c r="K152" t="s">
        <v>424</v>
      </c>
      <c r="L152" t="s">
        <v>424</v>
      </c>
      <c r="M152" t="s">
        <v>425</v>
      </c>
      <c r="P152" t="s">
        <v>425</v>
      </c>
      <c r="R152">
        <v>44792</v>
      </c>
      <c r="S152">
        <v>44797</v>
      </c>
      <c r="T152">
        <v>44790</v>
      </c>
      <c r="U152" t="s">
        <v>100</v>
      </c>
      <c r="V152">
        <v>1229561.79</v>
      </c>
      <c r="W152">
        <v>1.13632517321272</v>
      </c>
      <c r="X152">
        <v>1082051</v>
      </c>
      <c r="Y152">
        <v>732582.88</v>
      </c>
      <c r="Z152">
        <v>15999.99</v>
      </c>
      <c r="AA152">
        <v>181099.89</v>
      </c>
      <c r="AB152">
        <v>53999.97</v>
      </c>
      <c r="AC152">
        <v>98368.27</v>
      </c>
      <c r="AD152">
        <v>1082051</v>
      </c>
      <c r="AE152">
        <v>0</v>
      </c>
      <c r="AF152">
        <v>397555.49</v>
      </c>
      <c r="AG152">
        <v>7596.86</v>
      </c>
      <c r="AH152">
        <v>83482.929999999993</v>
      </c>
      <c r="AI152">
        <v>41208.68</v>
      </c>
      <c r="AJ152">
        <v>52345.04</v>
      </c>
      <c r="AK152">
        <v>582189</v>
      </c>
      <c r="AL152">
        <v>0</v>
      </c>
      <c r="AM152">
        <v>0</v>
      </c>
      <c r="AN152">
        <v>0</v>
      </c>
      <c r="AO152">
        <v>291165.08</v>
      </c>
      <c r="AP152">
        <v>0</v>
      </c>
      <c r="AQ152">
        <v>0</v>
      </c>
      <c r="AR152">
        <v>291023.92</v>
      </c>
      <c r="AS152">
        <v>499862</v>
      </c>
    </row>
    <row r="153" spans="1:45" x14ac:dyDescent="0.25">
      <c r="A153">
        <v>177576</v>
      </c>
      <c r="B153">
        <v>0</v>
      </c>
      <c r="C153" t="s">
        <v>287</v>
      </c>
      <c r="D153" t="s">
        <v>275</v>
      </c>
      <c r="E153" t="s">
        <v>286</v>
      </c>
      <c r="F153" t="s">
        <v>287</v>
      </c>
      <c r="G153" t="s">
        <v>425</v>
      </c>
      <c r="H153" t="s">
        <v>425</v>
      </c>
      <c r="I153" t="s">
        <v>425</v>
      </c>
      <c r="J153" t="s">
        <v>425</v>
      </c>
      <c r="K153" t="s">
        <v>424</v>
      </c>
      <c r="L153" t="s">
        <v>425</v>
      </c>
      <c r="M153" t="s">
        <v>425</v>
      </c>
      <c r="N153" t="s">
        <v>425</v>
      </c>
      <c r="O153">
        <v>170482</v>
      </c>
      <c r="P153" t="s">
        <v>425</v>
      </c>
      <c r="R153">
        <v>44792</v>
      </c>
      <c r="S153">
        <v>44788</v>
      </c>
      <c r="T153">
        <v>44784</v>
      </c>
      <c r="U153" t="s">
        <v>100</v>
      </c>
      <c r="V153">
        <v>4952406.67</v>
      </c>
      <c r="W153">
        <v>1.08472981997636</v>
      </c>
      <c r="X153">
        <v>4565567</v>
      </c>
      <c r="Y153">
        <v>1024608</v>
      </c>
      <c r="Z153">
        <v>45523</v>
      </c>
      <c r="AA153">
        <v>597921</v>
      </c>
      <c r="AB153">
        <v>2205827.84</v>
      </c>
      <c r="AC153">
        <v>691687.16</v>
      </c>
      <c r="AD153">
        <v>4565567</v>
      </c>
      <c r="AE153">
        <v>0</v>
      </c>
      <c r="AF153">
        <v>563385.06000000006</v>
      </c>
      <c r="AG153">
        <v>6419.85</v>
      </c>
      <c r="AH153">
        <v>224554.05</v>
      </c>
      <c r="AI153">
        <v>0</v>
      </c>
      <c r="AJ153">
        <v>98500.51</v>
      </c>
      <c r="AK153">
        <v>892859.47</v>
      </c>
      <c r="AL153">
        <v>62500.160000000003</v>
      </c>
      <c r="AM153">
        <v>62500.160000000003</v>
      </c>
      <c r="AN153">
        <v>353397.74</v>
      </c>
      <c r="AO153">
        <v>285715.03000000003</v>
      </c>
      <c r="AP153">
        <v>93032</v>
      </c>
      <c r="AQ153">
        <v>0</v>
      </c>
      <c r="AR153">
        <v>35714.379999999997</v>
      </c>
      <c r="AS153">
        <v>3672707.53</v>
      </c>
    </row>
    <row r="154" spans="1:45" x14ac:dyDescent="0.25">
      <c r="A154">
        <v>177577</v>
      </c>
      <c r="B154">
        <v>0</v>
      </c>
      <c r="C154" t="s">
        <v>288</v>
      </c>
      <c r="D154" t="s">
        <v>275</v>
      </c>
      <c r="E154" t="s">
        <v>278</v>
      </c>
      <c r="F154" t="s">
        <v>289</v>
      </c>
      <c r="G154" t="s">
        <v>424</v>
      </c>
      <c r="H154" t="s">
        <v>424</v>
      </c>
      <c r="I154" t="s">
        <v>424</v>
      </c>
      <c r="J154" t="s">
        <v>424</v>
      </c>
      <c r="K154" t="s">
        <v>425</v>
      </c>
      <c r="L154" t="s">
        <v>424</v>
      </c>
      <c r="M154" t="s">
        <v>424</v>
      </c>
      <c r="P154" t="s">
        <v>425</v>
      </c>
      <c r="R154">
        <v>44802</v>
      </c>
      <c r="S154">
        <v>44788</v>
      </c>
      <c r="T154">
        <v>44785</v>
      </c>
      <c r="U154" t="s">
        <v>100</v>
      </c>
      <c r="V154">
        <v>1267170.67</v>
      </c>
      <c r="W154">
        <v>1.16655098163045</v>
      </c>
      <c r="X154">
        <v>1086254</v>
      </c>
      <c r="Y154">
        <v>500004</v>
      </c>
      <c r="Z154">
        <v>25000</v>
      </c>
      <c r="AA154">
        <v>421050</v>
      </c>
      <c r="AB154">
        <v>60200</v>
      </c>
      <c r="AC154">
        <v>80000</v>
      </c>
      <c r="AD154">
        <v>1086254</v>
      </c>
      <c r="AE154">
        <v>0</v>
      </c>
      <c r="AF154">
        <v>378074.9</v>
      </c>
      <c r="AG154">
        <v>20748.560000000001</v>
      </c>
      <c r="AH154">
        <v>204321.28</v>
      </c>
      <c r="AI154">
        <v>76450.460000000006</v>
      </c>
      <c r="AJ154">
        <v>56833.91</v>
      </c>
      <c r="AK154">
        <v>736429.11</v>
      </c>
      <c r="AL154">
        <v>0</v>
      </c>
      <c r="AM154">
        <v>0</v>
      </c>
      <c r="AN154">
        <v>0</v>
      </c>
      <c r="AO154">
        <v>0</v>
      </c>
      <c r="AP154">
        <v>0</v>
      </c>
      <c r="AQ154">
        <v>736429.11</v>
      </c>
      <c r="AR154">
        <v>0</v>
      </c>
      <c r="AS154">
        <v>349824.89</v>
      </c>
    </row>
    <row r="155" spans="1:45" x14ac:dyDescent="0.25">
      <c r="A155">
        <v>177578</v>
      </c>
      <c r="B155">
        <v>0</v>
      </c>
      <c r="C155" t="s">
        <v>290</v>
      </c>
      <c r="D155" t="s">
        <v>275</v>
      </c>
      <c r="E155" t="s">
        <v>276</v>
      </c>
      <c r="F155" t="s">
        <v>291</v>
      </c>
      <c r="G155" t="s">
        <v>424</v>
      </c>
      <c r="H155" t="s">
        <v>424</v>
      </c>
      <c r="I155" t="s">
        <v>424</v>
      </c>
      <c r="J155" t="s">
        <v>424</v>
      </c>
      <c r="K155" t="s">
        <v>424</v>
      </c>
      <c r="L155" t="s">
        <v>425</v>
      </c>
      <c r="M155" t="s">
        <v>424</v>
      </c>
      <c r="P155" t="s">
        <v>425</v>
      </c>
      <c r="R155">
        <v>44796</v>
      </c>
      <c r="S155">
        <v>44797</v>
      </c>
      <c r="T155">
        <v>44791</v>
      </c>
      <c r="U155" t="s">
        <v>100</v>
      </c>
      <c r="V155">
        <v>1139270.5</v>
      </c>
      <c r="W155">
        <v>1.1640234588525</v>
      </c>
      <c r="X155">
        <v>978735</v>
      </c>
      <c r="Y155">
        <v>79560</v>
      </c>
      <c r="Z155">
        <v>1500</v>
      </c>
      <c r="AA155">
        <v>837675</v>
      </c>
      <c r="AB155">
        <v>60000</v>
      </c>
      <c r="AC155">
        <v>0</v>
      </c>
      <c r="AD155">
        <v>978735</v>
      </c>
      <c r="AE155">
        <v>0</v>
      </c>
      <c r="AF155">
        <v>64155.13</v>
      </c>
      <c r="AG155">
        <v>0</v>
      </c>
      <c r="AH155">
        <v>604987.5</v>
      </c>
      <c r="AI155">
        <v>60000</v>
      </c>
      <c r="AJ155">
        <v>0</v>
      </c>
      <c r="AK155">
        <v>729142.63</v>
      </c>
      <c r="AL155">
        <v>0</v>
      </c>
      <c r="AM155">
        <v>0</v>
      </c>
      <c r="AN155">
        <v>0</v>
      </c>
      <c r="AO155">
        <v>0</v>
      </c>
      <c r="AP155">
        <v>729142.63</v>
      </c>
      <c r="AQ155">
        <v>0</v>
      </c>
      <c r="AR155">
        <v>0</v>
      </c>
      <c r="AS155">
        <v>249592.37</v>
      </c>
    </row>
    <row r="156" spans="1:45" x14ac:dyDescent="0.25">
      <c r="A156">
        <v>177580</v>
      </c>
      <c r="B156">
        <v>1</v>
      </c>
      <c r="C156" t="s">
        <v>136</v>
      </c>
      <c r="D156" t="s">
        <v>275</v>
      </c>
      <c r="E156" t="s">
        <v>292</v>
      </c>
      <c r="F156" t="s">
        <v>136</v>
      </c>
      <c r="G156" t="s">
        <v>425</v>
      </c>
      <c r="H156" t="s">
        <v>424</v>
      </c>
      <c r="I156" t="s">
        <v>425</v>
      </c>
      <c r="J156" t="s">
        <v>425</v>
      </c>
      <c r="K156" t="s">
        <v>425</v>
      </c>
      <c r="L156" t="s">
        <v>425</v>
      </c>
      <c r="M156" t="s">
        <v>424</v>
      </c>
      <c r="N156" t="s">
        <v>425</v>
      </c>
      <c r="O156">
        <v>172261</v>
      </c>
      <c r="P156" t="s">
        <v>425</v>
      </c>
      <c r="R156">
        <v>44796</v>
      </c>
      <c r="S156">
        <v>44788</v>
      </c>
      <c r="T156">
        <v>44796</v>
      </c>
      <c r="U156" t="s">
        <v>100</v>
      </c>
      <c r="V156">
        <v>1519680.56</v>
      </c>
      <c r="W156">
        <v>1.16666696863079</v>
      </c>
      <c r="X156">
        <v>1302583</v>
      </c>
      <c r="Y156">
        <v>852218</v>
      </c>
      <c r="Z156">
        <v>2500</v>
      </c>
      <c r="AA156">
        <v>219449</v>
      </c>
      <c r="AB156">
        <v>110000</v>
      </c>
      <c r="AC156">
        <v>118416</v>
      </c>
      <c r="AD156">
        <v>1302583</v>
      </c>
      <c r="AE156">
        <v>0</v>
      </c>
      <c r="AF156">
        <v>542692.48</v>
      </c>
      <c r="AG156">
        <v>6402.08</v>
      </c>
      <c r="AH156">
        <v>129754.44</v>
      </c>
      <c r="AI156">
        <v>54639.76</v>
      </c>
      <c r="AJ156">
        <v>73348.88</v>
      </c>
      <c r="AK156">
        <v>806837.64</v>
      </c>
      <c r="AL156">
        <v>54148.89</v>
      </c>
      <c r="AM156">
        <v>0</v>
      </c>
      <c r="AN156">
        <v>104305.96</v>
      </c>
      <c r="AO156">
        <v>101587.57</v>
      </c>
      <c r="AP156">
        <v>47558.66</v>
      </c>
      <c r="AQ156">
        <v>499236.56</v>
      </c>
      <c r="AR156">
        <v>0</v>
      </c>
      <c r="AS156">
        <v>495745.36</v>
      </c>
    </row>
    <row r="157" spans="1:45" x14ac:dyDescent="0.25">
      <c r="A157">
        <v>177581</v>
      </c>
      <c r="B157">
        <v>0</v>
      </c>
      <c r="C157" t="s">
        <v>293</v>
      </c>
      <c r="D157" t="s">
        <v>275</v>
      </c>
      <c r="E157" t="s">
        <v>276</v>
      </c>
      <c r="F157" t="s">
        <v>294</v>
      </c>
      <c r="G157" t="s">
        <v>424</v>
      </c>
      <c r="H157" t="s">
        <v>424</v>
      </c>
      <c r="I157" t="s">
        <v>424</v>
      </c>
      <c r="J157" t="s">
        <v>424</v>
      </c>
      <c r="K157" t="s">
        <v>424</v>
      </c>
      <c r="L157" t="s">
        <v>425</v>
      </c>
      <c r="M157" t="s">
        <v>424</v>
      </c>
      <c r="P157" t="s">
        <v>425</v>
      </c>
      <c r="R157">
        <v>44805</v>
      </c>
      <c r="S157">
        <v>44797</v>
      </c>
      <c r="T157">
        <v>44790</v>
      </c>
      <c r="U157" t="s">
        <v>100</v>
      </c>
      <c r="V157">
        <v>322575.56</v>
      </c>
      <c r="W157">
        <v>1.04522600755627</v>
      </c>
      <c r="X157">
        <v>308618</v>
      </c>
      <c r="Y157">
        <v>134156.82</v>
      </c>
      <c r="Z157">
        <v>0</v>
      </c>
      <c r="AA157">
        <v>174461.18</v>
      </c>
      <c r="AB157">
        <v>0</v>
      </c>
      <c r="AC157">
        <v>0</v>
      </c>
      <c r="AD157">
        <v>308618</v>
      </c>
      <c r="AE157">
        <v>0</v>
      </c>
      <c r="AF157">
        <v>44199.83</v>
      </c>
      <c r="AG157">
        <v>0</v>
      </c>
      <c r="AH157">
        <v>139413.78</v>
      </c>
      <c r="AI157">
        <v>0</v>
      </c>
      <c r="AJ157">
        <v>0</v>
      </c>
      <c r="AK157">
        <v>183613.61</v>
      </c>
      <c r="AL157">
        <v>0</v>
      </c>
      <c r="AM157">
        <v>0</v>
      </c>
      <c r="AN157">
        <v>0</v>
      </c>
      <c r="AO157">
        <v>0</v>
      </c>
      <c r="AP157">
        <v>183613.61</v>
      </c>
      <c r="AQ157">
        <v>0</v>
      </c>
      <c r="AR157">
        <v>0</v>
      </c>
      <c r="AS157">
        <v>125004.39</v>
      </c>
    </row>
    <row r="158" spans="1:45" x14ac:dyDescent="0.25">
      <c r="A158">
        <v>177582</v>
      </c>
      <c r="B158">
        <v>3</v>
      </c>
      <c r="C158" t="s">
        <v>228</v>
      </c>
      <c r="D158" t="s">
        <v>295</v>
      </c>
      <c r="E158" t="s">
        <v>295</v>
      </c>
      <c r="F158" t="s">
        <v>228</v>
      </c>
      <c r="G158" t="s">
        <v>424</v>
      </c>
      <c r="H158" t="s">
        <v>424</v>
      </c>
      <c r="I158" t="s">
        <v>424</v>
      </c>
      <c r="J158" t="s">
        <v>424</v>
      </c>
      <c r="K158" t="s">
        <v>425</v>
      </c>
      <c r="L158" t="s">
        <v>424</v>
      </c>
      <c r="M158" t="s">
        <v>425</v>
      </c>
      <c r="N158" t="s">
        <v>425</v>
      </c>
      <c r="O158">
        <v>170817</v>
      </c>
      <c r="P158" t="s">
        <v>425</v>
      </c>
      <c r="R158">
        <v>44792</v>
      </c>
      <c r="S158">
        <v>44812</v>
      </c>
      <c r="T158">
        <v>44812</v>
      </c>
      <c r="U158" t="s">
        <v>100</v>
      </c>
      <c r="V158">
        <v>802482.33</v>
      </c>
      <c r="W158">
        <v>1.15513116965184</v>
      </c>
      <c r="X158">
        <v>694711</v>
      </c>
      <c r="Y158">
        <v>236561</v>
      </c>
      <c r="Z158">
        <v>6500</v>
      </c>
      <c r="AA158">
        <v>353035</v>
      </c>
      <c r="AB158">
        <v>98615</v>
      </c>
      <c r="AC158">
        <v>0</v>
      </c>
      <c r="AD158">
        <v>694711</v>
      </c>
      <c r="AE158">
        <v>0</v>
      </c>
      <c r="AF158">
        <v>240665.75</v>
      </c>
      <c r="AG158">
        <v>1319.93</v>
      </c>
      <c r="AH158">
        <v>206936.41</v>
      </c>
      <c r="AI158">
        <v>59505.58</v>
      </c>
      <c r="AJ158">
        <v>0</v>
      </c>
      <c r="AK158">
        <v>508427.67</v>
      </c>
      <c r="AL158">
        <v>0</v>
      </c>
      <c r="AM158">
        <v>0</v>
      </c>
      <c r="AN158">
        <v>0</v>
      </c>
      <c r="AO158">
        <v>0</v>
      </c>
      <c r="AP158">
        <v>0</v>
      </c>
      <c r="AQ158">
        <v>508427.67</v>
      </c>
      <c r="AR158">
        <v>0</v>
      </c>
      <c r="AS158">
        <v>186283.33</v>
      </c>
    </row>
    <row r="159" spans="1:45" x14ac:dyDescent="0.25">
      <c r="A159">
        <v>177583</v>
      </c>
      <c r="B159">
        <v>0</v>
      </c>
      <c r="C159" t="s">
        <v>138</v>
      </c>
      <c r="D159" t="s">
        <v>275</v>
      </c>
      <c r="E159" t="s">
        <v>278</v>
      </c>
      <c r="F159" t="s">
        <v>139</v>
      </c>
      <c r="G159" t="s">
        <v>424</v>
      </c>
      <c r="H159" t="s">
        <v>424</v>
      </c>
      <c r="I159" t="s">
        <v>425</v>
      </c>
      <c r="J159" t="s">
        <v>424</v>
      </c>
      <c r="K159" t="s">
        <v>424</v>
      </c>
      <c r="L159" t="s">
        <v>424</v>
      </c>
      <c r="M159" t="s">
        <v>424</v>
      </c>
      <c r="P159" t="s">
        <v>425</v>
      </c>
      <c r="R159">
        <v>44792</v>
      </c>
      <c r="S159">
        <v>44788</v>
      </c>
      <c r="T159">
        <v>44788</v>
      </c>
      <c r="U159" t="s">
        <v>100</v>
      </c>
      <c r="V159">
        <v>312970</v>
      </c>
      <c r="W159">
        <v>1</v>
      </c>
      <c r="X159">
        <v>312970</v>
      </c>
      <c r="Y159">
        <v>269170</v>
      </c>
      <c r="Z159">
        <v>0</v>
      </c>
      <c r="AA159">
        <v>43800</v>
      </c>
      <c r="AB159">
        <v>0</v>
      </c>
      <c r="AC159">
        <v>0</v>
      </c>
      <c r="AD159">
        <v>312970</v>
      </c>
      <c r="AE159">
        <v>0</v>
      </c>
      <c r="AF159">
        <v>162262.18</v>
      </c>
      <c r="AG159">
        <v>0</v>
      </c>
      <c r="AH159">
        <v>24331.34</v>
      </c>
      <c r="AI159">
        <v>25000</v>
      </c>
      <c r="AJ159">
        <v>0</v>
      </c>
      <c r="AK159">
        <v>211593.52</v>
      </c>
      <c r="AL159">
        <v>0</v>
      </c>
      <c r="AM159">
        <v>0</v>
      </c>
      <c r="AN159">
        <v>211593.52</v>
      </c>
      <c r="AO159">
        <v>0</v>
      </c>
      <c r="AP159">
        <v>0</v>
      </c>
      <c r="AQ159">
        <v>0</v>
      </c>
      <c r="AR159">
        <v>0</v>
      </c>
      <c r="AS159">
        <v>101376.48</v>
      </c>
    </row>
    <row r="160" spans="1:45" x14ac:dyDescent="0.25">
      <c r="A160">
        <v>177585</v>
      </c>
      <c r="B160">
        <v>0</v>
      </c>
      <c r="C160" t="s">
        <v>273</v>
      </c>
      <c r="D160" t="s">
        <v>275</v>
      </c>
      <c r="E160" t="s">
        <v>276</v>
      </c>
      <c r="F160" t="s">
        <v>274</v>
      </c>
      <c r="G160" t="s">
        <v>425</v>
      </c>
      <c r="H160" t="s">
        <v>425</v>
      </c>
      <c r="I160" t="s">
        <v>425</v>
      </c>
      <c r="J160" t="s">
        <v>425</v>
      </c>
      <c r="K160" t="s">
        <v>424</v>
      </c>
      <c r="L160" t="s">
        <v>424</v>
      </c>
      <c r="M160" t="s">
        <v>424</v>
      </c>
      <c r="P160" t="s">
        <v>425</v>
      </c>
      <c r="R160">
        <v>44796</v>
      </c>
      <c r="S160">
        <v>44797</v>
      </c>
      <c r="T160">
        <v>44791</v>
      </c>
      <c r="U160" t="s">
        <v>100</v>
      </c>
      <c r="V160">
        <v>1665396.73</v>
      </c>
      <c r="W160">
        <v>1.1201855971050301</v>
      </c>
      <c r="X160">
        <v>1486715</v>
      </c>
      <c r="Y160">
        <v>1216432.4099999999</v>
      </c>
      <c r="Z160">
        <v>50851.35</v>
      </c>
      <c r="AA160">
        <v>219431.24</v>
      </c>
      <c r="AB160">
        <v>0</v>
      </c>
      <c r="AC160">
        <v>0</v>
      </c>
      <c r="AD160">
        <v>1486715</v>
      </c>
      <c r="AE160">
        <v>0</v>
      </c>
      <c r="AF160">
        <v>666339.47</v>
      </c>
      <c r="AG160">
        <v>9618.39</v>
      </c>
      <c r="AH160">
        <v>93900.82</v>
      </c>
      <c r="AI160">
        <v>0</v>
      </c>
      <c r="AJ160">
        <v>20027</v>
      </c>
      <c r="AK160">
        <v>789885.68</v>
      </c>
      <c r="AL160">
        <v>117639.79</v>
      </c>
      <c r="AM160">
        <v>129300.08</v>
      </c>
      <c r="AN160">
        <v>354624.69</v>
      </c>
      <c r="AO160">
        <v>188321.12</v>
      </c>
      <c r="AP160">
        <v>0</v>
      </c>
      <c r="AQ160">
        <v>0</v>
      </c>
      <c r="AR160">
        <v>0</v>
      </c>
      <c r="AS160">
        <v>696829.32</v>
      </c>
    </row>
    <row r="161" spans="1:45" x14ac:dyDescent="0.25">
      <c r="A161">
        <v>177586</v>
      </c>
      <c r="B161">
        <v>0</v>
      </c>
      <c r="C161" t="s">
        <v>296</v>
      </c>
      <c r="D161" t="s">
        <v>275</v>
      </c>
      <c r="E161" t="s">
        <v>276</v>
      </c>
      <c r="F161" t="s">
        <v>297</v>
      </c>
      <c r="G161" t="s">
        <v>425</v>
      </c>
      <c r="H161" t="s">
        <v>425</v>
      </c>
      <c r="I161" t="s">
        <v>425</v>
      </c>
      <c r="J161" t="s">
        <v>425</v>
      </c>
      <c r="K161" t="s">
        <v>424</v>
      </c>
      <c r="L161" t="s">
        <v>424</v>
      </c>
      <c r="M161" t="s">
        <v>424</v>
      </c>
      <c r="N161" t="s">
        <v>425</v>
      </c>
      <c r="O161">
        <v>172072</v>
      </c>
      <c r="P161" t="s">
        <v>425</v>
      </c>
      <c r="R161">
        <v>44796</v>
      </c>
      <c r="S161">
        <v>44797</v>
      </c>
      <c r="T161">
        <v>44790</v>
      </c>
      <c r="U161" t="s">
        <v>100</v>
      </c>
      <c r="V161">
        <v>1168875.17</v>
      </c>
      <c r="W161">
        <v>1.16655489231918</v>
      </c>
      <c r="X161">
        <v>1001989</v>
      </c>
      <c r="Y161">
        <v>685697</v>
      </c>
      <c r="Z161">
        <v>12000</v>
      </c>
      <c r="AA161">
        <v>175000</v>
      </c>
      <c r="AB161">
        <v>0</v>
      </c>
      <c r="AC161">
        <v>129292</v>
      </c>
      <c r="AD161">
        <v>1001989</v>
      </c>
      <c r="AE161">
        <v>0</v>
      </c>
      <c r="AF161">
        <v>659523.75</v>
      </c>
      <c r="AG161">
        <v>3528.97</v>
      </c>
      <c r="AH161">
        <v>72850.539999999994</v>
      </c>
      <c r="AI161">
        <v>0</v>
      </c>
      <c r="AJ161">
        <v>57029.16</v>
      </c>
      <c r="AK161">
        <v>792932.42</v>
      </c>
      <c r="AL161">
        <v>54917.04</v>
      </c>
      <c r="AM161">
        <v>59906.89</v>
      </c>
      <c r="AN161">
        <v>556386.4</v>
      </c>
      <c r="AO161">
        <v>121722.1</v>
      </c>
      <c r="AP161">
        <v>0</v>
      </c>
      <c r="AQ161">
        <v>0</v>
      </c>
      <c r="AR161">
        <v>0</v>
      </c>
      <c r="AS161">
        <v>209056.58</v>
      </c>
    </row>
    <row r="162" spans="1:45" x14ac:dyDescent="0.25">
      <c r="A162">
        <v>177587</v>
      </c>
      <c r="B162">
        <v>0</v>
      </c>
      <c r="C162" t="s">
        <v>298</v>
      </c>
      <c r="D162" t="s">
        <v>275</v>
      </c>
      <c r="E162" t="s">
        <v>278</v>
      </c>
      <c r="F162" t="s">
        <v>299</v>
      </c>
      <c r="G162" t="s">
        <v>424</v>
      </c>
      <c r="H162" t="s">
        <v>424</v>
      </c>
      <c r="I162" t="s">
        <v>424</v>
      </c>
      <c r="J162" t="s">
        <v>425</v>
      </c>
      <c r="K162" t="s">
        <v>424</v>
      </c>
      <c r="L162" t="s">
        <v>425</v>
      </c>
      <c r="M162" t="s">
        <v>424</v>
      </c>
      <c r="N162" t="s">
        <v>425</v>
      </c>
      <c r="O162">
        <v>171712</v>
      </c>
      <c r="P162" t="s">
        <v>425</v>
      </c>
      <c r="R162">
        <v>44801</v>
      </c>
      <c r="S162">
        <v>44788</v>
      </c>
      <c r="T162">
        <v>44787</v>
      </c>
      <c r="U162" t="s">
        <v>100</v>
      </c>
      <c r="V162">
        <v>1285917.5</v>
      </c>
      <c r="W162">
        <v>1.1666666666666701</v>
      </c>
      <c r="X162">
        <v>1102215</v>
      </c>
      <c r="Y162">
        <v>729712.86</v>
      </c>
      <c r="Z162">
        <v>44271.44</v>
      </c>
      <c r="AA162">
        <v>309281.2</v>
      </c>
      <c r="AB162">
        <v>0</v>
      </c>
      <c r="AC162">
        <v>18949.5</v>
      </c>
      <c r="AD162">
        <v>1102215</v>
      </c>
      <c r="AE162">
        <v>0</v>
      </c>
      <c r="AF162">
        <v>637779.86</v>
      </c>
      <c r="AG162">
        <v>22789.7</v>
      </c>
      <c r="AH162">
        <v>249499.69</v>
      </c>
      <c r="AI162">
        <v>0</v>
      </c>
      <c r="AJ162">
        <v>16056.5</v>
      </c>
      <c r="AK162">
        <v>926125.75</v>
      </c>
      <c r="AL162">
        <v>0</v>
      </c>
      <c r="AM162">
        <v>0</v>
      </c>
      <c r="AN162">
        <v>0</v>
      </c>
      <c r="AO162">
        <v>731851.87</v>
      </c>
      <c r="AP162">
        <v>194273.88</v>
      </c>
      <c r="AQ162">
        <v>0</v>
      </c>
      <c r="AR162">
        <v>0</v>
      </c>
      <c r="AS162">
        <v>176089.25</v>
      </c>
    </row>
    <row r="163" spans="1:45" x14ac:dyDescent="0.25">
      <c r="A163">
        <v>177588</v>
      </c>
      <c r="B163">
        <v>1</v>
      </c>
      <c r="C163" t="s">
        <v>300</v>
      </c>
      <c r="D163" t="s">
        <v>295</v>
      </c>
      <c r="E163" t="s">
        <v>295</v>
      </c>
      <c r="F163" t="s">
        <v>301</v>
      </c>
      <c r="G163" t="s">
        <v>425</v>
      </c>
      <c r="H163" t="s">
        <v>425</v>
      </c>
      <c r="I163" t="s">
        <v>425</v>
      </c>
      <c r="J163" t="s">
        <v>425</v>
      </c>
      <c r="K163" t="s">
        <v>424</v>
      </c>
      <c r="L163" t="s">
        <v>424</v>
      </c>
      <c r="M163" t="s">
        <v>424</v>
      </c>
      <c r="P163" t="s">
        <v>425</v>
      </c>
      <c r="R163">
        <v>44803</v>
      </c>
      <c r="S163">
        <v>44812</v>
      </c>
      <c r="T163">
        <v>44812</v>
      </c>
      <c r="U163" t="s">
        <v>100</v>
      </c>
      <c r="V163">
        <v>425630</v>
      </c>
      <c r="W163">
        <v>1</v>
      </c>
      <c r="X163">
        <v>425630</v>
      </c>
      <c r="Y163">
        <v>397691.87</v>
      </c>
      <c r="Z163">
        <v>0</v>
      </c>
      <c r="AA163">
        <v>27938.13</v>
      </c>
      <c r="AB163">
        <v>0</v>
      </c>
      <c r="AC163">
        <v>0</v>
      </c>
      <c r="AD163">
        <v>425630</v>
      </c>
      <c r="AE163">
        <v>0</v>
      </c>
      <c r="AF163">
        <v>173162.15</v>
      </c>
      <c r="AG163">
        <v>0</v>
      </c>
      <c r="AH163">
        <v>12943.77</v>
      </c>
      <c r="AI163">
        <v>0</v>
      </c>
      <c r="AJ163">
        <v>0</v>
      </c>
      <c r="AK163">
        <v>186105.92</v>
      </c>
      <c r="AL163">
        <v>105445.13</v>
      </c>
      <c r="AM163">
        <v>22572.35</v>
      </c>
      <c r="AN163">
        <v>34545.46</v>
      </c>
      <c r="AO163">
        <v>23542.97</v>
      </c>
      <c r="AP163">
        <v>0</v>
      </c>
      <c r="AQ163">
        <v>0</v>
      </c>
      <c r="AR163">
        <v>0</v>
      </c>
      <c r="AS163">
        <v>239524.08</v>
      </c>
    </row>
    <row r="164" spans="1:45" x14ac:dyDescent="0.25">
      <c r="A164">
        <v>177593</v>
      </c>
      <c r="B164">
        <v>0</v>
      </c>
      <c r="C164" t="s">
        <v>302</v>
      </c>
      <c r="D164" t="s">
        <v>295</v>
      </c>
      <c r="E164" t="s">
        <v>295</v>
      </c>
      <c r="F164" t="s">
        <v>302</v>
      </c>
      <c r="G164" t="s">
        <v>425</v>
      </c>
      <c r="H164" t="s">
        <v>425</v>
      </c>
      <c r="I164" t="s">
        <v>425</v>
      </c>
      <c r="J164" t="s">
        <v>425</v>
      </c>
      <c r="K164" t="s">
        <v>424</v>
      </c>
      <c r="L164" t="s">
        <v>425</v>
      </c>
      <c r="M164" t="s">
        <v>425</v>
      </c>
      <c r="N164" t="s">
        <v>425</v>
      </c>
      <c r="O164">
        <v>172262</v>
      </c>
      <c r="P164" t="s">
        <v>424</v>
      </c>
      <c r="Q164">
        <v>45070</v>
      </c>
      <c r="R164">
        <v>44839</v>
      </c>
      <c r="S164">
        <v>44812</v>
      </c>
      <c r="T164">
        <v>44812</v>
      </c>
      <c r="U164" t="s">
        <v>100</v>
      </c>
      <c r="V164">
        <v>1086983.1000000001</v>
      </c>
      <c r="W164">
        <v>0.7</v>
      </c>
      <c r="X164">
        <v>1552833</v>
      </c>
      <c r="Y164">
        <v>480000</v>
      </c>
      <c r="Z164">
        <v>34296</v>
      </c>
      <c r="AA164">
        <v>477537</v>
      </c>
      <c r="AB164">
        <v>561000</v>
      </c>
      <c r="AC164">
        <v>0</v>
      </c>
      <c r="AD164">
        <v>1552833</v>
      </c>
      <c r="AE164">
        <v>0</v>
      </c>
      <c r="AF164">
        <v>0</v>
      </c>
      <c r="AG164">
        <v>0</v>
      </c>
      <c r="AH164">
        <v>0</v>
      </c>
      <c r="AI164">
        <v>0</v>
      </c>
      <c r="AJ164">
        <v>0</v>
      </c>
      <c r="AK164">
        <v>0</v>
      </c>
      <c r="AL164">
        <v>0</v>
      </c>
      <c r="AM164">
        <v>0</v>
      </c>
      <c r="AN164">
        <v>0</v>
      </c>
      <c r="AO164">
        <v>0</v>
      </c>
      <c r="AP164">
        <v>0</v>
      </c>
      <c r="AQ164">
        <v>0</v>
      </c>
      <c r="AR164">
        <v>0</v>
      </c>
      <c r="AS164">
        <v>1552833</v>
      </c>
    </row>
    <row r="165" spans="1:45" x14ac:dyDescent="0.25">
      <c r="A165">
        <v>177595</v>
      </c>
      <c r="B165">
        <v>1</v>
      </c>
      <c r="C165" t="s">
        <v>130</v>
      </c>
      <c r="D165" t="s">
        <v>295</v>
      </c>
      <c r="E165" t="s">
        <v>295</v>
      </c>
      <c r="F165" t="s">
        <v>131</v>
      </c>
      <c r="G165" t="s">
        <v>425</v>
      </c>
      <c r="H165" t="s">
        <v>425</v>
      </c>
      <c r="I165" t="s">
        <v>425</v>
      </c>
      <c r="J165" t="s">
        <v>424</v>
      </c>
      <c r="K165" t="s">
        <v>424</v>
      </c>
      <c r="L165" t="s">
        <v>424</v>
      </c>
      <c r="M165" t="s">
        <v>424</v>
      </c>
      <c r="N165" t="s">
        <v>425</v>
      </c>
      <c r="O165">
        <v>170487</v>
      </c>
      <c r="P165" t="s">
        <v>425</v>
      </c>
      <c r="R165">
        <v>44804</v>
      </c>
      <c r="S165">
        <v>44812</v>
      </c>
      <c r="T165">
        <v>44812</v>
      </c>
      <c r="U165" t="s">
        <v>100</v>
      </c>
      <c r="V165">
        <v>847529.72</v>
      </c>
      <c r="W165">
        <v>1.0986433300105101</v>
      </c>
      <c r="X165">
        <v>771433</v>
      </c>
      <c r="Y165">
        <v>371133</v>
      </c>
      <c r="Z165">
        <v>698</v>
      </c>
      <c r="AA165">
        <v>214148</v>
      </c>
      <c r="AB165">
        <v>0</v>
      </c>
      <c r="AC165">
        <v>185454</v>
      </c>
      <c r="AD165">
        <v>771433</v>
      </c>
      <c r="AE165">
        <v>0</v>
      </c>
      <c r="AF165">
        <v>268951.27</v>
      </c>
      <c r="AG165">
        <v>284.13</v>
      </c>
      <c r="AH165">
        <v>47624.35</v>
      </c>
      <c r="AI165">
        <v>0</v>
      </c>
      <c r="AJ165">
        <v>117541.88</v>
      </c>
      <c r="AK165">
        <v>434401.63</v>
      </c>
      <c r="AL165">
        <v>217200.81</v>
      </c>
      <c r="AM165">
        <v>108600.41</v>
      </c>
      <c r="AN165">
        <v>108600.4</v>
      </c>
      <c r="AO165">
        <v>0</v>
      </c>
      <c r="AP165">
        <v>0</v>
      </c>
      <c r="AQ165">
        <v>0</v>
      </c>
      <c r="AR165">
        <v>0</v>
      </c>
      <c r="AS165">
        <v>337031.37</v>
      </c>
    </row>
    <row r="166" spans="1:45" x14ac:dyDescent="0.25">
      <c r="A166">
        <v>177603</v>
      </c>
      <c r="B166">
        <v>1</v>
      </c>
      <c r="C166" t="s">
        <v>303</v>
      </c>
      <c r="D166" t="s">
        <v>295</v>
      </c>
      <c r="E166" t="s">
        <v>295</v>
      </c>
      <c r="F166" t="s">
        <v>304</v>
      </c>
      <c r="G166" t="s">
        <v>425</v>
      </c>
      <c r="H166" t="s">
        <v>425</v>
      </c>
      <c r="I166" t="s">
        <v>425</v>
      </c>
      <c r="J166" t="s">
        <v>425</v>
      </c>
      <c r="K166" t="s">
        <v>424</v>
      </c>
      <c r="L166" t="s">
        <v>425</v>
      </c>
      <c r="M166" t="s">
        <v>424</v>
      </c>
      <c r="N166" t="s">
        <v>425</v>
      </c>
      <c r="P166" t="s">
        <v>425</v>
      </c>
      <c r="R166">
        <v>44817</v>
      </c>
      <c r="S166">
        <v>44812</v>
      </c>
      <c r="T166">
        <v>44812</v>
      </c>
      <c r="U166" t="s">
        <v>100</v>
      </c>
      <c r="V166">
        <v>1730664.61</v>
      </c>
      <c r="W166">
        <v>1.16061720829151</v>
      </c>
      <c r="X166">
        <v>1491158.84</v>
      </c>
      <c r="Y166">
        <v>1119547.47</v>
      </c>
      <c r="Z166">
        <v>50000</v>
      </c>
      <c r="AA166">
        <v>187000</v>
      </c>
      <c r="AB166">
        <v>0</v>
      </c>
      <c r="AC166">
        <v>134611.37</v>
      </c>
      <c r="AD166">
        <v>1491158.84</v>
      </c>
      <c r="AE166">
        <v>0</v>
      </c>
      <c r="AF166">
        <v>627242.81000000006</v>
      </c>
      <c r="AG166">
        <v>0</v>
      </c>
      <c r="AH166">
        <v>114835.3</v>
      </c>
      <c r="AI166">
        <v>0</v>
      </c>
      <c r="AJ166">
        <v>96424</v>
      </c>
      <c r="AK166">
        <v>838502.11</v>
      </c>
      <c r="AL166">
        <v>117198.13</v>
      </c>
      <c r="AM166">
        <v>117198.14</v>
      </c>
      <c r="AN166">
        <v>181342.55</v>
      </c>
      <c r="AO166">
        <v>262772.39</v>
      </c>
      <c r="AP166">
        <v>159990.9</v>
      </c>
      <c r="AQ166">
        <v>0</v>
      </c>
      <c r="AR166">
        <v>0</v>
      </c>
      <c r="AS166">
        <v>652656.73</v>
      </c>
    </row>
    <row r="167" spans="1:45" x14ac:dyDescent="0.25">
      <c r="A167">
        <v>177608</v>
      </c>
      <c r="B167">
        <v>2</v>
      </c>
      <c r="C167" t="s">
        <v>305</v>
      </c>
      <c r="D167" t="s">
        <v>295</v>
      </c>
      <c r="E167" t="s">
        <v>295</v>
      </c>
      <c r="F167" t="s">
        <v>306</v>
      </c>
      <c r="G167" t="s">
        <v>424</v>
      </c>
      <c r="H167" t="s">
        <v>424</v>
      </c>
      <c r="I167" t="s">
        <v>424</v>
      </c>
      <c r="J167" t="s">
        <v>425</v>
      </c>
      <c r="K167" t="s">
        <v>424</v>
      </c>
      <c r="L167" t="s">
        <v>425</v>
      </c>
      <c r="M167" t="s">
        <v>425</v>
      </c>
      <c r="P167" t="s">
        <v>425</v>
      </c>
      <c r="R167">
        <v>44796</v>
      </c>
      <c r="S167">
        <v>44812</v>
      </c>
      <c r="T167">
        <v>44812</v>
      </c>
      <c r="U167" t="s">
        <v>100</v>
      </c>
      <c r="V167">
        <v>1175291.92</v>
      </c>
      <c r="W167">
        <v>1.2318701515873101</v>
      </c>
      <c r="X167">
        <v>954071.27</v>
      </c>
      <c r="Y167">
        <v>662961.66</v>
      </c>
      <c r="Z167">
        <v>5550</v>
      </c>
      <c r="AA167">
        <v>175625.61</v>
      </c>
      <c r="AB167">
        <v>109934</v>
      </c>
      <c r="AC167">
        <v>0</v>
      </c>
      <c r="AD167">
        <v>954071.27</v>
      </c>
      <c r="AE167">
        <v>0</v>
      </c>
      <c r="AF167">
        <v>422243.37</v>
      </c>
      <c r="AG167">
        <v>4600</v>
      </c>
      <c r="AH167">
        <v>107393.05</v>
      </c>
      <c r="AI167">
        <v>32535.71</v>
      </c>
      <c r="AJ167">
        <v>0</v>
      </c>
      <c r="AK167">
        <v>566772.13</v>
      </c>
      <c r="AL167">
        <v>0</v>
      </c>
      <c r="AM167">
        <v>0</v>
      </c>
      <c r="AN167">
        <v>0</v>
      </c>
      <c r="AO167">
        <v>438615.1</v>
      </c>
      <c r="AP167">
        <v>128157.03</v>
      </c>
      <c r="AQ167">
        <v>0</v>
      </c>
      <c r="AR167">
        <v>0</v>
      </c>
      <c r="AS167">
        <v>387299.14</v>
      </c>
    </row>
    <row r="168" spans="1:45" x14ac:dyDescent="0.25">
      <c r="A168">
        <v>177678</v>
      </c>
      <c r="B168">
        <v>1</v>
      </c>
      <c r="C168" t="s">
        <v>309</v>
      </c>
      <c r="D168" t="s">
        <v>307</v>
      </c>
      <c r="E168" t="s">
        <v>308</v>
      </c>
      <c r="F168" t="s">
        <v>310</v>
      </c>
      <c r="G168" t="s">
        <v>424</v>
      </c>
      <c r="H168" t="s">
        <v>424</v>
      </c>
      <c r="I168" t="s">
        <v>424</v>
      </c>
      <c r="J168" t="s">
        <v>425</v>
      </c>
      <c r="K168" t="s">
        <v>424</v>
      </c>
      <c r="L168" t="s">
        <v>424</v>
      </c>
      <c r="M168" t="s">
        <v>424</v>
      </c>
      <c r="P168" t="s">
        <v>425</v>
      </c>
      <c r="R168">
        <v>44803</v>
      </c>
      <c r="S168">
        <v>44760</v>
      </c>
      <c r="T168">
        <v>44757</v>
      </c>
      <c r="U168" t="s">
        <v>100</v>
      </c>
      <c r="V168">
        <v>168404.46</v>
      </c>
      <c r="W168">
        <v>1.1016433348843599</v>
      </c>
      <c r="X168">
        <v>152866.59</v>
      </c>
      <c r="Y168">
        <v>75753</v>
      </c>
      <c r="Z168">
        <v>3780</v>
      </c>
      <c r="AA168">
        <v>73333.59</v>
      </c>
      <c r="AB168">
        <v>0</v>
      </c>
      <c r="AC168">
        <v>0</v>
      </c>
      <c r="AD168">
        <v>152866.59</v>
      </c>
      <c r="AE168">
        <v>0</v>
      </c>
      <c r="AF168">
        <v>76986</v>
      </c>
      <c r="AG168">
        <v>13300</v>
      </c>
      <c r="AH168">
        <v>19232</v>
      </c>
      <c r="AI168">
        <v>7773.65</v>
      </c>
      <c r="AJ168">
        <v>0</v>
      </c>
      <c r="AK168">
        <v>117291.65</v>
      </c>
      <c r="AL168">
        <v>0</v>
      </c>
      <c r="AM168">
        <v>0</v>
      </c>
      <c r="AN168">
        <v>0</v>
      </c>
      <c r="AO168">
        <v>117291.65</v>
      </c>
      <c r="AP168">
        <v>0</v>
      </c>
      <c r="AQ168">
        <v>0</v>
      </c>
      <c r="AR168">
        <v>0</v>
      </c>
      <c r="AS168">
        <v>35574.94</v>
      </c>
    </row>
    <row r="169" spans="1:45" x14ac:dyDescent="0.25">
      <c r="A169">
        <v>177686</v>
      </c>
      <c r="B169">
        <v>0</v>
      </c>
      <c r="C169" t="s">
        <v>311</v>
      </c>
      <c r="D169" t="s">
        <v>307</v>
      </c>
      <c r="E169" t="s">
        <v>308</v>
      </c>
      <c r="F169" t="s">
        <v>311</v>
      </c>
      <c r="G169" t="s">
        <v>424</v>
      </c>
      <c r="H169" t="s">
        <v>424</v>
      </c>
      <c r="I169" t="s">
        <v>424</v>
      </c>
      <c r="J169" t="s">
        <v>425</v>
      </c>
      <c r="K169" t="s">
        <v>425</v>
      </c>
      <c r="L169" t="s">
        <v>425</v>
      </c>
      <c r="M169" t="s">
        <v>424</v>
      </c>
      <c r="P169" t="s">
        <v>425</v>
      </c>
      <c r="R169">
        <v>44802</v>
      </c>
      <c r="S169">
        <v>44755</v>
      </c>
      <c r="T169">
        <v>44756</v>
      </c>
      <c r="U169" t="s">
        <v>100</v>
      </c>
      <c r="V169">
        <v>2230024.5</v>
      </c>
      <c r="W169">
        <v>1</v>
      </c>
      <c r="X169">
        <v>2230024.5</v>
      </c>
      <c r="Y169">
        <v>619646</v>
      </c>
      <c r="Z169">
        <v>22449.66</v>
      </c>
      <c r="AA169">
        <v>1326296.27</v>
      </c>
      <c r="AB169">
        <v>59356.6</v>
      </c>
      <c r="AC169">
        <v>202275.97</v>
      </c>
      <c r="AD169">
        <v>2230024.5</v>
      </c>
      <c r="AE169">
        <v>0</v>
      </c>
      <c r="AF169">
        <v>115243.34</v>
      </c>
      <c r="AG169">
        <v>119.95</v>
      </c>
      <c r="AH169">
        <v>76782.09</v>
      </c>
      <c r="AI169">
        <v>17736.599999999999</v>
      </c>
      <c r="AJ169">
        <v>12485.59</v>
      </c>
      <c r="AK169">
        <v>222367.57</v>
      </c>
      <c r="AL169">
        <v>0</v>
      </c>
      <c r="AM169">
        <v>0</v>
      </c>
      <c r="AN169">
        <v>0</v>
      </c>
      <c r="AO169">
        <v>208884.84</v>
      </c>
      <c r="AP169">
        <v>13482.73</v>
      </c>
      <c r="AQ169">
        <v>0</v>
      </c>
      <c r="AR169">
        <v>0</v>
      </c>
      <c r="AS169">
        <v>2007656.93</v>
      </c>
    </row>
    <row r="170" spans="1:45" x14ac:dyDescent="0.25">
      <c r="A170">
        <v>177693</v>
      </c>
      <c r="B170">
        <v>1</v>
      </c>
      <c r="C170" t="s">
        <v>313</v>
      </c>
      <c r="D170" t="s">
        <v>307</v>
      </c>
      <c r="E170" t="s">
        <v>312</v>
      </c>
      <c r="F170" t="s">
        <v>313</v>
      </c>
      <c r="G170" t="s">
        <v>424</v>
      </c>
      <c r="H170" t="s">
        <v>425</v>
      </c>
      <c r="I170" t="s">
        <v>425</v>
      </c>
      <c r="J170" t="s">
        <v>424</v>
      </c>
      <c r="K170" t="s">
        <v>424</v>
      </c>
      <c r="L170" t="s">
        <v>424</v>
      </c>
      <c r="M170" t="s">
        <v>424</v>
      </c>
      <c r="P170" t="s">
        <v>425</v>
      </c>
      <c r="R170">
        <v>44825</v>
      </c>
      <c r="S170">
        <v>44760</v>
      </c>
      <c r="T170">
        <v>44760</v>
      </c>
      <c r="U170" t="s">
        <v>100</v>
      </c>
      <c r="V170">
        <v>418924.92</v>
      </c>
      <c r="W170">
        <v>1.1663503035699201</v>
      </c>
      <c r="X170">
        <v>359175.9</v>
      </c>
      <c r="Y170">
        <v>243575</v>
      </c>
      <c r="Z170">
        <v>2500</v>
      </c>
      <c r="AA170">
        <v>113100.9</v>
      </c>
      <c r="AB170">
        <v>0</v>
      </c>
      <c r="AC170">
        <v>0</v>
      </c>
      <c r="AD170">
        <v>359175.9</v>
      </c>
      <c r="AE170">
        <v>0</v>
      </c>
      <c r="AF170">
        <v>146846.75</v>
      </c>
      <c r="AG170">
        <v>870</v>
      </c>
      <c r="AH170">
        <v>32891.26</v>
      </c>
      <c r="AI170">
        <v>0</v>
      </c>
      <c r="AJ170">
        <v>0</v>
      </c>
      <c r="AK170">
        <v>180608.01</v>
      </c>
      <c r="AL170">
        <v>0</v>
      </c>
      <c r="AM170">
        <v>26052.86</v>
      </c>
      <c r="AN170">
        <v>154555.15</v>
      </c>
      <c r="AO170">
        <v>0</v>
      </c>
      <c r="AP170">
        <v>0</v>
      </c>
      <c r="AQ170">
        <v>0</v>
      </c>
      <c r="AR170">
        <v>0</v>
      </c>
      <c r="AS170">
        <v>178567.89</v>
      </c>
    </row>
    <row r="171" spans="1:45" x14ac:dyDescent="0.25">
      <c r="A171">
        <v>177695</v>
      </c>
      <c r="B171">
        <v>1</v>
      </c>
      <c r="C171" t="s">
        <v>130</v>
      </c>
      <c r="D171" t="s">
        <v>307</v>
      </c>
      <c r="E171" t="s">
        <v>312</v>
      </c>
      <c r="F171" t="s">
        <v>131</v>
      </c>
      <c r="G171" t="s">
        <v>424</v>
      </c>
      <c r="H171" t="s">
        <v>425</v>
      </c>
      <c r="I171" t="s">
        <v>425</v>
      </c>
      <c r="J171" t="s">
        <v>425</v>
      </c>
      <c r="K171" t="s">
        <v>424</v>
      </c>
      <c r="L171" t="s">
        <v>424</v>
      </c>
      <c r="M171" t="s">
        <v>424</v>
      </c>
      <c r="N171" t="s">
        <v>425</v>
      </c>
      <c r="O171">
        <v>170487</v>
      </c>
      <c r="P171" t="s">
        <v>425</v>
      </c>
      <c r="R171">
        <v>44826</v>
      </c>
      <c r="S171">
        <v>44760</v>
      </c>
      <c r="T171">
        <v>44760</v>
      </c>
      <c r="U171" t="s">
        <v>100</v>
      </c>
      <c r="V171">
        <v>1447214.06</v>
      </c>
      <c r="W171">
        <v>1</v>
      </c>
      <c r="X171">
        <v>1447214.06</v>
      </c>
      <c r="Y171">
        <v>792139</v>
      </c>
      <c r="Z171">
        <v>1593</v>
      </c>
      <c r="AA171">
        <v>314882</v>
      </c>
      <c r="AB171">
        <v>15000</v>
      </c>
      <c r="AC171">
        <v>323600.06</v>
      </c>
      <c r="AD171">
        <v>1447214.06</v>
      </c>
      <c r="AE171">
        <v>0</v>
      </c>
      <c r="AF171">
        <v>172661.24</v>
      </c>
      <c r="AG171">
        <v>1167.33</v>
      </c>
      <c r="AH171">
        <v>8118.43</v>
      </c>
      <c r="AI171">
        <v>894.23</v>
      </c>
      <c r="AJ171">
        <v>52312.67</v>
      </c>
      <c r="AK171">
        <v>235153.9</v>
      </c>
      <c r="AL171">
        <v>13088.64</v>
      </c>
      <c r="AM171">
        <v>55688.42</v>
      </c>
      <c r="AN171">
        <v>78688.42</v>
      </c>
      <c r="AO171">
        <v>87688.42</v>
      </c>
      <c r="AP171">
        <v>0</v>
      </c>
      <c r="AQ171">
        <v>0</v>
      </c>
      <c r="AR171">
        <v>0</v>
      </c>
      <c r="AS171">
        <v>1212060.1599999999</v>
      </c>
    </row>
    <row r="172" spans="1:45" x14ac:dyDescent="0.25">
      <c r="A172">
        <v>177702</v>
      </c>
      <c r="B172">
        <v>0</v>
      </c>
      <c r="C172" t="s">
        <v>314</v>
      </c>
      <c r="D172" t="s">
        <v>307</v>
      </c>
      <c r="E172" t="s">
        <v>312</v>
      </c>
      <c r="F172" t="s">
        <v>314</v>
      </c>
      <c r="G172" t="s">
        <v>424</v>
      </c>
      <c r="H172" t="s">
        <v>424</v>
      </c>
      <c r="I172" t="s">
        <v>424</v>
      </c>
      <c r="J172" t="s">
        <v>424</v>
      </c>
      <c r="K172" t="s">
        <v>425</v>
      </c>
      <c r="L172" t="s">
        <v>424</v>
      </c>
      <c r="M172" t="s">
        <v>424</v>
      </c>
      <c r="P172" t="s">
        <v>425</v>
      </c>
      <c r="R172">
        <v>44799</v>
      </c>
      <c r="S172">
        <v>44760</v>
      </c>
      <c r="T172">
        <v>44756</v>
      </c>
      <c r="U172" t="s">
        <v>100</v>
      </c>
      <c r="V172">
        <v>470088.33</v>
      </c>
      <c r="W172">
        <v>1.23300239996853</v>
      </c>
      <c r="X172">
        <v>381255</v>
      </c>
      <c r="Y172">
        <v>235220</v>
      </c>
      <c r="Z172">
        <v>0</v>
      </c>
      <c r="AA172">
        <v>108525</v>
      </c>
      <c r="AB172">
        <v>37510</v>
      </c>
      <c r="AC172">
        <v>0</v>
      </c>
      <c r="AD172">
        <v>381255</v>
      </c>
      <c r="AE172">
        <v>0</v>
      </c>
      <c r="AF172">
        <v>191262.49</v>
      </c>
      <c r="AG172">
        <v>0</v>
      </c>
      <c r="AH172">
        <v>86755.33</v>
      </c>
      <c r="AI172">
        <v>25552.07</v>
      </c>
      <c r="AJ172">
        <v>0</v>
      </c>
      <c r="AK172">
        <v>303569.89</v>
      </c>
      <c r="AL172">
        <v>0</v>
      </c>
      <c r="AM172">
        <v>0</v>
      </c>
      <c r="AN172">
        <v>0</v>
      </c>
      <c r="AO172">
        <v>0</v>
      </c>
      <c r="AP172">
        <v>0</v>
      </c>
      <c r="AQ172">
        <v>303569.89</v>
      </c>
      <c r="AR172">
        <v>0</v>
      </c>
      <c r="AS172">
        <v>77685.11</v>
      </c>
    </row>
    <row r="173" spans="1:45" x14ac:dyDescent="0.25">
      <c r="A173">
        <v>177703</v>
      </c>
      <c r="B173">
        <v>0</v>
      </c>
      <c r="C173" t="s">
        <v>315</v>
      </c>
      <c r="D173" t="s">
        <v>307</v>
      </c>
      <c r="E173" t="s">
        <v>312</v>
      </c>
      <c r="F173" t="s">
        <v>315</v>
      </c>
      <c r="G173" t="s">
        <v>424</v>
      </c>
      <c r="H173" t="s">
        <v>424</v>
      </c>
      <c r="I173" t="s">
        <v>424</v>
      </c>
      <c r="J173" t="s">
        <v>425</v>
      </c>
      <c r="K173" t="s">
        <v>425</v>
      </c>
      <c r="L173" t="s">
        <v>424</v>
      </c>
      <c r="M173" t="s">
        <v>424</v>
      </c>
      <c r="P173" t="s">
        <v>425</v>
      </c>
      <c r="R173">
        <v>44805</v>
      </c>
      <c r="S173">
        <v>44760</v>
      </c>
      <c r="T173">
        <v>44760</v>
      </c>
      <c r="U173" t="s">
        <v>100</v>
      </c>
      <c r="V173">
        <v>843206.83</v>
      </c>
      <c r="W173">
        <v>1.11528333304168</v>
      </c>
      <c r="X173">
        <v>756047.19</v>
      </c>
      <c r="Y173">
        <v>598255.12</v>
      </c>
      <c r="Z173">
        <v>5500</v>
      </c>
      <c r="AA173">
        <v>128292.07</v>
      </c>
      <c r="AB173">
        <v>24000</v>
      </c>
      <c r="AC173">
        <v>0</v>
      </c>
      <c r="AD173">
        <v>756047.19</v>
      </c>
      <c r="AE173">
        <v>0</v>
      </c>
      <c r="AF173">
        <v>349682.92</v>
      </c>
      <c r="AG173">
        <v>11273</v>
      </c>
      <c r="AH173">
        <v>96372.39</v>
      </c>
      <c r="AI173">
        <v>0</v>
      </c>
      <c r="AJ173">
        <v>0</v>
      </c>
      <c r="AK173">
        <v>457328.31</v>
      </c>
      <c r="AL173">
        <v>0</v>
      </c>
      <c r="AM173">
        <v>0</v>
      </c>
      <c r="AN173">
        <v>0</v>
      </c>
      <c r="AO173">
        <v>296775.18</v>
      </c>
      <c r="AP173">
        <v>0</v>
      </c>
      <c r="AQ173">
        <v>160553.13</v>
      </c>
      <c r="AR173">
        <v>0</v>
      </c>
      <c r="AS173">
        <v>298718.88</v>
      </c>
    </row>
    <row r="174" spans="1:45" x14ac:dyDescent="0.25">
      <c r="A174">
        <v>177705</v>
      </c>
      <c r="B174">
        <v>0</v>
      </c>
      <c r="C174" t="s">
        <v>316</v>
      </c>
      <c r="D174" t="s">
        <v>307</v>
      </c>
      <c r="E174" t="s">
        <v>308</v>
      </c>
      <c r="F174" t="s">
        <v>146</v>
      </c>
      <c r="G174" t="s">
        <v>424</v>
      </c>
      <c r="H174" t="s">
        <v>424</v>
      </c>
      <c r="I174" t="s">
        <v>424</v>
      </c>
      <c r="J174" t="s">
        <v>425</v>
      </c>
      <c r="K174" t="s">
        <v>424</v>
      </c>
      <c r="L174" t="s">
        <v>424</v>
      </c>
      <c r="M174" t="s">
        <v>424</v>
      </c>
      <c r="N174" t="s">
        <v>425</v>
      </c>
      <c r="O174">
        <v>170478</v>
      </c>
      <c r="P174" t="s">
        <v>425</v>
      </c>
      <c r="R174">
        <v>44803</v>
      </c>
      <c r="S174">
        <v>44756</v>
      </c>
      <c r="T174">
        <v>44756</v>
      </c>
      <c r="U174" t="s">
        <v>100</v>
      </c>
      <c r="V174">
        <v>1335922.48</v>
      </c>
      <c r="W174">
        <v>1.13694699031945</v>
      </c>
      <c r="X174">
        <v>1175008.5900000001</v>
      </c>
      <c r="Y174">
        <v>706541.58</v>
      </c>
      <c r="Z174">
        <v>9600</v>
      </c>
      <c r="AA174">
        <v>105836.67</v>
      </c>
      <c r="AB174">
        <v>282376.17</v>
      </c>
      <c r="AC174">
        <v>70654.17</v>
      </c>
      <c r="AD174">
        <v>1175008.5900000001</v>
      </c>
      <c r="AE174">
        <v>0</v>
      </c>
      <c r="AF174">
        <v>426299.68</v>
      </c>
      <c r="AG174">
        <v>1000</v>
      </c>
      <c r="AH174">
        <v>99683.96</v>
      </c>
      <c r="AI174">
        <v>132784.87</v>
      </c>
      <c r="AJ174">
        <v>65926.7</v>
      </c>
      <c r="AK174">
        <v>725695.21</v>
      </c>
      <c r="AL174">
        <v>0</v>
      </c>
      <c r="AM174">
        <v>0</v>
      </c>
      <c r="AN174">
        <v>0</v>
      </c>
      <c r="AO174">
        <v>725695.21</v>
      </c>
      <c r="AP174">
        <v>0</v>
      </c>
      <c r="AQ174">
        <v>0</v>
      </c>
      <c r="AR174">
        <v>0</v>
      </c>
      <c r="AS174">
        <v>449313.38</v>
      </c>
    </row>
    <row r="175" spans="1:45" x14ac:dyDescent="0.25">
      <c r="A175">
        <v>177706</v>
      </c>
      <c r="B175">
        <v>0</v>
      </c>
      <c r="C175" t="s">
        <v>318</v>
      </c>
      <c r="D175" t="s">
        <v>307</v>
      </c>
      <c r="E175" t="s">
        <v>317</v>
      </c>
      <c r="F175" t="s">
        <v>319</v>
      </c>
      <c r="G175" t="s">
        <v>424</v>
      </c>
      <c r="H175" t="s">
        <v>424</v>
      </c>
      <c r="I175" t="s">
        <v>424</v>
      </c>
      <c r="J175" t="s">
        <v>424</v>
      </c>
      <c r="K175" t="s">
        <v>424</v>
      </c>
      <c r="L175" t="s">
        <v>424</v>
      </c>
      <c r="M175" t="s">
        <v>425</v>
      </c>
      <c r="N175" t="s">
        <v>425</v>
      </c>
      <c r="O175">
        <v>170471</v>
      </c>
      <c r="P175" t="s">
        <v>425</v>
      </c>
      <c r="R175">
        <v>44813</v>
      </c>
      <c r="S175">
        <v>44754</v>
      </c>
      <c r="T175">
        <v>44756</v>
      </c>
      <c r="U175" t="s">
        <v>100</v>
      </c>
      <c r="V175">
        <v>1223451.8799999999</v>
      </c>
      <c r="W175">
        <v>1.15849561037413</v>
      </c>
      <c r="X175">
        <v>1056069.5</v>
      </c>
      <c r="Y175">
        <v>421425</v>
      </c>
      <c r="Z175">
        <v>2000</v>
      </c>
      <c r="AA175">
        <v>552537.76</v>
      </c>
      <c r="AB175">
        <v>0</v>
      </c>
      <c r="AC175">
        <v>80106.740000000005</v>
      </c>
      <c r="AD175">
        <v>1056069.5</v>
      </c>
      <c r="AE175">
        <v>0</v>
      </c>
      <c r="AF175">
        <v>331486.61</v>
      </c>
      <c r="AG175">
        <v>2808.48</v>
      </c>
      <c r="AH175">
        <v>334549.5</v>
      </c>
      <c r="AI175">
        <v>0</v>
      </c>
      <c r="AJ175">
        <v>64446.44</v>
      </c>
      <c r="AK175">
        <v>733291.03</v>
      </c>
      <c r="AL175">
        <v>0</v>
      </c>
      <c r="AM175">
        <v>0</v>
      </c>
      <c r="AN175">
        <v>0</v>
      </c>
      <c r="AO175">
        <v>0</v>
      </c>
      <c r="AP175">
        <v>0</v>
      </c>
      <c r="AQ175">
        <v>0</v>
      </c>
      <c r="AR175">
        <v>733291.03</v>
      </c>
      <c r="AS175">
        <v>322778.46999999997</v>
      </c>
    </row>
    <row r="176" spans="1:45" x14ac:dyDescent="0.25">
      <c r="A176">
        <v>177707</v>
      </c>
      <c r="B176">
        <v>1</v>
      </c>
      <c r="C176" t="s">
        <v>241</v>
      </c>
      <c r="D176" t="s">
        <v>307</v>
      </c>
      <c r="E176" t="s">
        <v>308</v>
      </c>
      <c r="F176" t="s">
        <v>241</v>
      </c>
      <c r="G176" t="s">
        <v>425</v>
      </c>
      <c r="H176" t="s">
        <v>424</v>
      </c>
      <c r="I176" t="s">
        <v>425</v>
      </c>
      <c r="J176" t="s">
        <v>425</v>
      </c>
      <c r="K176" t="s">
        <v>425</v>
      </c>
      <c r="L176" t="s">
        <v>424</v>
      </c>
      <c r="M176" t="s">
        <v>424</v>
      </c>
      <c r="N176" t="s">
        <v>425</v>
      </c>
      <c r="O176">
        <v>170897</v>
      </c>
      <c r="P176" t="s">
        <v>425</v>
      </c>
      <c r="R176">
        <v>44801</v>
      </c>
      <c r="S176">
        <v>44760</v>
      </c>
      <c r="T176">
        <v>44757</v>
      </c>
      <c r="U176" t="s">
        <v>100</v>
      </c>
      <c r="V176">
        <v>2361037.9</v>
      </c>
      <c r="W176">
        <v>1.11873353436414</v>
      </c>
      <c r="X176">
        <v>2110456</v>
      </c>
      <c r="Y176">
        <v>1460881</v>
      </c>
      <c r="Z176">
        <v>28800</v>
      </c>
      <c r="AA176">
        <v>428915</v>
      </c>
      <c r="AB176">
        <v>0</v>
      </c>
      <c r="AC176">
        <v>191860</v>
      </c>
      <c r="AD176">
        <v>2110456</v>
      </c>
      <c r="AE176">
        <v>0</v>
      </c>
      <c r="AF176">
        <v>695567.05</v>
      </c>
      <c r="AG176">
        <v>21222.959999999999</v>
      </c>
      <c r="AH176">
        <v>92949.53</v>
      </c>
      <c r="AI176">
        <v>0</v>
      </c>
      <c r="AJ176">
        <v>127128.05</v>
      </c>
      <c r="AK176">
        <v>936867.59</v>
      </c>
      <c r="AL176">
        <v>0</v>
      </c>
      <c r="AM176">
        <v>0</v>
      </c>
      <c r="AN176">
        <v>242037.94</v>
      </c>
      <c r="AO176">
        <v>606820.17000000004</v>
      </c>
      <c r="AP176">
        <v>0</v>
      </c>
      <c r="AQ176">
        <v>88009.48</v>
      </c>
      <c r="AR176">
        <v>0</v>
      </c>
      <c r="AS176">
        <v>1173588.4099999999</v>
      </c>
    </row>
    <row r="177" spans="1:45" x14ac:dyDescent="0.25">
      <c r="A177">
        <v>177709</v>
      </c>
      <c r="B177">
        <v>2</v>
      </c>
      <c r="C177" t="s">
        <v>158</v>
      </c>
      <c r="D177" t="s">
        <v>307</v>
      </c>
      <c r="E177" t="s">
        <v>320</v>
      </c>
      <c r="F177" t="s">
        <v>158</v>
      </c>
      <c r="G177" t="s">
        <v>425</v>
      </c>
      <c r="H177" t="s">
        <v>424</v>
      </c>
      <c r="I177" t="s">
        <v>424</v>
      </c>
      <c r="J177" t="s">
        <v>425</v>
      </c>
      <c r="K177" t="s">
        <v>425</v>
      </c>
      <c r="L177" t="s">
        <v>424</v>
      </c>
      <c r="M177" t="s">
        <v>424</v>
      </c>
      <c r="P177" t="s">
        <v>425</v>
      </c>
      <c r="R177">
        <v>44803</v>
      </c>
      <c r="S177">
        <v>44754</v>
      </c>
      <c r="T177">
        <v>44753</v>
      </c>
      <c r="U177" t="s">
        <v>100</v>
      </c>
      <c r="V177">
        <v>4454466.99</v>
      </c>
      <c r="W177">
        <v>1.10931299302676</v>
      </c>
      <c r="X177">
        <v>4015518.63</v>
      </c>
      <c r="Y177">
        <v>2702444.04</v>
      </c>
      <c r="Z177">
        <v>56217.26</v>
      </c>
      <c r="AA177">
        <v>855305.47</v>
      </c>
      <c r="AB177">
        <v>0</v>
      </c>
      <c r="AC177">
        <v>401551.86</v>
      </c>
      <c r="AD177">
        <v>4015518.63</v>
      </c>
      <c r="AE177">
        <v>0</v>
      </c>
      <c r="AF177">
        <v>1314814.3999999999</v>
      </c>
      <c r="AG177">
        <v>41115.79</v>
      </c>
      <c r="AH177">
        <v>489366.9</v>
      </c>
      <c r="AI177">
        <v>0</v>
      </c>
      <c r="AJ177">
        <v>187204.09</v>
      </c>
      <c r="AK177">
        <v>2032501.18</v>
      </c>
      <c r="AL177">
        <v>257549.8</v>
      </c>
      <c r="AM177">
        <v>0</v>
      </c>
      <c r="AN177">
        <v>0</v>
      </c>
      <c r="AO177">
        <v>1596404.84</v>
      </c>
      <c r="AP177">
        <v>0</v>
      </c>
      <c r="AQ177">
        <v>178546.54</v>
      </c>
      <c r="AR177">
        <v>0</v>
      </c>
      <c r="AS177">
        <v>1983017.45</v>
      </c>
    </row>
    <row r="178" spans="1:45" x14ac:dyDescent="0.25">
      <c r="A178">
        <v>177710</v>
      </c>
      <c r="B178">
        <v>0</v>
      </c>
      <c r="C178" t="s">
        <v>321</v>
      </c>
      <c r="D178" t="s">
        <v>307</v>
      </c>
      <c r="E178" t="s">
        <v>320</v>
      </c>
      <c r="F178" t="s">
        <v>322</v>
      </c>
      <c r="G178" t="s">
        <v>424</v>
      </c>
      <c r="H178" t="s">
        <v>424</v>
      </c>
      <c r="I178" t="s">
        <v>424</v>
      </c>
      <c r="J178" t="s">
        <v>425</v>
      </c>
      <c r="K178" t="s">
        <v>424</v>
      </c>
      <c r="L178" t="s">
        <v>425</v>
      </c>
      <c r="M178" t="s">
        <v>424</v>
      </c>
      <c r="P178" t="s">
        <v>425</v>
      </c>
      <c r="R178">
        <v>44803</v>
      </c>
      <c r="S178">
        <v>44754</v>
      </c>
      <c r="T178">
        <v>44750</v>
      </c>
      <c r="U178" t="s">
        <v>100</v>
      </c>
      <c r="V178">
        <v>1102671.1599999999</v>
      </c>
      <c r="W178">
        <v>1.1570777543953199</v>
      </c>
      <c r="X178">
        <v>952979.31</v>
      </c>
      <c r="Y178">
        <v>509263</v>
      </c>
      <c r="Z178">
        <v>500</v>
      </c>
      <c r="AA178">
        <v>342400</v>
      </c>
      <c r="AB178">
        <v>26000</v>
      </c>
      <c r="AC178">
        <v>74816.31</v>
      </c>
      <c r="AD178">
        <v>952979.31</v>
      </c>
      <c r="AE178">
        <v>0</v>
      </c>
      <c r="AF178">
        <v>109234.35</v>
      </c>
      <c r="AG178">
        <v>0</v>
      </c>
      <c r="AH178">
        <v>307605.67</v>
      </c>
      <c r="AI178">
        <v>10046.19</v>
      </c>
      <c r="AJ178">
        <v>33921.68</v>
      </c>
      <c r="AK178">
        <v>460807.89</v>
      </c>
      <c r="AL178">
        <v>0</v>
      </c>
      <c r="AM178">
        <v>0</v>
      </c>
      <c r="AN178">
        <v>0</v>
      </c>
      <c r="AO178">
        <v>222395.95</v>
      </c>
      <c r="AP178">
        <v>238411.94</v>
      </c>
      <c r="AQ178">
        <v>0</v>
      </c>
      <c r="AR178">
        <v>0</v>
      </c>
      <c r="AS178">
        <v>492171.42</v>
      </c>
    </row>
    <row r="179" spans="1:45" x14ac:dyDescent="0.25">
      <c r="A179">
        <v>177711</v>
      </c>
      <c r="B179">
        <v>0</v>
      </c>
      <c r="C179" t="s">
        <v>323</v>
      </c>
      <c r="D179" t="s">
        <v>307</v>
      </c>
      <c r="E179" t="s">
        <v>312</v>
      </c>
      <c r="G179" t="s">
        <v>425</v>
      </c>
      <c r="H179" t="s">
        <v>425</v>
      </c>
      <c r="I179" t="s">
        <v>425</v>
      </c>
      <c r="J179" t="s">
        <v>424</v>
      </c>
      <c r="K179" t="s">
        <v>424</v>
      </c>
      <c r="L179" t="s">
        <v>424</v>
      </c>
      <c r="M179" t="s">
        <v>424</v>
      </c>
      <c r="P179" t="s">
        <v>425</v>
      </c>
      <c r="R179">
        <v>44852</v>
      </c>
      <c r="S179">
        <v>44760</v>
      </c>
      <c r="T179">
        <v>44760</v>
      </c>
      <c r="U179" t="s">
        <v>100</v>
      </c>
      <c r="V179">
        <v>15028.2</v>
      </c>
      <c r="W179">
        <v>1</v>
      </c>
      <c r="X179">
        <v>15028.2</v>
      </c>
      <c r="Y179">
        <v>2835</v>
      </c>
      <c r="Z179">
        <v>0</v>
      </c>
      <c r="AA179">
        <v>8550</v>
      </c>
      <c r="AB179">
        <v>0</v>
      </c>
      <c r="AC179">
        <v>3643.2</v>
      </c>
      <c r="AD179">
        <v>15028.2</v>
      </c>
      <c r="AE179">
        <v>0</v>
      </c>
      <c r="AF179">
        <v>0</v>
      </c>
      <c r="AG179">
        <v>0</v>
      </c>
      <c r="AH179">
        <v>590</v>
      </c>
      <c r="AI179">
        <v>0</v>
      </c>
      <c r="AJ179">
        <v>0</v>
      </c>
      <c r="AK179">
        <v>590</v>
      </c>
      <c r="AL179">
        <v>0</v>
      </c>
      <c r="AM179">
        <v>0</v>
      </c>
      <c r="AN179">
        <v>90</v>
      </c>
      <c r="AO179">
        <v>0</v>
      </c>
      <c r="AP179">
        <v>0</v>
      </c>
      <c r="AQ179">
        <v>500</v>
      </c>
      <c r="AR179">
        <v>0</v>
      </c>
      <c r="AS179">
        <v>14438.2</v>
      </c>
    </row>
    <row r="180" spans="1:45" x14ac:dyDescent="0.25">
      <c r="A180">
        <v>177712</v>
      </c>
      <c r="B180">
        <v>0</v>
      </c>
      <c r="C180" t="s">
        <v>324</v>
      </c>
      <c r="D180" t="s">
        <v>307</v>
      </c>
      <c r="E180" t="s">
        <v>312</v>
      </c>
      <c r="G180" t="s">
        <v>424</v>
      </c>
      <c r="H180" t="s">
        <v>424</v>
      </c>
      <c r="I180" t="s">
        <v>424</v>
      </c>
      <c r="J180" t="s">
        <v>424</v>
      </c>
      <c r="K180" t="s">
        <v>425</v>
      </c>
      <c r="L180" t="s">
        <v>424</v>
      </c>
      <c r="M180" t="s">
        <v>424</v>
      </c>
      <c r="P180" t="s">
        <v>425</v>
      </c>
      <c r="R180">
        <v>44859</v>
      </c>
      <c r="S180">
        <v>44760</v>
      </c>
      <c r="T180">
        <v>44760</v>
      </c>
      <c r="U180" t="s">
        <v>100</v>
      </c>
      <c r="V180">
        <v>72852.33</v>
      </c>
      <c r="W180">
        <v>1.2809200879120901</v>
      </c>
      <c r="X180">
        <v>56875</v>
      </c>
      <c r="Y180">
        <v>0</v>
      </c>
      <c r="Z180">
        <v>0</v>
      </c>
      <c r="AA180">
        <v>52706</v>
      </c>
      <c r="AB180">
        <v>0</v>
      </c>
      <c r="AC180">
        <v>4169</v>
      </c>
      <c r="AD180">
        <v>56875</v>
      </c>
      <c r="AE180">
        <v>0</v>
      </c>
      <c r="AF180">
        <v>0</v>
      </c>
      <c r="AG180">
        <v>0</v>
      </c>
      <c r="AH180">
        <v>47012.09</v>
      </c>
      <c r="AI180">
        <v>0</v>
      </c>
      <c r="AJ180">
        <v>4393.55</v>
      </c>
      <c r="AK180">
        <v>51405.64</v>
      </c>
      <c r="AL180">
        <v>0</v>
      </c>
      <c r="AM180">
        <v>0</v>
      </c>
      <c r="AN180">
        <v>0</v>
      </c>
      <c r="AO180">
        <v>0</v>
      </c>
      <c r="AP180">
        <v>0</v>
      </c>
      <c r="AQ180">
        <v>51405.64</v>
      </c>
      <c r="AR180">
        <v>0</v>
      </c>
      <c r="AS180">
        <v>5469.36</v>
      </c>
    </row>
    <row r="181" spans="1:45" x14ac:dyDescent="0.25">
      <c r="A181">
        <v>177715</v>
      </c>
      <c r="B181">
        <v>0</v>
      </c>
      <c r="C181" t="s">
        <v>154</v>
      </c>
      <c r="D181" t="s">
        <v>307</v>
      </c>
      <c r="E181" t="s">
        <v>325</v>
      </c>
      <c r="F181" t="s">
        <v>154</v>
      </c>
      <c r="G181" t="s">
        <v>424</v>
      </c>
      <c r="H181" t="s">
        <v>424</v>
      </c>
      <c r="I181" t="s">
        <v>424</v>
      </c>
      <c r="J181" t="s">
        <v>425</v>
      </c>
      <c r="K181" t="s">
        <v>424</v>
      </c>
      <c r="L181" t="s">
        <v>424</v>
      </c>
      <c r="M181" t="s">
        <v>424</v>
      </c>
      <c r="N181" t="s">
        <v>425</v>
      </c>
      <c r="O181">
        <v>170473</v>
      </c>
      <c r="P181" t="s">
        <v>425</v>
      </c>
      <c r="R181">
        <v>44811</v>
      </c>
      <c r="S181">
        <v>44762</v>
      </c>
      <c r="T181">
        <v>44760</v>
      </c>
      <c r="U181" t="s">
        <v>100</v>
      </c>
      <c r="V181">
        <v>1394110.43</v>
      </c>
      <c r="W181">
        <v>1.15695651227118</v>
      </c>
      <c r="X181">
        <v>1204980.8400000001</v>
      </c>
      <c r="Y181">
        <v>662287.39</v>
      </c>
      <c r="Z181">
        <v>107431.56</v>
      </c>
      <c r="AA181">
        <v>323300</v>
      </c>
      <c r="AB181">
        <v>0</v>
      </c>
      <c r="AC181">
        <v>111961.89</v>
      </c>
      <c r="AD181">
        <v>1204980.8400000001</v>
      </c>
      <c r="AE181">
        <v>0</v>
      </c>
      <c r="AF181">
        <v>252910.2</v>
      </c>
      <c r="AG181">
        <v>58253.26</v>
      </c>
      <c r="AH181">
        <v>211941.76000000001</v>
      </c>
      <c r="AI181">
        <v>0</v>
      </c>
      <c r="AJ181">
        <v>52310.51</v>
      </c>
      <c r="AK181">
        <v>575415.73</v>
      </c>
      <c r="AL181">
        <v>0</v>
      </c>
      <c r="AM181">
        <v>0</v>
      </c>
      <c r="AN181">
        <v>0</v>
      </c>
      <c r="AO181">
        <v>575415.73</v>
      </c>
      <c r="AP181">
        <v>0</v>
      </c>
      <c r="AQ181">
        <v>0</v>
      </c>
      <c r="AR181">
        <v>0</v>
      </c>
      <c r="AS181">
        <v>629565.11</v>
      </c>
    </row>
    <row r="182" spans="1:45" x14ac:dyDescent="0.25">
      <c r="A182">
        <v>177717</v>
      </c>
      <c r="B182">
        <v>1</v>
      </c>
      <c r="C182" t="s">
        <v>327</v>
      </c>
      <c r="D182" t="s">
        <v>307</v>
      </c>
      <c r="E182" t="s">
        <v>326</v>
      </c>
      <c r="F182" t="s">
        <v>328</v>
      </c>
      <c r="G182" t="s">
        <v>424</v>
      </c>
      <c r="H182" t="s">
        <v>424</v>
      </c>
      <c r="I182" t="s">
        <v>424</v>
      </c>
      <c r="J182" t="s">
        <v>425</v>
      </c>
      <c r="K182" t="s">
        <v>425</v>
      </c>
      <c r="L182" t="s">
        <v>425</v>
      </c>
      <c r="M182" t="s">
        <v>425</v>
      </c>
      <c r="N182" t="s">
        <v>425</v>
      </c>
      <c r="O182">
        <v>170827</v>
      </c>
      <c r="P182" t="s">
        <v>425</v>
      </c>
      <c r="R182">
        <v>44801</v>
      </c>
      <c r="S182">
        <v>44755</v>
      </c>
      <c r="T182">
        <v>44753</v>
      </c>
      <c r="U182" t="s">
        <v>100</v>
      </c>
      <c r="V182">
        <v>619670.56000000006</v>
      </c>
      <c r="W182">
        <v>1.2533586835164501</v>
      </c>
      <c r="X182">
        <v>494408</v>
      </c>
      <c r="Y182">
        <v>17000</v>
      </c>
      <c r="Z182">
        <v>21240</v>
      </c>
      <c r="AA182">
        <v>409440</v>
      </c>
      <c r="AB182">
        <v>0</v>
      </c>
      <c r="AC182">
        <v>46728</v>
      </c>
      <c r="AD182">
        <v>494408</v>
      </c>
      <c r="AE182">
        <v>0</v>
      </c>
      <c r="AF182">
        <v>17000</v>
      </c>
      <c r="AG182">
        <v>17086.55</v>
      </c>
      <c r="AH182">
        <v>322996.94</v>
      </c>
      <c r="AI182">
        <v>0</v>
      </c>
      <c r="AJ182">
        <v>44485.47</v>
      </c>
      <c r="AK182">
        <v>401568.96</v>
      </c>
      <c r="AL182">
        <v>0</v>
      </c>
      <c r="AM182">
        <v>0</v>
      </c>
      <c r="AN182">
        <v>0</v>
      </c>
      <c r="AO182">
        <v>79822.02</v>
      </c>
      <c r="AP182">
        <v>249078.39999999999</v>
      </c>
      <c r="AQ182">
        <v>23259.97</v>
      </c>
      <c r="AR182">
        <v>49408.57</v>
      </c>
      <c r="AS182">
        <v>92839.039999999994</v>
      </c>
    </row>
    <row r="183" spans="1:45" x14ac:dyDescent="0.25">
      <c r="A183">
        <v>177718</v>
      </c>
      <c r="B183">
        <v>0</v>
      </c>
      <c r="C183" t="s">
        <v>155</v>
      </c>
      <c r="D183" t="s">
        <v>307</v>
      </c>
      <c r="E183" t="s">
        <v>329</v>
      </c>
      <c r="F183" t="s">
        <v>155</v>
      </c>
      <c r="G183" t="s">
        <v>424</v>
      </c>
      <c r="H183" t="s">
        <v>424</v>
      </c>
      <c r="I183" t="s">
        <v>424</v>
      </c>
      <c r="J183" t="s">
        <v>425</v>
      </c>
      <c r="K183" t="s">
        <v>424</v>
      </c>
      <c r="L183" t="s">
        <v>424</v>
      </c>
      <c r="M183" t="s">
        <v>424</v>
      </c>
      <c r="N183" t="s">
        <v>425</v>
      </c>
      <c r="O183">
        <v>170819</v>
      </c>
      <c r="P183" t="s">
        <v>425</v>
      </c>
      <c r="R183">
        <v>44801</v>
      </c>
      <c r="S183">
        <v>44754</v>
      </c>
      <c r="T183">
        <v>44754</v>
      </c>
      <c r="U183" t="s">
        <v>100</v>
      </c>
      <c r="V183">
        <v>287521.13</v>
      </c>
      <c r="W183">
        <v>1</v>
      </c>
      <c r="X183">
        <v>287521.13</v>
      </c>
      <c r="Y183">
        <v>210825.36</v>
      </c>
      <c r="Z183">
        <v>424</v>
      </c>
      <c r="AA183">
        <v>47545.86</v>
      </c>
      <c r="AB183">
        <v>0</v>
      </c>
      <c r="AC183">
        <v>28725.91</v>
      </c>
      <c r="AD183">
        <v>287521.13</v>
      </c>
      <c r="AE183">
        <v>0</v>
      </c>
      <c r="AF183">
        <v>128871.1</v>
      </c>
      <c r="AG183">
        <v>958.79</v>
      </c>
      <c r="AH183">
        <v>17767.61</v>
      </c>
      <c r="AI183">
        <v>0</v>
      </c>
      <c r="AJ183">
        <v>10349.18</v>
      </c>
      <c r="AK183">
        <v>157946.68</v>
      </c>
      <c r="AL183">
        <v>0</v>
      </c>
      <c r="AM183">
        <v>0</v>
      </c>
      <c r="AN183">
        <v>0</v>
      </c>
      <c r="AO183">
        <v>157946.68</v>
      </c>
      <c r="AP183">
        <v>0</v>
      </c>
      <c r="AQ183">
        <v>0</v>
      </c>
      <c r="AR183">
        <v>0</v>
      </c>
      <c r="AS183">
        <v>129574.45</v>
      </c>
    </row>
    <row r="184" spans="1:45" x14ac:dyDescent="0.25">
      <c r="A184">
        <v>177719</v>
      </c>
      <c r="B184">
        <v>0</v>
      </c>
      <c r="C184" t="s">
        <v>330</v>
      </c>
      <c r="D184" t="s">
        <v>307</v>
      </c>
      <c r="E184" t="s">
        <v>308</v>
      </c>
      <c r="F184" t="s">
        <v>330</v>
      </c>
      <c r="G184" t="s">
        <v>424</v>
      </c>
      <c r="H184" t="s">
        <v>424</v>
      </c>
      <c r="I184" t="s">
        <v>424</v>
      </c>
      <c r="J184" t="s">
        <v>425</v>
      </c>
      <c r="K184" t="s">
        <v>424</v>
      </c>
      <c r="L184" t="s">
        <v>425</v>
      </c>
      <c r="M184" t="s">
        <v>425</v>
      </c>
      <c r="P184" t="s">
        <v>425</v>
      </c>
      <c r="R184">
        <v>44806</v>
      </c>
      <c r="S184">
        <v>44760</v>
      </c>
      <c r="T184">
        <v>44756</v>
      </c>
      <c r="U184" t="s">
        <v>100</v>
      </c>
      <c r="V184">
        <v>5229832.26</v>
      </c>
      <c r="W184">
        <v>1.0556544035926501</v>
      </c>
      <c r="X184">
        <v>4954114</v>
      </c>
      <c r="Y184">
        <v>1705041</v>
      </c>
      <c r="Z184">
        <v>64542</v>
      </c>
      <c r="AA184">
        <v>721061</v>
      </c>
      <c r="AB184">
        <v>2213000</v>
      </c>
      <c r="AC184">
        <v>250470</v>
      </c>
      <c r="AD184">
        <v>4954114</v>
      </c>
      <c r="AE184">
        <v>0</v>
      </c>
      <c r="AF184">
        <v>455272.22</v>
      </c>
      <c r="AG184">
        <v>6897.75</v>
      </c>
      <c r="AH184">
        <v>151564.88</v>
      </c>
      <c r="AI184">
        <v>2020189.72</v>
      </c>
      <c r="AJ184">
        <v>61373.48</v>
      </c>
      <c r="AK184">
        <v>2695298.05</v>
      </c>
      <c r="AL184">
        <v>0</v>
      </c>
      <c r="AM184">
        <v>0</v>
      </c>
      <c r="AN184">
        <v>0</v>
      </c>
      <c r="AO184">
        <v>927320.59</v>
      </c>
      <c r="AP184">
        <v>992216.22</v>
      </c>
      <c r="AQ184">
        <v>0</v>
      </c>
      <c r="AR184">
        <v>775761.25</v>
      </c>
      <c r="AS184">
        <v>2258815.9500000002</v>
      </c>
    </row>
    <row r="185" spans="1:45" x14ac:dyDescent="0.25">
      <c r="A185">
        <v>177720</v>
      </c>
      <c r="B185">
        <v>0</v>
      </c>
      <c r="C185" t="s">
        <v>233</v>
      </c>
      <c r="D185" t="s">
        <v>307</v>
      </c>
      <c r="E185" t="s">
        <v>331</v>
      </c>
      <c r="F185" t="s">
        <v>234</v>
      </c>
      <c r="G185" t="s">
        <v>424</v>
      </c>
      <c r="H185" t="s">
        <v>424</v>
      </c>
      <c r="I185" t="s">
        <v>424</v>
      </c>
      <c r="J185" t="s">
        <v>425</v>
      </c>
      <c r="K185" t="s">
        <v>424</v>
      </c>
      <c r="L185" t="s">
        <v>424</v>
      </c>
      <c r="M185" t="s">
        <v>424</v>
      </c>
      <c r="P185" t="s">
        <v>425</v>
      </c>
      <c r="R185">
        <v>44806</v>
      </c>
      <c r="S185">
        <v>44754</v>
      </c>
      <c r="T185">
        <v>44750</v>
      </c>
      <c r="U185" t="s">
        <v>100</v>
      </c>
      <c r="V185">
        <v>1182113.6399999999</v>
      </c>
      <c r="W185">
        <v>1.11600275291978</v>
      </c>
      <c r="X185">
        <v>1059239</v>
      </c>
      <c r="Y185">
        <v>635543.39</v>
      </c>
      <c r="Z185">
        <v>26480.98</v>
      </c>
      <c r="AA185">
        <v>238328.78</v>
      </c>
      <c r="AB185">
        <v>0</v>
      </c>
      <c r="AC185">
        <v>158885.85</v>
      </c>
      <c r="AD185">
        <v>1059239</v>
      </c>
      <c r="AE185">
        <v>0</v>
      </c>
      <c r="AF185">
        <v>360510.95</v>
      </c>
      <c r="AG185">
        <v>5749.6</v>
      </c>
      <c r="AH185">
        <v>14260.78</v>
      </c>
      <c r="AI185">
        <v>0</v>
      </c>
      <c r="AJ185">
        <v>57078.19</v>
      </c>
      <c r="AK185">
        <v>437599.52</v>
      </c>
      <c r="AL185">
        <v>0</v>
      </c>
      <c r="AM185">
        <v>0</v>
      </c>
      <c r="AN185">
        <v>0</v>
      </c>
      <c r="AO185">
        <v>437599.52</v>
      </c>
      <c r="AP185">
        <v>0</v>
      </c>
      <c r="AQ185">
        <v>0</v>
      </c>
      <c r="AR185">
        <v>0</v>
      </c>
      <c r="AS185">
        <v>621639.48</v>
      </c>
    </row>
    <row r="186" spans="1:45" x14ac:dyDescent="0.25">
      <c r="A186">
        <v>177721</v>
      </c>
      <c r="B186">
        <v>1</v>
      </c>
      <c r="C186" t="s">
        <v>189</v>
      </c>
      <c r="D186" t="s">
        <v>307</v>
      </c>
      <c r="E186" t="s">
        <v>308</v>
      </c>
      <c r="F186" t="s">
        <v>256</v>
      </c>
      <c r="G186" t="s">
        <v>424</v>
      </c>
      <c r="H186" t="s">
        <v>424</v>
      </c>
      <c r="I186" t="s">
        <v>424</v>
      </c>
      <c r="J186" t="s">
        <v>424</v>
      </c>
      <c r="K186" t="s">
        <v>424</v>
      </c>
      <c r="L186" t="s">
        <v>424</v>
      </c>
      <c r="M186" t="s">
        <v>425</v>
      </c>
      <c r="P186" t="s">
        <v>425</v>
      </c>
      <c r="R186">
        <v>44806</v>
      </c>
      <c r="S186">
        <v>44760</v>
      </c>
      <c r="T186">
        <v>44757</v>
      </c>
      <c r="U186" t="s">
        <v>100</v>
      </c>
      <c r="V186">
        <v>482969.02</v>
      </c>
      <c r="W186">
        <v>1.1536962978449199</v>
      </c>
      <c r="X186">
        <v>418627.52</v>
      </c>
      <c r="Y186">
        <v>65085.61</v>
      </c>
      <c r="Z186">
        <v>259226.5</v>
      </c>
      <c r="AA186">
        <v>35321.58</v>
      </c>
      <c r="AB186">
        <v>3800</v>
      </c>
      <c r="AC186">
        <v>55193.83</v>
      </c>
      <c r="AD186">
        <v>418627.52</v>
      </c>
      <c r="AE186">
        <v>0</v>
      </c>
      <c r="AF186">
        <v>56407.519999999997</v>
      </c>
      <c r="AG186">
        <v>197916</v>
      </c>
      <c r="AH186">
        <v>4265</v>
      </c>
      <c r="AI186">
        <v>3800</v>
      </c>
      <c r="AJ186">
        <v>49881.919999999998</v>
      </c>
      <c r="AK186">
        <v>312270.44</v>
      </c>
      <c r="AL186">
        <v>0</v>
      </c>
      <c r="AM186">
        <v>0</v>
      </c>
      <c r="AN186">
        <v>0</v>
      </c>
      <c r="AO186">
        <v>0</v>
      </c>
      <c r="AP186">
        <v>0</v>
      </c>
      <c r="AQ186">
        <v>0</v>
      </c>
      <c r="AR186">
        <v>312270.44</v>
      </c>
      <c r="AS186">
        <v>106357.08</v>
      </c>
    </row>
    <row r="187" spans="1:45" x14ac:dyDescent="0.25">
      <c r="A187">
        <v>177722</v>
      </c>
      <c r="B187">
        <v>1</v>
      </c>
      <c r="C187" t="s">
        <v>332</v>
      </c>
      <c r="D187" t="s">
        <v>307</v>
      </c>
      <c r="E187" t="s">
        <v>308</v>
      </c>
      <c r="F187" t="s">
        <v>332</v>
      </c>
      <c r="G187" t="s">
        <v>424</v>
      </c>
      <c r="H187" t="s">
        <v>424</v>
      </c>
      <c r="I187" t="s">
        <v>424</v>
      </c>
      <c r="J187" t="s">
        <v>425</v>
      </c>
      <c r="K187" t="s">
        <v>424</v>
      </c>
      <c r="L187" t="s">
        <v>424</v>
      </c>
      <c r="M187" t="s">
        <v>424</v>
      </c>
      <c r="P187" t="s">
        <v>425</v>
      </c>
      <c r="R187">
        <v>44804</v>
      </c>
      <c r="S187">
        <v>44755</v>
      </c>
      <c r="T187">
        <v>44757</v>
      </c>
      <c r="U187" t="s">
        <v>100</v>
      </c>
      <c r="V187">
        <v>999136.34</v>
      </c>
      <c r="W187">
        <v>1.1274113041333</v>
      </c>
      <c r="X187">
        <v>886221.68</v>
      </c>
      <c r="Y187">
        <v>431634.16</v>
      </c>
      <c r="Z187">
        <v>977.43</v>
      </c>
      <c r="AA187">
        <v>261835.72</v>
      </c>
      <c r="AB187">
        <v>58645.94</v>
      </c>
      <c r="AC187">
        <v>113128.42</v>
      </c>
      <c r="AD187">
        <v>866221.67</v>
      </c>
      <c r="AE187">
        <v>20000.009999999998</v>
      </c>
      <c r="AF187">
        <v>312775.87</v>
      </c>
      <c r="AG187">
        <v>284.13</v>
      </c>
      <c r="AH187">
        <v>153284.72</v>
      </c>
      <c r="AI187">
        <v>54753.3</v>
      </c>
      <c r="AJ187">
        <v>74015.72</v>
      </c>
      <c r="AK187">
        <v>595113.74</v>
      </c>
      <c r="AL187">
        <v>0</v>
      </c>
      <c r="AM187">
        <v>0</v>
      </c>
      <c r="AN187">
        <v>0</v>
      </c>
      <c r="AO187">
        <v>595113.74</v>
      </c>
      <c r="AP187">
        <v>0</v>
      </c>
      <c r="AQ187">
        <v>0</v>
      </c>
      <c r="AR187">
        <v>0</v>
      </c>
      <c r="AS187">
        <v>291107.94</v>
      </c>
    </row>
    <row r="188" spans="1:45" x14ac:dyDescent="0.25">
      <c r="A188">
        <v>177723</v>
      </c>
      <c r="B188">
        <v>0</v>
      </c>
      <c r="C188" t="s">
        <v>333</v>
      </c>
      <c r="D188" t="s">
        <v>307</v>
      </c>
      <c r="E188" t="s">
        <v>308</v>
      </c>
      <c r="F188" t="s">
        <v>333</v>
      </c>
      <c r="G188" t="s">
        <v>424</v>
      </c>
      <c r="H188" t="s">
        <v>424</v>
      </c>
      <c r="I188" t="s">
        <v>424</v>
      </c>
      <c r="J188" t="s">
        <v>425</v>
      </c>
      <c r="K188" t="s">
        <v>424</v>
      </c>
      <c r="L188" t="s">
        <v>425</v>
      </c>
      <c r="M188" t="s">
        <v>424</v>
      </c>
      <c r="P188" t="s">
        <v>425</v>
      </c>
      <c r="R188">
        <v>44806</v>
      </c>
      <c r="S188">
        <v>44760</v>
      </c>
      <c r="T188">
        <v>44756</v>
      </c>
      <c r="U188" t="s">
        <v>100</v>
      </c>
      <c r="V188">
        <v>1172519.7</v>
      </c>
      <c r="W188">
        <v>1.04025604365521</v>
      </c>
      <c r="X188">
        <v>1127145.29</v>
      </c>
      <c r="Y188">
        <v>160189.49</v>
      </c>
      <c r="Z188">
        <v>2643.8</v>
      </c>
      <c r="AA188">
        <v>210612</v>
      </c>
      <c r="AB188">
        <v>753700</v>
      </c>
      <c r="AC188">
        <v>0</v>
      </c>
      <c r="AD188">
        <v>1127145.29</v>
      </c>
      <c r="AE188">
        <v>0</v>
      </c>
      <c r="AF188">
        <v>116322.17</v>
      </c>
      <c r="AG188">
        <v>2267.37</v>
      </c>
      <c r="AH188">
        <v>118771.91</v>
      </c>
      <c r="AI188">
        <v>574816.07999999996</v>
      </c>
      <c r="AJ188">
        <v>0</v>
      </c>
      <c r="AK188">
        <v>812177.53</v>
      </c>
      <c r="AL188">
        <v>0</v>
      </c>
      <c r="AM188">
        <v>0</v>
      </c>
      <c r="AN188">
        <v>0</v>
      </c>
      <c r="AO188">
        <v>55861.37</v>
      </c>
      <c r="AP188">
        <v>756316.16000000003</v>
      </c>
      <c r="AQ188">
        <v>0</v>
      </c>
      <c r="AR188">
        <v>0</v>
      </c>
      <c r="AS188">
        <v>314967.76</v>
      </c>
    </row>
    <row r="189" spans="1:45" x14ac:dyDescent="0.25">
      <c r="A189">
        <v>177724</v>
      </c>
      <c r="B189">
        <v>0</v>
      </c>
      <c r="C189" t="s">
        <v>334</v>
      </c>
      <c r="D189" t="s">
        <v>307</v>
      </c>
      <c r="E189" t="s">
        <v>308</v>
      </c>
      <c r="F189" t="s">
        <v>335</v>
      </c>
      <c r="G189" t="s">
        <v>425</v>
      </c>
      <c r="H189" t="s">
        <v>425</v>
      </c>
      <c r="I189" t="s">
        <v>425</v>
      </c>
      <c r="J189" t="s">
        <v>425</v>
      </c>
      <c r="K189" t="s">
        <v>425</v>
      </c>
      <c r="L189" t="s">
        <v>425</v>
      </c>
      <c r="M189" t="s">
        <v>424</v>
      </c>
      <c r="P189" t="s">
        <v>425</v>
      </c>
      <c r="R189">
        <v>44801</v>
      </c>
      <c r="S189">
        <v>44753</v>
      </c>
      <c r="T189">
        <v>44756</v>
      </c>
      <c r="U189" t="s">
        <v>100</v>
      </c>
      <c r="V189">
        <v>3220777.7</v>
      </c>
      <c r="W189">
        <v>1.14709688720276</v>
      </c>
      <c r="X189">
        <v>2807764.31</v>
      </c>
      <c r="Y189">
        <v>1772621.81</v>
      </c>
      <c r="Z189">
        <v>18000</v>
      </c>
      <c r="AA189">
        <v>296366.07</v>
      </c>
      <c r="AB189">
        <v>440000</v>
      </c>
      <c r="AC189">
        <v>280776.43</v>
      </c>
      <c r="AD189">
        <v>2807764.31</v>
      </c>
      <c r="AE189">
        <v>0</v>
      </c>
      <c r="AF189">
        <v>1284704.98</v>
      </c>
      <c r="AG189">
        <v>11386.82</v>
      </c>
      <c r="AH189">
        <v>145143.29999999999</v>
      </c>
      <c r="AI189">
        <v>490138.52</v>
      </c>
      <c r="AJ189">
        <v>74460.100000000006</v>
      </c>
      <c r="AK189">
        <v>2005833.72</v>
      </c>
      <c r="AL189">
        <v>156255.99</v>
      </c>
      <c r="AM189">
        <v>144100.06</v>
      </c>
      <c r="AN189">
        <v>195682.5</v>
      </c>
      <c r="AO189">
        <v>755318</v>
      </c>
      <c r="AP189">
        <v>625527.88</v>
      </c>
      <c r="AQ189">
        <v>128949.29</v>
      </c>
      <c r="AR189">
        <v>0</v>
      </c>
      <c r="AS189">
        <v>801930.59</v>
      </c>
    </row>
    <row r="190" spans="1:45" x14ac:dyDescent="0.25">
      <c r="A190">
        <v>177727</v>
      </c>
      <c r="B190">
        <v>0</v>
      </c>
      <c r="C190" t="s">
        <v>168</v>
      </c>
      <c r="D190" t="s">
        <v>307</v>
      </c>
      <c r="E190" t="s">
        <v>331</v>
      </c>
      <c r="F190" t="s">
        <v>169</v>
      </c>
      <c r="G190" t="s">
        <v>424</v>
      </c>
      <c r="H190" t="s">
        <v>424</v>
      </c>
      <c r="I190" t="s">
        <v>424</v>
      </c>
      <c r="J190" t="s">
        <v>425</v>
      </c>
      <c r="K190" t="s">
        <v>424</v>
      </c>
      <c r="L190" t="s">
        <v>424</v>
      </c>
      <c r="M190" t="s">
        <v>424</v>
      </c>
      <c r="N190" t="s">
        <v>425</v>
      </c>
      <c r="O190">
        <v>170794</v>
      </c>
      <c r="P190" t="s">
        <v>425</v>
      </c>
      <c r="R190">
        <v>44802</v>
      </c>
      <c r="S190">
        <v>44754</v>
      </c>
      <c r="T190">
        <v>44754</v>
      </c>
      <c r="U190" t="s">
        <v>100</v>
      </c>
      <c r="V190">
        <v>1876805.4</v>
      </c>
      <c r="W190">
        <v>1.13047831358757</v>
      </c>
      <c r="X190">
        <v>1660187</v>
      </c>
      <c r="Y190">
        <v>827284</v>
      </c>
      <c r="Z190">
        <v>13050</v>
      </c>
      <c r="AA190">
        <v>529763</v>
      </c>
      <c r="AB190">
        <v>139164</v>
      </c>
      <c r="AC190">
        <v>150926</v>
      </c>
      <c r="AD190">
        <v>1660187</v>
      </c>
      <c r="AE190">
        <v>0</v>
      </c>
      <c r="AF190">
        <v>376425.87</v>
      </c>
      <c r="AG190">
        <v>12201.05</v>
      </c>
      <c r="AH190">
        <v>304660.40999999997</v>
      </c>
      <c r="AI190">
        <v>112439.89</v>
      </c>
      <c r="AJ190">
        <v>80599.23</v>
      </c>
      <c r="AK190">
        <v>886326.45</v>
      </c>
      <c r="AL190">
        <v>0</v>
      </c>
      <c r="AM190">
        <v>0</v>
      </c>
      <c r="AN190">
        <v>0</v>
      </c>
      <c r="AO190">
        <v>886326.45</v>
      </c>
      <c r="AP190">
        <v>0</v>
      </c>
      <c r="AQ190">
        <v>0</v>
      </c>
      <c r="AR190">
        <v>0</v>
      </c>
      <c r="AS190">
        <v>773860.55</v>
      </c>
    </row>
    <row r="191" spans="1:45" x14ac:dyDescent="0.25">
      <c r="A191">
        <v>177728</v>
      </c>
      <c r="B191">
        <v>0</v>
      </c>
      <c r="C191" t="s">
        <v>134</v>
      </c>
      <c r="D191" t="s">
        <v>307</v>
      </c>
      <c r="E191" t="s">
        <v>308</v>
      </c>
      <c r="F191" t="s">
        <v>135</v>
      </c>
      <c r="G191" t="s">
        <v>425</v>
      </c>
      <c r="H191" t="s">
        <v>425</v>
      </c>
      <c r="I191" t="s">
        <v>425</v>
      </c>
      <c r="J191" t="s">
        <v>425</v>
      </c>
      <c r="K191" t="s">
        <v>424</v>
      </c>
      <c r="L191" t="s">
        <v>425</v>
      </c>
      <c r="M191" t="s">
        <v>424</v>
      </c>
      <c r="N191" t="s">
        <v>425</v>
      </c>
      <c r="O191">
        <v>170864</v>
      </c>
      <c r="P191" t="s">
        <v>425</v>
      </c>
      <c r="R191">
        <v>44817</v>
      </c>
      <c r="S191">
        <v>44760</v>
      </c>
      <c r="T191">
        <v>44756</v>
      </c>
      <c r="U191" t="s">
        <v>100</v>
      </c>
      <c r="V191">
        <v>9070311.6600000001</v>
      </c>
      <c r="W191">
        <v>1.06913441175011</v>
      </c>
      <c r="X191">
        <v>8483789.8399999999</v>
      </c>
      <c r="Y191">
        <v>1824618.72</v>
      </c>
      <c r="Z191">
        <v>29654</v>
      </c>
      <c r="AA191">
        <v>2215839.84</v>
      </c>
      <c r="AB191">
        <v>3228399</v>
      </c>
      <c r="AC191">
        <v>1185278.28</v>
      </c>
      <c r="AD191">
        <v>8483789.8399999999</v>
      </c>
      <c r="AE191">
        <v>0</v>
      </c>
      <c r="AF191">
        <v>353491.81</v>
      </c>
      <c r="AG191">
        <v>369.06</v>
      </c>
      <c r="AH191">
        <v>985399.52</v>
      </c>
      <c r="AI191">
        <v>2859305.25</v>
      </c>
      <c r="AJ191">
        <v>681847.06</v>
      </c>
      <c r="AK191">
        <v>4880412.7</v>
      </c>
      <c r="AL191">
        <v>16512.009999999998</v>
      </c>
      <c r="AM191">
        <v>0</v>
      </c>
      <c r="AN191">
        <v>56360.69</v>
      </c>
      <c r="AO191">
        <v>908475.06</v>
      </c>
      <c r="AP191">
        <v>3899064.92</v>
      </c>
      <c r="AQ191">
        <v>0</v>
      </c>
      <c r="AR191">
        <v>0</v>
      </c>
      <c r="AS191">
        <v>3603377.14</v>
      </c>
    </row>
    <row r="192" spans="1:45" x14ac:dyDescent="0.25">
      <c r="A192">
        <v>177729</v>
      </c>
      <c r="B192">
        <v>1</v>
      </c>
      <c r="C192" t="s">
        <v>336</v>
      </c>
      <c r="D192" t="s">
        <v>307</v>
      </c>
      <c r="E192" t="s">
        <v>325</v>
      </c>
      <c r="F192" t="s">
        <v>337</v>
      </c>
      <c r="G192" t="s">
        <v>424</v>
      </c>
      <c r="H192" t="s">
        <v>424</v>
      </c>
      <c r="I192" t="s">
        <v>424</v>
      </c>
      <c r="J192" t="s">
        <v>424</v>
      </c>
      <c r="K192" t="s">
        <v>425</v>
      </c>
      <c r="L192" t="s">
        <v>424</v>
      </c>
      <c r="M192" t="s">
        <v>424</v>
      </c>
      <c r="P192" t="s">
        <v>425</v>
      </c>
      <c r="R192">
        <v>44813</v>
      </c>
      <c r="S192">
        <v>44762</v>
      </c>
      <c r="T192">
        <v>44757</v>
      </c>
      <c r="U192" t="s">
        <v>100</v>
      </c>
      <c r="V192">
        <v>658897.24</v>
      </c>
      <c r="W192">
        <v>1.1666153411604601</v>
      </c>
      <c r="X192">
        <v>564793.91</v>
      </c>
      <c r="Y192">
        <v>309600</v>
      </c>
      <c r="Z192">
        <v>6200</v>
      </c>
      <c r="AA192">
        <v>248993.91</v>
      </c>
      <c r="AB192">
        <v>0</v>
      </c>
      <c r="AC192">
        <v>0</v>
      </c>
      <c r="AD192">
        <v>564793.91</v>
      </c>
      <c r="AE192">
        <v>0</v>
      </c>
      <c r="AF192">
        <v>257105.21</v>
      </c>
      <c r="AG192">
        <v>6200</v>
      </c>
      <c r="AH192">
        <v>191204.72</v>
      </c>
      <c r="AI192">
        <v>0</v>
      </c>
      <c r="AJ192">
        <v>0</v>
      </c>
      <c r="AK192">
        <v>454509.93</v>
      </c>
      <c r="AL192">
        <v>0</v>
      </c>
      <c r="AM192">
        <v>0</v>
      </c>
      <c r="AN192">
        <v>0</v>
      </c>
      <c r="AO192">
        <v>0</v>
      </c>
      <c r="AP192">
        <v>0</v>
      </c>
      <c r="AQ192">
        <v>454509.93</v>
      </c>
      <c r="AR192">
        <v>0</v>
      </c>
      <c r="AS192">
        <v>110283.98</v>
      </c>
    </row>
    <row r="193" spans="1:45" x14ac:dyDescent="0.25">
      <c r="A193">
        <v>177730</v>
      </c>
      <c r="B193">
        <v>0</v>
      </c>
      <c r="C193" t="s">
        <v>156</v>
      </c>
      <c r="D193" t="s">
        <v>307</v>
      </c>
      <c r="E193" t="s">
        <v>308</v>
      </c>
      <c r="F193" t="s">
        <v>156</v>
      </c>
      <c r="G193" t="s">
        <v>424</v>
      </c>
      <c r="H193" t="s">
        <v>424</v>
      </c>
      <c r="I193" t="s">
        <v>424</v>
      </c>
      <c r="J193" t="s">
        <v>425</v>
      </c>
      <c r="K193" t="s">
        <v>424</v>
      </c>
      <c r="L193" t="s">
        <v>425</v>
      </c>
      <c r="M193" t="s">
        <v>424</v>
      </c>
      <c r="N193" t="s">
        <v>425</v>
      </c>
      <c r="O193">
        <v>170476</v>
      </c>
      <c r="P193" t="s">
        <v>425</v>
      </c>
      <c r="R193">
        <v>44806</v>
      </c>
      <c r="S193">
        <v>44756</v>
      </c>
      <c r="T193">
        <v>44756</v>
      </c>
      <c r="U193" t="s">
        <v>100</v>
      </c>
      <c r="V193">
        <v>3558304.09</v>
      </c>
      <c r="W193">
        <v>1.1115959066276799</v>
      </c>
      <c r="X193">
        <v>3201077</v>
      </c>
      <c r="Y193">
        <v>1486172.82</v>
      </c>
      <c r="Z193">
        <v>6327.56</v>
      </c>
      <c r="AA193">
        <v>879537.07</v>
      </c>
      <c r="AB193">
        <v>425792.06</v>
      </c>
      <c r="AC193">
        <v>403247.49</v>
      </c>
      <c r="AD193">
        <v>3201077</v>
      </c>
      <c r="AE193">
        <v>0</v>
      </c>
      <c r="AF193">
        <v>811781.8</v>
      </c>
      <c r="AG193">
        <v>6288</v>
      </c>
      <c r="AH193">
        <v>406284</v>
      </c>
      <c r="AI193">
        <v>392876</v>
      </c>
      <c r="AJ193">
        <v>242200.88</v>
      </c>
      <c r="AK193">
        <v>1859430.68</v>
      </c>
      <c r="AL193">
        <v>0</v>
      </c>
      <c r="AM193">
        <v>0</v>
      </c>
      <c r="AN193">
        <v>0</v>
      </c>
      <c r="AO193">
        <v>1514731.68</v>
      </c>
      <c r="AP193">
        <v>344699</v>
      </c>
      <c r="AQ193">
        <v>0</v>
      </c>
      <c r="AR193">
        <v>0</v>
      </c>
      <c r="AS193">
        <v>1341646.32</v>
      </c>
    </row>
    <row r="194" spans="1:45" x14ac:dyDescent="0.25">
      <c r="A194">
        <v>177731</v>
      </c>
      <c r="B194">
        <v>0</v>
      </c>
      <c r="C194" t="s">
        <v>338</v>
      </c>
      <c r="D194" t="s">
        <v>307</v>
      </c>
      <c r="E194" t="s">
        <v>308</v>
      </c>
      <c r="F194" t="s">
        <v>339</v>
      </c>
      <c r="G194" t="s">
        <v>425</v>
      </c>
      <c r="H194" t="s">
        <v>425</v>
      </c>
      <c r="I194" t="s">
        <v>425</v>
      </c>
      <c r="J194" t="s">
        <v>425</v>
      </c>
      <c r="K194" t="s">
        <v>425</v>
      </c>
      <c r="L194" t="s">
        <v>425</v>
      </c>
      <c r="M194" t="s">
        <v>424</v>
      </c>
      <c r="N194" t="s">
        <v>425</v>
      </c>
      <c r="O194">
        <v>170866</v>
      </c>
      <c r="P194" t="s">
        <v>425</v>
      </c>
      <c r="R194">
        <v>44805</v>
      </c>
      <c r="S194">
        <v>44760</v>
      </c>
      <c r="T194">
        <v>44756</v>
      </c>
      <c r="U194" t="s">
        <v>100</v>
      </c>
      <c r="V194">
        <v>3420345.07</v>
      </c>
      <c r="W194">
        <v>1.06275595463919</v>
      </c>
      <c r="X194">
        <v>3218373</v>
      </c>
      <c r="Y194">
        <v>1343494.19</v>
      </c>
      <c r="Z194">
        <v>0</v>
      </c>
      <c r="AA194">
        <v>863425.74</v>
      </c>
      <c r="AB194">
        <v>771447.26</v>
      </c>
      <c r="AC194">
        <v>240005.81</v>
      </c>
      <c r="AD194">
        <v>3218373</v>
      </c>
      <c r="AE194">
        <v>0</v>
      </c>
      <c r="AF194">
        <v>336388.16</v>
      </c>
      <c r="AG194">
        <v>0</v>
      </c>
      <c r="AH194">
        <v>440498.02</v>
      </c>
      <c r="AI194">
        <v>88406.720000000001</v>
      </c>
      <c r="AJ194">
        <v>178385.15</v>
      </c>
      <c r="AK194">
        <v>1043678.05</v>
      </c>
      <c r="AL194">
        <v>15283.86</v>
      </c>
      <c r="AM194">
        <v>15283.86</v>
      </c>
      <c r="AN194">
        <v>132056.99</v>
      </c>
      <c r="AO194">
        <v>363614.95</v>
      </c>
      <c r="AP194">
        <v>510194.58</v>
      </c>
      <c r="AQ194">
        <v>7243.81</v>
      </c>
      <c r="AR194">
        <v>0</v>
      </c>
      <c r="AS194">
        <v>2174694.9500000002</v>
      </c>
    </row>
    <row r="195" spans="1:45" x14ac:dyDescent="0.25">
      <c r="A195">
        <v>177733</v>
      </c>
      <c r="B195">
        <v>0</v>
      </c>
      <c r="C195" t="s">
        <v>340</v>
      </c>
      <c r="D195" t="s">
        <v>307</v>
      </c>
      <c r="E195" t="s">
        <v>312</v>
      </c>
      <c r="F195" t="s">
        <v>340</v>
      </c>
      <c r="G195" t="s">
        <v>425</v>
      </c>
      <c r="H195" t="s">
        <v>425</v>
      </c>
      <c r="I195" t="s">
        <v>425</v>
      </c>
      <c r="J195" t="s">
        <v>425</v>
      </c>
      <c r="K195" t="s">
        <v>424</v>
      </c>
      <c r="L195" t="s">
        <v>424</v>
      </c>
      <c r="M195" t="s">
        <v>424</v>
      </c>
      <c r="P195" t="s">
        <v>425</v>
      </c>
      <c r="R195">
        <v>44813</v>
      </c>
      <c r="S195">
        <v>44760</v>
      </c>
      <c r="T195">
        <v>44755</v>
      </c>
      <c r="U195" t="s">
        <v>100</v>
      </c>
      <c r="V195">
        <v>4306032.37</v>
      </c>
      <c r="W195">
        <v>1</v>
      </c>
      <c r="X195">
        <v>4306032.37</v>
      </c>
      <c r="Y195">
        <v>858768.37</v>
      </c>
      <c r="Z195">
        <v>73000</v>
      </c>
      <c r="AA195">
        <v>27150</v>
      </c>
      <c r="AB195">
        <v>3347114</v>
      </c>
      <c r="AC195">
        <v>0</v>
      </c>
      <c r="AD195">
        <v>4306032.37</v>
      </c>
      <c r="AE195">
        <v>0</v>
      </c>
      <c r="AF195">
        <v>128708.91</v>
      </c>
      <c r="AG195">
        <v>0</v>
      </c>
      <c r="AH195">
        <v>1893.71</v>
      </c>
      <c r="AI195">
        <v>443739.77</v>
      </c>
      <c r="AJ195">
        <v>0</v>
      </c>
      <c r="AK195">
        <v>574342.39</v>
      </c>
      <c r="AL195">
        <v>40163.32</v>
      </c>
      <c r="AM195">
        <v>40163.31</v>
      </c>
      <c r="AN195">
        <v>489939.65</v>
      </c>
      <c r="AO195">
        <v>4076.11</v>
      </c>
      <c r="AP195">
        <v>0</v>
      </c>
      <c r="AQ195">
        <v>0</v>
      </c>
      <c r="AR195">
        <v>0</v>
      </c>
      <c r="AS195">
        <v>3731689.98</v>
      </c>
    </row>
    <row r="196" spans="1:45" x14ac:dyDescent="0.25">
      <c r="A196">
        <v>177738</v>
      </c>
      <c r="B196">
        <v>0</v>
      </c>
      <c r="C196" t="s">
        <v>159</v>
      </c>
      <c r="D196" t="s">
        <v>307</v>
      </c>
      <c r="E196" t="s">
        <v>341</v>
      </c>
      <c r="F196" t="s">
        <v>159</v>
      </c>
      <c r="G196" t="s">
        <v>424</v>
      </c>
      <c r="H196" t="s">
        <v>424</v>
      </c>
      <c r="I196" t="s">
        <v>424</v>
      </c>
      <c r="J196" t="s">
        <v>425</v>
      </c>
      <c r="K196" t="s">
        <v>425</v>
      </c>
      <c r="L196" t="s">
        <v>425</v>
      </c>
      <c r="M196" t="s">
        <v>424</v>
      </c>
      <c r="N196" t="s">
        <v>425</v>
      </c>
      <c r="O196">
        <v>170896</v>
      </c>
      <c r="P196" t="s">
        <v>425</v>
      </c>
      <c r="R196">
        <v>44806</v>
      </c>
      <c r="S196">
        <v>44748</v>
      </c>
      <c r="T196">
        <v>44748</v>
      </c>
      <c r="U196" t="s">
        <v>100</v>
      </c>
      <c r="V196">
        <v>3040130.83</v>
      </c>
      <c r="W196">
        <v>1.1518539109266399</v>
      </c>
      <c r="X196">
        <v>2639337.16</v>
      </c>
      <c r="Y196">
        <v>774205.54</v>
      </c>
      <c r="Z196">
        <v>5000</v>
      </c>
      <c r="AA196">
        <v>1474458.66</v>
      </c>
      <c r="AB196">
        <v>20000</v>
      </c>
      <c r="AC196">
        <v>365672.96000000002</v>
      </c>
      <c r="AD196">
        <v>2639337.16</v>
      </c>
      <c r="AE196">
        <v>0</v>
      </c>
      <c r="AF196">
        <v>501124.98</v>
      </c>
      <c r="AG196">
        <v>2253</v>
      </c>
      <c r="AH196">
        <v>934277.1</v>
      </c>
      <c r="AI196">
        <v>5997.58</v>
      </c>
      <c r="AJ196">
        <v>213726.13</v>
      </c>
      <c r="AK196">
        <v>1657378.79</v>
      </c>
      <c r="AL196">
        <v>0</v>
      </c>
      <c r="AM196">
        <v>0</v>
      </c>
      <c r="AN196">
        <v>0</v>
      </c>
      <c r="AO196">
        <v>573775.17000000004</v>
      </c>
      <c r="AP196">
        <v>1083603.6200000001</v>
      </c>
      <c r="AQ196">
        <v>0</v>
      </c>
      <c r="AR196">
        <v>0</v>
      </c>
      <c r="AS196">
        <v>981958.37</v>
      </c>
    </row>
    <row r="197" spans="1:45" x14ac:dyDescent="0.25">
      <c r="A197">
        <v>177739</v>
      </c>
      <c r="B197">
        <v>0</v>
      </c>
      <c r="C197" t="s">
        <v>342</v>
      </c>
      <c r="D197" t="s">
        <v>307</v>
      </c>
      <c r="E197" t="s">
        <v>325</v>
      </c>
      <c r="F197" t="s">
        <v>343</v>
      </c>
      <c r="G197" t="s">
        <v>425</v>
      </c>
      <c r="H197" t="s">
        <v>425</v>
      </c>
      <c r="I197" t="s">
        <v>425</v>
      </c>
      <c r="J197" t="s">
        <v>424</v>
      </c>
      <c r="K197" t="s">
        <v>425</v>
      </c>
      <c r="L197" t="s">
        <v>424</v>
      </c>
      <c r="M197" t="s">
        <v>424</v>
      </c>
      <c r="N197" t="s">
        <v>425</v>
      </c>
      <c r="O197">
        <v>170858</v>
      </c>
      <c r="P197" t="s">
        <v>425</v>
      </c>
      <c r="R197">
        <v>44818</v>
      </c>
      <c r="S197">
        <v>44762</v>
      </c>
      <c r="T197">
        <v>44760</v>
      </c>
      <c r="U197" t="s">
        <v>100</v>
      </c>
      <c r="V197">
        <v>713908.36</v>
      </c>
      <c r="W197">
        <v>1.1276398313485001</v>
      </c>
      <c r="X197">
        <v>633099.63</v>
      </c>
      <c r="Y197">
        <v>490762.23999999999</v>
      </c>
      <c r="Z197">
        <v>6654.46</v>
      </c>
      <c r="AA197">
        <v>37776.699999999997</v>
      </c>
      <c r="AB197">
        <v>0</v>
      </c>
      <c r="AC197">
        <v>97906.23</v>
      </c>
      <c r="AD197">
        <v>633099.63</v>
      </c>
      <c r="AE197">
        <v>0</v>
      </c>
      <c r="AF197">
        <v>320318.46999999997</v>
      </c>
      <c r="AG197">
        <v>1005.28</v>
      </c>
      <c r="AH197">
        <v>2823.24</v>
      </c>
      <c r="AI197">
        <v>0</v>
      </c>
      <c r="AJ197">
        <v>61587.92</v>
      </c>
      <c r="AK197">
        <v>385734.91</v>
      </c>
      <c r="AL197">
        <v>45406.27</v>
      </c>
      <c r="AM197">
        <v>55763.98</v>
      </c>
      <c r="AN197">
        <v>252758.69</v>
      </c>
      <c r="AO197">
        <v>0</v>
      </c>
      <c r="AP197">
        <v>0</v>
      </c>
      <c r="AQ197">
        <v>31805.97</v>
      </c>
      <c r="AR197">
        <v>0</v>
      </c>
      <c r="AS197">
        <v>247364.72</v>
      </c>
    </row>
    <row r="198" spans="1:45" x14ac:dyDescent="0.25">
      <c r="A198">
        <v>177740</v>
      </c>
      <c r="B198">
        <v>0</v>
      </c>
      <c r="C198" t="s">
        <v>217</v>
      </c>
      <c r="D198" t="s">
        <v>307</v>
      </c>
      <c r="E198" t="s">
        <v>344</v>
      </c>
      <c r="F198" t="s">
        <v>345</v>
      </c>
      <c r="G198" t="s">
        <v>424</v>
      </c>
      <c r="H198" t="s">
        <v>425</v>
      </c>
      <c r="I198" t="s">
        <v>425</v>
      </c>
      <c r="J198" t="s">
        <v>424</v>
      </c>
      <c r="K198" t="s">
        <v>424</v>
      </c>
      <c r="L198" t="s">
        <v>424</v>
      </c>
      <c r="M198" t="s">
        <v>425</v>
      </c>
      <c r="P198" t="s">
        <v>425</v>
      </c>
      <c r="R198">
        <v>44824</v>
      </c>
      <c r="S198">
        <v>44754</v>
      </c>
      <c r="T198">
        <v>44753</v>
      </c>
      <c r="U198" t="s">
        <v>100</v>
      </c>
      <c r="V198">
        <v>900146.42</v>
      </c>
      <c r="W198">
        <v>1.1289149213899501</v>
      </c>
      <c r="X198">
        <v>797355.41</v>
      </c>
      <c r="Y198">
        <v>598016.56000000006</v>
      </c>
      <c r="Z198">
        <v>4784.13</v>
      </c>
      <c r="AA198">
        <v>154686.95000000001</v>
      </c>
      <c r="AB198">
        <v>0</v>
      </c>
      <c r="AC198">
        <v>39867.769999999997</v>
      </c>
      <c r="AD198">
        <v>797355.41</v>
      </c>
      <c r="AE198">
        <v>0</v>
      </c>
      <c r="AF198">
        <v>294139.96000000002</v>
      </c>
      <c r="AG198">
        <v>0</v>
      </c>
      <c r="AH198">
        <v>34411.81</v>
      </c>
      <c r="AI198">
        <v>0</v>
      </c>
      <c r="AJ198">
        <v>63424.14</v>
      </c>
      <c r="AK198">
        <v>391975.91</v>
      </c>
      <c r="AL198">
        <v>5032.58</v>
      </c>
      <c r="AM198">
        <v>25585.46</v>
      </c>
      <c r="AN198">
        <v>361120.24</v>
      </c>
      <c r="AO198">
        <v>0</v>
      </c>
      <c r="AP198">
        <v>0</v>
      </c>
      <c r="AQ198">
        <v>0</v>
      </c>
      <c r="AR198">
        <v>237.63</v>
      </c>
      <c r="AS198">
        <v>405379.5</v>
      </c>
    </row>
    <row r="199" spans="1:45" x14ac:dyDescent="0.25">
      <c r="A199">
        <v>177741</v>
      </c>
      <c r="B199">
        <v>0</v>
      </c>
      <c r="C199" t="s">
        <v>137</v>
      </c>
      <c r="D199" t="s">
        <v>307</v>
      </c>
      <c r="E199" t="s">
        <v>329</v>
      </c>
      <c r="F199" t="s">
        <v>137</v>
      </c>
      <c r="G199" t="s">
        <v>424</v>
      </c>
      <c r="H199" t="s">
        <v>425</v>
      </c>
      <c r="I199" t="s">
        <v>425</v>
      </c>
      <c r="J199" t="s">
        <v>424</v>
      </c>
      <c r="K199" t="s">
        <v>424</v>
      </c>
      <c r="L199" t="s">
        <v>424</v>
      </c>
      <c r="M199" t="s">
        <v>424</v>
      </c>
      <c r="P199" t="s">
        <v>425</v>
      </c>
      <c r="R199">
        <v>44819</v>
      </c>
      <c r="S199">
        <v>44754</v>
      </c>
      <c r="T199">
        <v>44750</v>
      </c>
      <c r="U199" t="s">
        <v>100</v>
      </c>
      <c r="V199">
        <v>610277.29</v>
      </c>
      <c r="W199">
        <v>1.1197234805742899</v>
      </c>
      <c r="X199">
        <v>545025</v>
      </c>
      <c r="Y199">
        <v>368416.98</v>
      </c>
      <c r="Z199">
        <v>0</v>
      </c>
      <c r="AA199">
        <v>33256.410000000003</v>
      </c>
      <c r="AB199">
        <v>14815.85</v>
      </c>
      <c r="AC199">
        <v>128535.76</v>
      </c>
      <c r="AD199">
        <v>545025</v>
      </c>
      <c r="AE199">
        <v>0</v>
      </c>
      <c r="AF199">
        <v>220210.89</v>
      </c>
      <c r="AG199">
        <v>0</v>
      </c>
      <c r="AH199">
        <v>14406.3</v>
      </c>
      <c r="AI199">
        <v>7046.2</v>
      </c>
      <c r="AJ199">
        <v>75054.05</v>
      </c>
      <c r="AK199">
        <v>316717.44</v>
      </c>
      <c r="AL199">
        <v>238069.65</v>
      </c>
      <c r="AM199">
        <v>69750.289999999994</v>
      </c>
      <c r="AN199">
        <v>8897.5</v>
      </c>
      <c r="AO199">
        <v>0</v>
      </c>
      <c r="AP199">
        <v>0</v>
      </c>
      <c r="AQ199">
        <v>0</v>
      </c>
      <c r="AR199">
        <v>0</v>
      </c>
      <c r="AS199">
        <v>228307.56</v>
      </c>
    </row>
    <row r="200" spans="1:45" x14ac:dyDescent="0.25">
      <c r="A200">
        <v>177742</v>
      </c>
      <c r="B200">
        <v>0</v>
      </c>
      <c r="C200" t="s">
        <v>346</v>
      </c>
      <c r="D200" t="s">
        <v>307</v>
      </c>
      <c r="E200" t="s">
        <v>329</v>
      </c>
      <c r="F200" t="s">
        <v>347</v>
      </c>
      <c r="G200" t="s">
        <v>424</v>
      </c>
      <c r="H200" t="s">
        <v>424</v>
      </c>
      <c r="I200" t="s">
        <v>424</v>
      </c>
      <c r="J200" t="s">
        <v>424</v>
      </c>
      <c r="K200" t="s">
        <v>424</v>
      </c>
      <c r="L200" t="s">
        <v>425</v>
      </c>
      <c r="M200" t="s">
        <v>424</v>
      </c>
      <c r="P200" t="s">
        <v>424</v>
      </c>
      <c r="Q200">
        <v>45187</v>
      </c>
      <c r="R200">
        <v>44805</v>
      </c>
      <c r="S200">
        <v>44763</v>
      </c>
      <c r="T200">
        <v>44763</v>
      </c>
      <c r="U200" t="s">
        <v>100</v>
      </c>
      <c r="V200">
        <v>716814.51</v>
      </c>
      <c r="W200">
        <v>0.79999998883951196</v>
      </c>
      <c r="X200">
        <v>896018.15</v>
      </c>
      <c r="Y200">
        <v>575618.15</v>
      </c>
      <c r="Z200">
        <v>3300</v>
      </c>
      <c r="AA200">
        <v>96000</v>
      </c>
      <c r="AB200">
        <v>221100</v>
      </c>
      <c r="AC200">
        <v>0</v>
      </c>
      <c r="AD200">
        <v>896018.15</v>
      </c>
      <c r="AE200">
        <v>0</v>
      </c>
      <c r="AF200">
        <v>0</v>
      </c>
      <c r="AG200">
        <v>0</v>
      </c>
      <c r="AH200">
        <v>0</v>
      </c>
      <c r="AI200">
        <v>0</v>
      </c>
      <c r="AJ200">
        <v>0</v>
      </c>
      <c r="AK200">
        <v>0</v>
      </c>
      <c r="AL200">
        <v>0</v>
      </c>
      <c r="AM200">
        <v>0</v>
      </c>
      <c r="AN200">
        <v>0</v>
      </c>
      <c r="AO200">
        <v>0</v>
      </c>
      <c r="AP200">
        <v>0</v>
      </c>
      <c r="AQ200">
        <v>0</v>
      </c>
      <c r="AR200">
        <v>0</v>
      </c>
      <c r="AS200">
        <v>896018.15</v>
      </c>
    </row>
    <row r="201" spans="1:45" x14ac:dyDescent="0.25">
      <c r="A201">
        <v>177744</v>
      </c>
      <c r="B201">
        <v>0</v>
      </c>
      <c r="C201" t="s">
        <v>152</v>
      </c>
      <c r="D201" t="s">
        <v>307</v>
      </c>
      <c r="E201" t="s">
        <v>329</v>
      </c>
      <c r="F201" t="s">
        <v>152</v>
      </c>
      <c r="G201" t="s">
        <v>424</v>
      </c>
      <c r="H201" t="s">
        <v>424</v>
      </c>
      <c r="I201" t="s">
        <v>424</v>
      </c>
      <c r="J201" t="s">
        <v>425</v>
      </c>
      <c r="K201" t="s">
        <v>424</v>
      </c>
      <c r="L201" t="s">
        <v>424</v>
      </c>
      <c r="M201" t="s">
        <v>424</v>
      </c>
      <c r="P201" t="s">
        <v>425</v>
      </c>
      <c r="R201">
        <v>44803</v>
      </c>
      <c r="S201">
        <v>44754</v>
      </c>
      <c r="T201">
        <v>44750</v>
      </c>
      <c r="U201" t="s">
        <v>100</v>
      </c>
      <c r="V201">
        <v>175190.54</v>
      </c>
      <c r="W201">
        <v>1.0370750064154699</v>
      </c>
      <c r="X201">
        <v>168927.55</v>
      </c>
      <c r="Y201">
        <v>147781.92000000001</v>
      </c>
      <c r="Z201">
        <v>1500</v>
      </c>
      <c r="AA201">
        <v>19645.63</v>
      </c>
      <c r="AB201">
        <v>0</v>
      </c>
      <c r="AC201">
        <v>0</v>
      </c>
      <c r="AD201">
        <v>168927.55</v>
      </c>
      <c r="AE201">
        <v>0</v>
      </c>
      <c r="AF201">
        <v>25891.81</v>
      </c>
      <c r="AG201">
        <v>736.09</v>
      </c>
      <c r="AH201">
        <v>1442.88</v>
      </c>
      <c r="AI201">
        <v>0</v>
      </c>
      <c r="AJ201">
        <v>0</v>
      </c>
      <c r="AK201">
        <v>28070.78</v>
      </c>
      <c r="AL201">
        <v>0</v>
      </c>
      <c r="AM201">
        <v>0</v>
      </c>
      <c r="AN201">
        <v>0</v>
      </c>
      <c r="AO201">
        <v>28070.78</v>
      </c>
      <c r="AP201">
        <v>0</v>
      </c>
      <c r="AQ201">
        <v>0</v>
      </c>
      <c r="AR201">
        <v>0</v>
      </c>
      <c r="AS201">
        <v>140856.76999999999</v>
      </c>
    </row>
    <row r="202" spans="1:45" x14ac:dyDescent="0.25">
      <c r="A202">
        <v>177745</v>
      </c>
      <c r="B202">
        <v>0</v>
      </c>
      <c r="C202" t="s">
        <v>348</v>
      </c>
      <c r="D202" t="s">
        <v>307</v>
      </c>
      <c r="E202" t="s">
        <v>329</v>
      </c>
      <c r="F202" t="s">
        <v>348</v>
      </c>
      <c r="G202" t="s">
        <v>424</v>
      </c>
      <c r="H202" t="s">
        <v>424</v>
      </c>
      <c r="I202" t="s">
        <v>424</v>
      </c>
      <c r="J202" t="s">
        <v>425</v>
      </c>
      <c r="K202" t="s">
        <v>424</v>
      </c>
      <c r="L202" t="s">
        <v>424</v>
      </c>
      <c r="M202" t="s">
        <v>424</v>
      </c>
      <c r="N202" t="s">
        <v>425</v>
      </c>
      <c r="O202">
        <v>170470</v>
      </c>
      <c r="P202" t="s">
        <v>425</v>
      </c>
      <c r="R202">
        <v>44811</v>
      </c>
      <c r="S202">
        <v>44754</v>
      </c>
      <c r="T202">
        <v>44750</v>
      </c>
      <c r="U202" t="s">
        <v>100</v>
      </c>
      <c r="V202">
        <v>143696.89000000001</v>
      </c>
      <c r="W202">
        <v>1.3080483123581399</v>
      </c>
      <c r="X202">
        <v>109855.95</v>
      </c>
      <c r="Y202">
        <v>83663.039999999994</v>
      </c>
      <c r="Z202">
        <v>600</v>
      </c>
      <c r="AA202">
        <v>15606.01</v>
      </c>
      <c r="AB202">
        <v>0</v>
      </c>
      <c r="AC202">
        <v>9986.9</v>
      </c>
      <c r="AD202">
        <v>109855.95</v>
      </c>
      <c r="AE202">
        <v>0</v>
      </c>
      <c r="AF202">
        <v>61666.23</v>
      </c>
      <c r="AG202">
        <v>435.59</v>
      </c>
      <c r="AH202">
        <v>16874.759999999998</v>
      </c>
      <c r="AI202">
        <v>0</v>
      </c>
      <c r="AJ202">
        <v>7475.21</v>
      </c>
      <c r="AK202">
        <v>86451.79</v>
      </c>
      <c r="AL202">
        <v>0</v>
      </c>
      <c r="AM202">
        <v>0</v>
      </c>
      <c r="AN202">
        <v>0</v>
      </c>
      <c r="AO202">
        <v>86451.79</v>
      </c>
      <c r="AP202">
        <v>0</v>
      </c>
      <c r="AQ202">
        <v>0</v>
      </c>
      <c r="AR202">
        <v>0</v>
      </c>
      <c r="AS202">
        <v>23404.16</v>
      </c>
    </row>
    <row r="203" spans="1:45" x14ac:dyDescent="0.25">
      <c r="A203">
        <v>177746</v>
      </c>
      <c r="B203">
        <v>0</v>
      </c>
      <c r="C203" t="s">
        <v>212</v>
      </c>
      <c r="D203" t="s">
        <v>307</v>
      </c>
      <c r="E203" t="s">
        <v>329</v>
      </c>
      <c r="F203" t="s">
        <v>213</v>
      </c>
      <c r="G203" t="s">
        <v>425</v>
      </c>
      <c r="H203" t="s">
        <v>425</v>
      </c>
      <c r="I203" t="s">
        <v>425</v>
      </c>
      <c r="J203" t="s">
        <v>425</v>
      </c>
      <c r="K203" t="s">
        <v>424</v>
      </c>
      <c r="L203" t="s">
        <v>424</v>
      </c>
      <c r="M203" t="s">
        <v>424</v>
      </c>
      <c r="P203" t="s">
        <v>425</v>
      </c>
      <c r="R203">
        <v>44817</v>
      </c>
      <c r="S203">
        <v>44754</v>
      </c>
      <c r="T203">
        <v>44754</v>
      </c>
      <c r="U203" t="s">
        <v>100</v>
      </c>
      <c r="V203">
        <v>1032240.96</v>
      </c>
      <c r="W203">
        <v>1.0893053538383899</v>
      </c>
      <c r="X203">
        <v>947613.96</v>
      </c>
      <c r="Y203">
        <v>407681.96</v>
      </c>
      <c r="Z203">
        <v>2223</v>
      </c>
      <c r="AA203">
        <v>307051</v>
      </c>
      <c r="AB203">
        <v>72400</v>
      </c>
      <c r="AC203">
        <v>158258</v>
      </c>
      <c r="AD203">
        <v>947613.96</v>
      </c>
      <c r="AE203">
        <v>0</v>
      </c>
      <c r="AF203">
        <v>141887.06</v>
      </c>
      <c r="AG203">
        <v>1260.92</v>
      </c>
      <c r="AH203">
        <v>31134.04</v>
      </c>
      <c r="AI203">
        <v>66996.55</v>
      </c>
      <c r="AJ203">
        <v>41757.79</v>
      </c>
      <c r="AK203">
        <v>283036.36</v>
      </c>
      <c r="AL203">
        <v>8338.93</v>
      </c>
      <c r="AM203">
        <v>6431.36</v>
      </c>
      <c r="AN203">
        <v>15132.89</v>
      </c>
      <c r="AO203">
        <v>253133.18</v>
      </c>
      <c r="AP203">
        <v>0</v>
      </c>
      <c r="AQ203">
        <v>0</v>
      </c>
      <c r="AR203">
        <v>0</v>
      </c>
      <c r="AS203">
        <v>664577.6</v>
      </c>
    </row>
    <row r="204" spans="1:45" x14ac:dyDescent="0.25">
      <c r="A204">
        <v>177748</v>
      </c>
      <c r="B204">
        <v>1</v>
      </c>
      <c r="C204" t="s">
        <v>349</v>
      </c>
      <c r="D204" t="s">
        <v>307</v>
      </c>
      <c r="E204" t="s">
        <v>344</v>
      </c>
      <c r="F204" t="s">
        <v>349</v>
      </c>
      <c r="G204" t="s">
        <v>424</v>
      </c>
      <c r="H204" t="s">
        <v>424</v>
      </c>
      <c r="I204" t="s">
        <v>424</v>
      </c>
      <c r="J204" t="s">
        <v>425</v>
      </c>
      <c r="K204" t="s">
        <v>425</v>
      </c>
      <c r="L204" t="s">
        <v>424</v>
      </c>
      <c r="M204" t="s">
        <v>424</v>
      </c>
      <c r="P204" t="s">
        <v>425</v>
      </c>
      <c r="R204">
        <v>44802</v>
      </c>
      <c r="S204">
        <v>44754</v>
      </c>
      <c r="T204">
        <v>44753</v>
      </c>
      <c r="U204" t="s">
        <v>100</v>
      </c>
      <c r="V204">
        <v>474325.14</v>
      </c>
      <c r="W204">
        <v>1.2214308421078499</v>
      </c>
      <c r="X204">
        <v>388335.65</v>
      </c>
      <c r="Y204">
        <v>296587.67</v>
      </c>
      <c r="Z204">
        <v>9200</v>
      </c>
      <c r="AA204">
        <v>82547.98</v>
      </c>
      <c r="AB204">
        <v>0</v>
      </c>
      <c r="AC204">
        <v>0</v>
      </c>
      <c r="AD204">
        <v>388335.65</v>
      </c>
      <c r="AE204">
        <v>0</v>
      </c>
      <c r="AF204">
        <v>174005.3</v>
      </c>
      <c r="AG204">
        <v>7100</v>
      </c>
      <c r="AH204">
        <v>59712.83</v>
      </c>
      <c r="AI204">
        <v>0</v>
      </c>
      <c r="AJ204">
        <v>0</v>
      </c>
      <c r="AK204">
        <v>240818.13</v>
      </c>
      <c r="AL204">
        <v>0</v>
      </c>
      <c r="AM204">
        <v>0</v>
      </c>
      <c r="AN204">
        <v>0</v>
      </c>
      <c r="AO204">
        <v>188985.56</v>
      </c>
      <c r="AP204">
        <v>0</v>
      </c>
      <c r="AQ204">
        <v>51832.57</v>
      </c>
      <c r="AR204">
        <v>0</v>
      </c>
      <c r="AS204">
        <v>147517.51999999999</v>
      </c>
    </row>
    <row r="205" spans="1:45" x14ac:dyDescent="0.25">
      <c r="A205">
        <v>177750</v>
      </c>
      <c r="B205">
        <v>0</v>
      </c>
      <c r="C205" t="s">
        <v>350</v>
      </c>
      <c r="D205" t="s">
        <v>307</v>
      </c>
      <c r="E205" t="s">
        <v>312</v>
      </c>
      <c r="F205" t="s">
        <v>350</v>
      </c>
      <c r="G205" t="s">
        <v>424</v>
      </c>
      <c r="H205" t="s">
        <v>425</v>
      </c>
      <c r="I205" t="s">
        <v>425</v>
      </c>
      <c r="J205" t="s">
        <v>425</v>
      </c>
      <c r="K205" t="s">
        <v>425</v>
      </c>
      <c r="L205" t="s">
        <v>424</v>
      </c>
      <c r="M205" t="s">
        <v>425</v>
      </c>
      <c r="P205" t="s">
        <v>425</v>
      </c>
      <c r="R205">
        <v>44817</v>
      </c>
      <c r="S205">
        <v>44760</v>
      </c>
      <c r="T205">
        <v>44754</v>
      </c>
      <c r="U205" t="s">
        <v>100</v>
      </c>
      <c r="V205">
        <v>664619.68999999994</v>
      </c>
      <c r="W205">
        <v>1.17950685828489</v>
      </c>
      <c r="X205">
        <v>563472.51</v>
      </c>
      <c r="Y205">
        <v>262504.28999999998</v>
      </c>
      <c r="Z205">
        <v>15887.21</v>
      </c>
      <c r="AA205">
        <v>167508.74</v>
      </c>
      <c r="AB205">
        <v>72981.850000000006</v>
      </c>
      <c r="AC205">
        <v>44590.42</v>
      </c>
      <c r="AD205">
        <v>563472.51</v>
      </c>
      <c r="AE205">
        <v>0</v>
      </c>
      <c r="AF205">
        <v>219260.07</v>
      </c>
      <c r="AG205">
        <v>4577</v>
      </c>
      <c r="AH205">
        <v>95546.23</v>
      </c>
      <c r="AI205">
        <v>60452.5</v>
      </c>
      <c r="AJ205">
        <v>31938.03</v>
      </c>
      <c r="AK205">
        <v>411773.83</v>
      </c>
      <c r="AL205">
        <v>51062.3</v>
      </c>
      <c r="AM205">
        <v>7236.09</v>
      </c>
      <c r="AN205">
        <v>18971.32</v>
      </c>
      <c r="AO205">
        <v>70191.61</v>
      </c>
      <c r="AP205">
        <v>0</v>
      </c>
      <c r="AQ205">
        <v>167769.79</v>
      </c>
      <c r="AR205">
        <v>96542.720000000001</v>
      </c>
      <c r="AS205">
        <v>151698.68</v>
      </c>
    </row>
    <row r="206" spans="1:45" x14ac:dyDescent="0.25">
      <c r="A206">
        <v>177752</v>
      </c>
      <c r="B206">
        <v>0</v>
      </c>
      <c r="C206" t="s">
        <v>351</v>
      </c>
      <c r="D206" t="s">
        <v>307</v>
      </c>
      <c r="E206" t="s">
        <v>329</v>
      </c>
      <c r="F206" t="s">
        <v>351</v>
      </c>
      <c r="G206" t="s">
        <v>424</v>
      </c>
      <c r="H206" t="s">
        <v>424</v>
      </c>
      <c r="I206" t="s">
        <v>424</v>
      </c>
      <c r="J206" t="s">
        <v>425</v>
      </c>
      <c r="K206" t="s">
        <v>424</v>
      </c>
      <c r="L206" t="s">
        <v>425</v>
      </c>
      <c r="M206" t="s">
        <v>424</v>
      </c>
      <c r="P206" t="s">
        <v>425</v>
      </c>
      <c r="R206">
        <v>44811</v>
      </c>
      <c r="S206">
        <v>44748</v>
      </c>
      <c r="T206">
        <v>44750</v>
      </c>
      <c r="U206" t="s">
        <v>100</v>
      </c>
      <c r="V206">
        <v>1092688.33</v>
      </c>
      <c r="W206">
        <v>1.08398340129589</v>
      </c>
      <c r="X206">
        <v>1008030.5</v>
      </c>
      <c r="Y206">
        <v>244480.5</v>
      </c>
      <c r="Z206">
        <v>43400</v>
      </c>
      <c r="AA206">
        <v>225150</v>
      </c>
      <c r="AB206">
        <v>495000</v>
      </c>
      <c r="AC206">
        <v>0</v>
      </c>
      <c r="AD206">
        <v>1008030.5</v>
      </c>
      <c r="AE206">
        <v>0</v>
      </c>
      <c r="AF206">
        <v>225125.72</v>
      </c>
      <c r="AG206">
        <v>30592.94</v>
      </c>
      <c r="AH206">
        <v>192688.39</v>
      </c>
      <c r="AI206">
        <v>495000</v>
      </c>
      <c r="AJ206">
        <v>0</v>
      </c>
      <c r="AK206">
        <v>943407.05</v>
      </c>
      <c r="AL206">
        <v>0</v>
      </c>
      <c r="AM206">
        <v>0</v>
      </c>
      <c r="AN206">
        <v>0</v>
      </c>
      <c r="AO206">
        <v>86046.62</v>
      </c>
      <c r="AP206">
        <v>857360.43</v>
      </c>
      <c r="AQ206">
        <v>0</v>
      </c>
      <c r="AR206">
        <v>0</v>
      </c>
      <c r="AS206">
        <v>64623.45</v>
      </c>
    </row>
    <row r="207" spans="1:45" x14ac:dyDescent="0.25">
      <c r="A207">
        <v>177755</v>
      </c>
      <c r="B207">
        <v>0</v>
      </c>
      <c r="C207" t="s">
        <v>160</v>
      </c>
      <c r="D207" t="s">
        <v>307</v>
      </c>
      <c r="E207" t="s">
        <v>329</v>
      </c>
      <c r="F207" t="s">
        <v>160</v>
      </c>
      <c r="G207" t="s">
        <v>424</v>
      </c>
      <c r="H207" t="s">
        <v>424</v>
      </c>
      <c r="I207" t="s">
        <v>424</v>
      </c>
      <c r="J207" t="s">
        <v>425</v>
      </c>
      <c r="K207" t="s">
        <v>424</v>
      </c>
      <c r="L207" t="s">
        <v>425</v>
      </c>
      <c r="M207" t="s">
        <v>424</v>
      </c>
      <c r="P207" t="s">
        <v>425</v>
      </c>
      <c r="R207">
        <v>44811</v>
      </c>
      <c r="S207">
        <v>44754</v>
      </c>
      <c r="T207">
        <v>44750</v>
      </c>
      <c r="U207" t="s">
        <v>100</v>
      </c>
      <c r="V207">
        <v>459370.1</v>
      </c>
      <c r="W207">
        <v>1.1619003897703599</v>
      </c>
      <c r="X207">
        <v>395361</v>
      </c>
      <c r="Y207">
        <v>166565.92000000001</v>
      </c>
      <c r="Z207">
        <v>2850</v>
      </c>
      <c r="AA207">
        <v>205945.04</v>
      </c>
      <c r="AB207">
        <v>20000.04</v>
      </c>
      <c r="AC207">
        <v>0</v>
      </c>
      <c r="AD207">
        <v>395361</v>
      </c>
      <c r="AE207">
        <v>0</v>
      </c>
      <c r="AF207">
        <v>133826.39000000001</v>
      </c>
      <c r="AG207">
        <v>2850</v>
      </c>
      <c r="AH207">
        <v>187295.5</v>
      </c>
      <c r="AI207">
        <v>20000</v>
      </c>
      <c r="AJ207">
        <v>500</v>
      </c>
      <c r="AK207">
        <v>344471.89</v>
      </c>
      <c r="AL207">
        <v>0</v>
      </c>
      <c r="AM207">
        <v>0</v>
      </c>
      <c r="AN207">
        <v>0</v>
      </c>
      <c r="AO207">
        <v>119598.89</v>
      </c>
      <c r="AP207">
        <v>224873</v>
      </c>
      <c r="AQ207">
        <v>0</v>
      </c>
      <c r="AR207">
        <v>0</v>
      </c>
      <c r="AS207">
        <v>50889.11</v>
      </c>
    </row>
    <row r="208" spans="1:45" x14ac:dyDescent="0.25">
      <c r="A208">
        <v>177779</v>
      </c>
      <c r="B208">
        <v>0</v>
      </c>
      <c r="C208" t="s">
        <v>354</v>
      </c>
      <c r="D208" t="s">
        <v>352</v>
      </c>
      <c r="E208" t="s">
        <v>353</v>
      </c>
      <c r="F208" t="s">
        <v>354</v>
      </c>
      <c r="G208" t="s">
        <v>425</v>
      </c>
      <c r="H208" t="s">
        <v>425</v>
      </c>
      <c r="I208" t="s">
        <v>425</v>
      </c>
      <c r="J208" t="s">
        <v>425</v>
      </c>
      <c r="K208" t="s">
        <v>425</v>
      </c>
      <c r="L208" t="s">
        <v>424</v>
      </c>
      <c r="M208" t="s">
        <v>425</v>
      </c>
      <c r="N208" t="s">
        <v>425</v>
      </c>
      <c r="O208">
        <v>170795</v>
      </c>
      <c r="P208" t="s">
        <v>425</v>
      </c>
      <c r="R208">
        <v>44804</v>
      </c>
      <c r="S208">
        <v>44824</v>
      </c>
      <c r="T208">
        <v>44819</v>
      </c>
      <c r="U208" t="s">
        <v>100</v>
      </c>
      <c r="V208">
        <v>1858185.87</v>
      </c>
      <c r="W208">
        <v>1.20971940962744</v>
      </c>
      <c r="X208">
        <v>1536047</v>
      </c>
      <c r="Y208">
        <v>1356544</v>
      </c>
      <c r="Z208">
        <v>22000</v>
      </c>
      <c r="AA208">
        <v>91708</v>
      </c>
      <c r="AB208">
        <v>65795</v>
      </c>
      <c r="AC208">
        <v>0</v>
      </c>
      <c r="AD208">
        <v>1536047</v>
      </c>
      <c r="AE208">
        <v>0</v>
      </c>
      <c r="AF208">
        <v>758005.73</v>
      </c>
      <c r="AG208">
        <v>4643.7</v>
      </c>
      <c r="AH208">
        <v>35784.239999999998</v>
      </c>
      <c r="AI208">
        <v>67324.23</v>
      </c>
      <c r="AJ208">
        <v>0</v>
      </c>
      <c r="AK208">
        <v>865757.9</v>
      </c>
      <c r="AL208">
        <v>55433.01</v>
      </c>
      <c r="AM208">
        <v>78437.48</v>
      </c>
      <c r="AN208">
        <v>381669.21</v>
      </c>
      <c r="AO208">
        <v>199104.81</v>
      </c>
      <c r="AP208">
        <v>0</v>
      </c>
      <c r="AQ208">
        <v>79984.759999999995</v>
      </c>
      <c r="AR208">
        <v>71128.63</v>
      </c>
      <c r="AS208">
        <v>670289.1</v>
      </c>
    </row>
    <row r="209" spans="1:45" x14ac:dyDescent="0.25">
      <c r="A209">
        <v>177781</v>
      </c>
      <c r="B209">
        <v>0</v>
      </c>
      <c r="C209" t="s">
        <v>266</v>
      </c>
      <c r="D209" t="s">
        <v>352</v>
      </c>
      <c r="E209" t="s">
        <v>355</v>
      </c>
      <c r="F209" t="s">
        <v>266</v>
      </c>
      <c r="G209" t="s">
        <v>424</v>
      </c>
      <c r="H209" t="s">
        <v>424</v>
      </c>
      <c r="I209" t="s">
        <v>424</v>
      </c>
      <c r="J209" t="s">
        <v>424</v>
      </c>
      <c r="K209" t="s">
        <v>424</v>
      </c>
      <c r="L209" t="s">
        <v>424</v>
      </c>
      <c r="M209" t="s">
        <v>425</v>
      </c>
      <c r="P209" t="s">
        <v>425</v>
      </c>
      <c r="R209">
        <v>44807</v>
      </c>
      <c r="S209">
        <v>44834</v>
      </c>
      <c r="T209">
        <v>44834</v>
      </c>
      <c r="U209" t="s">
        <v>100</v>
      </c>
      <c r="V209">
        <v>451402.83</v>
      </c>
      <c r="W209">
        <v>1.1559789138885599</v>
      </c>
      <c r="X209">
        <v>390494</v>
      </c>
      <c r="Y209">
        <v>177585</v>
      </c>
      <c r="Z209">
        <v>9000</v>
      </c>
      <c r="AA209">
        <v>153250</v>
      </c>
      <c r="AB209">
        <v>0</v>
      </c>
      <c r="AC209">
        <v>50659</v>
      </c>
      <c r="AD209">
        <v>390494</v>
      </c>
      <c r="AE209">
        <v>0</v>
      </c>
      <c r="AF209">
        <v>86161.78</v>
      </c>
      <c r="AG209">
        <v>4938.83</v>
      </c>
      <c r="AH209">
        <v>38002.400000000001</v>
      </c>
      <c r="AI209">
        <v>0</v>
      </c>
      <c r="AJ209">
        <v>19032.45</v>
      </c>
      <c r="AK209">
        <v>148135.46</v>
      </c>
      <c r="AL209">
        <v>0</v>
      </c>
      <c r="AM209">
        <v>0</v>
      </c>
      <c r="AN209">
        <v>0</v>
      </c>
      <c r="AO209">
        <v>0</v>
      </c>
      <c r="AP209">
        <v>0</v>
      </c>
      <c r="AQ209">
        <v>0</v>
      </c>
      <c r="AR209">
        <v>148135.46</v>
      </c>
      <c r="AS209">
        <v>242358.54</v>
      </c>
    </row>
    <row r="210" spans="1:45" x14ac:dyDescent="0.25">
      <c r="A210">
        <v>177782</v>
      </c>
      <c r="B210">
        <v>0</v>
      </c>
      <c r="C210" t="s">
        <v>356</v>
      </c>
      <c r="D210" t="s">
        <v>352</v>
      </c>
      <c r="E210" t="s">
        <v>355</v>
      </c>
      <c r="F210" t="s">
        <v>357</v>
      </c>
      <c r="G210" t="s">
        <v>424</v>
      </c>
      <c r="H210" t="s">
        <v>424</v>
      </c>
      <c r="I210" t="s">
        <v>424</v>
      </c>
      <c r="J210" t="s">
        <v>424</v>
      </c>
      <c r="K210" t="s">
        <v>425</v>
      </c>
      <c r="L210" t="s">
        <v>424</v>
      </c>
      <c r="M210" t="s">
        <v>424</v>
      </c>
      <c r="P210" t="s">
        <v>425</v>
      </c>
      <c r="R210">
        <v>44834</v>
      </c>
      <c r="S210">
        <v>44841</v>
      </c>
      <c r="T210">
        <v>44841</v>
      </c>
      <c r="U210" t="s">
        <v>100</v>
      </c>
      <c r="V210">
        <v>91527.33</v>
      </c>
      <c r="W210">
        <v>1.1666666241778401</v>
      </c>
      <c r="X210">
        <v>78452</v>
      </c>
      <c r="Y210">
        <v>27772</v>
      </c>
      <c r="Z210">
        <v>0</v>
      </c>
      <c r="AA210">
        <v>31930</v>
      </c>
      <c r="AB210">
        <v>0</v>
      </c>
      <c r="AC210">
        <v>18750</v>
      </c>
      <c r="AD210">
        <v>78452</v>
      </c>
      <c r="AE210">
        <v>0</v>
      </c>
      <c r="AF210">
        <v>0</v>
      </c>
      <c r="AG210">
        <v>0</v>
      </c>
      <c r="AH210">
        <v>36288.19</v>
      </c>
      <c r="AI210">
        <v>0</v>
      </c>
      <c r="AJ210">
        <v>2528</v>
      </c>
      <c r="AK210">
        <v>38816.19</v>
      </c>
      <c r="AL210">
        <v>0</v>
      </c>
      <c r="AM210">
        <v>0</v>
      </c>
      <c r="AN210">
        <v>0</v>
      </c>
      <c r="AO210">
        <v>0</v>
      </c>
      <c r="AP210">
        <v>0</v>
      </c>
      <c r="AQ210">
        <v>38816.19</v>
      </c>
      <c r="AR210">
        <v>0</v>
      </c>
      <c r="AS210">
        <v>39635.81</v>
      </c>
    </row>
    <row r="211" spans="1:45" x14ac:dyDescent="0.25">
      <c r="A211">
        <v>177783</v>
      </c>
      <c r="B211">
        <v>0</v>
      </c>
      <c r="C211" t="s">
        <v>358</v>
      </c>
      <c r="D211" t="s">
        <v>352</v>
      </c>
      <c r="E211" t="s">
        <v>355</v>
      </c>
      <c r="F211" t="s">
        <v>359</v>
      </c>
      <c r="G211" t="s">
        <v>425</v>
      </c>
      <c r="H211" t="s">
        <v>425</v>
      </c>
      <c r="I211" t="s">
        <v>425</v>
      </c>
      <c r="J211" t="s">
        <v>425</v>
      </c>
      <c r="K211" t="s">
        <v>424</v>
      </c>
      <c r="L211" t="s">
        <v>424</v>
      </c>
      <c r="M211" t="s">
        <v>424</v>
      </c>
      <c r="P211" t="s">
        <v>425</v>
      </c>
      <c r="R211">
        <v>44854</v>
      </c>
      <c r="S211">
        <v>44834</v>
      </c>
      <c r="T211">
        <v>44834</v>
      </c>
      <c r="U211" t="s">
        <v>100</v>
      </c>
      <c r="V211">
        <v>496970.58</v>
      </c>
      <c r="W211">
        <v>1.0918878694402701</v>
      </c>
      <c r="X211">
        <v>455148</v>
      </c>
      <c r="Y211">
        <v>183974</v>
      </c>
      <c r="Z211">
        <v>6427</v>
      </c>
      <c r="AA211">
        <v>223369</v>
      </c>
      <c r="AB211">
        <v>0</v>
      </c>
      <c r="AC211">
        <v>41378</v>
      </c>
      <c r="AD211">
        <v>455148</v>
      </c>
      <c r="AE211">
        <v>0</v>
      </c>
      <c r="AF211">
        <v>36084.31</v>
      </c>
      <c r="AG211">
        <v>173.99</v>
      </c>
      <c r="AH211">
        <v>464.92</v>
      </c>
      <c r="AI211">
        <v>0</v>
      </c>
      <c r="AJ211">
        <v>3672.32</v>
      </c>
      <c r="AK211">
        <v>40395.54</v>
      </c>
      <c r="AL211">
        <v>9934.7199999999993</v>
      </c>
      <c r="AM211">
        <v>8739.51</v>
      </c>
      <c r="AN211">
        <v>0</v>
      </c>
      <c r="AO211">
        <v>21721.31</v>
      </c>
      <c r="AP211">
        <v>0</v>
      </c>
      <c r="AQ211">
        <v>0</v>
      </c>
      <c r="AR211">
        <v>0</v>
      </c>
      <c r="AS211">
        <v>414752.46</v>
      </c>
    </row>
    <row r="212" spans="1:45" x14ac:dyDescent="0.25">
      <c r="A212">
        <v>177801</v>
      </c>
      <c r="B212">
        <v>1</v>
      </c>
      <c r="C212" t="s">
        <v>361</v>
      </c>
      <c r="D212" t="s">
        <v>352</v>
      </c>
      <c r="E212" t="s">
        <v>360</v>
      </c>
      <c r="F212" t="s">
        <v>362</v>
      </c>
      <c r="G212" t="s">
        <v>424</v>
      </c>
      <c r="H212" t="s">
        <v>424</v>
      </c>
      <c r="I212" t="s">
        <v>425</v>
      </c>
      <c r="J212" t="s">
        <v>424</v>
      </c>
      <c r="K212" t="s">
        <v>425</v>
      </c>
      <c r="L212" t="s">
        <v>424</v>
      </c>
      <c r="M212" t="s">
        <v>424</v>
      </c>
      <c r="P212" t="s">
        <v>425</v>
      </c>
      <c r="R212">
        <v>44874</v>
      </c>
      <c r="S212">
        <v>44824</v>
      </c>
      <c r="T212">
        <v>44824</v>
      </c>
      <c r="U212" t="s">
        <v>100</v>
      </c>
      <c r="V212">
        <v>1196010</v>
      </c>
      <c r="W212">
        <v>1</v>
      </c>
      <c r="X212">
        <v>1196010</v>
      </c>
      <c r="Y212">
        <v>829708.2</v>
      </c>
      <c r="Z212">
        <v>45000</v>
      </c>
      <c r="AA212">
        <v>169601</v>
      </c>
      <c r="AB212">
        <v>151700.79999999999</v>
      </c>
      <c r="AC212">
        <v>0</v>
      </c>
      <c r="AD212">
        <v>1196010</v>
      </c>
      <c r="AE212">
        <v>0</v>
      </c>
      <c r="AF212">
        <v>215750.54</v>
      </c>
      <c r="AG212">
        <v>461.68</v>
      </c>
      <c r="AH212">
        <v>80509.55</v>
      </c>
      <c r="AI212">
        <v>0</v>
      </c>
      <c r="AJ212">
        <v>0</v>
      </c>
      <c r="AK212">
        <v>296721.77</v>
      </c>
      <c r="AL212">
        <v>0</v>
      </c>
      <c r="AM212">
        <v>0</v>
      </c>
      <c r="AN212">
        <v>211772.39</v>
      </c>
      <c r="AO212">
        <v>0</v>
      </c>
      <c r="AP212">
        <v>0</v>
      </c>
      <c r="AQ212">
        <v>84949.38</v>
      </c>
      <c r="AR212">
        <v>0</v>
      </c>
      <c r="AS212">
        <v>899288.23</v>
      </c>
    </row>
    <row r="213" spans="1:45" x14ac:dyDescent="0.25">
      <c r="A213">
        <v>177803</v>
      </c>
      <c r="B213">
        <v>0</v>
      </c>
      <c r="C213" t="s">
        <v>363</v>
      </c>
      <c r="D213" t="s">
        <v>352</v>
      </c>
      <c r="E213" t="s">
        <v>360</v>
      </c>
      <c r="F213" t="s">
        <v>364</v>
      </c>
      <c r="G213" t="s">
        <v>424</v>
      </c>
      <c r="H213" t="s">
        <v>424</v>
      </c>
      <c r="I213" t="s">
        <v>424</v>
      </c>
      <c r="J213" t="s">
        <v>424</v>
      </c>
      <c r="K213" t="s">
        <v>424</v>
      </c>
      <c r="L213" t="s">
        <v>425</v>
      </c>
      <c r="M213" t="s">
        <v>424</v>
      </c>
      <c r="P213" t="s">
        <v>425</v>
      </c>
      <c r="R213">
        <v>44826</v>
      </c>
      <c r="S213">
        <v>44824</v>
      </c>
      <c r="T213">
        <v>44824</v>
      </c>
      <c r="U213" t="s">
        <v>100</v>
      </c>
      <c r="V213">
        <v>559979.82999999996</v>
      </c>
      <c r="W213">
        <v>1.1666805492763199</v>
      </c>
      <c r="X213">
        <v>479977</v>
      </c>
      <c r="Y213">
        <v>0</v>
      </c>
      <c r="Z213">
        <v>0</v>
      </c>
      <c r="AA213">
        <v>460477</v>
      </c>
      <c r="AB213">
        <v>19500</v>
      </c>
      <c r="AC213">
        <v>0</v>
      </c>
      <c r="AD213">
        <v>479977</v>
      </c>
      <c r="AE213">
        <v>0</v>
      </c>
      <c r="AF213">
        <v>0</v>
      </c>
      <c r="AG213">
        <v>0</v>
      </c>
      <c r="AH213">
        <v>310062.36</v>
      </c>
      <c r="AI213">
        <v>10000</v>
      </c>
      <c r="AJ213">
        <v>0</v>
      </c>
      <c r="AK213">
        <v>320062.36</v>
      </c>
      <c r="AL213">
        <v>0</v>
      </c>
      <c r="AM213">
        <v>0</v>
      </c>
      <c r="AN213">
        <v>0</v>
      </c>
      <c r="AO213">
        <v>0</v>
      </c>
      <c r="AP213">
        <v>320062.36</v>
      </c>
      <c r="AQ213">
        <v>0</v>
      </c>
      <c r="AR213">
        <v>0</v>
      </c>
      <c r="AS213">
        <v>159914.64000000001</v>
      </c>
    </row>
    <row r="214" spans="1:45" x14ac:dyDescent="0.25">
      <c r="A214">
        <v>177804</v>
      </c>
      <c r="B214">
        <v>0</v>
      </c>
      <c r="C214" t="s">
        <v>176</v>
      </c>
      <c r="D214" t="s">
        <v>352</v>
      </c>
      <c r="E214" t="s">
        <v>353</v>
      </c>
      <c r="F214" t="s">
        <v>177</v>
      </c>
      <c r="G214" t="s">
        <v>424</v>
      </c>
      <c r="H214" t="s">
        <v>424</v>
      </c>
      <c r="I214" t="s">
        <v>424</v>
      </c>
      <c r="J214" t="s">
        <v>425</v>
      </c>
      <c r="K214" t="s">
        <v>424</v>
      </c>
      <c r="L214" t="s">
        <v>424</v>
      </c>
      <c r="M214" t="s">
        <v>424</v>
      </c>
      <c r="P214" t="s">
        <v>425</v>
      </c>
      <c r="R214">
        <v>44806</v>
      </c>
      <c r="S214">
        <v>44824</v>
      </c>
      <c r="T214">
        <v>44820</v>
      </c>
      <c r="U214" t="s">
        <v>100</v>
      </c>
      <c r="V214">
        <v>362040</v>
      </c>
      <c r="W214">
        <v>1.1666666666666701</v>
      </c>
      <c r="X214">
        <v>310320</v>
      </c>
      <c r="Y214">
        <v>224000</v>
      </c>
      <c r="Z214">
        <v>5250</v>
      </c>
      <c r="AA214">
        <v>45870</v>
      </c>
      <c r="AB214">
        <v>0</v>
      </c>
      <c r="AC214">
        <v>35200</v>
      </c>
      <c r="AD214">
        <v>310320</v>
      </c>
      <c r="AE214">
        <v>0</v>
      </c>
      <c r="AF214">
        <v>210675.35</v>
      </c>
      <c r="AG214">
        <v>0</v>
      </c>
      <c r="AH214">
        <v>42908.43</v>
      </c>
      <c r="AI214">
        <v>0</v>
      </c>
      <c r="AJ214">
        <v>35200</v>
      </c>
      <c r="AK214">
        <v>288783.78000000003</v>
      </c>
      <c r="AL214">
        <v>0</v>
      </c>
      <c r="AM214">
        <v>0</v>
      </c>
      <c r="AN214">
        <v>0</v>
      </c>
      <c r="AO214">
        <v>288783.78000000003</v>
      </c>
      <c r="AP214">
        <v>0</v>
      </c>
      <c r="AQ214">
        <v>0</v>
      </c>
      <c r="AR214">
        <v>0</v>
      </c>
      <c r="AS214">
        <v>21536.22</v>
      </c>
    </row>
    <row r="215" spans="1:45" x14ac:dyDescent="0.25">
      <c r="A215">
        <v>177805</v>
      </c>
      <c r="B215">
        <v>0</v>
      </c>
      <c r="C215" t="s">
        <v>267</v>
      </c>
      <c r="D215" t="s">
        <v>352</v>
      </c>
      <c r="E215" t="s">
        <v>355</v>
      </c>
      <c r="F215" t="s">
        <v>268</v>
      </c>
      <c r="G215" t="s">
        <v>424</v>
      </c>
      <c r="H215" t="s">
        <v>424</v>
      </c>
      <c r="I215" t="s">
        <v>424</v>
      </c>
      <c r="J215" t="s">
        <v>425</v>
      </c>
      <c r="K215" t="s">
        <v>424</v>
      </c>
      <c r="L215" t="s">
        <v>424</v>
      </c>
      <c r="M215" t="s">
        <v>424</v>
      </c>
      <c r="P215" t="s">
        <v>425</v>
      </c>
      <c r="R215">
        <v>44837</v>
      </c>
      <c r="S215">
        <v>44834</v>
      </c>
      <c r="T215">
        <v>44826</v>
      </c>
      <c r="U215" t="s">
        <v>100</v>
      </c>
      <c r="V215">
        <v>241462.33</v>
      </c>
      <c r="W215">
        <v>1.1555709602546</v>
      </c>
      <c r="X215">
        <v>208955</v>
      </c>
      <c r="Y215">
        <v>146323</v>
      </c>
      <c r="Z215">
        <v>8150</v>
      </c>
      <c r="AA215">
        <v>37565</v>
      </c>
      <c r="AB215">
        <v>0</v>
      </c>
      <c r="AC215">
        <v>16917</v>
      </c>
      <c r="AD215">
        <v>208955</v>
      </c>
      <c r="AE215">
        <v>0</v>
      </c>
      <c r="AF215">
        <v>109847</v>
      </c>
      <c r="AG215">
        <v>1200</v>
      </c>
      <c r="AH215">
        <v>18238.16</v>
      </c>
      <c r="AI215">
        <v>0</v>
      </c>
      <c r="AJ215">
        <v>16300.58</v>
      </c>
      <c r="AK215">
        <v>145585.74</v>
      </c>
      <c r="AL215">
        <v>0</v>
      </c>
      <c r="AM215">
        <v>0</v>
      </c>
      <c r="AN215">
        <v>0</v>
      </c>
      <c r="AO215">
        <v>145585.74</v>
      </c>
      <c r="AP215">
        <v>0</v>
      </c>
      <c r="AQ215">
        <v>0</v>
      </c>
      <c r="AR215">
        <v>0</v>
      </c>
      <c r="AS215">
        <v>63369.26</v>
      </c>
    </row>
    <row r="216" spans="1:45" x14ac:dyDescent="0.25">
      <c r="A216">
        <v>177844</v>
      </c>
      <c r="B216">
        <v>0</v>
      </c>
      <c r="C216" t="s">
        <v>228</v>
      </c>
      <c r="D216" t="s">
        <v>365</v>
      </c>
      <c r="E216" t="s">
        <v>366</v>
      </c>
      <c r="F216" t="s">
        <v>228</v>
      </c>
      <c r="G216" t="s">
        <v>424</v>
      </c>
      <c r="H216" t="s">
        <v>424</v>
      </c>
      <c r="I216" t="s">
        <v>424</v>
      </c>
      <c r="J216" t="s">
        <v>424</v>
      </c>
      <c r="K216" t="s">
        <v>425</v>
      </c>
      <c r="L216" t="s">
        <v>424</v>
      </c>
      <c r="M216" t="s">
        <v>424</v>
      </c>
      <c r="N216" t="s">
        <v>425</v>
      </c>
      <c r="O216">
        <v>170817</v>
      </c>
      <c r="P216" t="s">
        <v>425</v>
      </c>
      <c r="R216">
        <v>44813</v>
      </c>
      <c r="S216">
        <v>44812</v>
      </c>
      <c r="T216">
        <v>44812</v>
      </c>
      <c r="U216" t="s">
        <v>100</v>
      </c>
      <c r="V216">
        <v>833615.07</v>
      </c>
      <c r="W216">
        <v>1.15812362635073</v>
      </c>
      <c r="X216">
        <v>719798</v>
      </c>
      <c r="Y216">
        <v>339380.65</v>
      </c>
      <c r="Z216">
        <v>1837.97</v>
      </c>
      <c r="AA216">
        <v>307582.78999999998</v>
      </c>
      <c r="AB216">
        <v>70996.59</v>
      </c>
      <c r="AC216">
        <v>0</v>
      </c>
      <c r="AD216">
        <v>719798</v>
      </c>
      <c r="AE216">
        <v>0</v>
      </c>
      <c r="AF216">
        <v>308352.99</v>
      </c>
      <c r="AG216">
        <v>1680.43</v>
      </c>
      <c r="AH216">
        <v>265937.25</v>
      </c>
      <c r="AI216">
        <v>76241.539999999994</v>
      </c>
      <c r="AJ216">
        <v>0</v>
      </c>
      <c r="AK216">
        <v>652212.21</v>
      </c>
      <c r="AL216">
        <v>0</v>
      </c>
      <c r="AM216">
        <v>0</v>
      </c>
      <c r="AN216">
        <v>0</v>
      </c>
      <c r="AO216">
        <v>0</v>
      </c>
      <c r="AP216">
        <v>0</v>
      </c>
      <c r="AQ216">
        <v>652212.21</v>
      </c>
      <c r="AR216">
        <v>0</v>
      </c>
      <c r="AS216">
        <v>67585.789999999994</v>
      </c>
    </row>
    <row r="217" spans="1:45" x14ac:dyDescent="0.25">
      <c r="A217">
        <v>177845</v>
      </c>
      <c r="B217">
        <v>0</v>
      </c>
      <c r="C217" t="s">
        <v>448</v>
      </c>
      <c r="D217" t="s">
        <v>365</v>
      </c>
      <c r="E217" t="s">
        <v>366</v>
      </c>
      <c r="F217" t="s">
        <v>367</v>
      </c>
      <c r="G217" t="s">
        <v>424</v>
      </c>
      <c r="H217" t="s">
        <v>424</v>
      </c>
      <c r="I217" t="s">
        <v>424</v>
      </c>
      <c r="J217" t="s">
        <v>424</v>
      </c>
      <c r="K217" t="s">
        <v>424</v>
      </c>
      <c r="L217" t="s">
        <v>425</v>
      </c>
      <c r="M217" t="s">
        <v>424</v>
      </c>
      <c r="P217" t="s">
        <v>425</v>
      </c>
      <c r="R217">
        <v>44806</v>
      </c>
      <c r="S217">
        <v>44812</v>
      </c>
      <c r="T217">
        <v>44812</v>
      </c>
      <c r="U217" t="s">
        <v>100</v>
      </c>
      <c r="V217">
        <v>630014.07999999996</v>
      </c>
      <c r="W217">
        <v>1.1182100519512299</v>
      </c>
      <c r="X217">
        <v>563413</v>
      </c>
      <c r="Y217">
        <v>69985</v>
      </c>
      <c r="Z217">
        <v>6760</v>
      </c>
      <c r="AA217">
        <v>393032</v>
      </c>
      <c r="AB217">
        <v>50000</v>
      </c>
      <c r="AC217">
        <v>43636</v>
      </c>
      <c r="AD217">
        <v>563413</v>
      </c>
      <c r="AE217">
        <v>0</v>
      </c>
      <c r="AF217">
        <v>53781.54</v>
      </c>
      <c r="AG217">
        <v>0</v>
      </c>
      <c r="AH217">
        <v>56193.29</v>
      </c>
      <c r="AI217">
        <v>50000</v>
      </c>
      <c r="AJ217">
        <v>1960.04</v>
      </c>
      <c r="AK217">
        <v>161934.87</v>
      </c>
      <c r="AL217">
        <v>0</v>
      </c>
      <c r="AM217">
        <v>0</v>
      </c>
      <c r="AN217">
        <v>0</v>
      </c>
      <c r="AO217">
        <v>0</v>
      </c>
      <c r="AP217">
        <v>127579.07</v>
      </c>
      <c r="AQ217">
        <v>0</v>
      </c>
      <c r="AR217">
        <v>34355.800000000003</v>
      </c>
      <c r="AS217">
        <v>401478.13</v>
      </c>
    </row>
    <row r="218" spans="1:45" x14ac:dyDescent="0.25">
      <c r="A218">
        <v>177846</v>
      </c>
      <c r="B218">
        <v>0</v>
      </c>
      <c r="C218" t="s">
        <v>230</v>
      </c>
      <c r="D218" t="s">
        <v>365</v>
      </c>
      <c r="E218" t="s">
        <v>366</v>
      </c>
      <c r="F218" t="s">
        <v>230</v>
      </c>
      <c r="G218" t="s">
        <v>425</v>
      </c>
      <c r="H218" t="s">
        <v>425</v>
      </c>
      <c r="I218" t="s">
        <v>425</v>
      </c>
      <c r="J218" t="s">
        <v>425</v>
      </c>
      <c r="K218" t="s">
        <v>425</v>
      </c>
      <c r="L218" t="s">
        <v>425</v>
      </c>
      <c r="M218" t="s">
        <v>425</v>
      </c>
      <c r="P218" t="s">
        <v>425</v>
      </c>
      <c r="R218">
        <v>44825</v>
      </c>
      <c r="S218">
        <v>44812</v>
      </c>
      <c r="T218">
        <v>44812</v>
      </c>
      <c r="U218" t="s">
        <v>100</v>
      </c>
      <c r="V218">
        <v>1723046.12</v>
      </c>
      <c r="W218">
        <v>1.11768007740911</v>
      </c>
      <c r="X218">
        <v>1541627.3</v>
      </c>
      <c r="Y218">
        <v>645354.35</v>
      </c>
      <c r="Z218">
        <v>65000</v>
      </c>
      <c r="AA218">
        <v>41800</v>
      </c>
      <c r="AB218">
        <v>789472.95</v>
      </c>
      <c r="AC218">
        <v>0</v>
      </c>
      <c r="AD218">
        <v>1541627.3</v>
      </c>
      <c r="AE218">
        <v>0</v>
      </c>
      <c r="AF218">
        <v>498767.42</v>
      </c>
      <c r="AG218">
        <v>35916.589999999997</v>
      </c>
      <c r="AH218">
        <v>28009.56</v>
      </c>
      <c r="AI218">
        <v>667123.5</v>
      </c>
      <c r="AJ218">
        <v>0</v>
      </c>
      <c r="AK218">
        <v>1229817.07</v>
      </c>
      <c r="AL218">
        <v>90424.3</v>
      </c>
      <c r="AM218">
        <v>101462.53</v>
      </c>
      <c r="AN218">
        <v>167118.57</v>
      </c>
      <c r="AO218">
        <v>120632.3</v>
      </c>
      <c r="AP218">
        <v>710448.87</v>
      </c>
      <c r="AQ218">
        <v>0</v>
      </c>
      <c r="AR218">
        <v>39730.519999999997</v>
      </c>
      <c r="AS218">
        <v>311810.23</v>
      </c>
    </row>
    <row r="219" spans="1:45" x14ac:dyDescent="0.25">
      <c r="A219">
        <v>177847</v>
      </c>
      <c r="B219">
        <v>0</v>
      </c>
      <c r="C219" t="s">
        <v>368</v>
      </c>
      <c r="D219" t="s">
        <v>365</v>
      </c>
      <c r="E219" t="s">
        <v>366</v>
      </c>
      <c r="F219" t="s">
        <v>369</v>
      </c>
      <c r="G219" t="s">
        <v>425</v>
      </c>
      <c r="H219" t="s">
        <v>425</v>
      </c>
      <c r="I219" t="s">
        <v>425</v>
      </c>
      <c r="J219" t="s">
        <v>425</v>
      </c>
      <c r="K219" t="s">
        <v>424</v>
      </c>
      <c r="L219" t="s">
        <v>425</v>
      </c>
      <c r="M219" t="s">
        <v>425</v>
      </c>
      <c r="N219" t="s">
        <v>425</v>
      </c>
      <c r="P219" t="s">
        <v>425</v>
      </c>
      <c r="R219">
        <v>44807</v>
      </c>
      <c r="S219">
        <v>44812</v>
      </c>
      <c r="T219">
        <v>44812</v>
      </c>
      <c r="U219" t="s">
        <v>100</v>
      </c>
      <c r="V219">
        <v>1559102.89</v>
      </c>
      <c r="W219">
        <v>1.09335460290144</v>
      </c>
      <c r="X219">
        <v>1425981</v>
      </c>
      <c r="Y219">
        <v>442568</v>
      </c>
      <c r="Z219">
        <v>13750</v>
      </c>
      <c r="AA219">
        <v>139663</v>
      </c>
      <c r="AB219">
        <v>785000</v>
      </c>
      <c r="AC219">
        <v>45000</v>
      </c>
      <c r="AD219">
        <v>1425981</v>
      </c>
      <c r="AE219">
        <v>0</v>
      </c>
      <c r="AF219">
        <v>254308.76</v>
      </c>
      <c r="AG219">
        <v>20862.27</v>
      </c>
      <c r="AH219">
        <v>97967.37</v>
      </c>
      <c r="AI219">
        <v>697731.57</v>
      </c>
      <c r="AJ219">
        <v>27834.99</v>
      </c>
      <c r="AK219">
        <v>1098704.96</v>
      </c>
      <c r="AL219">
        <v>60677.65</v>
      </c>
      <c r="AM219">
        <v>162652.87</v>
      </c>
      <c r="AN219">
        <v>581926.43000000005</v>
      </c>
      <c r="AO219">
        <v>246930.45</v>
      </c>
      <c r="AP219">
        <v>150.13</v>
      </c>
      <c r="AQ219">
        <v>0</v>
      </c>
      <c r="AR219">
        <v>46367.43</v>
      </c>
      <c r="AS219">
        <v>327276.03999999998</v>
      </c>
    </row>
    <row r="220" spans="1:45" x14ac:dyDescent="0.25">
      <c r="A220">
        <v>177848</v>
      </c>
      <c r="B220">
        <v>0</v>
      </c>
      <c r="C220" t="s">
        <v>370</v>
      </c>
      <c r="D220" t="s">
        <v>365</v>
      </c>
      <c r="E220" t="s">
        <v>366</v>
      </c>
      <c r="F220" t="s">
        <v>371</v>
      </c>
      <c r="G220" t="s">
        <v>424</v>
      </c>
      <c r="H220" t="s">
        <v>424</v>
      </c>
      <c r="I220" t="s">
        <v>424</v>
      </c>
      <c r="J220" t="s">
        <v>424</v>
      </c>
      <c r="K220" t="s">
        <v>424</v>
      </c>
      <c r="L220" t="s">
        <v>424</v>
      </c>
      <c r="M220" t="s">
        <v>425</v>
      </c>
      <c r="P220" t="s">
        <v>425</v>
      </c>
      <c r="R220">
        <v>44820</v>
      </c>
      <c r="S220">
        <v>44816</v>
      </c>
      <c r="T220">
        <v>44816</v>
      </c>
      <c r="U220" t="s">
        <v>100</v>
      </c>
      <c r="V220">
        <v>85563.17</v>
      </c>
      <c r="W220">
        <v>1.1187652981171501</v>
      </c>
      <c r="X220">
        <v>76480</v>
      </c>
      <c r="Y220">
        <v>72665.95</v>
      </c>
      <c r="Z220">
        <v>0</v>
      </c>
      <c r="AA220">
        <v>1564.05</v>
      </c>
      <c r="AB220">
        <v>2250</v>
      </c>
      <c r="AC220">
        <v>0</v>
      </c>
      <c r="AD220">
        <v>76480</v>
      </c>
      <c r="AE220">
        <v>0</v>
      </c>
      <c r="AF220">
        <v>68020.39</v>
      </c>
      <c r="AG220">
        <v>0</v>
      </c>
      <c r="AH220">
        <v>1656.36</v>
      </c>
      <c r="AI220">
        <v>0</v>
      </c>
      <c r="AJ220">
        <v>0</v>
      </c>
      <c r="AK220">
        <v>69676.75</v>
      </c>
      <c r="AL220">
        <v>0</v>
      </c>
      <c r="AM220">
        <v>0</v>
      </c>
      <c r="AN220">
        <v>0</v>
      </c>
      <c r="AO220">
        <v>0</v>
      </c>
      <c r="AP220">
        <v>0</v>
      </c>
      <c r="AQ220">
        <v>0</v>
      </c>
      <c r="AR220">
        <v>69676.75</v>
      </c>
      <c r="AS220">
        <v>6803.25</v>
      </c>
    </row>
    <row r="221" spans="1:45" x14ac:dyDescent="0.25">
      <c r="A221">
        <v>177849</v>
      </c>
      <c r="B221">
        <v>0</v>
      </c>
      <c r="C221" t="s">
        <v>231</v>
      </c>
      <c r="D221" t="s">
        <v>365</v>
      </c>
      <c r="E221" t="s">
        <v>366</v>
      </c>
      <c r="F221" t="s">
        <v>231</v>
      </c>
      <c r="G221" t="s">
        <v>425</v>
      </c>
      <c r="H221" t="s">
        <v>425</v>
      </c>
      <c r="I221" t="s">
        <v>425</v>
      </c>
      <c r="J221" t="s">
        <v>425</v>
      </c>
      <c r="K221" t="s">
        <v>424</v>
      </c>
      <c r="L221" t="s">
        <v>424</v>
      </c>
      <c r="M221" t="s">
        <v>424</v>
      </c>
      <c r="P221" t="s">
        <v>425</v>
      </c>
      <c r="R221">
        <v>44811</v>
      </c>
      <c r="S221">
        <v>44817</v>
      </c>
      <c r="T221">
        <v>44815</v>
      </c>
      <c r="U221" t="s">
        <v>100</v>
      </c>
      <c r="V221">
        <v>355633</v>
      </c>
      <c r="W221">
        <v>1.17033431729703</v>
      </c>
      <c r="X221">
        <v>303873</v>
      </c>
      <c r="Y221">
        <v>269848</v>
      </c>
      <c r="Z221">
        <v>0</v>
      </c>
      <c r="AA221">
        <v>6400</v>
      </c>
      <c r="AB221">
        <v>0</v>
      </c>
      <c r="AC221">
        <v>27625</v>
      </c>
      <c r="AD221">
        <v>303873</v>
      </c>
      <c r="AE221">
        <v>0</v>
      </c>
      <c r="AF221">
        <v>197635.05</v>
      </c>
      <c r="AG221">
        <v>0</v>
      </c>
      <c r="AH221">
        <v>1168.31</v>
      </c>
      <c r="AI221">
        <v>0</v>
      </c>
      <c r="AJ221">
        <v>19880.330000000002</v>
      </c>
      <c r="AK221">
        <v>218683.69</v>
      </c>
      <c r="AL221">
        <v>0</v>
      </c>
      <c r="AM221">
        <v>74202.17</v>
      </c>
      <c r="AN221">
        <v>76381.69</v>
      </c>
      <c r="AO221">
        <v>68099.83</v>
      </c>
      <c r="AP221">
        <v>0</v>
      </c>
      <c r="AQ221">
        <v>0</v>
      </c>
      <c r="AR221">
        <v>0</v>
      </c>
      <c r="AS221">
        <v>85189.31</v>
      </c>
    </row>
    <row r="222" spans="1:45" x14ac:dyDescent="0.25">
      <c r="A222">
        <v>177850</v>
      </c>
      <c r="B222">
        <v>0</v>
      </c>
      <c r="C222" t="s">
        <v>372</v>
      </c>
      <c r="D222" t="s">
        <v>365</v>
      </c>
      <c r="E222" t="s">
        <v>366</v>
      </c>
      <c r="F222" t="s">
        <v>373</v>
      </c>
      <c r="G222" t="s">
        <v>424</v>
      </c>
      <c r="H222" t="s">
        <v>424</v>
      </c>
      <c r="I222" t="s">
        <v>424</v>
      </c>
      <c r="J222" t="s">
        <v>424</v>
      </c>
      <c r="K222" t="s">
        <v>425</v>
      </c>
      <c r="L222" t="s">
        <v>424</v>
      </c>
      <c r="M222" t="s">
        <v>424</v>
      </c>
      <c r="P222" t="s">
        <v>425</v>
      </c>
      <c r="R222">
        <v>44820</v>
      </c>
      <c r="S222">
        <v>44819</v>
      </c>
      <c r="T222">
        <v>44818</v>
      </c>
      <c r="U222" t="s">
        <v>100</v>
      </c>
      <c r="V222">
        <v>679336.89</v>
      </c>
      <c r="W222">
        <v>1.16645184719675</v>
      </c>
      <c r="X222">
        <v>582396</v>
      </c>
      <c r="Y222">
        <v>197124.84</v>
      </c>
      <c r="Z222">
        <v>7187.67</v>
      </c>
      <c r="AA222">
        <v>325003.27</v>
      </c>
      <c r="AB222">
        <v>53080.22</v>
      </c>
      <c r="AC222">
        <v>0</v>
      </c>
      <c r="AD222">
        <v>582396</v>
      </c>
      <c r="AE222">
        <v>0</v>
      </c>
      <c r="AF222">
        <v>120416</v>
      </c>
      <c r="AG222">
        <v>7366.88</v>
      </c>
      <c r="AH222">
        <v>259090.74</v>
      </c>
      <c r="AI222">
        <v>53080.22</v>
      </c>
      <c r="AJ222">
        <v>0</v>
      </c>
      <c r="AK222">
        <v>439953.84</v>
      </c>
      <c r="AL222">
        <v>0</v>
      </c>
      <c r="AM222">
        <v>0</v>
      </c>
      <c r="AN222">
        <v>0</v>
      </c>
      <c r="AO222">
        <v>0</v>
      </c>
      <c r="AP222">
        <v>0</v>
      </c>
      <c r="AQ222">
        <v>439953.84</v>
      </c>
      <c r="AR222">
        <v>0</v>
      </c>
      <c r="AS222">
        <v>142442.16</v>
      </c>
    </row>
    <row r="223" spans="1:45" x14ac:dyDescent="0.25">
      <c r="A223">
        <v>177851</v>
      </c>
      <c r="B223">
        <v>0</v>
      </c>
      <c r="C223" t="s">
        <v>374</v>
      </c>
      <c r="D223" t="s">
        <v>365</v>
      </c>
      <c r="E223" t="s">
        <v>366</v>
      </c>
      <c r="F223" t="s">
        <v>374</v>
      </c>
      <c r="G223" t="s">
        <v>424</v>
      </c>
      <c r="H223" t="s">
        <v>424</v>
      </c>
      <c r="I223" t="s">
        <v>424</v>
      </c>
      <c r="J223" t="s">
        <v>425</v>
      </c>
      <c r="K223" t="s">
        <v>424</v>
      </c>
      <c r="L223" t="s">
        <v>424</v>
      </c>
      <c r="M223" t="s">
        <v>424</v>
      </c>
      <c r="P223" t="s">
        <v>425</v>
      </c>
      <c r="R223">
        <v>44811</v>
      </c>
      <c r="S223">
        <v>44812</v>
      </c>
      <c r="T223">
        <v>44806</v>
      </c>
      <c r="U223" t="s">
        <v>100</v>
      </c>
      <c r="V223">
        <v>410894.33</v>
      </c>
      <c r="W223">
        <v>1.16661413186982</v>
      </c>
      <c r="X223">
        <v>352211</v>
      </c>
      <c r="Y223">
        <v>218529.1</v>
      </c>
      <c r="Z223">
        <v>0</v>
      </c>
      <c r="AA223">
        <v>133681.9</v>
      </c>
      <c r="AB223">
        <v>0</v>
      </c>
      <c r="AC223">
        <v>0</v>
      </c>
      <c r="AD223">
        <v>352211</v>
      </c>
      <c r="AE223">
        <v>0</v>
      </c>
      <c r="AF223">
        <v>224503.85</v>
      </c>
      <c r="AG223">
        <v>0</v>
      </c>
      <c r="AH223">
        <v>120201.69</v>
      </c>
      <c r="AI223">
        <v>0</v>
      </c>
      <c r="AJ223">
        <v>0</v>
      </c>
      <c r="AK223">
        <v>344705.54</v>
      </c>
      <c r="AL223">
        <v>0</v>
      </c>
      <c r="AM223">
        <v>0</v>
      </c>
      <c r="AN223">
        <v>0</v>
      </c>
      <c r="AO223">
        <v>344705.54</v>
      </c>
      <c r="AP223">
        <v>0</v>
      </c>
      <c r="AQ223">
        <v>0</v>
      </c>
      <c r="AR223">
        <v>0</v>
      </c>
      <c r="AS223">
        <v>7505.46000000002</v>
      </c>
    </row>
    <row r="224" spans="1:45" x14ac:dyDescent="0.25">
      <c r="A224">
        <v>177852</v>
      </c>
      <c r="B224">
        <v>0</v>
      </c>
      <c r="C224" t="s">
        <v>136</v>
      </c>
      <c r="D224" t="s">
        <v>365</v>
      </c>
      <c r="E224" t="s">
        <v>366</v>
      </c>
      <c r="F224" t="s">
        <v>136</v>
      </c>
      <c r="G224" t="s">
        <v>424</v>
      </c>
      <c r="H224" t="s">
        <v>424</v>
      </c>
      <c r="I224" t="s">
        <v>424</v>
      </c>
      <c r="J224" t="s">
        <v>425</v>
      </c>
      <c r="K224" t="s">
        <v>424</v>
      </c>
      <c r="L224" t="s">
        <v>425</v>
      </c>
      <c r="M224" t="s">
        <v>424</v>
      </c>
      <c r="N224" t="s">
        <v>425</v>
      </c>
      <c r="O224">
        <v>172261</v>
      </c>
      <c r="P224" t="s">
        <v>425</v>
      </c>
      <c r="R224">
        <v>44827</v>
      </c>
      <c r="S224">
        <v>44817</v>
      </c>
      <c r="T224">
        <v>44812</v>
      </c>
      <c r="U224" t="s">
        <v>100</v>
      </c>
      <c r="V224">
        <v>121700.88</v>
      </c>
      <c r="W224">
        <v>1.16618639682631</v>
      </c>
      <c r="X224">
        <v>104358</v>
      </c>
      <c r="Y224">
        <v>0</v>
      </c>
      <c r="Z224">
        <v>0</v>
      </c>
      <c r="AA224">
        <v>69871</v>
      </c>
      <c r="AB224">
        <v>25000</v>
      </c>
      <c r="AC224">
        <v>9487</v>
      </c>
      <c r="AD224">
        <v>104358</v>
      </c>
      <c r="AE224">
        <v>0</v>
      </c>
      <c r="AF224">
        <v>0</v>
      </c>
      <c r="AG224">
        <v>0</v>
      </c>
      <c r="AH224">
        <v>11792.17</v>
      </c>
      <c r="AI224">
        <v>22000</v>
      </c>
      <c r="AJ224">
        <v>1179.22</v>
      </c>
      <c r="AK224">
        <v>34971.39</v>
      </c>
      <c r="AL224">
        <v>0</v>
      </c>
      <c r="AM224">
        <v>0</v>
      </c>
      <c r="AN224">
        <v>0</v>
      </c>
      <c r="AO224">
        <v>22928.9</v>
      </c>
      <c r="AP224">
        <v>12042.49</v>
      </c>
      <c r="AQ224">
        <v>0</v>
      </c>
      <c r="AR224">
        <v>0</v>
      </c>
      <c r="AS224">
        <v>69386.61</v>
      </c>
    </row>
    <row r="225" spans="1:45" x14ac:dyDescent="0.25">
      <c r="A225">
        <v>177853</v>
      </c>
      <c r="B225">
        <v>0</v>
      </c>
      <c r="C225" t="s">
        <v>168</v>
      </c>
      <c r="D225" t="s">
        <v>365</v>
      </c>
      <c r="E225" t="s">
        <v>366</v>
      </c>
      <c r="F225" t="s">
        <v>169</v>
      </c>
      <c r="G225" t="s">
        <v>424</v>
      </c>
      <c r="H225" t="s">
        <v>424</v>
      </c>
      <c r="I225" t="s">
        <v>424</v>
      </c>
      <c r="J225" t="s">
        <v>425</v>
      </c>
      <c r="K225" t="s">
        <v>424</v>
      </c>
      <c r="L225" t="s">
        <v>424</v>
      </c>
      <c r="M225" t="s">
        <v>424</v>
      </c>
      <c r="O225">
        <v>170794</v>
      </c>
      <c r="P225" t="s">
        <v>425</v>
      </c>
      <c r="R225">
        <v>44807</v>
      </c>
      <c r="S225">
        <v>44813</v>
      </c>
      <c r="T225">
        <v>44813</v>
      </c>
      <c r="U225" t="s">
        <v>100</v>
      </c>
      <c r="V225">
        <v>1529163.82</v>
      </c>
      <c r="W225">
        <v>1.1327584119969201</v>
      </c>
      <c r="X225">
        <v>1349947</v>
      </c>
      <c r="Y225">
        <v>681377</v>
      </c>
      <c r="Z225">
        <v>12850</v>
      </c>
      <c r="AA225">
        <v>462997</v>
      </c>
      <c r="AB225">
        <v>70000</v>
      </c>
      <c r="AC225">
        <v>122723</v>
      </c>
      <c r="AD225">
        <v>1349947</v>
      </c>
      <c r="AE225">
        <v>0</v>
      </c>
      <c r="AF225">
        <v>338876.57</v>
      </c>
      <c r="AG225">
        <v>11171.71</v>
      </c>
      <c r="AH225">
        <v>306953.52</v>
      </c>
      <c r="AI225">
        <v>60460.28</v>
      </c>
      <c r="AJ225">
        <v>71813.179999999993</v>
      </c>
      <c r="AK225">
        <v>789275.26</v>
      </c>
      <c r="AL225">
        <v>0</v>
      </c>
      <c r="AM225">
        <v>0</v>
      </c>
      <c r="AN225">
        <v>0</v>
      </c>
      <c r="AO225">
        <v>789275.26</v>
      </c>
      <c r="AP225">
        <v>0</v>
      </c>
      <c r="AQ225">
        <v>0</v>
      </c>
      <c r="AR225">
        <v>0</v>
      </c>
      <c r="AS225">
        <v>560671.74</v>
      </c>
    </row>
    <row r="226" spans="1:45" x14ac:dyDescent="0.25">
      <c r="A226">
        <v>177854</v>
      </c>
      <c r="B226">
        <v>0</v>
      </c>
      <c r="C226" t="s">
        <v>375</v>
      </c>
      <c r="D226" t="s">
        <v>365</v>
      </c>
      <c r="E226" t="s">
        <v>366</v>
      </c>
      <c r="F226" t="s">
        <v>376</v>
      </c>
      <c r="G226" t="s">
        <v>424</v>
      </c>
      <c r="H226" t="s">
        <v>424</v>
      </c>
      <c r="I226" t="s">
        <v>424</v>
      </c>
      <c r="J226" t="s">
        <v>424</v>
      </c>
      <c r="K226" t="s">
        <v>424</v>
      </c>
      <c r="L226" t="s">
        <v>425</v>
      </c>
      <c r="M226" t="s">
        <v>424</v>
      </c>
      <c r="P226" t="s">
        <v>425</v>
      </c>
      <c r="R226">
        <v>44811</v>
      </c>
      <c r="S226">
        <v>44812</v>
      </c>
      <c r="T226">
        <v>44812</v>
      </c>
      <c r="U226" t="s">
        <v>100</v>
      </c>
      <c r="V226">
        <v>119617</v>
      </c>
      <c r="W226">
        <v>1</v>
      </c>
      <c r="X226">
        <v>119617</v>
      </c>
      <c r="Y226">
        <v>65130.01</v>
      </c>
      <c r="Z226">
        <v>0</v>
      </c>
      <c r="AA226">
        <v>38434.5</v>
      </c>
      <c r="AB226">
        <v>0</v>
      </c>
      <c r="AC226">
        <v>16052.49</v>
      </c>
      <c r="AD226">
        <v>119617</v>
      </c>
      <c r="AE226">
        <v>0</v>
      </c>
      <c r="AF226">
        <v>12900.84</v>
      </c>
      <c r="AG226">
        <v>0</v>
      </c>
      <c r="AH226">
        <v>17110.849999999999</v>
      </c>
      <c r="AI226">
        <v>0</v>
      </c>
      <c r="AJ226">
        <v>4651.8100000000004</v>
      </c>
      <c r="AK226">
        <v>34663.5</v>
      </c>
      <c r="AL226">
        <v>0</v>
      </c>
      <c r="AM226">
        <v>0</v>
      </c>
      <c r="AN226">
        <v>0</v>
      </c>
      <c r="AO226">
        <v>0</v>
      </c>
      <c r="AP226">
        <v>34663.5</v>
      </c>
      <c r="AQ226">
        <v>0</v>
      </c>
      <c r="AR226">
        <v>0</v>
      </c>
      <c r="AS226">
        <v>84953.5</v>
      </c>
    </row>
    <row r="227" spans="1:45" x14ac:dyDescent="0.25">
      <c r="A227">
        <v>177855</v>
      </c>
      <c r="B227">
        <v>0</v>
      </c>
      <c r="C227" t="s">
        <v>377</v>
      </c>
      <c r="D227" t="s">
        <v>365</v>
      </c>
      <c r="E227" t="s">
        <v>366</v>
      </c>
      <c r="F227" t="s">
        <v>378</v>
      </c>
      <c r="G227" t="s">
        <v>425</v>
      </c>
      <c r="H227" t="s">
        <v>425</v>
      </c>
      <c r="I227" t="s">
        <v>425</v>
      </c>
      <c r="J227" t="s">
        <v>424</v>
      </c>
      <c r="K227" t="s">
        <v>425</v>
      </c>
      <c r="L227" t="s">
        <v>424</v>
      </c>
      <c r="M227" t="s">
        <v>425</v>
      </c>
      <c r="N227" t="s">
        <v>425</v>
      </c>
      <c r="O227">
        <v>170798</v>
      </c>
      <c r="P227" t="s">
        <v>425</v>
      </c>
      <c r="R227">
        <v>44824</v>
      </c>
      <c r="S227">
        <v>44812</v>
      </c>
      <c r="T227">
        <v>44816</v>
      </c>
      <c r="U227" t="s">
        <v>100</v>
      </c>
      <c r="V227">
        <v>1696088.83</v>
      </c>
      <c r="W227">
        <v>1.1289744709374201</v>
      </c>
      <c r="X227">
        <v>1502327</v>
      </c>
      <c r="Y227">
        <v>1188089.73</v>
      </c>
      <c r="Z227">
        <v>4087.44</v>
      </c>
      <c r="AA227">
        <v>116343.87</v>
      </c>
      <c r="AB227">
        <v>0</v>
      </c>
      <c r="AC227">
        <v>193805.96</v>
      </c>
      <c r="AD227">
        <v>1502327</v>
      </c>
      <c r="AE227">
        <v>0</v>
      </c>
      <c r="AF227">
        <v>718865.36</v>
      </c>
      <c r="AG227">
        <v>0</v>
      </c>
      <c r="AH227">
        <v>39922.080000000002</v>
      </c>
      <c r="AI227">
        <v>0</v>
      </c>
      <c r="AJ227">
        <v>113818.12</v>
      </c>
      <c r="AK227">
        <v>872605.56</v>
      </c>
      <c r="AL227">
        <v>368913.42</v>
      </c>
      <c r="AM227">
        <v>59723.35</v>
      </c>
      <c r="AN227">
        <v>170365.91</v>
      </c>
      <c r="AO227">
        <v>0</v>
      </c>
      <c r="AP227">
        <v>0</v>
      </c>
      <c r="AQ227">
        <v>125255.67999999999</v>
      </c>
      <c r="AR227">
        <v>148347.19</v>
      </c>
      <c r="AS227">
        <v>629721.43999999994</v>
      </c>
    </row>
    <row r="228" spans="1:45" x14ac:dyDescent="0.25">
      <c r="A228">
        <v>177856</v>
      </c>
      <c r="B228">
        <v>0</v>
      </c>
      <c r="C228" t="s">
        <v>379</v>
      </c>
      <c r="D228" t="s">
        <v>365</v>
      </c>
      <c r="E228" t="s">
        <v>366</v>
      </c>
      <c r="F228" t="s">
        <v>380</v>
      </c>
      <c r="G228" t="s">
        <v>425</v>
      </c>
      <c r="H228" t="s">
        <v>425</v>
      </c>
      <c r="I228" t="s">
        <v>425</v>
      </c>
      <c r="J228" t="s">
        <v>425</v>
      </c>
      <c r="K228" t="s">
        <v>424</v>
      </c>
      <c r="L228" t="s">
        <v>425</v>
      </c>
      <c r="M228" t="s">
        <v>425</v>
      </c>
      <c r="P228" t="s">
        <v>425</v>
      </c>
      <c r="R228">
        <v>44807</v>
      </c>
      <c r="S228">
        <v>44816</v>
      </c>
      <c r="T228">
        <v>44816</v>
      </c>
      <c r="U228" t="s">
        <v>100</v>
      </c>
      <c r="V228">
        <v>390319</v>
      </c>
      <c r="W228">
        <v>1</v>
      </c>
      <c r="X228">
        <v>390319</v>
      </c>
      <c r="Y228">
        <v>376624.64000000001</v>
      </c>
      <c r="Z228">
        <v>0</v>
      </c>
      <c r="AA228">
        <v>13694.36</v>
      </c>
      <c r="AB228">
        <v>0</v>
      </c>
      <c r="AC228">
        <v>0</v>
      </c>
      <c r="AD228">
        <v>390319</v>
      </c>
      <c r="AE228">
        <v>0</v>
      </c>
      <c r="AF228">
        <v>176274.99</v>
      </c>
      <c r="AG228">
        <v>0</v>
      </c>
      <c r="AH228">
        <v>4820.7299999999996</v>
      </c>
      <c r="AI228">
        <v>0</v>
      </c>
      <c r="AJ228">
        <v>0</v>
      </c>
      <c r="AK228">
        <v>181095.72</v>
      </c>
      <c r="AL228">
        <v>23147.14</v>
      </c>
      <c r="AM228">
        <v>20784.52</v>
      </c>
      <c r="AN228">
        <v>117443.39</v>
      </c>
      <c r="AO228">
        <v>14292.61</v>
      </c>
      <c r="AP228">
        <v>5428.06</v>
      </c>
      <c r="AQ228">
        <v>0</v>
      </c>
      <c r="AR228">
        <v>0</v>
      </c>
      <c r="AS228">
        <v>209223.28</v>
      </c>
    </row>
    <row r="229" spans="1:45" x14ac:dyDescent="0.25">
      <c r="A229">
        <v>177857</v>
      </c>
      <c r="B229">
        <v>0</v>
      </c>
      <c r="C229" t="s">
        <v>427</v>
      </c>
      <c r="D229" t="s">
        <v>365</v>
      </c>
      <c r="E229" t="s">
        <v>366</v>
      </c>
      <c r="F229" t="s">
        <v>381</v>
      </c>
      <c r="G229" t="s">
        <v>425</v>
      </c>
      <c r="H229" t="s">
        <v>425</v>
      </c>
      <c r="I229" t="s">
        <v>425</v>
      </c>
      <c r="J229" t="s">
        <v>425</v>
      </c>
      <c r="K229" t="s">
        <v>424</v>
      </c>
      <c r="L229" t="s">
        <v>424</v>
      </c>
      <c r="M229" t="s">
        <v>424</v>
      </c>
      <c r="N229" t="s">
        <v>425</v>
      </c>
      <c r="P229" t="s">
        <v>425</v>
      </c>
      <c r="R229">
        <v>44811</v>
      </c>
      <c r="S229">
        <v>44812</v>
      </c>
      <c r="T229">
        <v>44812</v>
      </c>
      <c r="U229" t="s">
        <v>100</v>
      </c>
      <c r="V229">
        <v>1293672</v>
      </c>
      <c r="W229">
        <v>1.1661563063676199</v>
      </c>
      <c r="X229">
        <v>1109347</v>
      </c>
      <c r="Y229">
        <v>1109347</v>
      </c>
      <c r="Z229">
        <v>0</v>
      </c>
      <c r="AA229">
        <v>0</v>
      </c>
      <c r="AB229">
        <v>0</v>
      </c>
      <c r="AC229">
        <v>0</v>
      </c>
      <c r="AD229">
        <v>1109347</v>
      </c>
      <c r="AE229">
        <v>0</v>
      </c>
      <c r="AF229">
        <v>876476.73</v>
      </c>
      <c r="AG229">
        <v>0</v>
      </c>
      <c r="AH229">
        <v>0</v>
      </c>
      <c r="AI229">
        <v>0</v>
      </c>
      <c r="AJ229">
        <v>0</v>
      </c>
      <c r="AK229">
        <v>876476.73</v>
      </c>
      <c r="AL229">
        <v>236892.27</v>
      </c>
      <c r="AM229">
        <v>236892.28</v>
      </c>
      <c r="AN229">
        <v>165799.9</v>
      </c>
      <c r="AO229">
        <v>236892.28</v>
      </c>
      <c r="AP229">
        <v>0</v>
      </c>
      <c r="AQ229">
        <v>0</v>
      </c>
      <c r="AR229">
        <v>0</v>
      </c>
      <c r="AS229">
        <v>232870.27</v>
      </c>
    </row>
    <row r="230" spans="1:45" x14ac:dyDescent="0.25">
      <c r="A230">
        <v>177859</v>
      </c>
      <c r="B230">
        <v>1</v>
      </c>
      <c r="C230" t="s">
        <v>232</v>
      </c>
      <c r="D230" t="s">
        <v>365</v>
      </c>
      <c r="E230" t="s">
        <v>366</v>
      </c>
      <c r="F230" t="s">
        <v>232</v>
      </c>
      <c r="G230" t="s">
        <v>425</v>
      </c>
      <c r="H230" t="s">
        <v>424</v>
      </c>
      <c r="I230" t="s">
        <v>424</v>
      </c>
      <c r="J230" t="s">
        <v>425</v>
      </c>
      <c r="K230" t="s">
        <v>424</v>
      </c>
      <c r="L230" t="s">
        <v>425</v>
      </c>
      <c r="M230" t="s">
        <v>424</v>
      </c>
      <c r="P230" t="s">
        <v>425</v>
      </c>
      <c r="R230">
        <v>44817</v>
      </c>
      <c r="S230">
        <v>44812</v>
      </c>
      <c r="T230">
        <v>44812</v>
      </c>
      <c r="U230" t="s">
        <v>100</v>
      </c>
      <c r="V230">
        <v>1546663.68</v>
      </c>
      <c r="W230">
        <v>1.1310460904609501</v>
      </c>
      <c r="X230">
        <v>1367463</v>
      </c>
      <c r="Y230">
        <v>1023423.01</v>
      </c>
      <c r="Z230">
        <v>12000</v>
      </c>
      <c r="AA230">
        <v>287039.99</v>
      </c>
      <c r="AB230">
        <v>45000</v>
      </c>
      <c r="AC230">
        <v>0</v>
      </c>
      <c r="AD230">
        <v>1367463</v>
      </c>
      <c r="AE230">
        <v>0</v>
      </c>
      <c r="AF230">
        <v>630638.64</v>
      </c>
      <c r="AG230">
        <v>2650.19</v>
      </c>
      <c r="AH230">
        <v>212761.9</v>
      </c>
      <c r="AI230">
        <v>35052.5</v>
      </c>
      <c r="AJ230">
        <v>0</v>
      </c>
      <c r="AK230">
        <v>881103.23</v>
      </c>
      <c r="AL230">
        <v>37142.550000000003</v>
      </c>
      <c r="AM230">
        <v>0</v>
      </c>
      <c r="AN230">
        <v>0</v>
      </c>
      <c r="AO230">
        <v>615835.42000000004</v>
      </c>
      <c r="AP230">
        <v>228125.26</v>
      </c>
      <c r="AQ230">
        <v>0</v>
      </c>
      <c r="AR230">
        <v>0</v>
      </c>
      <c r="AS230">
        <v>486359.77</v>
      </c>
    </row>
    <row r="231" spans="1:45" x14ac:dyDescent="0.25">
      <c r="A231">
        <v>177864</v>
      </c>
      <c r="B231">
        <v>0</v>
      </c>
      <c r="C231" t="s">
        <v>383</v>
      </c>
      <c r="D231" t="s">
        <v>382</v>
      </c>
      <c r="E231" t="s">
        <v>382</v>
      </c>
      <c r="G231" t="s">
        <v>424</v>
      </c>
      <c r="H231" t="s">
        <v>424</v>
      </c>
      <c r="I231" t="s">
        <v>424</v>
      </c>
      <c r="J231" t="s">
        <v>424</v>
      </c>
      <c r="K231" t="s">
        <v>424</v>
      </c>
      <c r="L231" t="s">
        <v>424</v>
      </c>
      <c r="M231" t="s">
        <v>424</v>
      </c>
      <c r="P231" t="s">
        <v>425</v>
      </c>
      <c r="R231">
        <v>44887</v>
      </c>
      <c r="S231" t="s">
        <v>101</v>
      </c>
      <c r="T231" t="s">
        <v>101</v>
      </c>
      <c r="U231" t="s">
        <v>102</v>
      </c>
      <c r="V231">
        <v>1862443.67</v>
      </c>
      <c r="W231">
        <v>1</v>
      </c>
      <c r="X231">
        <v>1862443.67</v>
      </c>
      <c r="AD231">
        <v>0</v>
      </c>
      <c r="AF231">
        <v>0</v>
      </c>
      <c r="AG231">
        <v>0</v>
      </c>
      <c r="AH231">
        <v>0</v>
      </c>
      <c r="AI231">
        <v>0</v>
      </c>
      <c r="AJ231">
        <v>0</v>
      </c>
      <c r="AK231">
        <v>0</v>
      </c>
      <c r="AL231">
        <v>0</v>
      </c>
      <c r="AM231">
        <v>0</v>
      </c>
      <c r="AN231">
        <v>0</v>
      </c>
      <c r="AO231">
        <v>0</v>
      </c>
      <c r="AP231">
        <v>0</v>
      </c>
      <c r="AQ231">
        <v>0</v>
      </c>
      <c r="AR231">
        <v>0</v>
      </c>
      <c r="AS231">
        <v>1862443.67</v>
      </c>
    </row>
    <row r="232" spans="1:45" x14ac:dyDescent="0.25">
      <c r="A232">
        <v>177865</v>
      </c>
      <c r="B232">
        <v>0</v>
      </c>
      <c r="C232" t="s">
        <v>128</v>
      </c>
      <c r="D232" t="s">
        <v>365</v>
      </c>
      <c r="E232" t="s">
        <v>366</v>
      </c>
      <c r="F232" t="s">
        <v>128</v>
      </c>
      <c r="G232" t="s">
        <v>424</v>
      </c>
      <c r="H232" t="s">
        <v>424</v>
      </c>
      <c r="I232" t="s">
        <v>424</v>
      </c>
      <c r="J232" t="s">
        <v>425</v>
      </c>
      <c r="K232" t="s">
        <v>424</v>
      </c>
      <c r="L232" t="s">
        <v>424</v>
      </c>
      <c r="M232" t="s">
        <v>424</v>
      </c>
      <c r="P232" t="s">
        <v>425</v>
      </c>
      <c r="R232">
        <v>44811</v>
      </c>
      <c r="S232">
        <v>44812</v>
      </c>
      <c r="T232">
        <v>44812</v>
      </c>
      <c r="U232" t="s">
        <v>100</v>
      </c>
      <c r="V232">
        <v>407145.5</v>
      </c>
      <c r="W232">
        <v>1.16476042259686</v>
      </c>
      <c r="X232">
        <v>349553</v>
      </c>
      <c r="Y232">
        <v>225800</v>
      </c>
      <c r="Z232">
        <v>4100</v>
      </c>
      <c r="AA232">
        <v>70061</v>
      </c>
      <c r="AB232">
        <v>4000</v>
      </c>
      <c r="AC232">
        <v>45592</v>
      </c>
      <c r="AD232">
        <v>349553</v>
      </c>
      <c r="AE232">
        <v>0</v>
      </c>
      <c r="AF232">
        <v>133842.1</v>
      </c>
      <c r="AG232">
        <v>642.65</v>
      </c>
      <c r="AH232">
        <v>17513.939999999999</v>
      </c>
      <c r="AI232">
        <v>2723.96</v>
      </c>
      <c r="AJ232">
        <v>29053.45</v>
      </c>
      <c r="AK232">
        <v>183776.1</v>
      </c>
      <c r="AL232">
        <v>0</v>
      </c>
      <c r="AM232">
        <v>0</v>
      </c>
      <c r="AN232">
        <v>0</v>
      </c>
      <c r="AO232">
        <v>183776.1</v>
      </c>
      <c r="AP232">
        <v>0</v>
      </c>
      <c r="AQ232">
        <v>0</v>
      </c>
      <c r="AR232">
        <v>0</v>
      </c>
      <c r="AS232">
        <v>165776.9</v>
      </c>
    </row>
    <row r="233" spans="1:45" x14ac:dyDescent="0.25">
      <c r="A233">
        <v>177866</v>
      </c>
      <c r="B233">
        <v>0</v>
      </c>
      <c r="C233" t="s">
        <v>384</v>
      </c>
      <c r="D233" t="s">
        <v>382</v>
      </c>
      <c r="E233" t="s">
        <v>382</v>
      </c>
      <c r="F233" t="s">
        <v>385</v>
      </c>
      <c r="G233" t="s">
        <v>424</v>
      </c>
      <c r="H233" t="s">
        <v>424</v>
      </c>
      <c r="I233" t="s">
        <v>424</v>
      </c>
      <c r="J233" t="s">
        <v>424</v>
      </c>
      <c r="K233" t="s">
        <v>424</v>
      </c>
      <c r="L233" t="s">
        <v>424</v>
      </c>
      <c r="M233" t="s">
        <v>424</v>
      </c>
      <c r="N233" t="s">
        <v>425</v>
      </c>
      <c r="O233">
        <v>170492</v>
      </c>
      <c r="P233" t="s">
        <v>425</v>
      </c>
      <c r="R233">
        <v>44848</v>
      </c>
      <c r="S233" t="s">
        <v>101</v>
      </c>
      <c r="T233" t="s">
        <v>101</v>
      </c>
      <c r="U233" t="s">
        <v>102</v>
      </c>
      <c r="V233">
        <v>1279458.8600000001</v>
      </c>
      <c r="W233">
        <v>1</v>
      </c>
      <c r="X233">
        <v>1279458.8600000001</v>
      </c>
      <c r="AD233">
        <v>0</v>
      </c>
      <c r="AF233">
        <v>0</v>
      </c>
      <c r="AG233">
        <v>0</v>
      </c>
      <c r="AH233">
        <v>0</v>
      </c>
      <c r="AI233">
        <v>0</v>
      </c>
      <c r="AJ233">
        <v>0</v>
      </c>
      <c r="AK233">
        <v>0</v>
      </c>
      <c r="AL233">
        <v>0</v>
      </c>
      <c r="AM233">
        <v>0</v>
      </c>
      <c r="AN233">
        <v>0</v>
      </c>
      <c r="AO233">
        <v>0</v>
      </c>
      <c r="AP233">
        <v>0</v>
      </c>
      <c r="AQ233">
        <v>0</v>
      </c>
      <c r="AR233">
        <v>0</v>
      </c>
      <c r="AS233">
        <v>1279458.8600000001</v>
      </c>
    </row>
    <row r="234" spans="1:45" x14ac:dyDescent="0.25">
      <c r="A234">
        <v>177873</v>
      </c>
      <c r="B234">
        <v>0</v>
      </c>
      <c r="C234" t="s">
        <v>386</v>
      </c>
      <c r="D234" t="s">
        <v>382</v>
      </c>
      <c r="E234" t="s">
        <v>382</v>
      </c>
      <c r="F234" t="s">
        <v>387</v>
      </c>
      <c r="G234" t="s">
        <v>424</v>
      </c>
      <c r="H234" t="s">
        <v>424</v>
      </c>
      <c r="I234" t="s">
        <v>424</v>
      </c>
      <c r="J234" t="s">
        <v>424</v>
      </c>
      <c r="K234" t="s">
        <v>424</v>
      </c>
      <c r="L234" t="s">
        <v>424</v>
      </c>
      <c r="M234" t="s">
        <v>424</v>
      </c>
      <c r="P234" t="s">
        <v>425</v>
      </c>
      <c r="R234">
        <v>44867</v>
      </c>
      <c r="S234" t="s">
        <v>101</v>
      </c>
      <c r="T234" t="s">
        <v>101</v>
      </c>
      <c r="U234" t="s">
        <v>102</v>
      </c>
      <c r="V234">
        <v>580708.23</v>
      </c>
      <c r="W234">
        <v>1</v>
      </c>
      <c r="X234">
        <v>580708.23</v>
      </c>
      <c r="AD234">
        <v>0</v>
      </c>
      <c r="AF234">
        <v>0</v>
      </c>
      <c r="AG234">
        <v>0</v>
      </c>
      <c r="AH234">
        <v>0</v>
      </c>
      <c r="AI234">
        <v>0</v>
      </c>
      <c r="AJ234">
        <v>0</v>
      </c>
      <c r="AK234">
        <v>0</v>
      </c>
      <c r="AL234">
        <v>0</v>
      </c>
      <c r="AM234">
        <v>0</v>
      </c>
      <c r="AN234">
        <v>0</v>
      </c>
      <c r="AO234">
        <v>0</v>
      </c>
      <c r="AP234">
        <v>0</v>
      </c>
      <c r="AQ234">
        <v>0</v>
      </c>
      <c r="AR234">
        <v>0</v>
      </c>
      <c r="AS234">
        <v>580708.23</v>
      </c>
    </row>
    <row r="235" spans="1:45" x14ac:dyDescent="0.25">
      <c r="A235">
        <v>177874</v>
      </c>
      <c r="B235">
        <v>0</v>
      </c>
      <c r="C235" t="s">
        <v>388</v>
      </c>
      <c r="D235" t="s">
        <v>382</v>
      </c>
      <c r="E235" t="s">
        <v>382</v>
      </c>
      <c r="G235" t="s">
        <v>424</v>
      </c>
      <c r="H235" t="s">
        <v>424</v>
      </c>
      <c r="I235" t="s">
        <v>424</v>
      </c>
      <c r="J235" t="s">
        <v>424</v>
      </c>
      <c r="K235" t="s">
        <v>424</v>
      </c>
      <c r="L235" t="s">
        <v>424</v>
      </c>
      <c r="M235" t="s">
        <v>424</v>
      </c>
      <c r="P235" t="s">
        <v>425</v>
      </c>
      <c r="R235">
        <v>44825</v>
      </c>
      <c r="S235" t="s">
        <v>101</v>
      </c>
      <c r="T235" t="s">
        <v>101</v>
      </c>
      <c r="U235" t="s">
        <v>102</v>
      </c>
      <c r="V235">
        <v>2234063.91</v>
      </c>
      <c r="W235">
        <v>1.2089752872497801</v>
      </c>
      <c r="X235">
        <v>1847898.74</v>
      </c>
      <c r="AD235">
        <v>0</v>
      </c>
      <c r="AF235">
        <v>0</v>
      </c>
      <c r="AG235">
        <v>0</v>
      </c>
      <c r="AH235">
        <v>0</v>
      </c>
      <c r="AI235">
        <v>0</v>
      </c>
      <c r="AJ235">
        <v>0</v>
      </c>
      <c r="AK235">
        <v>0</v>
      </c>
      <c r="AL235">
        <v>0</v>
      </c>
      <c r="AM235">
        <v>0</v>
      </c>
      <c r="AN235">
        <v>0</v>
      </c>
      <c r="AO235">
        <v>0</v>
      </c>
      <c r="AP235">
        <v>0</v>
      </c>
      <c r="AQ235">
        <v>0</v>
      </c>
      <c r="AR235">
        <v>0</v>
      </c>
      <c r="AS235">
        <v>1847898.74</v>
      </c>
    </row>
    <row r="236" spans="1:45" x14ac:dyDescent="0.25">
      <c r="A236">
        <v>177875</v>
      </c>
      <c r="B236">
        <v>0</v>
      </c>
      <c r="C236" t="s">
        <v>389</v>
      </c>
      <c r="D236" t="s">
        <v>382</v>
      </c>
      <c r="E236" t="s">
        <v>382</v>
      </c>
      <c r="F236" t="s">
        <v>390</v>
      </c>
      <c r="G236" t="s">
        <v>424</v>
      </c>
      <c r="H236" t="s">
        <v>424</v>
      </c>
      <c r="I236" t="s">
        <v>424</v>
      </c>
      <c r="J236" t="s">
        <v>424</v>
      </c>
      <c r="K236" t="s">
        <v>424</v>
      </c>
      <c r="L236" t="s">
        <v>424</v>
      </c>
      <c r="M236" t="s">
        <v>424</v>
      </c>
      <c r="P236" t="s">
        <v>425</v>
      </c>
      <c r="R236">
        <v>44909</v>
      </c>
      <c r="S236" t="s">
        <v>101</v>
      </c>
      <c r="T236" t="s">
        <v>101</v>
      </c>
      <c r="U236" t="s">
        <v>102</v>
      </c>
      <c r="V236">
        <v>183542.41</v>
      </c>
      <c r="W236">
        <v>1</v>
      </c>
      <c r="X236">
        <v>183542.41</v>
      </c>
      <c r="AD236">
        <v>0</v>
      </c>
      <c r="AF236">
        <v>0</v>
      </c>
      <c r="AG236">
        <v>0</v>
      </c>
      <c r="AH236">
        <v>0</v>
      </c>
      <c r="AI236">
        <v>0</v>
      </c>
      <c r="AJ236">
        <v>0</v>
      </c>
      <c r="AK236">
        <v>0</v>
      </c>
      <c r="AL236">
        <v>0</v>
      </c>
      <c r="AM236">
        <v>0</v>
      </c>
      <c r="AN236">
        <v>0</v>
      </c>
      <c r="AO236">
        <v>0</v>
      </c>
      <c r="AP236">
        <v>0</v>
      </c>
      <c r="AQ236">
        <v>0</v>
      </c>
      <c r="AR236">
        <v>0</v>
      </c>
      <c r="AS236">
        <v>183542.41</v>
      </c>
    </row>
    <row r="237" spans="1:45" x14ac:dyDescent="0.25">
      <c r="A237">
        <v>177876</v>
      </c>
      <c r="B237">
        <v>0</v>
      </c>
      <c r="C237" t="s">
        <v>391</v>
      </c>
      <c r="D237" t="s">
        <v>382</v>
      </c>
      <c r="E237" t="s">
        <v>382</v>
      </c>
      <c r="F237" t="s">
        <v>392</v>
      </c>
      <c r="G237" t="s">
        <v>424</v>
      </c>
      <c r="H237" t="s">
        <v>424</v>
      </c>
      <c r="I237" t="s">
        <v>424</v>
      </c>
      <c r="J237" t="s">
        <v>424</v>
      </c>
      <c r="K237" t="s">
        <v>424</v>
      </c>
      <c r="L237" t="s">
        <v>424</v>
      </c>
      <c r="M237" t="s">
        <v>424</v>
      </c>
      <c r="O237">
        <v>170837</v>
      </c>
      <c r="P237" t="s">
        <v>425</v>
      </c>
      <c r="R237">
        <v>44834</v>
      </c>
      <c r="S237" t="s">
        <v>101</v>
      </c>
      <c r="T237" t="s">
        <v>101</v>
      </c>
      <c r="U237" t="s">
        <v>102</v>
      </c>
      <c r="V237">
        <v>2268130.15</v>
      </c>
      <c r="W237">
        <v>1.17837104870647</v>
      </c>
      <c r="X237">
        <v>1924801.32</v>
      </c>
      <c r="AD237">
        <v>0</v>
      </c>
      <c r="AF237">
        <v>0</v>
      </c>
      <c r="AG237">
        <v>0</v>
      </c>
      <c r="AH237">
        <v>0</v>
      </c>
      <c r="AI237">
        <v>0</v>
      </c>
      <c r="AJ237">
        <v>0</v>
      </c>
      <c r="AK237">
        <v>0</v>
      </c>
      <c r="AL237">
        <v>0</v>
      </c>
      <c r="AM237">
        <v>0</v>
      </c>
      <c r="AN237">
        <v>0</v>
      </c>
      <c r="AO237">
        <v>0</v>
      </c>
      <c r="AP237">
        <v>0</v>
      </c>
      <c r="AQ237">
        <v>0</v>
      </c>
      <c r="AR237">
        <v>0</v>
      </c>
      <c r="AS237">
        <v>1924801.32</v>
      </c>
    </row>
    <row r="238" spans="1:45" x14ac:dyDescent="0.25">
      <c r="A238">
        <v>177877</v>
      </c>
      <c r="B238">
        <v>0</v>
      </c>
      <c r="C238" t="s">
        <v>393</v>
      </c>
      <c r="D238" t="s">
        <v>382</v>
      </c>
      <c r="E238" t="s">
        <v>382</v>
      </c>
      <c r="G238" t="s">
        <v>424</v>
      </c>
      <c r="H238" t="s">
        <v>424</v>
      </c>
      <c r="I238" t="s">
        <v>424</v>
      </c>
      <c r="J238" t="s">
        <v>424</v>
      </c>
      <c r="K238" t="s">
        <v>424</v>
      </c>
      <c r="L238" t="s">
        <v>424</v>
      </c>
      <c r="M238" t="s">
        <v>424</v>
      </c>
      <c r="P238" t="s">
        <v>425</v>
      </c>
      <c r="R238">
        <v>44826</v>
      </c>
      <c r="S238" t="s">
        <v>101</v>
      </c>
      <c r="T238" t="s">
        <v>101</v>
      </c>
      <c r="U238" t="s">
        <v>102</v>
      </c>
      <c r="V238">
        <v>232445.5</v>
      </c>
      <c r="W238">
        <v>0.82352138823345999</v>
      </c>
      <c r="X238">
        <v>282258</v>
      </c>
      <c r="AD238">
        <v>0</v>
      </c>
      <c r="AF238">
        <v>0</v>
      </c>
      <c r="AG238">
        <v>0</v>
      </c>
      <c r="AH238">
        <v>0</v>
      </c>
      <c r="AI238">
        <v>0</v>
      </c>
      <c r="AJ238">
        <v>0</v>
      </c>
      <c r="AK238">
        <v>0</v>
      </c>
      <c r="AL238">
        <v>0</v>
      </c>
      <c r="AM238">
        <v>0</v>
      </c>
      <c r="AN238">
        <v>0</v>
      </c>
      <c r="AO238">
        <v>0</v>
      </c>
      <c r="AP238">
        <v>0</v>
      </c>
      <c r="AQ238">
        <v>0</v>
      </c>
      <c r="AR238">
        <v>0</v>
      </c>
      <c r="AS238">
        <v>282258</v>
      </c>
    </row>
    <row r="239" spans="1:45" x14ac:dyDescent="0.25">
      <c r="A239">
        <v>177878</v>
      </c>
      <c r="B239">
        <v>0</v>
      </c>
      <c r="C239" t="s">
        <v>394</v>
      </c>
      <c r="D239" t="s">
        <v>382</v>
      </c>
      <c r="E239" t="s">
        <v>382</v>
      </c>
      <c r="G239" t="s">
        <v>424</v>
      </c>
      <c r="H239" t="s">
        <v>424</v>
      </c>
      <c r="I239" t="s">
        <v>424</v>
      </c>
      <c r="J239" t="s">
        <v>424</v>
      </c>
      <c r="K239" t="s">
        <v>424</v>
      </c>
      <c r="L239" t="s">
        <v>424</v>
      </c>
      <c r="M239" t="s">
        <v>424</v>
      </c>
      <c r="P239" t="s">
        <v>425</v>
      </c>
      <c r="R239">
        <v>44834</v>
      </c>
      <c r="S239" t="s">
        <v>101</v>
      </c>
      <c r="T239" t="s">
        <v>101</v>
      </c>
      <c r="U239" t="s">
        <v>102</v>
      </c>
      <c r="V239">
        <v>899212.66</v>
      </c>
      <c r="W239">
        <v>1</v>
      </c>
      <c r="X239">
        <v>899212.66</v>
      </c>
      <c r="AD239">
        <v>0</v>
      </c>
      <c r="AF239">
        <v>0</v>
      </c>
      <c r="AG239">
        <v>0</v>
      </c>
      <c r="AH239">
        <v>0</v>
      </c>
      <c r="AI239">
        <v>0</v>
      </c>
      <c r="AJ239">
        <v>0</v>
      </c>
      <c r="AK239">
        <v>0</v>
      </c>
      <c r="AL239">
        <v>0</v>
      </c>
      <c r="AM239">
        <v>0</v>
      </c>
      <c r="AN239">
        <v>0</v>
      </c>
      <c r="AO239">
        <v>0</v>
      </c>
      <c r="AP239">
        <v>0</v>
      </c>
      <c r="AQ239">
        <v>0</v>
      </c>
      <c r="AR239">
        <v>0</v>
      </c>
      <c r="AS239">
        <v>899212.66</v>
      </c>
    </row>
    <row r="240" spans="1:45" x14ac:dyDescent="0.25">
      <c r="A240">
        <v>177892</v>
      </c>
      <c r="B240">
        <v>0</v>
      </c>
      <c r="C240" t="s">
        <v>121</v>
      </c>
      <c r="D240" t="s">
        <v>382</v>
      </c>
      <c r="E240" t="s">
        <v>382</v>
      </c>
      <c r="G240" t="s">
        <v>424</v>
      </c>
      <c r="H240" t="s">
        <v>424</v>
      </c>
      <c r="I240" t="s">
        <v>424</v>
      </c>
      <c r="J240" t="s">
        <v>424</v>
      </c>
      <c r="K240" t="s">
        <v>424</v>
      </c>
      <c r="L240" t="s">
        <v>424</v>
      </c>
      <c r="M240" t="s">
        <v>424</v>
      </c>
      <c r="P240" t="s">
        <v>425</v>
      </c>
      <c r="R240">
        <v>44827</v>
      </c>
      <c r="S240" t="s">
        <v>101</v>
      </c>
      <c r="T240" t="s">
        <v>101</v>
      </c>
      <c r="U240" t="s">
        <v>102</v>
      </c>
      <c r="V240">
        <v>1138758.8600000001</v>
      </c>
      <c r="W240">
        <v>1</v>
      </c>
      <c r="X240">
        <v>1138758.8600000001</v>
      </c>
      <c r="AD240">
        <v>0</v>
      </c>
      <c r="AF240">
        <v>0</v>
      </c>
      <c r="AG240">
        <v>0</v>
      </c>
      <c r="AH240">
        <v>0</v>
      </c>
      <c r="AI240">
        <v>0</v>
      </c>
      <c r="AJ240">
        <v>0</v>
      </c>
      <c r="AK240">
        <v>0</v>
      </c>
      <c r="AL240">
        <v>0</v>
      </c>
      <c r="AM240">
        <v>0</v>
      </c>
      <c r="AN240">
        <v>0</v>
      </c>
      <c r="AO240">
        <v>0</v>
      </c>
      <c r="AP240">
        <v>0</v>
      </c>
      <c r="AQ240">
        <v>0</v>
      </c>
      <c r="AR240">
        <v>0</v>
      </c>
      <c r="AS240">
        <v>1138758.8600000001</v>
      </c>
    </row>
    <row r="241" spans="1:45" x14ac:dyDescent="0.25">
      <c r="A241">
        <v>177893</v>
      </c>
      <c r="B241">
        <v>0</v>
      </c>
      <c r="C241" t="s">
        <v>395</v>
      </c>
      <c r="D241" t="s">
        <v>382</v>
      </c>
      <c r="E241" t="s">
        <v>382</v>
      </c>
      <c r="G241" t="s">
        <v>424</v>
      </c>
      <c r="H241" t="s">
        <v>424</v>
      </c>
      <c r="I241" t="s">
        <v>424</v>
      </c>
      <c r="J241" t="s">
        <v>424</v>
      </c>
      <c r="K241" t="s">
        <v>424</v>
      </c>
      <c r="L241" t="s">
        <v>424</v>
      </c>
      <c r="M241" t="s">
        <v>424</v>
      </c>
      <c r="P241" t="s">
        <v>425</v>
      </c>
      <c r="R241">
        <v>44911</v>
      </c>
      <c r="S241" t="s">
        <v>101</v>
      </c>
      <c r="T241" t="s">
        <v>101</v>
      </c>
      <c r="U241" t="s">
        <v>102</v>
      </c>
      <c r="V241">
        <v>960954.43</v>
      </c>
      <c r="W241">
        <v>1</v>
      </c>
      <c r="X241">
        <v>960954.43</v>
      </c>
      <c r="AD241">
        <v>0</v>
      </c>
      <c r="AF241">
        <v>0</v>
      </c>
      <c r="AG241">
        <v>0</v>
      </c>
      <c r="AH241">
        <v>0</v>
      </c>
      <c r="AI241">
        <v>0</v>
      </c>
      <c r="AJ241">
        <v>0</v>
      </c>
      <c r="AK241">
        <v>0</v>
      </c>
      <c r="AL241">
        <v>0</v>
      </c>
      <c r="AM241">
        <v>0</v>
      </c>
      <c r="AN241">
        <v>0</v>
      </c>
      <c r="AO241">
        <v>0</v>
      </c>
      <c r="AP241">
        <v>0</v>
      </c>
      <c r="AQ241">
        <v>0</v>
      </c>
      <c r="AR241">
        <v>0</v>
      </c>
      <c r="AS241">
        <v>960954.43</v>
      </c>
    </row>
    <row r="242" spans="1:45" x14ac:dyDescent="0.25">
      <c r="A242">
        <v>177895</v>
      </c>
      <c r="B242">
        <v>0</v>
      </c>
      <c r="C242" t="s">
        <v>396</v>
      </c>
      <c r="D242" t="s">
        <v>382</v>
      </c>
      <c r="E242" t="s">
        <v>382</v>
      </c>
      <c r="G242" t="s">
        <v>424</v>
      </c>
      <c r="H242" t="s">
        <v>424</v>
      </c>
      <c r="I242" t="s">
        <v>424</v>
      </c>
      <c r="J242" t="s">
        <v>424</v>
      </c>
      <c r="K242" t="s">
        <v>424</v>
      </c>
      <c r="L242" t="s">
        <v>424</v>
      </c>
      <c r="M242" t="s">
        <v>424</v>
      </c>
      <c r="P242" t="s">
        <v>425</v>
      </c>
      <c r="R242">
        <v>44839</v>
      </c>
      <c r="S242" t="s">
        <v>101</v>
      </c>
      <c r="T242" t="s">
        <v>101</v>
      </c>
      <c r="U242" t="s">
        <v>102</v>
      </c>
      <c r="V242">
        <v>412159</v>
      </c>
      <c r="W242">
        <v>1</v>
      </c>
      <c r="X242">
        <v>412159</v>
      </c>
      <c r="AD242">
        <v>0</v>
      </c>
      <c r="AF242">
        <v>0</v>
      </c>
      <c r="AG242">
        <v>0</v>
      </c>
      <c r="AH242">
        <v>0</v>
      </c>
      <c r="AI242">
        <v>0</v>
      </c>
      <c r="AJ242">
        <v>0</v>
      </c>
      <c r="AK242">
        <v>0</v>
      </c>
      <c r="AL242">
        <v>0</v>
      </c>
      <c r="AM242">
        <v>0</v>
      </c>
      <c r="AN242">
        <v>0</v>
      </c>
      <c r="AO242">
        <v>0</v>
      </c>
      <c r="AP242">
        <v>0</v>
      </c>
      <c r="AQ242">
        <v>0</v>
      </c>
      <c r="AR242">
        <v>0</v>
      </c>
      <c r="AS242">
        <v>412159</v>
      </c>
    </row>
    <row r="243" spans="1:45" x14ac:dyDescent="0.25">
      <c r="A243">
        <v>178028</v>
      </c>
      <c r="B243">
        <v>0</v>
      </c>
      <c r="C243" t="s">
        <v>397</v>
      </c>
      <c r="D243" t="s">
        <v>365</v>
      </c>
      <c r="E243" t="s">
        <v>366</v>
      </c>
      <c r="F243" t="s">
        <v>397</v>
      </c>
      <c r="G243" t="s">
        <v>424</v>
      </c>
      <c r="H243" t="s">
        <v>424</v>
      </c>
      <c r="I243" t="s">
        <v>424</v>
      </c>
      <c r="J243" t="s">
        <v>424</v>
      </c>
      <c r="K243" t="s">
        <v>425</v>
      </c>
      <c r="L243" t="s">
        <v>424</v>
      </c>
      <c r="M243" t="s">
        <v>424</v>
      </c>
      <c r="P243" t="s">
        <v>425</v>
      </c>
      <c r="R243">
        <v>44867</v>
      </c>
      <c r="S243">
        <v>44813</v>
      </c>
      <c r="T243">
        <v>44813</v>
      </c>
      <c r="U243" t="s">
        <v>100</v>
      </c>
      <c r="V243">
        <v>610527</v>
      </c>
      <c r="W243">
        <v>1</v>
      </c>
      <c r="X243">
        <v>610527</v>
      </c>
      <c r="Y243">
        <v>404264.01</v>
      </c>
      <c r="Z243">
        <v>0</v>
      </c>
      <c r="AA243">
        <v>156999.99</v>
      </c>
      <c r="AB243">
        <v>0</v>
      </c>
      <c r="AC243">
        <v>49263</v>
      </c>
      <c r="AD243">
        <v>610527</v>
      </c>
      <c r="AE243">
        <v>0</v>
      </c>
      <c r="AF243">
        <v>39736.120000000003</v>
      </c>
      <c r="AG243">
        <v>0</v>
      </c>
      <c r="AH243">
        <v>26948.92</v>
      </c>
      <c r="AI243">
        <v>0</v>
      </c>
      <c r="AJ243">
        <v>6743.66</v>
      </c>
      <c r="AK243">
        <v>73428.7</v>
      </c>
      <c r="AL243">
        <v>0</v>
      </c>
      <c r="AM243">
        <v>0</v>
      </c>
      <c r="AN243">
        <v>0</v>
      </c>
      <c r="AO243">
        <v>0</v>
      </c>
      <c r="AP243">
        <v>0</v>
      </c>
      <c r="AQ243">
        <v>73428.7</v>
      </c>
      <c r="AR243">
        <v>0</v>
      </c>
      <c r="AS243">
        <v>537098.30000000005</v>
      </c>
    </row>
    <row r="244" spans="1:45" x14ac:dyDescent="0.25">
      <c r="A244">
        <v>178040</v>
      </c>
      <c r="B244">
        <v>0</v>
      </c>
      <c r="C244" t="s">
        <v>240</v>
      </c>
      <c r="D244" t="s">
        <v>307</v>
      </c>
      <c r="E244" t="s">
        <v>398</v>
      </c>
      <c r="F244" t="s">
        <v>240</v>
      </c>
      <c r="G244" t="s">
        <v>425</v>
      </c>
      <c r="H244" t="s">
        <v>425</v>
      </c>
      <c r="I244" t="s">
        <v>425</v>
      </c>
      <c r="J244" t="s">
        <v>425</v>
      </c>
      <c r="K244" t="s">
        <v>424</v>
      </c>
      <c r="L244" t="s">
        <v>424</v>
      </c>
      <c r="M244" t="s">
        <v>424</v>
      </c>
      <c r="N244" t="s">
        <v>425</v>
      </c>
      <c r="O244">
        <v>171993</v>
      </c>
      <c r="P244" t="s">
        <v>425</v>
      </c>
      <c r="R244">
        <v>44831</v>
      </c>
      <c r="S244">
        <v>44754</v>
      </c>
      <c r="T244">
        <v>44750</v>
      </c>
      <c r="U244" t="s">
        <v>100</v>
      </c>
      <c r="V244">
        <v>598797.75</v>
      </c>
      <c r="W244">
        <v>1.1677905652972</v>
      </c>
      <c r="X244">
        <v>512761.25</v>
      </c>
      <c r="Y244">
        <v>427929.47</v>
      </c>
      <c r="Z244">
        <v>7000</v>
      </c>
      <c r="AA244">
        <v>43215.94</v>
      </c>
      <c r="AB244">
        <v>0</v>
      </c>
      <c r="AC244">
        <v>34615.839999999997</v>
      </c>
      <c r="AD244">
        <v>512761.25</v>
      </c>
      <c r="AE244">
        <v>0</v>
      </c>
      <c r="AF244">
        <v>346354.48</v>
      </c>
      <c r="AG244">
        <v>4798</v>
      </c>
      <c r="AH244">
        <v>24106.37</v>
      </c>
      <c r="AI244">
        <v>0</v>
      </c>
      <c r="AJ244">
        <v>37591.089999999997</v>
      </c>
      <c r="AK244">
        <v>412849.94</v>
      </c>
      <c r="AL244">
        <v>97115.12</v>
      </c>
      <c r="AM244">
        <v>83959.5</v>
      </c>
      <c r="AN244">
        <v>185666.3</v>
      </c>
      <c r="AO244">
        <v>46109.02</v>
      </c>
      <c r="AP244">
        <v>0</v>
      </c>
      <c r="AQ244">
        <v>0</v>
      </c>
      <c r="AR244">
        <v>0</v>
      </c>
      <c r="AS244">
        <v>99911.31</v>
      </c>
    </row>
    <row r="245" spans="1:45" x14ac:dyDescent="0.25">
      <c r="A245">
        <v>178057</v>
      </c>
      <c r="B245">
        <v>0</v>
      </c>
      <c r="C245" t="s">
        <v>399</v>
      </c>
      <c r="D245" t="s">
        <v>365</v>
      </c>
      <c r="E245" t="s">
        <v>366</v>
      </c>
      <c r="F245" t="s">
        <v>399</v>
      </c>
      <c r="G245" t="s">
        <v>425</v>
      </c>
      <c r="H245" t="s">
        <v>425</v>
      </c>
      <c r="I245" t="s">
        <v>425</v>
      </c>
      <c r="J245" t="s">
        <v>425</v>
      </c>
      <c r="K245" t="s">
        <v>424</v>
      </c>
      <c r="L245" t="s">
        <v>424</v>
      </c>
      <c r="M245" t="s">
        <v>424</v>
      </c>
      <c r="P245" t="s">
        <v>425</v>
      </c>
      <c r="R245">
        <v>44839</v>
      </c>
      <c r="S245">
        <v>44819</v>
      </c>
      <c r="T245">
        <v>44818</v>
      </c>
      <c r="U245" t="s">
        <v>100</v>
      </c>
      <c r="V245">
        <v>5010125</v>
      </c>
      <c r="W245">
        <v>1</v>
      </c>
      <c r="X245">
        <v>5010125</v>
      </c>
      <c r="Y245">
        <v>2480100</v>
      </c>
      <c r="Z245">
        <v>0</v>
      </c>
      <c r="AA245">
        <v>2530025</v>
      </c>
      <c r="AB245">
        <v>0</v>
      </c>
      <c r="AC245">
        <v>0</v>
      </c>
      <c r="AD245">
        <v>5010125</v>
      </c>
      <c r="AE245">
        <v>0</v>
      </c>
      <c r="AF245">
        <v>298182.21000000002</v>
      </c>
      <c r="AG245">
        <v>0</v>
      </c>
      <c r="AH245">
        <v>7513.56</v>
      </c>
      <c r="AI245">
        <v>0</v>
      </c>
      <c r="AJ245">
        <v>0</v>
      </c>
      <c r="AK245">
        <v>305695.77</v>
      </c>
      <c r="AL245">
        <v>48148.12</v>
      </c>
      <c r="AM245">
        <v>60117.52</v>
      </c>
      <c r="AN245">
        <v>133408.32000000001</v>
      </c>
      <c r="AO245">
        <v>64021.81</v>
      </c>
      <c r="AP245">
        <v>0</v>
      </c>
      <c r="AQ245">
        <v>0</v>
      </c>
      <c r="AR245">
        <v>0</v>
      </c>
      <c r="AS245">
        <v>4704429.2300000004</v>
      </c>
    </row>
  </sheetData>
  <sortState xmlns:xlrd2="http://schemas.microsoft.com/office/spreadsheetml/2017/richdata2" ref="A1:CR248">
    <sortCondition ref="A1:A248"/>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12A50-F309-49D8-97EA-342A78DC4815}">
  <sheetPr codeName="Sheet4"/>
  <dimension ref="A1:AH28"/>
  <sheetViews>
    <sheetView zoomScaleNormal="100" workbookViewId="0">
      <selection activeCell="AE8" sqref="AE8"/>
    </sheetView>
  </sheetViews>
  <sheetFormatPr defaultRowHeight="15" x14ac:dyDescent="0.25"/>
  <cols>
    <col min="1" max="1" width="47.85546875" bestFit="1" customWidth="1"/>
    <col min="2" max="2" width="19.140625" bestFit="1" customWidth="1"/>
    <col min="3" max="3" width="25.42578125" bestFit="1" customWidth="1"/>
    <col min="4" max="4" width="18.140625" bestFit="1" customWidth="1"/>
    <col min="5" max="5" width="15.85546875" bestFit="1" customWidth="1"/>
    <col min="6" max="6" width="22.140625" bestFit="1" customWidth="1"/>
    <col min="7" max="7" width="26.42578125" bestFit="1" customWidth="1"/>
    <col min="8" max="8" width="19.5703125" bestFit="1" customWidth="1"/>
    <col min="9" max="9" width="19.5703125" customWidth="1"/>
    <col min="10" max="10" width="23.42578125" bestFit="1" customWidth="1"/>
    <col min="11" max="12" width="24.42578125" customWidth="1"/>
    <col min="13" max="13" width="17.42578125" customWidth="1"/>
    <col min="14" max="14" width="25.42578125" customWidth="1"/>
    <col min="15" max="15" width="20.140625" customWidth="1"/>
    <col min="16" max="16" width="16.140625" customWidth="1"/>
    <col min="17" max="17" width="16.85546875" bestFit="1" customWidth="1"/>
    <col min="18" max="19" width="15.140625" bestFit="1" customWidth="1"/>
    <col min="20" max="20" width="15.140625" customWidth="1"/>
    <col min="21" max="22" width="18" customWidth="1"/>
    <col min="23" max="23" width="30.42578125" customWidth="1"/>
    <col min="24" max="25" width="18" customWidth="1"/>
    <col min="26" max="26" width="13.5703125" customWidth="1"/>
    <col min="27" max="28" width="15.85546875" customWidth="1"/>
    <col min="29" max="29" width="18" customWidth="1"/>
    <col min="30" max="30" width="14.85546875" customWidth="1"/>
    <col min="31" max="31" width="9.42578125" bestFit="1" customWidth="1"/>
  </cols>
  <sheetData>
    <row r="1" spans="1:34" ht="15.75" thickBot="1" x14ac:dyDescent="0.3"/>
    <row r="2" spans="1:34" ht="15.75" thickBot="1" x14ac:dyDescent="0.3">
      <c r="A2" s="2">
        <v>2023</v>
      </c>
    </row>
    <row r="3" spans="1:34" ht="15.75" thickBot="1" x14ac:dyDescent="0.3">
      <c r="A3" s="3"/>
    </row>
    <row r="4" spans="1:34" ht="15.75" thickBot="1" x14ac:dyDescent="0.3"/>
    <row r="5" spans="1:34" ht="15.75" thickBot="1" x14ac:dyDescent="0.3">
      <c r="A5" s="178" t="s">
        <v>400</v>
      </c>
      <c r="B5" s="176"/>
      <c r="C5" s="176"/>
      <c r="D5" s="179"/>
      <c r="E5" s="175" t="s">
        <v>401</v>
      </c>
      <c r="F5" s="176"/>
      <c r="G5" s="176"/>
      <c r="H5" s="176"/>
      <c r="I5" s="177"/>
      <c r="J5" s="175" t="s">
        <v>402</v>
      </c>
      <c r="K5" s="176"/>
      <c r="L5" s="176"/>
      <c r="M5" s="176"/>
      <c r="N5" s="176"/>
      <c r="O5" s="176"/>
      <c r="P5" s="176"/>
      <c r="Q5" s="183" t="s">
        <v>403</v>
      </c>
      <c r="R5" s="183"/>
      <c r="S5" s="183"/>
      <c r="T5" s="183"/>
      <c r="U5" s="183"/>
      <c r="V5" s="183"/>
      <c r="W5" s="183"/>
      <c r="X5" s="183"/>
      <c r="Y5" s="183"/>
      <c r="Z5" s="183"/>
      <c r="AA5" s="183"/>
      <c r="AB5" s="183"/>
      <c r="AC5" s="183"/>
      <c r="AD5" s="183"/>
      <c r="AE5" s="183"/>
      <c r="AF5" s="176" t="s">
        <v>404</v>
      </c>
      <c r="AG5" s="176"/>
      <c r="AH5" s="177"/>
    </row>
    <row r="6" spans="1:34" ht="95.25" thickBot="1" x14ac:dyDescent="0.3">
      <c r="A6" s="15" t="s">
        <v>61</v>
      </c>
      <c r="B6" s="16" t="s">
        <v>405</v>
      </c>
      <c r="C6" s="15" t="s">
        <v>406</v>
      </c>
      <c r="D6" s="16" t="s">
        <v>407</v>
      </c>
      <c r="E6" s="15" t="s">
        <v>23</v>
      </c>
      <c r="F6" s="16" t="s">
        <v>26</v>
      </c>
      <c r="G6" s="17" t="s">
        <v>28</v>
      </c>
      <c r="H6" s="18" t="s">
        <v>30</v>
      </c>
      <c r="I6" s="18" t="s">
        <v>408</v>
      </c>
      <c r="J6" s="18" t="s">
        <v>37</v>
      </c>
      <c r="K6" s="18" t="s">
        <v>38</v>
      </c>
      <c r="L6" s="18" t="s">
        <v>39</v>
      </c>
      <c r="M6" s="18" t="s">
        <v>66</v>
      </c>
      <c r="N6" s="18" t="s">
        <v>41</v>
      </c>
      <c r="O6" s="18" t="s">
        <v>43</v>
      </c>
      <c r="P6" s="18" t="s">
        <v>67</v>
      </c>
      <c r="Q6" s="182" t="s">
        <v>409</v>
      </c>
      <c r="R6" s="182" t="s">
        <v>410</v>
      </c>
      <c r="S6" s="182" t="s">
        <v>411</v>
      </c>
      <c r="T6" s="182" t="s">
        <v>412</v>
      </c>
      <c r="U6" s="182" t="s">
        <v>413</v>
      </c>
      <c r="V6" s="182" t="s">
        <v>414</v>
      </c>
      <c r="W6" s="19" t="s">
        <v>415</v>
      </c>
      <c r="X6" s="19" t="s">
        <v>416</v>
      </c>
      <c r="Y6" s="20" t="s">
        <v>417</v>
      </c>
      <c r="Z6" s="20" t="s">
        <v>418</v>
      </c>
      <c r="AA6" s="20" t="s">
        <v>419</v>
      </c>
      <c r="AB6" s="20" t="s">
        <v>420</v>
      </c>
      <c r="AC6" s="180" t="s">
        <v>449</v>
      </c>
      <c r="AD6" s="180" t="s">
        <v>450</v>
      </c>
      <c r="AE6" s="180" t="s">
        <v>451</v>
      </c>
      <c r="AF6" s="18" t="s">
        <v>421</v>
      </c>
      <c r="AG6" s="18" t="s">
        <v>422</v>
      </c>
      <c r="AH6" s="18" t="s">
        <v>423</v>
      </c>
    </row>
    <row r="7" spans="1:34" ht="15.75" thickBot="1" x14ac:dyDescent="0.3">
      <c r="A7" s="51" t="str">
        <f>'Expenditure Report'!D8</f>
        <v/>
      </c>
      <c r="B7" s="51" t="str">
        <f>'Expenditure Report'!D9</f>
        <v/>
      </c>
      <c r="C7" s="14">
        <f>'Expenditure Report'!D6</f>
        <v>0</v>
      </c>
      <c r="D7" s="42">
        <v>45016</v>
      </c>
      <c r="E7" s="43">
        <f>'Expenditure Report'!G13</f>
        <v>0</v>
      </c>
      <c r="F7" s="44">
        <f>'Expenditure Report'!G14</f>
        <v>0</v>
      </c>
      <c r="G7" s="45">
        <f>'Expenditure Report'!G15</f>
        <v>0</v>
      </c>
      <c r="H7" s="45">
        <f>'Expenditure Report'!G16</f>
        <v>0</v>
      </c>
      <c r="I7" s="45">
        <f>'Expenditure Report'!G17</f>
        <v>0</v>
      </c>
      <c r="J7" s="43">
        <f>'Expenditure Report'!D22</f>
        <v>0</v>
      </c>
      <c r="K7" s="43">
        <f>'Expenditure Report'!D23</f>
        <v>0</v>
      </c>
      <c r="L7" s="43">
        <f>'Expenditure Report'!D24</f>
        <v>0</v>
      </c>
      <c r="M7" s="43">
        <f>'Expenditure Report'!D25</f>
        <v>0</v>
      </c>
      <c r="N7" s="43">
        <f>'Expenditure Report'!D26</f>
        <v>0</v>
      </c>
      <c r="O7" s="43">
        <f>'Expenditure Report'!D27</f>
        <v>0</v>
      </c>
      <c r="P7" s="43">
        <f>'Expenditure Report'!D28</f>
        <v>0</v>
      </c>
      <c r="Q7" s="14">
        <f>Narrative!C7</f>
        <v>0</v>
      </c>
      <c r="R7" s="14">
        <f>Narrative!C8</f>
        <v>0</v>
      </c>
      <c r="S7" s="14">
        <f>Narrative!C9</f>
        <v>0</v>
      </c>
      <c r="T7" s="14">
        <f>Narrative!C10</f>
        <v>0</v>
      </c>
      <c r="U7" s="14">
        <f>Narrative!C11</f>
        <v>0</v>
      </c>
      <c r="V7" s="14">
        <f>Narrative!C14</f>
        <v>0</v>
      </c>
      <c r="W7" s="14">
        <f>Narrative!C15</f>
        <v>0</v>
      </c>
      <c r="X7" s="14">
        <f>Narrative!C16</f>
        <v>0</v>
      </c>
      <c r="Y7" s="14">
        <f>Narrative!C17</f>
        <v>0</v>
      </c>
      <c r="Z7" s="14">
        <f>Narrative!C18</f>
        <v>0</v>
      </c>
      <c r="AA7" s="14">
        <f>Narrative!C19</f>
        <v>0</v>
      </c>
      <c r="AB7" s="14">
        <f>Narrative!C20</f>
        <v>0</v>
      </c>
      <c r="AC7" s="181">
        <f>Narrative!F7</f>
        <v>0</v>
      </c>
      <c r="AD7" s="181">
        <f>Narrative!F14</f>
        <v>0</v>
      </c>
      <c r="AE7" s="181">
        <f>Narrative!F15</f>
        <v>0</v>
      </c>
      <c r="AF7" s="14">
        <f>Certification!C11</f>
        <v>0</v>
      </c>
      <c r="AG7" s="14">
        <f>Certification!C14</f>
        <v>0</v>
      </c>
      <c r="AH7" s="42">
        <f>Certification!C18</f>
        <v>0</v>
      </c>
    </row>
    <row r="10" spans="1:34" x14ac:dyDescent="0.25">
      <c r="A10" s="138" t="s">
        <v>430</v>
      </c>
      <c r="B10" s="137" t="s">
        <v>446</v>
      </c>
    </row>
    <row r="11" spans="1:34" x14ac:dyDescent="0.25">
      <c r="A11" s="138" t="s">
        <v>437</v>
      </c>
      <c r="B11" s="137">
        <v>20231232</v>
      </c>
    </row>
    <row r="19" spans="1:1" ht="15.75" thickBot="1" x14ac:dyDescent="0.3"/>
    <row r="20" spans="1:1" ht="15.75" thickBot="1" x14ac:dyDescent="0.3">
      <c r="A20" s="46"/>
    </row>
    <row r="21" spans="1:1" ht="15.75" thickBot="1" x14ac:dyDescent="0.3">
      <c r="A21" s="8"/>
    </row>
    <row r="22" spans="1:1" ht="15.75" thickBot="1" x14ac:dyDescent="0.3">
      <c r="A22" s="8"/>
    </row>
    <row r="23" spans="1:1" ht="15.75" thickBot="1" x14ac:dyDescent="0.3">
      <c r="A23" s="8"/>
    </row>
    <row r="24" spans="1:1" ht="15.75" thickBot="1" x14ac:dyDescent="0.3">
      <c r="A24" s="8"/>
    </row>
    <row r="25" spans="1:1" ht="15.75" thickBot="1" x14ac:dyDescent="0.3">
      <c r="A25" s="8"/>
    </row>
    <row r="26" spans="1:1" ht="15.75" thickBot="1" x14ac:dyDescent="0.3">
      <c r="A26" s="8"/>
    </row>
    <row r="27" spans="1:1" ht="15.75" thickBot="1" x14ac:dyDescent="0.3">
      <c r="A27" s="8"/>
    </row>
    <row r="28" spans="1:1" ht="15.75" thickBot="1" x14ac:dyDescent="0.3">
      <c r="A28" s="8"/>
    </row>
  </sheetData>
  <mergeCells count="5">
    <mergeCell ref="AF5:AH5"/>
    <mergeCell ref="J5:P5"/>
    <mergeCell ref="A5:D5"/>
    <mergeCell ref="E5:I5"/>
    <mergeCell ref="Q5:A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T F N 8 V 2 / 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T F N 8 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x T f F c o i k e 4 D g A A A B E A A A A T A B w A R m 9 y b X V s Y X M v U 2 V j d G l v b j E u b S C i G A A o o B Q A A A A A A A A A A A A A A A A A A A A A A A A A A A A r T k 0 u y c z P U w i G 0 I b W A F B L A Q I t A B Q A A g A I A E x T f F d v / H M r p A A A A P Y A A A A S A A A A A A A A A A A A A A A A A A A A A A B D b 2 5 m a W c v U G F j a 2 F n Z S 5 4 b W x Q S w E C L Q A U A A I A C A B M U 3 x X D 8 r p q 6 Q A A A D p A A A A E w A A A A A A A A A A A A A A A A D w A A A A W 0 N v b n R l b n R f V H l w Z X N d L n h t b F B L A Q I t A B Q A A g A I A E x T f F 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V 1 c Q K m H P o T Z g Z u U U A / u 5 c A A A A A A I A A A A A A A N m A A D A A A A A E A A A A O k U 8 D 0 3 y v 1 K 5 D b b P n R D V h I A A A A A B I A A A K A A A A A Q A A A A g 3 G 5 a F 1 a q u S I r Z z Q R B u X D l A A A A A e Y v w m D b O 0 n 1 z 8 p J g k j 3 N a 0 2 S x r w f C A R i z G X A 2 o L d X w h 5 c V b a 0 A 0 5 / e q V R O S P z A i K F t + a 0 8 L h W d E O X q p 3 g P c 5 D d a 4 e W R v K t 6 y k v w n 2 G l 1 i c h Q A A A A P F 8 a Y 0 A i A p K V x 5 W x v y O g 3 h b p a 0 A = = < / D a t a M a s h u p > 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Program xmlns="f6f59e2a-72cf-4e98-8507-d5f2b131d468" xsi:nil="true"/>
    <Category xmlns="f6f59e2a-72cf-4e98-8507-d5f2b131d468" xsi:nil="true"/>
    <DocumentExpirationDate xmlns="59da1016-2a1b-4f8a-9768-d7a4932f6f16" xsi:nil="true"/>
    <Meeting xmlns="f6f59e2a-72cf-4e98-8507-d5f2b131d468" xsi:nil="true"/>
    <Click_x0020_to_x0020_Exclude_x0020_from_x0020_Webpart_x0020_List xmlns="f6f59e2a-72cf-4e98-8507-d5f2b131d468">false</Click_x0020_to_x0020_Exclude_x0020_from_x0020_Webpart_x0020_List>
    <Location xmlns="f6f59e2a-72cf-4e98-8507-d5f2b131d468"/>
    <IATopic xmlns="59da1016-2a1b-4f8a-9768-d7a4932f6f16" xsi:nil="true"/>
    <URL xmlns="http://schemas.microsoft.com/sharepoint/v3">
      <Url>https://www.oregon.gov/oha/HSD/AMH/docs/Q6%20M110%20Expenditure%20Report%20Template.xlsx</Url>
      <Description>Measure 110 Expenditure Report Template</Description>
    </URL>
    <IASubtopic xmlns="59da1016-2a1b-4f8a-9768-d7a4932f6f16" xsi:nil="true"/>
    <Metadata xmlns="f6f59e2a-72cf-4e98-8507-d5f2b131d468" xsi:nil="true"/>
    <RoutingRuleDescription xmlns="http://schemas.microsoft.com/sharepoint/v3">Measure 110 Expenditure Report Template</RoutingRuleDescription>
    <Meta_x0020_Keywords xmlns="f6f59e2a-72cf-4e98-8507-d5f2b131d468" xsi:nil="true"/>
    <Applies_x0020_to xmlns="f6f59e2a-72cf-4e98-8507-d5f2b131d468"/>
    <Issue_x0020_Date xmlns="f6f59e2a-72cf-4e98-8507-d5f2b131d468" xsi:nil="true"/>
    <Meta_x0020_Description xmlns="f6f59e2a-72cf-4e98-8507-d5f2b131d4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43236BED640FB4581DBE523032E26F0" ma:contentTypeVersion="40" ma:contentTypeDescription="Create a new document." ma:contentTypeScope="" ma:versionID="c0bf687c0930eff9fcda6392e513b30a">
  <xsd:schema xmlns:xsd="http://www.w3.org/2001/XMLSchema" xmlns:xs="http://www.w3.org/2001/XMLSchema" xmlns:p="http://schemas.microsoft.com/office/2006/metadata/properties" xmlns:ns1="f6f59e2a-72cf-4e98-8507-d5f2b131d468" xmlns:ns2="http://schemas.microsoft.com/sharepoint/v3" xmlns:ns3="59da1016-2a1b-4f8a-9768-d7a4932f6f16" targetNamespace="http://schemas.microsoft.com/office/2006/metadata/properties" ma:root="true" ma:fieldsID="48f41e87b46b6f3320b9a6cd036397ef" ns1:_="" ns2:_="" ns3:_="">
    <xsd:import namespace="f6f59e2a-72cf-4e98-8507-d5f2b131d468"/>
    <xsd:import namespace="http://schemas.microsoft.com/sharepoint/v3"/>
    <xsd:import namespace="59da1016-2a1b-4f8a-9768-d7a4932f6f16"/>
    <xsd:element name="properties">
      <xsd:complexType>
        <xsd:sequence>
          <xsd:element name="documentManagement">
            <xsd:complexType>
              <xsd:all>
                <xsd:element ref="ns1:Issue_x0020_Date" minOccurs="0"/>
                <xsd:element ref="ns1:Applies_x0020_to" minOccurs="0"/>
                <xsd:element ref="ns1:Category" minOccurs="0"/>
                <xsd:element ref="ns1:Location" minOccurs="0"/>
                <xsd:element ref="ns3:DocumentExpirationDate" minOccurs="0"/>
                <xsd:element ref="ns1:Click_x0020_to_x0020_Exclude_x0020_from_x0020_Webpart_x0020_List" minOccurs="0"/>
                <xsd:element ref="ns2:RoutingRuleDescription" minOccurs="0"/>
                <xsd:element ref="ns3:IACategory" minOccurs="0"/>
                <xsd:element ref="ns2:URL" minOccurs="0"/>
                <xsd:element ref="ns3:IATopic" minOccurs="0"/>
                <xsd:element ref="ns3:IASubtopic" minOccurs="0"/>
                <xsd:element ref="ns1:Meta_x0020_Description" minOccurs="0"/>
                <xsd:element ref="ns1:Metadata" minOccurs="0"/>
                <xsd:element ref="ns1:Meta_x0020_Keywords" minOccurs="0"/>
                <xsd:element ref="ns3:SharedWithUsers" minOccurs="0"/>
                <xsd:element ref="ns1:Program" minOccurs="0"/>
                <xsd:element ref="ns1: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59e2a-72cf-4e98-8507-d5f2b131d468" elementFormDefault="qualified">
    <xsd:import namespace="http://schemas.microsoft.com/office/2006/documentManagement/types"/>
    <xsd:import namespace="http://schemas.microsoft.com/office/infopath/2007/PartnerControls"/>
    <xsd:element name="Issue_x0020_Date" ma:index="0" nillable="true" ma:displayName="Issue date" ma:format="DateOnly" ma:internalName="Issue_x0020_Date" ma:readOnly="false">
      <xsd:simpleType>
        <xsd:restriction base="dms:DateTime"/>
      </xsd:simpleType>
    </xsd:element>
    <xsd:element name="Applies_x0020_to" ma:index="3" nillable="true" ma:displayName="Applies to" ma:description="For provider updates: Choose the provider type(s) the update applies to." ma:internalName="Applies_x0020_to" ma:readOnly="false">
      <xsd:complexType>
        <xsd:complexContent>
          <xsd:extension base="dms:MultiChoiceFillIn">
            <xsd:sequence>
              <xsd:element name="Value" maxOccurs="unbounded" minOccurs="0" nillable="true">
                <xsd:simpleType>
                  <xsd:union memberTypes="dms:Text">
                    <xsd:simpleType>
                      <xsd:restriction base="dms:Choice">
                        <xsd:enumeration value="All Behavioral Health Providers"/>
                        <xsd:enumeration value="All interested parties"/>
                        <xsd:enumeration value="Adult Foster Homes"/>
                        <xsd:enumeration value="Community-Based Organizations"/>
                        <xsd:enumeration value="Community Mental Health Programs"/>
                        <xsd:enumeration value="Licensed Residential Programs"/>
                        <xsd:enumeration value="Peer-Run Organizations"/>
                        <xsd:enumeration value="Peer Support Specialists"/>
                        <xsd:enumeration value="Personal Support Workers"/>
                        <xsd:enumeration value="Recovery Support Programs"/>
                        <xsd:enumeration value="Residential Treatment Facilities"/>
                        <xsd:enumeration value="Residential Treatment Homes"/>
                        <xsd:enumeration value="Secure Residential Treatment Facilities"/>
                        <xsd:enumeration value="Young Adults in Transition Programs"/>
                      </xsd:restriction>
                    </xsd:simpleType>
                  </xsd:union>
                </xsd:simpleType>
              </xsd:element>
            </xsd:sequence>
          </xsd:extension>
        </xsd:complexContent>
      </xsd:complexType>
    </xsd:element>
    <xsd:element name="Category" ma:index="4" nillable="true" ma:displayName="Category" ma:format="Dropdown" ma:internalName="Category" ma:readOnly="false">
      <xsd:simpleType>
        <xsd:restriction base="dms:Choice">
          <xsd:enumeration value="Brief Annual Screen"/>
          <xsd:enumeration value="Full Screen - Adolescents"/>
          <xsd:enumeration value="Full Screen - Adults"/>
          <xsd:enumeration value="Children - Adolescents"/>
          <xsd:enumeration value="Native American Population"/>
          <xsd:enumeration value="African-American Population"/>
          <xsd:enumeration value="Latino Population"/>
          <xsd:enumeration value="Approved Tribal Program"/>
          <xsd:enumeration value="Fidelity Scale"/>
          <xsd:enumeration value="Joint Interim Judiciary Committee"/>
          <xsd:enumeration value="Criminal Justice"/>
          <xsd:enumeration value="Reference Document"/>
        </xsd:restriction>
      </xsd:simpleType>
    </xsd:element>
    <xsd:element name="Location" ma:index="5" nillable="true" ma:displayName="Location" ma:description="Choose the page(s) this document should live on." ma:internalName="Location" ma:readOnly="false">
      <xsd:complexType>
        <xsd:complexContent>
          <xsd:extension base="dms:MultiChoice">
            <xsd:sequence>
              <xsd:element name="Value" maxOccurs="unbounded" minOccurs="0" nillable="true">
                <xsd:simpleType>
                  <xsd:restriction base="dms:Choice">
                    <xsd:enumeration value="Affordable Housing"/>
                    <xsd:enumeration value="Behavioral Health Mapping"/>
                    <xsd:enumeration value="Choice Model"/>
                    <xsd:enumeration value="Co-Occurring Disorders"/>
                    <xsd:enumeration value="Diversion Services"/>
                    <xsd:enumeration value="Evidence-Based Practices"/>
                    <xsd:enumeration value="Medication-Assisted Treatment"/>
                    <xsd:enumeration value="OCAC"/>
                    <xsd:enumeration value="PASRR"/>
                    <xsd:enumeration value="Provider Updates"/>
                    <xsd:enumeration value="Reporting Requirements"/>
                    <xsd:enumeration value="SBIRT"/>
                    <xsd:enumeration value="SBIRT Tools"/>
                    <xsd:enumeration value="Other"/>
                  </xsd:restriction>
                </xsd:simpleType>
              </xsd:element>
            </xsd:sequence>
          </xsd:extension>
        </xsd:complexContent>
      </xsd:complexType>
    </xsd:element>
    <xsd:element name="Click_x0020_to_x0020_Exclude_x0020_from_x0020_Webpart_x0020_List" ma:index="7" nillable="true" ma:displayName="Click to Exclude from Webpart List" ma:default="0" ma:description="Check yes if this document is a stand-alone document on the page." ma:internalName="Click_x0020_to_x0020_Exclude_x0020_from_x0020_Webpart_x0020_List" ma:readOnly="false">
      <xsd:simpleType>
        <xsd:restriction base="dms:Boolean"/>
      </xsd:simpleType>
    </xsd:element>
    <xsd:element name="Meta_x0020_Description" ma:index="19" nillable="true" ma:displayName="Meta Description" ma:hidden="true" ma:internalName="Meta_x0020_Description" ma:readOnly="false">
      <xsd:simpleType>
        <xsd:restriction base="dms:Text"/>
      </xsd:simpleType>
    </xsd:element>
    <xsd:element name="Metadata" ma:index="20" nillable="true" ma:displayName="Metadata" ma:hidden="true" ma:internalName="Metadata" ma:readOnly="false">
      <xsd:simpleType>
        <xsd:restriction base="dms:Note"/>
      </xsd:simpleType>
    </xsd:element>
    <xsd:element name="Meta_x0020_Keywords" ma:index="22" nillable="true" ma:displayName="Meta Keywords" ma:hidden="true" ma:internalName="Meta_x0020_Keywords" ma:readOnly="false">
      <xsd:simpleType>
        <xsd:restriction base="dms:Text"/>
      </xsd:simpleType>
    </xsd:element>
    <xsd:element name="Program" ma:index="25" nillable="true" ma:displayName="Program" ma:format="Dropdown" ma:internalName="Program">
      <xsd:simpleType>
        <xsd:restriction base="dms:Choice">
          <xsd:enumeration value="Aid and Assist"/>
          <xsd:enumeration value="Crisis Intervention Team Center of Excellence"/>
          <xsd:enumeration value="Jail Diversion"/>
        </xsd:restriction>
      </xsd:simpleType>
    </xsd:element>
    <xsd:element name="Meeting" ma:index="26" nillable="true" ma:displayName="Meeting" ma:list="{6ab41728-c798-41a4-b4e9-58677857ed59}" ma:internalName="Meeting" ma:showField="Meeting_x0020_Lookup_x0020_Ref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6"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DADD86-605A-47FF-A1BC-4AA7692CF653}">
  <ds:schemaRefs>
    <ds:schemaRef ds:uri="http://schemas.microsoft.com/DataMashup"/>
  </ds:schemaRefs>
</ds:datastoreItem>
</file>

<file path=customXml/itemProps2.xml><?xml version="1.0" encoding="utf-8"?>
<ds:datastoreItem xmlns:ds="http://schemas.openxmlformats.org/officeDocument/2006/customXml" ds:itemID="{4EEFA907-BA23-4DC9-B985-BD1EFF240488}">
  <ds:schemaRefs>
    <ds:schemaRef ds:uri="http://schemas.microsoft.com/office/2006/metadata/properties"/>
    <ds:schemaRef ds:uri="http://schemas.microsoft.com/office/infopath/2007/PartnerControls"/>
    <ds:schemaRef ds:uri="770ae9a6-4683-41e4-beec-fe78b8fb53e7"/>
    <ds:schemaRef ds:uri="b6a0e30e-574b-4385-bf9f-e09dc2c5bb32"/>
    <ds:schemaRef ds:uri="http://schemas.microsoft.com/sharepoint/v3"/>
  </ds:schemaRefs>
</ds:datastoreItem>
</file>

<file path=customXml/itemProps3.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4.xml><?xml version="1.0" encoding="utf-8"?>
<ds:datastoreItem xmlns:ds="http://schemas.openxmlformats.org/officeDocument/2006/customXml" ds:itemID="{1FD068EA-0C33-46BA-9E8D-484A1287A8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Expenditure Report</vt:lpstr>
      <vt:lpstr>Narrative</vt:lpstr>
      <vt:lpstr>Certification</vt:lpstr>
      <vt:lpstr>Data Validation</vt:lpstr>
      <vt:lpstr>Data Entry Import</vt:lpstr>
      <vt:lpstr>Grant_Agreement</vt:lpstr>
    </vt:vector>
  </TitlesOfParts>
  <Manager/>
  <Company>State of Oregon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 110 Expenditure Report Template</dc:title>
  <dc:subject/>
  <dc:creator>Meredith Perkins</dc:creator>
  <cp:keywords/>
  <dc:description/>
  <cp:lastModifiedBy>Hall Jason</cp:lastModifiedBy>
  <cp:revision/>
  <dcterms:created xsi:type="dcterms:W3CDTF">2011-02-01T18:08:16Z</dcterms:created>
  <dcterms:modified xsi:type="dcterms:W3CDTF">2024-03-06T22:56:35Z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0x010100C43236BED640FB4581DBE523032E26F0</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y fmtid="{D5CDD505-2E9C-101B-9397-08002B2CF9AE}" pid="10" name="MediaServiceImageTags">
    <vt:lpwstr/>
  </property>
  <property fmtid="{D5CDD505-2E9C-101B-9397-08002B2CF9AE}" pid="11" name="MSIP_Label_11a67c04-f371-4d71-a575-202b566caae1_Enabled">
    <vt:lpwstr>true</vt:lpwstr>
  </property>
  <property fmtid="{D5CDD505-2E9C-101B-9397-08002B2CF9AE}" pid="12" name="MSIP_Label_11a67c04-f371-4d71-a575-202b566caae1_SetDate">
    <vt:lpwstr>2023-11-28T18:01:17Z</vt:lpwstr>
  </property>
  <property fmtid="{D5CDD505-2E9C-101B-9397-08002B2CF9AE}" pid="13" name="MSIP_Label_11a67c04-f371-4d71-a575-202b566caae1_Method">
    <vt:lpwstr>Privileged</vt:lpwstr>
  </property>
  <property fmtid="{D5CDD505-2E9C-101B-9397-08002B2CF9AE}" pid="14" name="MSIP_Label_11a67c04-f371-4d71-a575-202b566caae1_Name">
    <vt:lpwstr>Level 2 - Limited (Items)</vt:lpwstr>
  </property>
  <property fmtid="{D5CDD505-2E9C-101B-9397-08002B2CF9AE}" pid="15" name="MSIP_Label_11a67c04-f371-4d71-a575-202b566caae1_SiteId">
    <vt:lpwstr>658e63e8-8d39-499c-8f48-13adc9452f4c</vt:lpwstr>
  </property>
  <property fmtid="{D5CDD505-2E9C-101B-9397-08002B2CF9AE}" pid="16" name="MSIP_Label_11a67c04-f371-4d71-a575-202b566caae1_ActionId">
    <vt:lpwstr>845bc651-fe95-4175-ad94-1e98f719865a</vt:lpwstr>
  </property>
  <property fmtid="{D5CDD505-2E9C-101B-9397-08002B2CF9AE}" pid="17" name="MSIP_Label_11a67c04-f371-4d71-a575-202b566caae1_ContentBits">
    <vt:lpwstr>0</vt:lpwstr>
  </property>
  <property fmtid="{D5CDD505-2E9C-101B-9397-08002B2CF9AE}" pid="18" name="WorkflowChangePath">
    <vt:lpwstr>dafb592c-b740-41da-a45e-b0a4e2b87d8a,4;</vt:lpwstr>
  </property>
</Properties>
</file>