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C:\Users\or0198489\Desktop\CMS Reports\Quarterly Reports\DY 20 Annual\Teams\"/>
    </mc:Choice>
  </mc:AlternateContent>
  <xr:revisionPtr revIDLastSave="0" documentId="8_{EB268896-79D4-4F8A-82FC-AD0A195A0620}" xr6:coauthVersionLast="46" xr6:coauthVersionMax="46" xr10:uidLastSave="{00000000-0000-0000-0000-000000000000}"/>
  <bookViews>
    <workbookView xWindow="20" yWindow="620" windowWidth="19180" windowHeight="10180" firstSheet="2" activeTab="9" xr2:uid="{C5ECBC93-57B5-43BC-90D6-8840BF2CF252}"/>
  </bookViews>
  <sheets>
    <sheet name="1. PMPM Targets" sheetId="10" r:id="rId1"/>
    <sheet name="2. Expenditure Targets" sheetId="24" r:id="rId2"/>
    <sheet name="3. PMPM Actuals" sheetId="25" r:id="rId3"/>
    <sheet name="4. Expenditure Actuals" sheetId="26" r:id="rId4"/>
    <sheet name="5. Caseload" sheetId="6" r:id="rId5"/>
    <sheet name="6. SFY 2018" sheetId="14" r:id="rId6"/>
    <sheet name="7. SFY 2019" sheetId="39" r:id="rId7"/>
    <sheet name="8. SFY 2020" sheetId="40" r:id="rId8"/>
    <sheet name="9. SFY 2021" sheetId="41" r:id="rId9"/>
    <sheet name="10. SFY 2022" sheetId="44" r:id="rId10"/>
    <sheet name="11. SFY 2023" sheetId="43" state="hidden" r:id="rId11"/>
    <sheet name="SFY 2012" sheetId="18" state="hidden" r:id="rId12"/>
    <sheet name="Caseload (2)" sheetId="12" state="hidden" r:id="rId13"/>
  </sheets>
  <definedNames>
    <definedName name="_xlnm.Print_Area" localSheetId="0">'1. PMPM Targets'!$A$1:$G$47</definedName>
    <definedName name="_xlnm.Print_Area" localSheetId="9">'10. SFY 2022'!$A$1:$I$44</definedName>
    <definedName name="_xlnm.Print_Area" localSheetId="10">'11. SFY 2023'!$A$1:$I$44</definedName>
    <definedName name="_xlnm.Print_Area" localSheetId="1">'2. Expenditure Targets'!$A$1:$G$44</definedName>
    <definedName name="_xlnm.Print_Area" localSheetId="2">'3. PMPM Actuals'!$A$1:$G$45</definedName>
    <definedName name="_xlnm.Print_Area" localSheetId="3">'4. Expenditure Actuals'!$A$1:$G$44</definedName>
    <definedName name="_xlnm.Print_Area" localSheetId="4">'5. Caseload'!$A$1:$G$60</definedName>
    <definedName name="_xlnm.Print_Area" localSheetId="5">'6. SFY 2018'!$A$1:$J$44</definedName>
    <definedName name="_xlnm.Print_Area" localSheetId="6">'7. SFY 2019'!$A$1:$J$45</definedName>
    <definedName name="_xlnm.Print_Area" localSheetId="7">'8. SFY 2020'!$A$1:$I$44</definedName>
    <definedName name="_xlnm.Print_Area" localSheetId="8">'9. SFY 2021'!$A$1:$I$44</definedName>
    <definedName name="_xlnm.Print_Area" localSheetId="11">'SFY 2012'!$A$1:$I$55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26" l="1"/>
  <c r="G37" i="26"/>
  <c r="G38" i="26"/>
  <c r="G23" i="26" l="1"/>
  <c r="I35" i="44" l="1"/>
  <c r="G34" i="26" s="1"/>
  <c r="I32" i="44"/>
  <c r="I28" i="44"/>
  <c r="G18" i="26"/>
  <c r="I10" i="44"/>
  <c r="F20" i="26"/>
  <c r="F21" i="26"/>
  <c r="F22" i="26"/>
  <c r="F23" i="26"/>
  <c r="G12" i="26" l="1"/>
  <c r="G31" i="26"/>
  <c r="G27" i="26"/>
  <c r="I35" i="41"/>
  <c r="F34" i="26" s="1"/>
  <c r="I28" i="41"/>
  <c r="F27" i="26" l="1"/>
  <c r="I16" i="41"/>
  <c r="I7" i="41"/>
  <c r="F18" i="26" l="1"/>
  <c r="I10" i="41"/>
  <c r="F12" i="26" l="1"/>
  <c r="I7" i="40"/>
  <c r="E23" i="26" l="1"/>
  <c r="E22" i="26"/>
  <c r="E21" i="26"/>
  <c r="E20" i="26"/>
  <c r="E49" i="6" l="1"/>
  <c r="I33" i="40"/>
  <c r="I34" i="40"/>
  <c r="I28" i="40"/>
  <c r="I16" i="40"/>
  <c r="E18" i="26" s="1"/>
  <c r="I10" i="40"/>
  <c r="G22" i="26" l="1"/>
  <c r="G20" i="26"/>
  <c r="G21" i="26"/>
  <c r="E12" i="26"/>
  <c r="E32" i="26"/>
  <c r="E33" i="26"/>
  <c r="E27" i="26"/>
  <c r="D53" i="6"/>
  <c r="I5" i="39" l="1"/>
  <c r="I4" i="39"/>
  <c r="D23" i="26"/>
  <c r="D22" i="26"/>
  <c r="D21" i="26"/>
  <c r="D20" i="26"/>
  <c r="I35" i="39"/>
  <c r="I34" i="39"/>
  <c r="I33" i="39"/>
  <c r="I28" i="39"/>
  <c r="I10" i="39"/>
  <c r="D27" i="26" l="1"/>
  <c r="D12" i="26"/>
  <c r="D34" i="26"/>
  <c r="D32" i="26"/>
  <c r="D33" i="26"/>
  <c r="C27" i="10" l="1"/>
  <c r="C6" i="10" l="1"/>
  <c r="D27" i="10" l="1"/>
  <c r="D6" i="10"/>
  <c r="D49" i="6"/>
  <c r="E6" i="10" l="1"/>
  <c r="E27" i="10"/>
  <c r="F6" i="10" l="1"/>
  <c r="F27" i="10"/>
  <c r="B4" i="12"/>
  <c r="G27" i="10" l="1"/>
  <c r="G6" i="10"/>
  <c r="E4" i="12"/>
  <c r="F4" i="12" s="1"/>
  <c r="G4" i="12" s="1"/>
  <c r="E5" i="12"/>
  <c r="F5" i="12" s="1"/>
  <c r="G5" i="12" s="1"/>
  <c r="E6" i="12"/>
  <c r="E7" i="12"/>
  <c r="F7" i="12" s="1"/>
  <c r="G7" i="12" s="1"/>
  <c r="E8" i="12"/>
  <c r="F8" i="12" s="1"/>
  <c r="G8" i="12" s="1"/>
  <c r="E9" i="12"/>
  <c r="F9" i="12" s="1"/>
  <c r="G9" i="12" s="1"/>
  <c r="E10" i="12"/>
  <c r="F10" i="12" s="1"/>
  <c r="G10" i="12" s="1"/>
  <c r="E11" i="12"/>
  <c r="F11" i="12" s="1"/>
  <c r="G11" i="12" s="1"/>
  <c r="E12" i="12"/>
  <c r="F12" i="12" s="1"/>
  <c r="G12" i="12" s="1"/>
  <c r="E13" i="12"/>
  <c r="F13" i="12" s="1"/>
  <c r="G13" i="12" s="1"/>
  <c r="E17" i="12"/>
  <c r="E18" i="12"/>
  <c r="F18" i="12" s="1"/>
  <c r="G18" i="12" s="1"/>
  <c r="E22" i="12"/>
  <c r="F22" i="12" s="1"/>
  <c r="G22" i="12" s="1"/>
  <c r="E23" i="12"/>
  <c r="E27" i="12"/>
  <c r="E28" i="12"/>
  <c r="F28" i="12" s="1"/>
  <c r="G28" i="12" s="1"/>
  <c r="E29" i="12"/>
  <c r="F29" i="12" s="1"/>
  <c r="G29" i="12" s="1"/>
  <c r="E32" i="12"/>
  <c r="F32" i="12" s="1"/>
  <c r="G32" i="12" s="1"/>
  <c r="I51" i="18"/>
  <c r="C24" i="12" l="1"/>
  <c r="D33" i="12"/>
  <c r="B19" i="12"/>
  <c r="D14" i="12"/>
  <c r="C33" i="12"/>
  <c r="C14" i="12"/>
  <c r="B33" i="12"/>
  <c r="E19" i="12"/>
  <c r="F17" i="12"/>
  <c r="D24" i="12"/>
  <c r="B24" i="12"/>
  <c r="C19" i="12"/>
  <c r="D19" i="12"/>
  <c r="B14" i="12"/>
  <c r="F27" i="12"/>
  <c r="E33" i="12"/>
  <c r="E14" i="12"/>
  <c r="F6" i="12"/>
  <c r="E24" i="12"/>
  <c r="F23" i="12"/>
  <c r="F19" i="12" l="1"/>
  <c r="G17" i="12"/>
  <c r="G19" i="12" s="1"/>
  <c r="G6" i="12"/>
  <c r="G14" i="12" s="1"/>
  <c r="F14" i="12"/>
  <c r="G23" i="12"/>
  <c r="G24" i="12" s="1"/>
  <c r="F24" i="12"/>
  <c r="F33" i="12"/>
  <c r="G27" i="12"/>
  <c r="G33" i="12" s="1"/>
  <c r="I27" i="14" l="1"/>
  <c r="C27" i="26" l="1"/>
  <c r="I34" i="14" l="1"/>
  <c r="C34" i="26" l="1"/>
  <c r="I31" i="14" l="1"/>
  <c r="C31" i="26" l="1"/>
  <c r="C49" i="6" l="1"/>
  <c r="I32" i="14" l="1"/>
  <c r="C32" i="26" l="1"/>
  <c r="I10" i="14"/>
  <c r="C12" i="26" l="1"/>
  <c r="I33" i="14" l="1"/>
  <c r="C33" i="26" l="1"/>
  <c r="I16" i="14" l="1"/>
  <c r="C18" i="26" l="1"/>
  <c r="I29" i="14" l="1"/>
  <c r="C29" i="26" l="1"/>
  <c r="I14" i="14" l="1"/>
  <c r="C16" i="26" l="1"/>
  <c r="I28" i="14" l="1"/>
  <c r="C28" i="26" l="1"/>
  <c r="I6" i="14" l="1"/>
  <c r="H8" i="14"/>
  <c r="C8" i="26" l="1"/>
  <c r="I15" i="14" l="1"/>
  <c r="C17" i="26" l="1"/>
  <c r="I30" i="14" l="1"/>
  <c r="C30" i="26" l="1"/>
  <c r="I13" i="14"/>
  <c r="C15" i="26" l="1"/>
  <c r="I11" i="14" l="1"/>
  <c r="I12" i="14"/>
  <c r="C14" i="26" l="1"/>
  <c r="C13" i="26"/>
  <c r="I26" i="14"/>
  <c r="C26" i="26" l="1"/>
  <c r="I39" i="14"/>
  <c r="C39" i="26" l="1"/>
  <c r="C53" i="6" l="1"/>
  <c r="C42" i="6"/>
  <c r="C55" i="6" s="1"/>
  <c r="C24" i="24" l="1"/>
  <c r="C39" i="25"/>
  <c r="I5" i="14" l="1"/>
  <c r="F8" i="14"/>
  <c r="E8" i="14"/>
  <c r="D8" i="14"/>
  <c r="G8" i="14"/>
  <c r="C8" i="14" l="1"/>
  <c r="I4" i="14"/>
  <c r="C7" i="26"/>
  <c r="A1" i="14" l="1"/>
  <c r="I8" i="14"/>
  <c r="C6" i="26"/>
  <c r="I22" i="14" l="1"/>
  <c r="C10" i="26"/>
  <c r="C10" i="25" s="1"/>
  <c r="C24" i="26" l="1"/>
  <c r="I24" i="14"/>
  <c r="C40" i="25" l="1"/>
  <c r="C24" i="25"/>
  <c r="I32" i="39" l="1"/>
  <c r="D31" i="26" l="1"/>
  <c r="I16" i="39" l="1"/>
  <c r="D18" i="26" l="1"/>
  <c r="I30" i="39" l="1"/>
  <c r="D29" i="26" l="1"/>
  <c r="I14" i="39" l="1"/>
  <c r="D16" i="26" l="1"/>
  <c r="I29" i="39" l="1"/>
  <c r="H40" i="39"/>
  <c r="D28" i="26" l="1"/>
  <c r="H8" i="39" l="1"/>
  <c r="I6" i="39"/>
  <c r="D8" i="26" l="1"/>
  <c r="I15" i="39" l="1"/>
  <c r="D17" i="26" l="1"/>
  <c r="I13" i="39" l="1"/>
  <c r="I31" i="39"/>
  <c r="D15" i="26" l="1"/>
  <c r="D30" i="26"/>
  <c r="C40" i="39"/>
  <c r="E40" i="39"/>
  <c r="G40" i="39"/>
  <c r="F40" i="39"/>
  <c r="D40" i="39" l="1"/>
  <c r="I27" i="39"/>
  <c r="I11" i="39"/>
  <c r="I12" i="39"/>
  <c r="H22" i="39" l="1"/>
  <c r="D13" i="26"/>
  <c r="D14" i="26"/>
  <c r="D26" i="26"/>
  <c r="I40" i="39"/>
  <c r="D39" i="26" l="1"/>
  <c r="D42" i="6" l="1"/>
  <c r="D55" i="6" s="1"/>
  <c r="I23" i="39" l="1"/>
  <c r="D24" i="24"/>
  <c r="D39" i="25"/>
  <c r="D7" i="26" l="1"/>
  <c r="D8" i="39"/>
  <c r="E8" i="39"/>
  <c r="G8" i="39"/>
  <c r="F8" i="39"/>
  <c r="C8" i="39" l="1"/>
  <c r="D6" i="26" l="1"/>
  <c r="I8" i="39"/>
  <c r="I22" i="39" l="1"/>
  <c r="D10" i="26"/>
  <c r="D10" i="25" s="1"/>
  <c r="D24" i="26"/>
  <c r="I24" i="39" l="1"/>
  <c r="D40" i="25"/>
  <c r="D24" i="25"/>
  <c r="I32" i="40" l="1"/>
  <c r="E31" i="26" l="1"/>
  <c r="I35" i="40" l="1"/>
  <c r="E34" i="26" l="1"/>
  <c r="E53" i="6" l="1"/>
  <c r="E42" i="6" l="1"/>
  <c r="E55" i="6" s="1"/>
  <c r="E24" i="24" l="1"/>
  <c r="I23" i="40"/>
  <c r="I6" i="40" l="1"/>
  <c r="H8" i="40"/>
  <c r="E8" i="26" l="1"/>
  <c r="I30" i="40" l="1"/>
  <c r="E29" i="26" l="1"/>
  <c r="I14" i="40" l="1"/>
  <c r="E16" i="26" l="1"/>
  <c r="I29" i="40" l="1"/>
  <c r="H40" i="40"/>
  <c r="E28" i="26" l="1"/>
  <c r="I15" i="40" l="1"/>
  <c r="E17" i="26" l="1"/>
  <c r="C40" i="40" l="1"/>
  <c r="I13" i="40"/>
  <c r="E15" i="26" l="1"/>
  <c r="I12" i="40"/>
  <c r="E14" i="26" l="1"/>
  <c r="D40" i="40"/>
  <c r="I27" i="40"/>
  <c r="E26" i="26" l="1"/>
  <c r="H22" i="40" l="1"/>
  <c r="I11" i="40" l="1"/>
  <c r="E13" i="26" l="1"/>
  <c r="E40" i="40" l="1"/>
  <c r="G40" i="40"/>
  <c r="F40" i="40" l="1"/>
  <c r="I31" i="40"/>
  <c r="I40" i="40" l="1"/>
  <c r="E30" i="26"/>
  <c r="E39" i="26" l="1"/>
  <c r="E39" i="25" s="1"/>
  <c r="F8" i="40" l="1"/>
  <c r="G8" i="40" l="1"/>
  <c r="I4" i="40"/>
  <c r="E8" i="40"/>
  <c r="D8" i="40"/>
  <c r="I5" i="40" l="1"/>
  <c r="C8" i="40"/>
  <c r="E6" i="26"/>
  <c r="E7" i="26" l="1"/>
  <c r="I8" i="40"/>
  <c r="I22" i="40" l="1"/>
  <c r="E10" i="26"/>
  <c r="E10" i="25" s="1"/>
  <c r="I24" i="40"/>
  <c r="E24" i="26"/>
  <c r="E40" i="25" l="1"/>
  <c r="E24" i="25"/>
  <c r="F49" i="6" l="1"/>
  <c r="I32" i="41" l="1"/>
  <c r="F31" i="26" l="1"/>
  <c r="I33" i="41" l="1"/>
  <c r="F32" i="26" l="1"/>
  <c r="I34" i="41" l="1"/>
  <c r="F33" i="26" l="1"/>
  <c r="H8" i="41" l="1"/>
  <c r="I6" i="41"/>
  <c r="F8" i="26" l="1"/>
  <c r="F53" i="6" l="1"/>
  <c r="F42" i="6"/>
  <c r="F55" i="6" s="1"/>
  <c r="I23" i="41" l="1"/>
  <c r="F24" i="24"/>
  <c r="G40" i="41" l="1"/>
  <c r="F40" i="41" l="1"/>
  <c r="C40" i="41" l="1"/>
  <c r="E40" i="41"/>
  <c r="I31" i="41" l="1"/>
  <c r="I13" i="41"/>
  <c r="I12" i="41" l="1"/>
  <c r="F15" i="26"/>
  <c r="F30" i="26"/>
  <c r="D40" i="41"/>
  <c r="I27" i="41"/>
  <c r="F26" i="26" l="1"/>
  <c r="F14" i="26"/>
  <c r="I11" i="41" l="1"/>
  <c r="F13" i="26" l="1"/>
  <c r="I30" i="41" l="1"/>
  <c r="F29" i="26" l="1"/>
  <c r="I29" i="41" l="1"/>
  <c r="H40" i="41"/>
  <c r="I14" i="41"/>
  <c r="F16" i="26" l="1"/>
  <c r="F28" i="26"/>
  <c r="I40" i="41"/>
  <c r="F39" i="26" l="1"/>
  <c r="F39" i="25" s="1"/>
  <c r="I15" i="41" l="1"/>
  <c r="H22" i="41"/>
  <c r="F17" i="26" l="1"/>
  <c r="F8" i="41" l="1"/>
  <c r="D8" i="41" l="1"/>
  <c r="I5" i="41"/>
  <c r="C8" i="41"/>
  <c r="I4" i="41"/>
  <c r="G8" i="41"/>
  <c r="E8" i="41"/>
  <c r="F6" i="26" l="1"/>
  <c r="I8" i="41"/>
  <c r="F7" i="26"/>
  <c r="F10" i="26" l="1"/>
  <c r="F10" i="25" s="1"/>
  <c r="I22" i="41"/>
  <c r="F24" i="26" l="1"/>
  <c r="I24" i="41"/>
  <c r="F40" i="25" l="1"/>
  <c r="F24" i="25"/>
  <c r="G49" i="6" l="1"/>
  <c r="I30" i="44" l="1"/>
  <c r="G29" i="26" l="1"/>
  <c r="I14" i="44" l="1"/>
  <c r="G16" i="26" l="1"/>
  <c r="I29" i="44" l="1"/>
  <c r="G28" i="26" l="1"/>
  <c r="I33" i="44" l="1"/>
  <c r="G32" i="26" l="1"/>
  <c r="I34" i="44" l="1"/>
  <c r="H40" i="44"/>
  <c r="G33" i="26" l="1"/>
  <c r="G53" i="6" l="1"/>
  <c r="G42" i="6" l="1"/>
  <c r="G55" i="6" s="1"/>
  <c r="I23" i="44" l="1"/>
  <c r="G24" i="24"/>
  <c r="I31" i="44" l="1"/>
  <c r="I13" i="44"/>
  <c r="G30" i="26" l="1"/>
  <c r="G15" i="26"/>
  <c r="I12" i="44"/>
  <c r="G14" i="26" l="1"/>
  <c r="I11" i="44" l="1"/>
  <c r="G13" i="26" l="1"/>
  <c r="E40" i="44" l="1"/>
  <c r="F40" i="44"/>
  <c r="C40" i="44" l="1"/>
  <c r="G40" i="44"/>
  <c r="D40" i="44" l="1"/>
  <c r="I27" i="44"/>
  <c r="G26" i="26" l="1"/>
  <c r="I40" i="44"/>
  <c r="G39" i="26" l="1"/>
  <c r="G39" i="25" s="1"/>
  <c r="I15" i="44" l="1"/>
  <c r="G17" i="26" l="1"/>
  <c r="I6" i="44" l="1"/>
  <c r="H8" i="44"/>
  <c r="H22" i="44" s="1"/>
  <c r="G8" i="26" l="1"/>
  <c r="F8" i="44" l="1"/>
  <c r="C8" i="44" l="1"/>
  <c r="I4" i="44"/>
  <c r="E8" i="44"/>
  <c r="G8" i="44"/>
  <c r="D8" i="44"/>
  <c r="G6" i="26" l="1"/>
  <c r="I5" i="44"/>
  <c r="G7" i="26" l="1"/>
  <c r="I8" i="44"/>
  <c r="G10" i="26" l="1"/>
  <c r="G10" i="25" s="1"/>
  <c r="I22" i="44"/>
  <c r="I24" i="44" l="1"/>
  <c r="G24" i="26"/>
  <c r="G24" i="25" l="1"/>
  <c r="G4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Heagy Wendee L</author>
  </authors>
  <commentList>
    <comment ref="H7" authorId="0" shapeId="0" xr:uid="{902C4B23-316C-40F2-956B-1AFBB3226E94}">
      <text>
        <r>
          <rPr>
            <b/>
            <sz val="9"/>
            <color indexed="81"/>
            <rFont val="Tahoma"/>
            <family val="2"/>
          </rPr>
          <t>Heagy Wendee L:</t>
        </r>
        <r>
          <rPr>
            <sz val="9"/>
            <color indexed="81"/>
            <rFont val="Tahoma"/>
            <family val="2"/>
          </rPr>
          <t xml:space="preserve">
Quality Pool Withhold</t>
        </r>
      </text>
    </comment>
  </commentList>
</comments>
</file>

<file path=xl/sharedStrings.xml><?xml version="1.0" encoding="utf-8"?>
<sst xmlns="http://schemas.openxmlformats.org/spreadsheetml/2006/main" count="609" uniqueCount="196">
  <si>
    <t>CHIP</t>
  </si>
  <si>
    <t>TANF-Children</t>
  </si>
  <si>
    <t>PLMA&gt;FPL</t>
  </si>
  <si>
    <t>PLMA&lt;FPL</t>
  </si>
  <si>
    <t>PLMC&gt;FPL, &lt;1</t>
  </si>
  <si>
    <t>PLMC&gt;FPL, 1-5</t>
  </si>
  <si>
    <t>PLMC&lt;FPL, &lt;1</t>
  </si>
  <si>
    <t>PLMC&lt;FPL, 6-12</t>
  </si>
  <si>
    <t>PLMC&lt;FPL, 13-18</t>
  </si>
  <si>
    <t>AB/AD w/Medicare</t>
  </si>
  <si>
    <t>OAA w/o Medicare</t>
  </si>
  <si>
    <t>OAA w/Medicare</t>
  </si>
  <si>
    <t>FC</t>
  </si>
  <si>
    <t>SAC</t>
  </si>
  <si>
    <t>Families</t>
  </si>
  <si>
    <t>Adults/Couples</t>
  </si>
  <si>
    <t>CHIP 0-1</t>
  </si>
  <si>
    <t>CHIP 1-5</t>
  </si>
  <si>
    <t>TOTAL</t>
  </si>
  <si>
    <t>PLMC&lt;FPL, 1-5</t>
  </si>
  <si>
    <t>AB/AD w/o Medicare</t>
  </si>
  <si>
    <t>Substance Abusing Pregnant Women and Substance Abusing Parents with Children under Age 18 (Targeted Case Management)</t>
  </si>
  <si>
    <t xml:space="preserve">Youth residential alcohol and drug treatment (OHP carve out) 
</t>
  </si>
  <si>
    <t>Adult residential alcohol and drug treatment (OHP carve out)</t>
  </si>
  <si>
    <t>Nurse Home Visiting program: Babies First! And CaCoon</t>
  </si>
  <si>
    <t>Non-Emergent Medical Transportation</t>
  </si>
  <si>
    <t xml:space="preserve">Adult Residential Mental Health Services
</t>
  </si>
  <si>
    <t xml:space="preserve">Cost-sharing for Medicare skilled nursing facility care (day 21-100)
</t>
  </si>
  <si>
    <t xml:space="preserve">Young Adults in Transition Mental Health Residential 
</t>
  </si>
  <si>
    <t>Personal Care 20 Client Employed Provider</t>
  </si>
  <si>
    <t>ADDITIONAL SERVICES:</t>
  </si>
  <si>
    <t>Services Outside of Capitation + Subject to Evaluation</t>
  </si>
  <si>
    <t>Capitation:</t>
  </si>
  <si>
    <t>Administrative Expenses</t>
  </si>
  <si>
    <t>Long Term Care</t>
  </si>
  <si>
    <t>Caseload and Projected Caseload</t>
  </si>
  <si>
    <t>KIDS:</t>
  </si>
  <si>
    <t>TOTAL KIDS</t>
  </si>
  <si>
    <t>SFY 2013</t>
  </si>
  <si>
    <t>SFY 2014</t>
  </si>
  <si>
    <t>SFY 2015</t>
  </si>
  <si>
    <t>SFY 2016</t>
  </si>
  <si>
    <t>SFY 2017</t>
  </si>
  <si>
    <t>SFY 2018</t>
  </si>
  <si>
    <t>DUALS:</t>
  </si>
  <si>
    <t>Total DUALS</t>
  </si>
  <si>
    <t>NON-DUALS:</t>
  </si>
  <si>
    <t>Total NON-DUALS</t>
  </si>
  <si>
    <t>OTHER ADULTS:</t>
  </si>
  <si>
    <t>TANF Adults</t>
  </si>
  <si>
    <t>ACA Expansion</t>
  </si>
  <si>
    <t>Total OTHER ADULTS</t>
  </si>
  <si>
    <t>Total Managed Care</t>
  </si>
  <si>
    <t>Fee For Service - TPL</t>
  </si>
  <si>
    <t>Primary Care Case Management</t>
  </si>
  <si>
    <t>Federally Qualified Health Center Wrap</t>
  </si>
  <si>
    <t>Behavioral Rehabilitative Services (BRS)</t>
  </si>
  <si>
    <t>Services Outside of Capitation + NOT Subject to Evaluation PMPM</t>
  </si>
  <si>
    <t>Medicare Modernization Act - Part D Clawback</t>
  </si>
  <si>
    <t xml:space="preserve">Disproportionate Share Hospital </t>
  </si>
  <si>
    <t>Health Insurance Premium (HIP)</t>
  </si>
  <si>
    <t>Voluntary (Dual eligibles) population not enrolled in CCOs</t>
  </si>
  <si>
    <t xml:space="preserve">Mental health remaining in fee-for-service </t>
  </si>
  <si>
    <t>School Based Health Services</t>
  </si>
  <si>
    <t xml:space="preserve">OHSU GME/University Medical Group/ProShare/CDRC </t>
  </si>
  <si>
    <t>Non-disabled adult</t>
  </si>
  <si>
    <t>Disabled/elderly</t>
  </si>
  <si>
    <t>Non-disabled adults</t>
  </si>
  <si>
    <t>Children</t>
  </si>
  <si>
    <t>Dual eligibles</t>
  </si>
  <si>
    <t>Global Budget</t>
  </si>
  <si>
    <t>Global Budget PMPM</t>
  </si>
  <si>
    <t>HIT/Interoperability costs</t>
  </si>
  <si>
    <t>Internal IT system changes</t>
  </si>
  <si>
    <t>Footnote:</t>
  </si>
  <si>
    <t>New staff (Transformation Ctr., Innovator Agents, Quality Oversight, Analytics)</t>
  </si>
  <si>
    <r>
      <t>Services Outside of Capitation</t>
    </r>
    <r>
      <rPr>
        <b/>
        <vertAlign val="superscript"/>
        <sz val="10"/>
        <rFont val="Arial"/>
        <family val="2"/>
      </rPr>
      <t xml:space="preserve">1 </t>
    </r>
    <r>
      <rPr>
        <b/>
        <sz val="10"/>
        <rFont val="Arial"/>
        <family val="2"/>
      </rPr>
      <t>+ NOT Subject to Evaluation</t>
    </r>
  </si>
  <si>
    <t>QMB and CAWEM expenditures are excluded.</t>
  </si>
  <si>
    <t>ACA/OHP Standard</t>
  </si>
  <si>
    <t>Services Not Identified by Population</t>
  </si>
  <si>
    <t>Incentive Payment Pool</t>
  </si>
  <si>
    <t>Total Fee For Service (for equivalent CCO services)</t>
  </si>
  <si>
    <t>Total Fee For Service (for CCO equivalent services)</t>
  </si>
  <si>
    <t>Total</t>
  </si>
  <si>
    <t>SFY 2012 DETAIL</t>
  </si>
  <si>
    <t xml:space="preserve">Total Capitation </t>
  </si>
  <si>
    <t>Total Global Expenditures</t>
  </si>
  <si>
    <t>Total Administrative Expenses</t>
  </si>
  <si>
    <t>Total Capitation</t>
  </si>
  <si>
    <t>Total Global Budget</t>
  </si>
  <si>
    <t xml:space="preserve">Total Services Outside of Capitation + NOT Subject to Evaluation </t>
  </si>
  <si>
    <t>Total Capitation PMPM</t>
  </si>
  <si>
    <t>Cawem Prenatal</t>
  </si>
  <si>
    <t>Total Caseload</t>
  </si>
  <si>
    <t>PMPM</t>
  </si>
  <si>
    <t>Taregeted Case Management</t>
  </si>
  <si>
    <t>Targeted Case Management</t>
  </si>
  <si>
    <t xml:space="preserve">FQHC Wrap for new centers and change of scope after 7/01/2011 </t>
  </si>
  <si>
    <t xml:space="preserve">Without HST Baseline Growth (Per ST&amp;Cs) </t>
  </si>
  <si>
    <t>With HST Spending Reduction Growth Target</t>
  </si>
  <si>
    <t>Level 1: Global Budget</t>
  </si>
  <si>
    <t>Without HST Baseline Growth PMPM</t>
  </si>
  <si>
    <t>PMPM WITHOUT HEALTH SYSTEM TRANSFORMATION AND ANNUAL HST TARGET</t>
  </si>
  <si>
    <t>TOTAL EXPENDITURES WITHOUT HEALTH SYSTEM TRANSFORMATION AND ANNUAL HST TARGETS</t>
  </si>
  <si>
    <t>PMPM ACTUALS UNDER HEALTH SYSTEM TRANSFORMATION</t>
  </si>
  <si>
    <t>TOTAL ACTUAL EXPENDITURES UNDER HEALTH SYSTEM TRANSFORMATION</t>
  </si>
  <si>
    <r>
      <t>Services for CCO clients Outside of Capitation</t>
    </r>
    <r>
      <rPr>
        <b/>
        <vertAlign val="superscript"/>
        <sz val="10"/>
        <rFont val="Arial"/>
        <family val="2"/>
      </rPr>
      <t xml:space="preserve">1 </t>
    </r>
    <r>
      <rPr>
        <b/>
        <sz val="10"/>
        <rFont val="Arial"/>
        <family val="2"/>
      </rPr>
      <t>+ NOT Subject to Evaluation</t>
    </r>
  </si>
  <si>
    <t xml:space="preserve">FQHC/RHC Wrap for new centers and change of scope after 7/01/2011 </t>
  </si>
  <si>
    <t>Federally Qualified Health Center and Rural Health Center Wrap</t>
  </si>
  <si>
    <t>CHIP 6-18</t>
  </si>
  <si>
    <t>FC/SAC</t>
  </si>
  <si>
    <t>Hospital Presumptive Eligibilty</t>
  </si>
  <si>
    <t>ACA</t>
  </si>
  <si>
    <t>Hospital Transformation Performance Program</t>
  </si>
  <si>
    <t>Health Insurer Fee (HIF)</t>
  </si>
  <si>
    <t xml:space="preserve">Cost-sharing for Medicare skilled nursing facility care 
</t>
  </si>
  <si>
    <t>Babies First</t>
  </si>
  <si>
    <t>SFY 2019</t>
  </si>
  <si>
    <t>SFY 2020</t>
  </si>
  <si>
    <t>SFY 2021</t>
  </si>
  <si>
    <t>SFY 2022</t>
  </si>
  <si>
    <t xml:space="preserve">Services Outside of Capitation + NOT Subject to Evaluation </t>
  </si>
  <si>
    <t>PCR</t>
  </si>
  <si>
    <t>Future Plus 1</t>
  </si>
  <si>
    <t>Future Plus 2</t>
  </si>
  <si>
    <t>Future Plus 3</t>
  </si>
  <si>
    <t>PWO</t>
  </si>
  <si>
    <t>CMO 0-1</t>
  </si>
  <si>
    <t>CMO 1-5</t>
  </si>
  <si>
    <t>CMO 6-18</t>
  </si>
  <si>
    <t>CMO 6-18 (100-133% FPL)</t>
  </si>
  <si>
    <t>BCCP</t>
  </si>
  <si>
    <t>Future Plus 4</t>
  </si>
  <si>
    <t>Future Plus 5</t>
  </si>
  <si>
    <t>Future Plus 6</t>
  </si>
  <si>
    <t>Future Plus 7</t>
  </si>
  <si>
    <t>Future Plus 8</t>
  </si>
  <si>
    <t>Adults/Couples ACA 19-44</t>
  </si>
  <si>
    <t>Adults/Couples ACA 45-54</t>
  </si>
  <si>
    <t>Adults/Couples ACA 55-65</t>
  </si>
  <si>
    <t>Future Standard 1</t>
  </si>
  <si>
    <t>Future Standard 2</t>
  </si>
  <si>
    <t>Future Standard 3</t>
  </si>
  <si>
    <t>Future Standard 4</t>
  </si>
  <si>
    <t>Future Standard 5</t>
  </si>
  <si>
    <t>Caseload</t>
  </si>
  <si>
    <r>
      <t>Disabled/elderly</t>
    </r>
    <r>
      <rPr>
        <vertAlign val="superscript"/>
        <sz val="10"/>
        <rFont val="Arial"/>
        <family val="2"/>
      </rPr>
      <t>1</t>
    </r>
  </si>
  <si>
    <r>
      <t>Dual eligible</t>
    </r>
    <r>
      <rPr>
        <vertAlign val="superscript"/>
        <sz val="10"/>
        <rFont val="Arial"/>
        <family val="2"/>
      </rPr>
      <t>1</t>
    </r>
  </si>
  <si>
    <t>Less Total TPL Caseload:</t>
  </si>
  <si>
    <t>Caseload Subtotal:</t>
  </si>
  <si>
    <r>
      <t>Total Caseload</t>
    </r>
    <r>
      <rPr>
        <b/>
        <sz val="11"/>
        <rFont val="Arial"/>
        <family val="2"/>
      </rPr>
      <t xml:space="preserve"> (Less TPL &amp; Dual Non-Enrollees)</t>
    </r>
  </si>
  <si>
    <t>Less Duals Non-Enrollees:</t>
  </si>
  <si>
    <t>Capitation</t>
  </si>
  <si>
    <t>HSD Category</t>
  </si>
  <si>
    <t>Eligibility Group</t>
  </si>
  <si>
    <t>TPL Kids</t>
  </si>
  <si>
    <t>TPL Non-Disabled</t>
  </si>
  <si>
    <t>TPL Disabled</t>
  </si>
  <si>
    <t>TPL Duals</t>
  </si>
  <si>
    <t>TPL ACA</t>
  </si>
  <si>
    <t>Non-Disabled Adults</t>
  </si>
  <si>
    <t>Disabled/Elderly</t>
  </si>
  <si>
    <t>Dual Eligible</t>
  </si>
  <si>
    <t>State Fiscal Year 2022 Detail</t>
  </si>
  <si>
    <t>State Fiscal Year 2021 Detail</t>
  </si>
  <si>
    <t>State Fiscal Year 2020 Detail</t>
  </si>
  <si>
    <t>State Fiscal Year 2019 Detail</t>
  </si>
  <si>
    <t>State Fiscal Year 2018 Detail</t>
  </si>
  <si>
    <t>QMB, CAWEM, Cawem Prenatal, TPL, Duals &amp; Tribal members not enrolled in CCOs are excluded.</t>
  </si>
  <si>
    <t>²</t>
  </si>
  <si>
    <t xml:space="preserve">Mental health habilitative expenditures are the cost for providing services under Oregon’s approved 1915(i) state plan amendment. While these services replace some adult residential mental health services, they also promote increased opportunities for individuals to transition from restrictive levels of care to independent community-based settings. Mental health habilitative services include recreation, socialization, and community survival skills. Expenditures for these services are excluded from the expenditure trend test because federal approval and state implementation of the 1915(i) state plan amendment came after the test base period of calendar year 2011. </t>
  </si>
  <si>
    <t>Mental Health Habilitative²</t>
  </si>
  <si>
    <t>Level 2</t>
  </si>
  <si>
    <t xml:space="preserve">Total Expenditures PMPM </t>
  </si>
  <si>
    <r>
      <t>1</t>
    </r>
    <r>
      <rPr>
        <sz val="10"/>
        <rFont val="Arial"/>
        <family val="2"/>
      </rPr>
      <t>AB/AD w/o Medicare and AB/AD w/Medicare populations include disabled children.</t>
    </r>
  </si>
  <si>
    <t>Cover All Kids 0-1</t>
  </si>
  <si>
    <t>Cover All Kids 1-5</t>
  </si>
  <si>
    <t>Cover All Kids 6-18</t>
  </si>
  <si>
    <t>Cover All Kids Prenatal</t>
  </si>
  <si>
    <t>QMB, CAWEM, Cawem Prenatal, Cover All Kids, Duals &amp; Tribal members not enrolled in CCOs are excluded.</t>
  </si>
  <si>
    <t>Less Cover All Kids:</t>
  </si>
  <si>
    <t>Families ACA 45-54/ ACA 45-54</t>
  </si>
  <si>
    <r>
      <t xml:space="preserve">Families ACA 19-44/ ACA 19-44 </t>
    </r>
    <r>
      <rPr>
        <vertAlign val="superscript"/>
        <sz val="8.5"/>
        <rFont val="Arial"/>
        <family val="2"/>
      </rPr>
      <t>2</t>
    </r>
  </si>
  <si>
    <t>Families ACA 55-65 / ACA 55-65</t>
  </si>
  <si>
    <r>
      <rPr>
        <vertAlign val="superscript"/>
        <sz val="9"/>
        <rFont val="Arial"/>
        <family val="2"/>
      </rPr>
      <t>2</t>
    </r>
    <r>
      <rPr>
        <vertAlign val="superscript"/>
        <sz val="11.5"/>
        <rFont val="Arial"/>
        <family val="2"/>
      </rPr>
      <t xml:space="preserve"> </t>
    </r>
    <r>
      <rPr>
        <sz val="10"/>
        <rFont val="Arial"/>
        <family val="2"/>
      </rPr>
      <t>Starting in SFY 2019, ACA age bands no longer shown by families and adults/couples</t>
    </r>
  </si>
  <si>
    <t>Without QDP and Ins Tax:</t>
  </si>
  <si>
    <r>
      <t>Total Fee For Service (for equivalent CCO services)</t>
    </r>
    <r>
      <rPr>
        <vertAlign val="superscript"/>
        <sz val="10"/>
        <rFont val="Arial"/>
        <family val="2"/>
      </rPr>
      <t>3</t>
    </r>
  </si>
  <si>
    <t>Excludes costs related to the Certified Community Behavioral Health Clinic (CCBHC) 2017-19 Demonstration Program.  Expenditures for these services provided under the program, over what Oregon would have paid without the demonstration, are excluded from the expenditure trend test because federal approval and state implementation of the demonstration program came after the test base period of calendar year 2011.</t>
  </si>
  <si>
    <t>Excludes costs related to the Certified Community Behavioral Health Clinic (CCBHC) Demonstration Program.  Expenditures for these services provided under the program, over what Oregon would have paid without the demonstration, are excluded from the expenditure trend test because federal approval and state implementation of the demonstration program came after the test base period of calendar year 2011.</t>
  </si>
  <si>
    <t>Hospital Presumptive Eligibility</t>
  </si>
  <si>
    <t>Future Incentive Pool Withheld</t>
  </si>
  <si>
    <t>Future Incentive Pool Withhold expenditures are the portion of January - March 2020 capitation rates withheld from CCOs until quality pool metrics are evaluated. OHA will distribute the quality pool dollars to qualifying CCOs in June 2021.</t>
  </si>
  <si>
    <t>Incentive Pool was paid in CY 2020 CCO capitation rates (amount is included in the Total Managed Care totals row 4) and withheld from CCOs until quality pool metrics were evaluated. OHA distributed the quality pool dollars to qualifying CCOs in June 2021.</t>
  </si>
  <si>
    <t>Includes COVID relief funds for vacancy support to Adult Residential Mental Health Facilities</t>
  </si>
  <si>
    <r>
      <t xml:space="preserve">Total Fee For Service (for equivalent CCO services </t>
    </r>
    <r>
      <rPr>
        <vertAlign val="superscript"/>
        <sz val="10"/>
        <rFont val="Arial"/>
        <family val="2"/>
      </rPr>
      <t>3</t>
    </r>
  </si>
  <si>
    <r>
      <t xml:space="preserve">Adult Residential Mental Health Services </t>
    </r>
    <r>
      <rPr>
        <sz val="8"/>
        <rFont val="Calibri"/>
        <family val="2"/>
      </rPr>
      <t>4</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</si>
</sst>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
    <numFmt numFmtId="168" formatCode="_([$$-409]* #,##0.00_);_([$$-409]* \(#,##0.00\);_([$$-409]* &quot;-&quot;??_);_(@_)"/>
    <numFmt numFmtId="169" formatCode="_([$$-409]* #,##0_);_([$$-409]* \(#,##0\);_([$$-409]* &quot;-&quot;??_);_(@_)"/>
  </numFmts>
  <fonts count="22" x14ac:knownFonts="1">
    <font>
      <sz val="14"/>
      <name val="Arial"/>
    </font>
    <font>
      <sz val="14"/>
      <name val="Arial"/>
      <family val="2"/>
    </font>
    <font>
      <sz val="8"/>
      <name val="Arial"/>
      <family val="2"/>
    </font>
    <font>
      <sz val="10"/>
      <name val="Arial"/>
      <family val="2"/>
    </font>
    <font>
      <sz val="10"/>
      <name val="Arial"/>
      <family val="2"/>
    </font>
    <font>
      <b/>
      <sz val="10"/>
      <name val="Arial"/>
      <family val="2"/>
    </font>
    <font>
      <i/>
      <sz val="9"/>
      <name val="Arial"/>
      <family val="2"/>
    </font>
    <font>
      <b/>
      <sz val="14"/>
      <name val="Arial"/>
      <family val="2"/>
    </font>
    <font>
      <b/>
      <sz val="12"/>
      <name val="Arial"/>
      <family val="2"/>
    </font>
    <font>
      <b/>
      <sz val="10"/>
      <name val="Arial"/>
      <family val="2"/>
    </font>
    <font>
      <b/>
      <sz val="14"/>
      <name val="Arial"/>
      <family val="2"/>
    </font>
    <font>
      <b/>
      <vertAlign val="superscript"/>
      <sz val="10"/>
      <name val="Arial"/>
      <family val="2"/>
    </font>
    <font>
      <vertAlign val="superscript"/>
      <sz val="10"/>
      <name val="Arial"/>
      <family val="2"/>
    </font>
    <font>
      <sz val="9"/>
      <name val="Arial"/>
      <family val="2"/>
    </font>
    <font>
      <b/>
      <sz val="11"/>
      <name val="Arial"/>
      <family val="2"/>
    </font>
    <font>
      <vertAlign val="superscript"/>
      <sz val="8.5"/>
      <name val="Arial"/>
      <family val="2"/>
    </font>
    <font>
      <vertAlign val="superscript"/>
      <sz val="11.5"/>
      <name val="Arial"/>
      <family val="2"/>
    </font>
    <font>
      <vertAlign val="superscript"/>
      <sz val="9"/>
      <name val="Arial"/>
      <family val="2"/>
    </font>
    <font>
      <sz val="9"/>
      <color indexed="81"/>
      <name val="Tahoma"/>
      <family val="2"/>
    </font>
    <font>
      <b/>
      <sz val="9"/>
      <color indexed="81"/>
      <name val="Tahoma"/>
      <family val="2"/>
    </font>
    <font>
      <sz val="11"/>
      <name val="Calibri"/>
      <family val="2"/>
    </font>
    <font>
      <sz val="8"/>
      <name val="Calibri"/>
      <family val="2"/>
    </font>
  </fonts>
  <fills count="10">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3" fillId="0" borderId="0"/>
    <xf numFmtId="9" fontId="1" fillId="0" borderId="0" applyFont="0" applyFill="0" applyBorder="0" applyAlignment="0" applyProtection="0"/>
  </cellStyleXfs>
  <cellXfs count="337">
    <xf numFmtId="0" fontId="0" fillId="0" borderId="0" xfId="0"/>
    <xf numFmtId="0" fontId="0" fillId="0" borderId="0" xfId="0" applyFill="1" applyBorder="1"/>
    <xf numFmtId="0" fontId="0" fillId="0" borderId="0" xfId="0" applyBorder="1"/>
    <xf numFmtId="42" fontId="4" fillId="0" borderId="0" xfId="0" applyNumberFormat="1" applyFont="1" applyFill="1" applyBorder="1"/>
    <xf numFmtId="0" fontId="4" fillId="0" borderId="0" xfId="0" applyFont="1"/>
    <xf numFmtId="165" fontId="4" fillId="0" borderId="0" xfId="1" applyNumberFormat="1" applyFont="1" applyFill="1" applyBorder="1" applyAlignment="1">
      <alignment wrapText="1"/>
    </xf>
    <xf numFmtId="164" fontId="5" fillId="2" borderId="0" xfId="0" applyNumberFormat="1" applyFont="1" applyFill="1" applyBorder="1" applyAlignment="1">
      <alignment horizontal="center" wrapText="1"/>
    </xf>
    <xf numFmtId="0" fontId="4" fillId="0" borderId="0" xfId="0" applyFont="1" applyBorder="1"/>
    <xf numFmtId="0" fontId="4" fillId="0" borderId="0" xfId="0" applyFont="1" applyFill="1" applyBorder="1"/>
    <xf numFmtId="0" fontId="7" fillId="0" borderId="0" xfId="0" applyFont="1"/>
    <xf numFmtId="0" fontId="5" fillId="0" borderId="0" xfId="0" applyFont="1" applyBorder="1"/>
    <xf numFmtId="0" fontId="5" fillId="0" borderId="1" xfId="0" applyFont="1" applyBorder="1" applyAlignment="1">
      <alignment horizontal="center"/>
    </xf>
    <xf numFmtId="164" fontId="5" fillId="2" borderId="1" xfId="0" applyNumberFormat="1" applyFont="1" applyFill="1" applyBorder="1" applyAlignment="1">
      <alignment horizontal="center" wrapText="1"/>
    </xf>
    <xf numFmtId="42" fontId="5" fillId="0" borderId="1" xfId="0" applyNumberFormat="1" applyFont="1" applyBorder="1" applyAlignment="1">
      <alignment horizontal="center"/>
    </xf>
    <xf numFmtId="42" fontId="5" fillId="0" borderId="2" xfId="0" applyNumberFormat="1" applyFont="1" applyBorder="1" applyAlignment="1">
      <alignment horizontal="center"/>
    </xf>
    <xf numFmtId="42" fontId="5" fillId="0" borderId="1" xfId="0" applyNumberFormat="1" applyFont="1" applyFill="1" applyBorder="1"/>
    <xf numFmtId="3" fontId="0" fillId="0" borderId="0" xfId="0" applyNumberFormat="1" applyFill="1" applyBorder="1"/>
    <xf numFmtId="42" fontId="4" fillId="0" borderId="0" xfId="0" applyNumberFormat="1" applyFont="1" applyBorder="1"/>
    <xf numFmtId="0" fontId="4" fillId="0" borderId="0" xfId="0" applyFont="1" applyBorder="1" applyAlignment="1">
      <alignment horizontal="left" vertical="top" wrapText="1"/>
    </xf>
    <xf numFmtId="165" fontId="4" fillId="0" borderId="5" xfId="1" applyNumberFormat="1" applyFont="1" applyFill="1" applyBorder="1" applyAlignment="1">
      <alignment wrapText="1"/>
    </xf>
    <xf numFmtId="0" fontId="5" fillId="0" borderId="0" xfId="0" applyFont="1" applyBorder="1" applyAlignment="1">
      <alignment wrapText="1"/>
    </xf>
    <xf numFmtId="0" fontId="5" fillId="0" borderId="0" xfId="0" applyFont="1" applyBorder="1" applyAlignment="1">
      <alignment horizontal="center"/>
    </xf>
    <xf numFmtId="0" fontId="1" fillId="0" borderId="0" xfId="0" applyFont="1" applyFill="1" applyBorder="1"/>
    <xf numFmtId="0" fontId="1" fillId="0" borderId="0" xfId="0" applyFont="1"/>
    <xf numFmtId="3" fontId="1" fillId="0" borderId="0" xfId="0" applyNumberFormat="1" applyFont="1" applyFill="1" applyBorder="1"/>
    <xf numFmtId="0" fontId="1" fillId="0" borderId="6" xfId="0" applyFont="1" applyBorder="1"/>
    <xf numFmtId="3" fontId="1" fillId="0" borderId="6" xfId="0" applyNumberFormat="1" applyFont="1" applyBorder="1"/>
    <xf numFmtId="0" fontId="5" fillId="0" borderId="3" xfId="0" applyFont="1" applyBorder="1" applyAlignment="1">
      <alignment wrapText="1"/>
    </xf>
    <xf numFmtId="0" fontId="5" fillId="3" borderId="7" xfId="0" applyFont="1" applyFill="1" applyBorder="1"/>
    <xf numFmtId="164" fontId="5" fillId="3" borderId="8" xfId="0" applyNumberFormat="1" applyFont="1" applyFill="1" applyBorder="1" applyAlignment="1">
      <alignment horizontal="center" wrapText="1"/>
    </xf>
    <xf numFmtId="0" fontId="5" fillId="3" borderId="8" xfId="0" applyFont="1" applyFill="1" applyBorder="1" applyAlignment="1">
      <alignment horizontal="center"/>
    </xf>
    <xf numFmtId="0" fontId="5" fillId="0" borderId="0" xfId="0" applyFont="1" applyFill="1" applyBorder="1"/>
    <xf numFmtId="0" fontId="4" fillId="3" borderId="0" xfId="0" applyFont="1" applyFill="1" applyBorder="1"/>
    <xf numFmtId="44" fontId="5" fillId="0" borderId="1" xfId="0" applyNumberFormat="1" applyFont="1" applyBorder="1" applyAlignment="1">
      <alignment horizontal="center"/>
    </xf>
    <xf numFmtId="44" fontId="4" fillId="0" borderId="0" xfId="0" applyNumberFormat="1" applyFont="1" applyBorder="1"/>
    <xf numFmtId="0" fontId="1" fillId="0" borderId="0" xfId="0" applyFont="1" applyBorder="1" applyAlignment="1">
      <alignment horizontal="left" vertical="top" wrapText="1"/>
    </xf>
    <xf numFmtId="0" fontId="0" fillId="0" borderId="6" xfId="0" applyFill="1" applyBorder="1"/>
    <xf numFmtId="3" fontId="0" fillId="0" borderId="6" xfId="0" applyNumberFormat="1" applyFill="1" applyBorder="1"/>
    <xf numFmtId="3" fontId="1" fillId="0" borderId="6" xfId="0" applyNumberFormat="1" applyFont="1" applyFill="1" applyBorder="1"/>
    <xf numFmtId="0" fontId="0" fillId="0" borderId="6" xfId="0" applyBorder="1"/>
    <xf numFmtId="0" fontId="1" fillId="0" borderId="6" xfId="0" applyFont="1" applyFill="1" applyBorder="1"/>
    <xf numFmtId="0" fontId="3" fillId="0" borderId="0" xfId="0" applyFont="1" applyFill="1" applyBorder="1"/>
    <xf numFmtId="0" fontId="3" fillId="0" borderId="0" xfId="0" applyFont="1" applyBorder="1"/>
    <xf numFmtId="0" fontId="3" fillId="0" borderId="0" xfId="0" applyFont="1" applyBorder="1" applyAlignment="1">
      <alignment horizontal="left" vertical="top" wrapText="1"/>
    </xf>
    <xf numFmtId="0" fontId="9" fillId="0" borderId="0" xfId="0" applyFont="1" applyFill="1" applyBorder="1" applyAlignment="1">
      <alignment horizontal="center" vertical="center" textRotation="90"/>
    </xf>
    <xf numFmtId="0" fontId="9" fillId="0" borderId="0" xfId="0" applyFont="1" applyFill="1" applyBorder="1" applyAlignment="1">
      <alignment vertical="center" textRotation="90"/>
    </xf>
    <xf numFmtId="0" fontId="9" fillId="0" borderId="0" xfId="0" applyFont="1" applyBorder="1"/>
    <xf numFmtId="0" fontId="12" fillId="0" borderId="0" xfId="0" applyFont="1" applyBorder="1" applyAlignment="1">
      <alignment horizontal="right"/>
    </xf>
    <xf numFmtId="0" fontId="5" fillId="3" borderId="11" xfId="0" applyFont="1" applyFill="1" applyBorder="1"/>
    <xf numFmtId="0" fontId="4" fillId="0" borderId="12" xfId="0" applyFont="1" applyBorder="1"/>
    <xf numFmtId="0" fontId="0" fillId="3" borderId="13" xfId="0" applyFill="1" applyBorder="1"/>
    <xf numFmtId="0" fontId="9" fillId="0" borderId="14" xfId="0" applyFont="1" applyFill="1" applyBorder="1"/>
    <xf numFmtId="0" fontId="9" fillId="4" borderId="2" xfId="0" applyFont="1" applyFill="1" applyBorder="1" applyAlignment="1">
      <alignment horizontal="center"/>
    </xf>
    <xf numFmtId="0" fontId="9" fillId="4" borderId="2" xfId="0" applyFont="1" applyFill="1" applyBorder="1" applyAlignment="1">
      <alignment horizontal="center" wrapText="1"/>
    </xf>
    <xf numFmtId="0" fontId="3" fillId="3" borderId="8" xfId="0" applyFont="1" applyFill="1" applyBorder="1"/>
    <xf numFmtId="42" fontId="3" fillId="0" borderId="1" xfId="0" applyNumberFormat="1" applyFont="1" applyBorder="1"/>
    <xf numFmtId="0" fontId="3" fillId="0" borderId="1" xfId="0" applyFont="1" applyBorder="1"/>
    <xf numFmtId="0" fontId="3" fillId="3" borderId="9" xfId="0" applyFont="1" applyFill="1" applyBorder="1"/>
    <xf numFmtId="166" fontId="3" fillId="0" borderId="1" xfId="3" applyNumberFormat="1" applyFont="1" applyBorder="1"/>
    <xf numFmtId="42" fontId="3" fillId="0" borderId="1" xfId="0" applyNumberFormat="1" applyFont="1" applyFill="1" applyBorder="1"/>
    <xf numFmtId="166" fontId="5" fillId="0" borderId="1" xfId="3" applyNumberFormat="1" applyFont="1" applyBorder="1" applyAlignment="1">
      <alignment horizontal="center"/>
    </xf>
    <xf numFmtId="166" fontId="5" fillId="0" borderId="4" xfId="3" applyNumberFormat="1" applyFont="1" applyBorder="1" applyAlignment="1">
      <alignment horizontal="center"/>
    </xf>
    <xf numFmtId="42" fontId="3" fillId="0" borderId="4" xfId="0" applyNumberFormat="1" applyFont="1" applyBorder="1"/>
    <xf numFmtId="42" fontId="5" fillId="0" borderId="1" xfId="0" applyNumberFormat="1" applyFont="1" applyBorder="1"/>
    <xf numFmtId="166" fontId="5" fillId="0" borderId="1" xfId="3" applyNumberFormat="1" applyFont="1" applyBorder="1"/>
    <xf numFmtId="167" fontId="13" fillId="3" borderId="8" xfId="7" applyNumberFormat="1" applyFont="1" applyFill="1" applyBorder="1"/>
    <xf numFmtId="167" fontId="13" fillId="3" borderId="8" xfId="0" applyNumberFormat="1" applyFont="1" applyFill="1" applyBorder="1"/>
    <xf numFmtId="44" fontId="5" fillId="0" borderId="0" xfId="0" applyNumberFormat="1" applyFont="1" applyBorder="1"/>
    <xf numFmtId="42" fontId="0" fillId="0" borderId="0" xfId="0" applyNumberFormat="1"/>
    <xf numFmtId="0" fontId="4" fillId="0" borderId="0" xfId="0" applyFont="1" applyBorder="1" applyAlignment="1">
      <alignment wrapText="1"/>
    </xf>
    <xf numFmtId="42" fontId="5" fillId="0" borderId="4" xfId="0" applyNumberFormat="1" applyFont="1" applyBorder="1"/>
    <xf numFmtId="42" fontId="5" fillId="0" borderId="16" xfId="0" applyNumberFormat="1" applyFont="1" applyFill="1" applyBorder="1"/>
    <xf numFmtId="165" fontId="5" fillId="0" borderId="1" xfId="1" applyNumberFormat="1" applyFont="1" applyBorder="1"/>
    <xf numFmtId="0" fontId="9" fillId="0" borderId="15" xfId="0" applyFont="1" applyFill="1" applyBorder="1"/>
    <xf numFmtId="44" fontId="5" fillId="0" borderId="1" xfId="3" applyNumberFormat="1" applyFont="1" applyBorder="1"/>
    <xf numFmtId="166" fontId="5" fillId="0" borderId="0" xfId="3" applyNumberFormat="1" applyFont="1" applyFill="1" applyBorder="1"/>
    <xf numFmtId="0" fontId="8" fillId="0" borderId="0" xfId="0" applyFont="1" applyBorder="1" applyAlignment="1">
      <alignment horizontal="center" vertical="center" wrapText="1"/>
    </xf>
    <xf numFmtId="0" fontId="5" fillId="0" borderId="0" xfId="0" applyFont="1" applyBorder="1" applyAlignment="1">
      <alignment horizontal="left"/>
    </xf>
    <xf numFmtId="0" fontId="5" fillId="0" borderId="0" xfId="0" applyFont="1" applyFill="1" applyBorder="1" applyAlignment="1">
      <alignment horizontal="left"/>
    </xf>
    <xf numFmtId="164" fontId="5" fillId="2" borderId="18" xfId="0" applyNumberFormat="1" applyFont="1" applyFill="1" applyBorder="1" applyAlignment="1">
      <alignment horizontal="center" wrapText="1"/>
    </xf>
    <xf numFmtId="166" fontId="4" fillId="0" borderId="0" xfId="3" applyNumberFormat="1" applyFont="1" applyFill="1" applyBorder="1"/>
    <xf numFmtId="166" fontId="4" fillId="0" borderId="0" xfId="3" applyNumberFormat="1" applyFont="1" applyBorder="1"/>
    <xf numFmtId="166" fontId="5" fillId="0" borderId="0" xfId="3" applyNumberFormat="1" applyFont="1" applyBorder="1"/>
    <xf numFmtId="166" fontId="5" fillId="0" borderId="19" xfId="3" applyNumberFormat="1" applyFont="1" applyBorder="1" applyAlignment="1">
      <alignment horizontal="center" vertical="center" wrapText="1"/>
    </xf>
    <xf numFmtId="166" fontId="5" fillId="0" borderId="0" xfId="3" applyNumberFormat="1" applyFont="1" applyFill="1" applyBorder="1" applyAlignment="1">
      <alignment horizontal="left"/>
    </xf>
    <xf numFmtId="166" fontId="5" fillId="0" borderId="0" xfId="3" applyNumberFormat="1" applyFont="1" applyBorder="1" applyAlignment="1">
      <alignment horizontal="left"/>
    </xf>
    <xf numFmtId="10" fontId="5" fillId="0" borderId="19" xfId="0" applyNumberFormat="1" applyFont="1" applyBorder="1" applyAlignment="1">
      <alignment horizontal="right" vertical="center" wrapText="1"/>
    </xf>
    <xf numFmtId="0" fontId="5" fillId="3" borderId="31" xfId="0" applyFont="1" applyFill="1" applyBorder="1" applyAlignment="1">
      <alignment horizontal="center"/>
    </xf>
    <xf numFmtId="42" fontId="5" fillId="0" borderId="32" xfId="0" applyNumberFormat="1" applyFont="1" applyBorder="1" applyAlignment="1">
      <alignment horizontal="center"/>
    </xf>
    <xf numFmtId="166" fontId="5" fillId="0" borderId="4" xfId="0" applyNumberFormat="1" applyFont="1" applyBorder="1" applyAlignment="1">
      <alignment horizontal="center"/>
    </xf>
    <xf numFmtId="166" fontId="5" fillId="0" borderId="33" xfId="0" applyNumberFormat="1" applyFont="1" applyBorder="1" applyAlignment="1">
      <alignment horizontal="center"/>
    </xf>
    <xf numFmtId="10" fontId="5" fillId="0" borderId="2" xfId="0" applyNumberFormat="1" applyFont="1" applyBorder="1" applyAlignment="1">
      <alignment horizontal="right" vertical="center" wrapText="1"/>
    </xf>
    <xf numFmtId="164" fontId="5" fillId="3" borderId="31" xfId="0" applyNumberFormat="1" applyFont="1" applyFill="1" applyBorder="1" applyAlignment="1">
      <alignment horizontal="center" wrapText="1"/>
    </xf>
    <xf numFmtId="42" fontId="5" fillId="0" borderId="35" xfId="0" applyNumberFormat="1" applyFont="1" applyBorder="1" applyAlignment="1">
      <alignment horizontal="center"/>
    </xf>
    <xf numFmtId="42" fontId="5" fillId="0" borderId="32" xfId="0" applyNumberFormat="1" applyFont="1" applyFill="1" applyBorder="1"/>
    <xf numFmtId="166" fontId="5" fillId="0" borderId="32" xfId="3" applyNumberFormat="1" applyFont="1" applyBorder="1" applyAlignment="1">
      <alignment horizontal="center"/>
    </xf>
    <xf numFmtId="0" fontId="5" fillId="0" borderId="32" xfId="0" applyFont="1" applyBorder="1" applyAlignment="1">
      <alignment horizontal="center"/>
    </xf>
    <xf numFmtId="44" fontId="5" fillId="0" borderId="32" xfId="0" applyNumberFormat="1" applyFont="1" applyBorder="1" applyAlignment="1">
      <alignment horizontal="center"/>
    </xf>
    <xf numFmtId="42" fontId="5" fillId="0" borderId="36" xfId="0" applyNumberFormat="1" applyFont="1" applyBorder="1" applyAlignment="1">
      <alignment horizontal="center"/>
    </xf>
    <xf numFmtId="0" fontId="5" fillId="0" borderId="36" xfId="0" applyFont="1" applyBorder="1" applyAlignment="1">
      <alignment horizontal="center"/>
    </xf>
    <xf numFmtId="44" fontId="5" fillId="0" borderId="36" xfId="0" applyNumberFormat="1" applyFont="1" applyBorder="1" applyAlignment="1">
      <alignment horizontal="center"/>
    </xf>
    <xf numFmtId="164" fontId="5" fillId="2" borderId="39" xfId="0" applyNumberFormat="1" applyFont="1" applyFill="1" applyBorder="1" applyAlignment="1">
      <alignment horizontal="center" wrapText="1"/>
    </xf>
    <xf numFmtId="164" fontId="5" fillId="2" borderId="40" xfId="0" applyNumberFormat="1" applyFont="1" applyFill="1" applyBorder="1" applyAlignment="1">
      <alignment horizontal="center" wrapText="1"/>
    </xf>
    <xf numFmtId="164" fontId="5" fillId="2" borderId="32" xfId="0" applyNumberFormat="1" applyFont="1" applyFill="1" applyBorder="1" applyAlignment="1">
      <alignment horizontal="center" wrapText="1"/>
    </xf>
    <xf numFmtId="164" fontId="5" fillId="2" borderId="34" xfId="0" applyNumberFormat="1" applyFont="1" applyFill="1" applyBorder="1" applyAlignment="1">
      <alignment horizontal="center" wrapText="1"/>
    </xf>
    <xf numFmtId="10" fontId="5" fillId="0" borderId="42" xfId="0" applyNumberFormat="1" applyFont="1" applyBorder="1" applyAlignment="1">
      <alignment horizontal="right" vertical="center" wrapText="1"/>
    </xf>
    <xf numFmtId="10" fontId="5" fillId="0" borderId="35" xfId="0" applyNumberFormat="1" applyFont="1" applyBorder="1" applyAlignment="1">
      <alignment horizontal="right" vertical="center" wrapText="1"/>
    </xf>
    <xf numFmtId="0" fontId="5" fillId="0" borderId="1" xfId="3" applyNumberFormat="1" applyFont="1" applyBorder="1"/>
    <xf numFmtId="0" fontId="3" fillId="0" borderId="0" xfId="0" applyNumberFormat="1" applyFont="1" applyFill="1"/>
    <xf numFmtId="0" fontId="9" fillId="0" borderId="0" xfId="0" applyNumberFormat="1" applyFont="1" applyFill="1" applyAlignment="1">
      <alignment horizontal="center"/>
    </xf>
    <xf numFmtId="0" fontId="3" fillId="0" borderId="0" xfId="0" applyNumberFormat="1" applyFont="1"/>
    <xf numFmtId="0" fontId="5" fillId="3" borderId="6" xfId="0" applyNumberFormat="1" applyFont="1" applyFill="1" applyBorder="1"/>
    <xf numFmtId="0" fontId="3" fillId="3" borderId="18" xfId="0" applyNumberFormat="1" applyFont="1" applyFill="1" applyBorder="1"/>
    <xf numFmtId="0" fontId="3" fillId="3" borderId="34" xfId="0" applyNumberFormat="1" applyFont="1" applyFill="1" applyBorder="1"/>
    <xf numFmtId="0" fontId="3" fillId="0" borderId="1" xfId="0" applyNumberFormat="1" applyFont="1" applyBorder="1"/>
    <xf numFmtId="0" fontId="3" fillId="0" borderId="32" xfId="0" applyNumberFormat="1" applyFont="1" applyBorder="1"/>
    <xf numFmtId="0" fontId="4" fillId="0" borderId="0" xfId="1" applyNumberFormat="1" applyFont="1" applyFill="1" applyBorder="1" applyAlignment="1">
      <alignment wrapText="1"/>
    </xf>
    <xf numFmtId="0" fontId="5" fillId="0" borderId="0" xfId="3" applyNumberFormat="1" applyFont="1" applyBorder="1"/>
    <xf numFmtId="0" fontId="4" fillId="0" borderId="0" xfId="0" applyNumberFormat="1" applyFont="1" applyBorder="1" applyAlignment="1">
      <alignment horizontal="left" vertical="top" wrapText="1"/>
    </xf>
    <xf numFmtId="0" fontId="3" fillId="0" borderId="0" xfId="3" applyNumberFormat="1" applyFont="1" applyBorder="1"/>
    <xf numFmtId="0" fontId="4" fillId="0" borderId="0" xfId="0" applyNumberFormat="1" applyFont="1" applyBorder="1"/>
    <xf numFmtId="0" fontId="3" fillId="0" borderId="1" xfId="0" applyNumberFormat="1" applyFont="1" applyFill="1" applyBorder="1"/>
    <xf numFmtId="0" fontId="4" fillId="0" borderId="0" xfId="0" applyNumberFormat="1" applyFont="1" applyFill="1" applyBorder="1" applyAlignment="1">
      <alignment horizontal="left" vertical="top" wrapText="1"/>
    </xf>
    <xf numFmtId="0" fontId="3" fillId="0" borderId="0" xfId="0" applyNumberFormat="1" applyFont="1" applyBorder="1"/>
    <xf numFmtId="0" fontId="5" fillId="0" borderId="1" xfId="0" applyNumberFormat="1" applyFont="1" applyBorder="1"/>
    <xf numFmtId="0" fontId="5" fillId="0" borderId="32" xfId="0" applyNumberFormat="1" applyFont="1" applyBorder="1"/>
    <xf numFmtId="0" fontId="5" fillId="0" borderId="1" xfId="1" applyNumberFormat="1" applyFont="1" applyBorder="1"/>
    <xf numFmtId="0" fontId="5" fillId="0" borderId="32" xfId="1" applyNumberFormat="1" applyFont="1" applyBorder="1"/>
    <xf numFmtId="0" fontId="5" fillId="0" borderId="0" xfId="0" applyNumberFormat="1" applyFont="1" applyBorder="1"/>
    <xf numFmtId="0" fontId="5" fillId="0" borderId="32" xfId="3" applyNumberFormat="1" applyFont="1" applyBorder="1"/>
    <xf numFmtId="0" fontId="5" fillId="3" borderId="37" xfId="0" applyNumberFormat="1" applyFont="1" applyFill="1" applyBorder="1"/>
    <xf numFmtId="0" fontId="3" fillId="3" borderId="39" xfId="0" applyNumberFormat="1" applyFont="1" applyFill="1" applyBorder="1"/>
    <xf numFmtId="0" fontId="3" fillId="3" borderId="40" xfId="0" applyNumberFormat="1" applyFont="1" applyFill="1" applyBorder="1"/>
    <xf numFmtId="0" fontId="3" fillId="0" borderId="2" xfId="0" applyNumberFormat="1" applyFont="1" applyBorder="1"/>
    <xf numFmtId="0" fontId="3" fillId="0" borderId="35" xfId="0" applyNumberFormat="1" applyFont="1" applyBorder="1"/>
    <xf numFmtId="0" fontId="5" fillId="0" borderId="0" xfId="0" applyNumberFormat="1" applyFont="1"/>
    <xf numFmtId="0" fontId="3" fillId="0" borderId="0" xfId="0" applyNumberFormat="1" applyFont="1" applyBorder="1" applyAlignment="1">
      <alignment horizontal="left" vertical="top" wrapText="1"/>
    </xf>
    <xf numFmtId="0" fontId="3" fillId="0" borderId="0" xfId="0" applyNumberFormat="1" applyFont="1" applyFill="1" applyBorder="1"/>
    <xf numFmtId="0" fontId="5" fillId="0" borderId="3" xfId="0" applyNumberFormat="1" applyFont="1" applyBorder="1" applyAlignment="1">
      <alignment wrapText="1"/>
    </xf>
    <xf numFmtId="0" fontId="5" fillId="0" borderId="4" xfId="0" applyNumberFormat="1" applyFont="1" applyBorder="1"/>
    <xf numFmtId="0" fontId="5" fillId="0" borderId="33" xfId="0" applyNumberFormat="1" applyFont="1" applyBorder="1"/>
    <xf numFmtId="0" fontId="9" fillId="0" borderId="0" xfId="0" applyNumberFormat="1" applyFont="1" applyBorder="1"/>
    <xf numFmtId="0" fontId="5" fillId="0" borderId="3" xfId="3" applyNumberFormat="1" applyFont="1" applyBorder="1"/>
    <xf numFmtId="0" fontId="3" fillId="0" borderId="4" xfId="0" applyNumberFormat="1" applyFont="1" applyBorder="1"/>
    <xf numFmtId="0" fontId="3" fillId="0" borderId="33" xfId="0" applyNumberFormat="1" applyFont="1" applyBorder="1"/>
    <xf numFmtId="0" fontId="5" fillId="2" borderId="2" xfId="0" applyNumberFormat="1" applyFont="1" applyFill="1" applyBorder="1" applyAlignment="1">
      <alignment horizontal="center" wrapText="1"/>
    </xf>
    <xf numFmtId="0" fontId="7" fillId="0" borderId="12" xfId="0" applyNumberFormat="1" applyFont="1" applyBorder="1" applyAlignment="1">
      <alignment horizontal="center" vertical="center" wrapText="1"/>
    </xf>
    <xf numFmtId="0" fontId="0" fillId="0" borderId="0" xfId="0" applyNumberFormat="1" applyFill="1" applyBorder="1"/>
    <xf numFmtId="0" fontId="0" fillId="0" borderId="0" xfId="0" applyNumberFormat="1" applyBorder="1"/>
    <xf numFmtId="0" fontId="0" fillId="0" borderId="0" xfId="0" applyNumberFormat="1"/>
    <xf numFmtId="0" fontId="5" fillId="2" borderId="1"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3" fillId="0" borderId="19" xfId="0" applyNumberFormat="1" applyFont="1" applyBorder="1" applyAlignment="1">
      <alignment horizontal="center" vertical="center" wrapText="1"/>
    </xf>
    <xf numFmtId="0" fontId="5" fillId="2" borderId="18" xfId="0" applyNumberFormat="1" applyFont="1" applyFill="1" applyBorder="1" applyAlignment="1">
      <alignment horizontal="center" wrapText="1"/>
    </xf>
    <xf numFmtId="0" fontId="6" fillId="0" borderId="0" xfId="0" applyNumberFormat="1" applyFont="1" applyFill="1" applyBorder="1"/>
    <xf numFmtId="0" fontId="3" fillId="0" borderId="0" xfId="0" quotePrefix="1" applyNumberFormat="1" applyFont="1" applyFill="1" applyAlignment="1" applyProtection="1">
      <alignment horizontal="left"/>
    </xf>
    <xf numFmtId="0" fontId="1" fillId="0" borderId="0" xfId="0" applyNumberFormat="1" applyFont="1"/>
    <xf numFmtId="0" fontId="7" fillId="0" borderId="0" xfId="0" applyNumberFormat="1" applyFont="1" applyBorder="1"/>
    <xf numFmtId="0" fontId="7" fillId="0" borderId="0" xfId="0" applyNumberFormat="1" applyFont="1" applyFill="1" applyBorder="1"/>
    <xf numFmtId="0" fontId="1" fillId="0" borderId="0" xfId="0" applyNumberFormat="1" applyFont="1" applyFill="1" applyBorder="1"/>
    <xf numFmtId="0" fontId="1" fillId="0" borderId="0" xfId="0" applyNumberFormat="1" applyFont="1" applyBorder="1"/>
    <xf numFmtId="0" fontId="0" fillId="0" borderId="24" xfId="0" applyNumberFormat="1" applyBorder="1"/>
    <xf numFmtId="0" fontId="1" fillId="0" borderId="22" xfId="0" applyNumberFormat="1" applyFont="1" applyBorder="1"/>
    <xf numFmtId="0" fontId="7" fillId="6" borderId="22" xfId="0" applyNumberFormat="1" applyFont="1" applyFill="1" applyBorder="1"/>
    <xf numFmtId="0" fontId="12" fillId="0" borderId="0" xfId="0" applyNumberFormat="1" applyFont="1"/>
    <xf numFmtId="0" fontId="7" fillId="0" borderId="0" xfId="0" applyNumberFormat="1" applyFont="1"/>
    <xf numFmtId="0" fontId="4" fillId="0" borderId="0" xfId="0" applyNumberFormat="1" applyFont="1"/>
    <xf numFmtId="0" fontId="8" fillId="0" borderId="0" xfId="0" applyNumberFormat="1" applyFont="1" applyBorder="1" applyAlignment="1">
      <alignment horizontal="center" vertical="center" wrapText="1"/>
    </xf>
    <xf numFmtId="0" fontId="4" fillId="0" borderId="0" xfId="0" applyNumberFormat="1" applyFont="1" applyFill="1" applyBorder="1"/>
    <xf numFmtId="0" fontId="5" fillId="2" borderId="39" xfId="0" applyNumberFormat="1" applyFont="1" applyFill="1" applyBorder="1" applyAlignment="1">
      <alignment horizontal="center" wrapText="1"/>
    </xf>
    <xf numFmtId="0" fontId="5" fillId="2" borderId="40" xfId="0" applyNumberFormat="1" applyFont="1" applyFill="1" applyBorder="1" applyAlignment="1">
      <alignment horizontal="center" wrapText="1"/>
    </xf>
    <xf numFmtId="0" fontId="5" fillId="2" borderId="32" xfId="0" applyNumberFormat="1" applyFont="1" applyFill="1" applyBorder="1" applyAlignment="1">
      <alignment horizontal="center" wrapText="1"/>
    </xf>
    <xf numFmtId="0" fontId="5" fillId="2" borderId="4" xfId="0" applyNumberFormat="1" applyFont="1" applyFill="1" applyBorder="1" applyAlignment="1">
      <alignment horizontal="center" wrapText="1"/>
    </xf>
    <xf numFmtId="0" fontId="5" fillId="2" borderId="34" xfId="0" applyNumberFormat="1" applyFont="1" applyFill="1" applyBorder="1" applyAlignment="1">
      <alignment horizontal="center" wrapText="1"/>
    </xf>
    <xf numFmtId="0" fontId="5" fillId="3" borderId="8" xfId="0" applyNumberFormat="1" applyFont="1" applyFill="1" applyBorder="1" applyAlignment="1">
      <alignment horizontal="center" wrapText="1"/>
    </xf>
    <xf numFmtId="0" fontId="5" fillId="3" borderId="31" xfId="0" applyNumberFormat="1" applyFont="1" applyFill="1" applyBorder="1" applyAlignment="1">
      <alignment horizontal="center" wrapText="1"/>
    </xf>
    <xf numFmtId="0" fontId="4" fillId="3" borderId="0" xfId="0" applyNumberFormat="1" applyFont="1" applyFill="1" applyBorder="1"/>
    <xf numFmtId="0" fontId="5" fillId="0" borderId="2" xfId="0" applyNumberFormat="1" applyFont="1" applyBorder="1" applyAlignment="1">
      <alignment horizontal="center"/>
    </xf>
    <xf numFmtId="0" fontId="5" fillId="0" borderId="35" xfId="0" applyNumberFormat="1" applyFont="1" applyBorder="1" applyAlignment="1">
      <alignment horizontal="center"/>
    </xf>
    <xf numFmtId="0" fontId="5" fillId="0" borderId="1" xfId="0" applyNumberFormat="1" applyFont="1" applyFill="1" applyBorder="1"/>
    <xf numFmtId="0" fontId="5" fillId="0" borderId="32" xfId="0" applyNumberFormat="1" applyFont="1" applyFill="1" applyBorder="1"/>
    <xf numFmtId="0" fontId="5" fillId="0" borderId="1" xfId="3" applyNumberFormat="1" applyFont="1" applyBorder="1" applyAlignment="1">
      <alignment horizontal="center"/>
    </xf>
    <xf numFmtId="0" fontId="5" fillId="0" borderId="32" xfId="3" applyNumberFormat="1" applyFont="1" applyBorder="1" applyAlignment="1">
      <alignment horizontal="center"/>
    </xf>
    <xf numFmtId="0" fontId="5" fillId="0" borderId="0" xfId="3" applyNumberFormat="1" applyFont="1" applyFill="1" applyBorder="1"/>
    <xf numFmtId="0" fontId="5" fillId="3" borderId="7" xfId="0" applyNumberFormat="1" applyFont="1" applyFill="1" applyBorder="1"/>
    <xf numFmtId="0" fontId="5" fillId="3" borderId="8" xfId="0" applyNumberFormat="1" applyFont="1" applyFill="1" applyBorder="1" applyAlignment="1">
      <alignment horizontal="center"/>
    </xf>
    <xf numFmtId="0" fontId="5" fillId="3" borderId="31" xfId="0" applyNumberFormat="1" applyFont="1" applyFill="1" applyBorder="1" applyAlignment="1">
      <alignment horizontal="center"/>
    </xf>
    <xf numFmtId="0" fontId="5" fillId="0" borderId="1" xfId="0" applyNumberFormat="1" applyFont="1" applyBorder="1" applyAlignment="1">
      <alignment horizontal="center"/>
    </xf>
    <xf numFmtId="0" fontId="5" fillId="0" borderId="32" xfId="0" applyNumberFormat="1" applyFont="1" applyBorder="1" applyAlignment="1">
      <alignment horizontal="center"/>
    </xf>
    <xf numFmtId="0" fontId="5" fillId="0" borderId="36" xfId="0" applyNumberFormat="1" applyFont="1" applyBorder="1" applyAlignment="1">
      <alignment horizontal="center"/>
    </xf>
    <xf numFmtId="0" fontId="9" fillId="0" borderId="3" xfId="3" applyNumberFormat="1" applyFont="1" applyFill="1" applyBorder="1"/>
    <xf numFmtId="0" fontId="4" fillId="0" borderId="0" xfId="3" applyNumberFormat="1" applyFont="1" applyFill="1" applyBorder="1"/>
    <xf numFmtId="0" fontId="4" fillId="0" borderId="0" xfId="3" applyNumberFormat="1" applyFont="1" applyBorder="1"/>
    <xf numFmtId="0" fontId="5" fillId="0" borderId="0" xfId="0" applyNumberFormat="1" applyFont="1" applyBorder="1" applyAlignment="1">
      <alignment horizontal="center"/>
    </xf>
    <xf numFmtId="168" fontId="5" fillId="0" borderId="4" xfId="1" applyNumberFormat="1" applyFont="1" applyBorder="1" applyAlignment="1">
      <alignment horizontal="center"/>
    </xf>
    <xf numFmtId="168" fontId="5" fillId="0" borderId="33" xfId="1" applyNumberFormat="1" applyFont="1" applyBorder="1" applyAlignment="1">
      <alignment horizontal="center"/>
    </xf>
    <xf numFmtId="0" fontId="5" fillId="0" borderId="41" xfId="0" applyNumberFormat="1" applyFont="1" applyBorder="1" applyAlignment="1">
      <alignment horizontal="left"/>
    </xf>
    <xf numFmtId="0" fontId="5" fillId="0" borderId="30" xfId="0" applyNumberFormat="1" applyFont="1" applyBorder="1" applyAlignment="1">
      <alignment horizontal="left" vertical="center" wrapText="1"/>
    </xf>
    <xf numFmtId="0" fontId="5" fillId="0" borderId="43" xfId="3" applyNumberFormat="1" applyFont="1" applyBorder="1" applyAlignment="1">
      <alignment horizontal="left"/>
    </xf>
    <xf numFmtId="0" fontId="5" fillId="0" borderId="23" xfId="3" applyNumberFormat="1" applyFont="1" applyBorder="1" applyAlignment="1">
      <alignment horizontal="left" vertical="center" wrapText="1"/>
    </xf>
    <xf numFmtId="0" fontId="5" fillId="0" borderId="44" xfId="0" applyNumberFormat="1" applyFont="1" applyBorder="1" applyAlignment="1">
      <alignment horizontal="left"/>
    </xf>
    <xf numFmtId="0" fontId="5" fillId="0" borderId="17" xfId="0" applyNumberFormat="1" applyFont="1" applyBorder="1" applyAlignment="1">
      <alignment horizontal="left" vertical="center" wrapText="1"/>
    </xf>
    <xf numFmtId="0" fontId="9" fillId="5" borderId="9" xfId="0" applyNumberFormat="1" applyFont="1" applyFill="1" applyBorder="1" applyAlignment="1">
      <alignment horizontal="center"/>
    </xf>
    <xf numFmtId="0" fontId="9" fillId="5" borderId="9" xfId="0" applyNumberFormat="1" applyFont="1" applyFill="1" applyBorder="1" applyAlignment="1">
      <alignment horizontal="center" wrapText="1"/>
    </xf>
    <xf numFmtId="0" fontId="9" fillId="5" borderId="45" xfId="0" applyNumberFormat="1" applyFont="1" applyFill="1" applyBorder="1" applyAlignment="1">
      <alignment horizontal="center"/>
    </xf>
    <xf numFmtId="0" fontId="4" fillId="0" borderId="0" xfId="0" applyNumberFormat="1" applyFont="1" applyBorder="1" applyAlignment="1">
      <alignment vertical="top"/>
    </xf>
    <xf numFmtId="0" fontId="3"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5" xfId="1" applyNumberFormat="1" applyFont="1" applyFill="1" applyBorder="1" applyAlignment="1">
      <alignment horizontal="left" vertical="top" wrapText="1"/>
    </xf>
    <xf numFmtId="0" fontId="4" fillId="0" borderId="0" xfId="1" applyNumberFormat="1" applyFont="1" applyFill="1" applyBorder="1" applyAlignment="1">
      <alignment horizontal="left" vertical="top" wrapText="1"/>
    </xf>
    <xf numFmtId="0" fontId="3" fillId="0" borderId="0" xfId="0" applyFont="1" applyAlignment="1">
      <alignment horizontal="right" vertical="top"/>
    </xf>
    <xf numFmtId="0" fontId="12" fillId="0" borderId="0" xfId="0" applyNumberFormat="1" applyFont="1" applyBorder="1" applyAlignment="1">
      <alignment horizontal="right" vertical="top"/>
    </xf>
    <xf numFmtId="0" fontId="3" fillId="0" borderId="0" xfId="0" applyFont="1" applyAlignment="1">
      <alignment vertical="center" wrapText="1"/>
    </xf>
    <xf numFmtId="0" fontId="5" fillId="0" borderId="3" xfId="0" applyFont="1" applyBorder="1"/>
    <xf numFmtId="0" fontId="5" fillId="0" borderId="3" xfId="0" applyNumberFormat="1" applyFont="1" applyBorder="1" applyAlignment="1"/>
    <xf numFmtId="0" fontId="3" fillId="0" borderId="0" xfId="0" applyFont="1" applyBorder="1" applyAlignment="1">
      <alignment horizontal="left"/>
    </xf>
    <xf numFmtId="0" fontId="0" fillId="0" borderId="25" xfId="0" applyNumberFormat="1" applyFill="1" applyBorder="1" applyAlignment="1">
      <alignment horizontal="center" vertical="center" textRotation="90"/>
    </xf>
    <xf numFmtId="0" fontId="5" fillId="0" borderId="30" xfId="0" applyNumberFormat="1" applyFont="1" applyBorder="1" applyAlignment="1">
      <alignment wrapText="1"/>
    </xf>
    <xf numFmtId="165" fontId="3" fillId="0" borderId="1" xfId="1" applyNumberFormat="1" applyFont="1" applyBorder="1"/>
    <xf numFmtId="165" fontId="3" fillId="0" borderId="32" xfId="1" applyNumberFormat="1" applyFont="1" applyBorder="1"/>
    <xf numFmtId="165" fontId="3" fillId="0" borderId="4" xfId="1" applyNumberFormat="1" applyFont="1" applyBorder="1"/>
    <xf numFmtId="165" fontId="3" fillId="0" borderId="33" xfId="1" applyNumberFormat="1" applyFont="1" applyBorder="1"/>
    <xf numFmtId="165" fontId="3" fillId="0" borderId="0" xfId="1" applyNumberFormat="1" applyFont="1" applyBorder="1"/>
    <xf numFmtId="165" fontId="5" fillId="0" borderId="32" xfId="1" applyNumberFormat="1" applyFont="1" applyBorder="1"/>
    <xf numFmtId="0" fontId="3" fillId="3" borderId="8" xfId="0" applyNumberFormat="1" applyFont="1" applyFill="1" applyBorder="1"/>
    <xf numFmtId="165" fontId="5" fillId="0" borderId="33" xfId="0" applyNumberFormat="1" applyFont="1" applyBorder="1"/>
    <xf numFmtId="165" fontId="0" fillId="0" borderId="2" xfId="1" applyNumberFormat="1" applyFont="1" applyFill="1" applyBorder="1"/>
    <xf numFmtId="165" fontId="0" fillId="0" borderId="1" xfId="1" applyNumberFormat="1" applyFont="1" applyFill="1" applyBorder="1"/>
    <xf numFmtId="165" fontId="0" fillId="0" borderId="18" xfId="1" applyNumberFormat="1" applyFont="1" applyBorder="1"/>
    <xf numFmtId="165" fontId="0" fillId="0" borderId="19" xfId="1" applyNumberFormat="1" applyFont="1" applyFill="1" applyBorder="1"/>
    <xf numFmtId="165" fontId="0" fillId="0" borderId="19" xfId="1" applyNumberFormat="1" applyFont="1" applyBorder="1"/>
    <xf numFmtId="0" fontId="0" fillId="0" borderId="2" xfId="0" applyNumberFormat="1" applyBorder="1"/>
    <xf numFmtId="165" fontId="0" fillId="0" borderId="1" xfId="1" applyNumberFormat="1" applyFont="1" applyBorder="1"/>
    <xf numFmtId="165" fontId="7" fillId="6" borderId="19" xfId="1" applyNumberFormat="1" applyFont="1" applyFill="1" applyBorder="1"/>
    <xf numFmtId="165" fontId="5" fillId="0" borderId="2" xfId="1" applyNumberFormat="1" applyFont="1" applyBorder="1" applyAlignment="1">
      <alignment horizontal="center"/>
    </xf>
    <xf numFmtId="165" fontId="5" fillId="0" borderId="1" xfId="1" applyNumberFormat="1" applyFont="1" applyBorder="1" applyAlignment="1">
      <alignment horizontal="center"/>
    </xf>
    <xf numFmtId="165" fontId="5" fillId="0" borderId="1" xfId="1" applyNumberFormat="1" applyFont="1" applyFill="1" applyBorder="1"/>
    <xf numFmtId="165" fontId="5" fillId="3" borderId="8" xfId="1" applyNumberFormat="1" applyFont="1" applyFill="1" applyBorder="1" applyAlignment="1">
      <alignment horizontal="center"/>
    </xf>
    <xf numFmtId="165" fontId="5" fillId="0" borderId="4" xfId="1" applyNumberFormat="1" applyFont="1" applyBorder="1" applyAlignment="1">
      <alignment horizontal="center"/>
    </xf>
    <xf numFmtId="165" fontId="5" fillId="0" borderId="0" xfId="1" applyNumberFormat="1" applyFont="1" applyBorder="1" applyAlignment="1">
      <alignment horizontal="center"/>
    </xf>
    <xf numFmtId="169" fontId="5" fillId="0" borderId="4" xfId="1" applyNumberFormat="1" applyFont="1" applyBorder="1" applyAlignment="1">
      <alignment horizontal="center"/>
    </xf>
    <xf numFmtId="169" fontId="5" fillId="0" borderId="33" xfId="1" applyNumberFormat="1" applyFont="1" applyBorder="1" applyAlignment="1">
      <alignment horizontal="center"/>
    </xf>
    <xf numFmtId="165" fontId="0" fillId="0" borderId="16" xfId="1" applyNumberFormat="1" applyFont="1" applyFill="1" applyBorder="1"/>
    <xf numFmtId="165" fontId="3" fillId="0" borderId="16" xfId="1" applyNumberFormat="1" applyFont="1" applyBorder="1"/>
    <xf numFmtId="165" fontId="3" fillId="0" borderId="15" xfId="1" applyNumberFormat="1" applyFont="1" applyBorder="1"/>
    <xf numFmtId="165" fontId="3" fillId="0" borderId="2" xfId="1" applyNumberFormat="1" applyFont="1" applyBorder="1"/>
    <xf numFmtId="43" fontId="3" fillId="0" borderId="0" xfId="0" applyNumberFormat="1" applyFont="1"/>
    <xf numFmtId="0" fontId="3" fillId="3" borderId="31" xfId="0" applyNumberFormat="1" applyFont="1" applyFill="1" applyBorder="1"/>
    <xf numFmtId="0" fontId="0" fillId="0" borderId="24" xfId="0" applyNumberFormat="1" applyBorder="1"/>
    <xf numFmtId="0" fontId="8" fillId="0" borderId="0" xfId="0" applyNumberFormat="1" applyFont="1" applyBorder="1" applyAlignment="1">
      <alignment horizontal="right" vertical="center" wrapText="1"/>
    </xf>
    <xf numFmtId="0" fontId="5" fillId="2" borderId="4" xfId="0" applyNumberFormat="1" applyFont="1" applyFill="1" applyBorder="1" applyAlignment="1">
      <alignment horizontal="right" wrapText="1"/>
    </xf>
    <xf numFmtId="0" fontId="5" fillId="3" borderId="8" xfId="0" applyNumberFormat="1" applyFont="1" applyFill="1" applyBorder="1" applyAlignment="1">
      <alignment horizontal="right" wrapText="1"/>
    </xf>
    <xf numFmtId="0" fontId="5" fillId="0" borderId="2" xfId="0" applyNumberFormat="1" applyFont="1" applyBorder="1" applyAlignment="1">
      <alignment horizontal="right"/>
    </xf>
    <xf numFmtId="0" fontId="5" fillId="0" borderId="1" xfId="0" applyNumberFormat="1" applyFont="1" applyFill="1" applyBorder="1" applyAlignment="1">
      <alignment horizontal="right"/>
    </xf>
    <xf numFmtId="0" fontId="5" fillId="0" borderId="1" xfId="3" applyNumberFormat="1" applyFont="1" applyBorder="1" applyAlignment="1">
      <alignment horizontal="right"/>
    </xf>
    <xf numFmtId="0" fontId="5" fillId="3" borderId="8" xfId="0" applyNumberFormat="1" applyFont="1" applyFill="1" applyBorder="1" applyAlignment="1">
      <alignment horizontal="right"/>
    </xf>
    <xf numFmtId="0" fontId="5" fillId="0" borderId="1" xfId="0" applyNumberFormat="1" applyFont="1" applyBorder="1" applyAlignment="1">
      <alignment horizontal="right"/>
    </xf>
    <xf numFmtId="1" fontId="5" fillId="0" borderId="1" xfId="3" applyNumberFormat="1" applyFont="1" applyBorder="1" applyAlignment="1">
      <alignment horizontal="right"/>
    </xf>
    <xf numFmtId="0" fontId="5" fillId="0" borderId="18" xfId="3" applyNumberFormat="1" applyFont="1" applyBorder="1" applyAlignment="1">
      <alignment horizontal="right"/>
    </xf>
    <xf numFmtId="0" fontId="5" fillId="0" borderId="4" xfId="0" applyNumberFormat="1" applyFont="1" applyBorder="1" applyAlignment="1">
      <alignment horizontal="right"/>
    </xf>
    <xf numFmtId="0" fontId="5" fillId="0" borderId="0" xfId="0" applyNumberFormat="1" applyFont="1" applyBorder="1" applyAlignment="1">
      <alignment horizontal="right"/>
    </xf>
    <xf numFmtId="0" fontId="3" fillId="0" borderId="0" xfId="0" applyNumberFormat="1" applyFont="1" applyAlignment="1">
      <alignment horizontal="right"/>
    </xf>
    <xf numFmtId="165" fontId="3" fillId="0" borderId="0" xfId="0" applyNumberFormat="1" applyFont="1" applyFill="1"/>
    <xf numFmtId="165" fontId="3" fillId="0" borderId="1" xfId="1" applyNumberFormat="1" applyFont="1" applyFill="1" applyBorder="1"/>
    <xf numFmtId="165" fontId="5" fillId="0" borderId="4" xfId="1" applyNumberFormat="1" applyFont="1" applyBorder="1"/>
    <xf numFmtId="165" fontId="5" fillId="0" borderId="33" xfId="1" applyNumberFormat="1" applyFont="1" applyBorder="1"/>
    <xf numFmtId="165" fontId="0" fillId="0" borderId="19" xfId="0" applyNumberFormat="1" applyBorder="1"/>
    <xf numFmtId="165" fontId="0" fillId="0" borderId="22" xfId="1" applyNumberFormat="1" applyFont="1" applyBorder="1"/>
    <xf numFmtId="165" fontId="0" fillId="0" borderId="20" xfId="1" applyNumberFormat="1" applyFont="1" applyBorder="1"/>
    <xf numFmtId="0" fontId="5" fillId="3" borderId="30" xfId="0" applyNumberFormat="1" applyFont="1" applyFill="1" applyBorder="1"/>
    <xf numFmtId="0" fontId="3" fillId="3" borderId="1" xfId="0" applyNumberFormat="1" applyFont="1" applyFill="1" applyBorder="1"/>
    <xf numFmtId="0" fontId="3" fillId="8" borderId="10" xfId="0" applyNumberFormat="1" applyFont="1" applyFill="1" applyBorder="1"/>
    <xf numFmtId="0" fontId="3" fillId="8" borderId="26" xfId="0" applyNumberFormat="1" applyFont="1" applyFill="1" applyBorder="1"/>
    <xf numFmtId="165" fontId="3" fillId="8" borderId="9" xfId="1" applyNumberFormat="1" applyFont="1" applyFill="1" applyBorder="1"/>
    <xf numFmtId="165" fontId="3" fillId="8" borderId="9" xfId="1" applyNumberFormat="1" applyFont="1" applyFill="1" applyBorder="1" applyAlignment="1">
      <alignment horizontal="right"/>
    </xf>
    <xf numFmtId="165" fontId="3" fillId="8" borderId="45" xfId="1" applyNumberFormat="1" applyFont="1" applyFill="1" applyBorder="1"/>
    <xf numFmtId="0" fontId="3" fillId="9" borderId="36" xfId="0" applyNumberFormat="1" applyFont="1" applyFill="1" applyBorder="1" applyAlignment="1">
      <alignment horizontal="center" vertical="center" textRotation="90"/>
    </xf>
    <xf numFmtId="0" fontId="5" fillId="7" borderId="0" xfId="0" applyNumberFormat="1" applyFont="1" applyFill="1" applyBorder="1"/>
    <xf numFmtId="165" fontId="5" fillId="7" borderId="1" xfId="1" applyNumberFormat="1" applyFont="1" applyFill="1" applyBorder="1"/>
    <xf numFmtId="165" fontId="5" fillId="7" borderId="32" xfId="1" applyNumberFormat="1" applyFont="1" applyFill="1" applyBorder="1"/>
    <xf numFmtId="0" fontId="3" fillId="7" borderId="0" xfId="0" applyNumberFormat="1" applyFont="1" applyFill="1"/>
    <xf numFmtId="0" fontId="12" fillId="0" borderId="0" xfId="0" applyFont="1" applyAlignment="1">
      <alignment horizontal="right" vertical="top"/>
    </xf>
    <xf numFmtId="0" fontId="3" fillId="0" borderId="0" xfId="1" applyNumberFormat="1" applyFont="1" applyFill="1" applyBorder="1" applyAlignment="1">
      <alignment horizontal="left" vertical="top" wrapText="1"/>
    </xf>
    <xf numFmtId="165" fontId="3" fillId="0" borderId="0" xfId="0" applyNumberFormat="1" applyFont="1"/>
    <xf numFmtId="43" fontId="3" fillId="0" borderId="0" xfId="1" applyFont="1"/>
    <xf numFmtId="165" fontId="5" fillId="0" borderId="0" xfId="0" applyNumberFormat="1" applyFont="1"/>
    <xf numFmtId="0" fontId="3" fillId="0" borderId="0" xfId="0" applyNumberFormat="1" applyFont="1" applyAlignment="1">
      <alignment horizontal="left"/>
    </xf>
    <xf numFmtId="0" fontId="3" fillId="0" borderId="0" xfId="0" applyNumberFormat="1" applyFont="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Alignment="1">
      <alignment horizontal="left"/>
    </xf>
    <xf numFmtId="0" fontId="1" fillId="0" borderId="0" xfId="0" applyNumberFormat="1" applyFont="1" applyFill="1" applyBorder="1" applyAlignment="1">
      <alignment horizontal="left"/>
    </xf>
    <xf numFmtId="0" fontId="1" fillId="0" borderId="0" xfId="0" applyNumberFormat="1" applyFont="1" applyAlignment="1">
      <alignment horizontal="left"/>
    </xf>
    <xf numFmtId="0" fontId="0" fillId="0" borderId="0" xfId="0" applyNumberFormat="1" applyAlignment="1">
      <alignment horizontal="left"/>
    </xf>
    <xf numFmtId="0" fontId="0" fillId="0" borderId="24" xfId="0" applyNumberFormat="1" applyBorder="1" applyAlignment="1">
      <alignment horizontal="left"/>
    </xf>
    <xf numFmtId="0" fontId="7" fillId="6" borderId="24" xfId="0" applyNumberFormat="1" applyFont="1" applyFill="1" applyBorder="1" applyAlignment="1">
      <alignment horizontal="left"/>
    </xf>
    <xf numFmtId="0" fontId="3" fillId="0" borderId="19" xfId="0" applyNumberFormat="1" applyFont="1" applyBorder="1" applyAlignment="1">
      <alignment horizontal="left" wrapText="1"/>
    </xf>
    <xf numFmtId="0" fontId="20" fillId="0" borderId="0" xfId="0" applyFont="1" applyAlignment="1">
      <alignment vertical="center"/>
    </xf>
    <xf numFmtId="165" fontId="3" fillId="0" borderId="32" xfId="1" applyNumberFormat="1" applyFont="1" applyFill="1" applyBorder="1"/>
    <xf numFmtId="0" fontId="0" fillId="0" borderId="24" xfId="0" applyNumberFormat="1" applyBorder="1"/>
    <xf numFmtId="0" fontId="3" fillId="0" borderId="0" xfId="0" applyFont="1" applyAlignment="1">
      <alignment vertical="center"/>
    </xf>
    <xf numFmtId="0" fontId="5" fillId="6" borderId="28" xfId="0" applyNumberFormat="1" applyFont="1" applyFill="1" applyBorder="1" applyAlignment="1">
      <alignment horizontal="center" vertical="center" textRotation="90"/>
    </xf>
    <xf numFmtId="0" fontId="0" fillId="6" borderId="27" xfId="0" applyNumberFormat="1" applyFill="1" applyBorder="1" applyAlignment="1">
      <alignment horizontal="center" vertical="center" textRotation="90"/>
    </xf>
    <xf numFmtId="0" fontId="0" fillId="6" borderId="25" xfId="0" applyNumberFormat="1" applyFill="1" applyBorder="1" applyAlignment="1">
      <alignment horizontal="center" vertical="center" textRotation="90"/>
    </xf>
    <xf numFmtId="0" fontId="5" fillId="3" borderId="28" xfId="0" applyNumberFormat="1" applyFont="1" applyFill="1" applyBorder="1" applyAlignment="1">
      <alignment horizontal="center" vertical="center" textRotation="90"/>
    </xf>
    <xf numFmtId="0" fontId="5" fillId="3" borderId="27" xfId="0" applyNumberFormat="1" applyFont="1" applyFill="1" applyBorder="1" applyAlignment="1">
      <alignment horizontal="center" vertical="center" textRotation="90"/>
    </xf>
    <xf numFmtId="0" fontId="5" fillId="3" borderId="25" xfId="0" applyNumberFormat="1" applyFont="1" applyFill="1" applyBorder="1" applyAlignment="1">
      <alignment horizontal="center" vertical="center" textRotation="90"/>
    </xf>
    <xf numFmtId="0" fontId="8" fillId="0" borderId="28" xfId="0" applyNumberFormat="1" applyFont="1" applyBorder="1" applyAlignment="1">
      <alignment horizontal="center" vertical="center" wrapText="1"/>
    </xf>
    <xf numFmtId="0" fontId="8" fillId="0" borderId="38"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41"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wrapText="1"/>
    </xf>
    <xf numFmtId="0" fontId="8" fillId="0" borderId="12"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5" fillId="6" borderId="27" xfId="0" applyNumberFormat="1" applyFont="1" applyFill="1" applyBorder="1" applyAlignment="1">
      <alignment horizontal="center" vertical="center" textRotation="90"/>
    </xf>
    <xf numFmtId="0" fontId="5" fillId="6" borderId="41" xfId="0" applyNumberFormat="1" applyFont="1" applyFill="1" applyBorder="1" applyAlignment="1">
      <alignment horizontal="center" vertical="center" textRotation="90"/>
    </xf>
    <xf numFmtId="0" fontId="1" fillId="0" borderId="22" xfId="0" applyNumberFormat="1" applyFont="1" applyFill="1" applyBorder="1"/>
    <xf numFmtId="0" fontId="1" fillId="0" borderId="24" xfId="0" applyNumberFormat="1" applyFont="1" applyFill="1" applyBorder="1"/>
    <xf numFmtId="0" fontId="0" fillId="0" borderId="22" xfId="0" applyNumberFormat="1" applyBorder="1"/>
    <xf numFmtId="0" fontId="0" fillId="0" borderId="24" xfId="0" applyNumberFormat="1" applyBorder="1"/>
    <xf numFmtId="0" fontId="8" fillId="0" borderId="20"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6" xfId="0" applyNumberFormat="1" applyFont="1" applyBorder="1" applyAlignment="1">
      <alignment horizontal="center" wrapText="1"/>
    </xf>
    <xf numFmtId="0" fontId="8" fillId="0" borderId="13" xfId="0" applyNumberFormat="1" applyFont="1" applyBorder="1" applyAlignment="1">
      <alignment horizontal="center" wrapText="1"/>
    </xf>
    <xf numFmtId="0" fontId="10" fillId="3" borderId="0" xfId="0" applyFont="1" applyFill="1" applyAlignment="1">
      <alignment horizontal="center"/>
    </xf>
    <xf numFmtId="0" fontId="9" fillId="3" borderId="28" xfId="0" applyFont="1" applyFill="1" applyBorder="1" applyAlignment="1">
      <alignment horizontal="center" vertical="center" textRotation="90"/>
    </xf>
    <xf numFmtId="0" fontId="9" fillId="3" borderId="27" xfId="0" applyFont="1" applyFill="1" applyBorder="1" applyAlignment="1">
      <alignment horizontal="center" vertical="center" textRotation="90"/>
    </xf>
    <xf numFmtId="0" fontId="9" fillId="3" borderId="25" xfId="0" applyFont="1" applyFill="1" applyBorder="1" applyAlignment="1">
      <alignment horizontal="center" vertical="center" textRotation="90"/>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9" xfId="0" applyFont="1" applyBorder="1" applyAlignment="1">
      <alignment horizontal="center" vertical="center" wrapText="1"/>
    </xf>
  </cellXfs>
  <cellStyles count="8">
    <cellStyle name="Comma" xfId="1" builtinId="3"/>
    <cellStyle name="Comma 2" xfId="2" xr:uid="{00000000-0005-0000-0000-000001000000}"/>
    <cellStyle name="Currency" xfId="3" builtinId="4"/>
    <cellStyle name="Normal" xfId="0" builtinId="0"/>
    <cellStyle name="Normal 2" xfId="4" xr:uid="{00000000-0005-0000-0000-000004000000}"/>
    <cellStyle name="Normal 3" xfId="5" xr:uid="{00000000-0005-0000-0000-000005000000}"/>
    <cellStyle name="Normal 4" xfId="6" xr:uid="{00000000-0005-0000-0000-000006000000}"/>
    <cellStyle name="Percent" xfId="7"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462"/>
  <sheetViews>
    <sheetView workbookViewId="0">
      <selection activeCell="H1" sqref="H1:H1048576"/>
    </sheetView>
  </sheetViews>
  <sheetFormatPr defaultColWidth="8.75" defaultRowHeight="13" x14ac:dyDescent="0.3"/>
  <cols>
    <col min="1" max="1" width="2.25" style="7" customWidth="1"/>
    <col min="2" max="2" width="44.0625" style="4" customWidth="1"/>
    <col min="3" max="3" width="13.25" style="11" customWidth="1"/>
    <col min="4" max="4" width="13.4375" style="11" customWidth="1"/>
    <col min="5" max="5" width="13.25" style="11" customWidth="1"/>
    <col min="6" max="7" width="13.4375" style="11" customWidth="1"/>
    <col min="8" max="41" width="8.75" style="8"/>
    <col min="42" max="16384" width="8.75" style="7"/>
  </cols>
  <sheetData>
    <row r="1" spans="1:41" ht="16" thickBot="1" x14ac:dyDescent="0.3">
      <c r="B1" s="7"/>
      <c r="C1" s="76"/>
      <c r="D1" s="76"/>
      <c r="E1" s="76"/>
      <c r="F1" s="76"/>
      <c r="G1" s="76"/>
    </row>
    <row r="2" spans="1:41" ht="31.5" customHeight="1" x14ac:dyDescent="0.3">
      <c r="A2" s="307" t="s">
        <v>102</v>
      </c>
      <c r="B2" s="308"/>
      <c r="C2" s="101" t="s">
        <v>18</v>
      </c>
      <c r="D2" s="101" t="s">
        <v>18</v>
      </c>
      <c r="E2" s="101" t="s">
        <v>18</v>
      </c>
      <c r="F2" s="101" t="s">
        <v>18</v>
      </c>
      <c r="G2" s="102" t="s">
        <v>18</v>
      </c>
    </row>
    <row r="3" spans="1:41" ht="12.75" customHeight="1" x14ac:dyDescent="0.3">
      <c r="A3" s="309"/>
      <c r="B3" s="310"/>
      <c r="C3" s="12" t="s">
        <v>43</v>
      </c>
      <c r="D3" s="12" t="s">
        <v>117</v>
      </c>
      <c r="E3" s="12" t="s">
        <v>118</v>
      </c>
      <c r="F3" s="12" t="s">
        <v>119</v>
      </c>
      <c r="G3" s="103" t="s">
        <v>120</v>
      </c>
    </row>
    <row r="4" spans="1:41" ht="14.25" customHeight="1" x14ac:dyDescent="0.3">
      <c r="A4" s="311"/>
      <c r="B4" s="312"/>
      <c r="C4" s="79"/>
      <c r="D4" s="79"/>
      <c r="E4" s="79"/>
      <c r="F4" s="79"/>
      <c r="G4" s="104"/>
    </row>
    <row r="5" spans="1:41" s="77" customFormat="1" ht="20.149999999999999" customHeight="1" x14ac:dyDescent="0.3">
      <c r="A5" s="197"/>
      <c r="B5" s="198" t="s">
        <v>98</v>
      </c>
      <c r="C5" s="86">
        <v>5.3999999999999999E-2</v>
      </c>
      <c r="D5" s="86">
        <v>5.3999999999999999E-2</v>
      </c>
      <c r="E5" s="86">
        <v>5.3999999999999999E-2</v>
      </c>
      <c r="F5" s="86">
        <v>5.3999999999999999E-2</v>
      </c>
      <c r="G5" s="105">
        <v>5.3999999999999999E-2</v>
      </c>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row>
    <row r="6" spans="1:41" s="85" customFormat="1" ht="20.149999999999999" customHeight="1" x14ac:dyDescent="0.3">
      <c r="A6" s="199"/>
      <c r="B6" s="200" t="s">
        <v>101</v>
      </c>
      <c r="C6" s="83">
        <f>560.66*(1+C5)</f>
        <v>590.93564000000003</v>
      </c>
      <c r="D6" s="83">
        <f>C6*(1+D5)</f>
        <v>622.84616456000003</v>
      </c>
      <c r="E6" s="83">
        <f>D6*(1+E5)</f>
        <v>656.47985744624009</v>
      </c>
      <c r="F6" s="83">
        <f>E6*(1+F5)</f>
        <v>691.92976974833709</v>
      </c>
      <c r="G6" s="83">
        <f>F6*(1+G5)</f>
        <v>729.29397731474728</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row>
    <row r="7" spans="1:41" s="77" customFormat="1" ht="20.149999999999999" customHeight="1" thickBot="1" x14ac:dyDescent="0.35">
      <c r="A7" s="201"/>
      <c r="B7" s="202" t="s">
        <v>99</v>
      </c>
      <c r="C7" s="91">
        <v>3.4000000000000002E-2</v>
      </c>
      <c r="D7" s="91">
        <v>3.4000000000000002E-2</v>
      </c>
      <c r="E7" s="91">
        <v>3.4000000000000002E-2</v>
      </c>
      <c r="F7" s="91">
        <v>3.4000000000000002E-2</v>
      </c>
      <c r="G7" s="106">
        <v>3.4000000000000002E-2</v>
      </c>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row>
    <row r="8" spans="1:41" s="32" customFormat="1" ht="12" customHeight="1" x14ac:dyDescent="0.3">
      <c r="A8" s="304" t="s">
        <v>100</v>
      </c>
      <c r="B8" s="185" t="s">
        <v>152</v>
      </c>
      <c r="C8" s="29"/>
      <c r="D8" s="29"/>
      <c r="E8" s="29"/>
      <c r="F8" s="29"/>
      <c r="G8" s="92"/>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row>
    <row r="9" spans="1:41" ht="12" customHeight="1" x14ac:dyDescent="0.3">
      <c r="A9" s="305"/>
      <c r="B9" s="209" t="s">
        <v>52</v>
      </c>
      <c r="C9" s="14"/>
      <c r="D9" s="14"/>
      <c r="E9" s="14"/>
      <c r="F9" s="14"/>
      <c r="G9" s="93"/>
    </row>
    <row r="10" spans="1:41" ht="14.25" customHeight="1" x14ac:dyDescent="0.3">
      <c r="A10" s="305"/>
      <c r="B10" s="283" t="s">
        <v>186</v>
      </c>
      <c r="C10" s="15"/>
      <c r="D10" s="15"/>
      <c r="E10" s="15"/>
      <c r="F10" s="15"/>
      <c r="G10" s="94"/>
    </row>
    <row r="11" spans="1:41" ht="12" customHeight="1" x14ac:dyDescent="0.3">
      <c r="A11" s="305"/>
      <c r="B11" s="210" t="s">
        <v>80</v>
      </c>
      <c r="C11" s="15"/>
      <c r="D11" s="15"/>
      <c r="E11" s="15"/>
      <c r="F11" s="15"/>
      <c r="G11" s="94"/>
    </row>
    <row r="12" spans="1:41" ht="12" customHeight="1" x14ac:dyDescent="0.3">
      <c r="A12" s="305"/>
      <c r="B12" s="116"/>
      <c r="C12" s="15"/>
      <c r="D12" s="15"/>
      <c r="E12" s="15"/>
      <c r="F12" s="15"/>
      <c r="G12" s="94"/>
    </row>
    <row r="13" spans="1:41" s="82" customFormat="1" ht="12" customHeight="1" thickBot="1" x14ac:dyDescent="0.35">
      <c r="A13" s="305"/>
      <c r="B13" s="117" t="s">
        <v>91</v>
      </c>
      <c r="C13" s="60"/>
      <c r="D13" s="60"/>
      <c r="E13" s="60"/>
      <c r="F13" s="60"/>
      <c r="G13" s="9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row>
    <row r="14" spans="1:41" s="32" customFormat="1" ht="12" customHeight="1" x14ac:dyDescent="0.3">
      <c r="A14" s="305"/>
      <c r="B14" s="185" t="s">
        <v>31</v>
      </c>
      <c r="C14" s="30"/>
      <c r="D14" s="30"/>
      <c r="E14" s="30"/>
      <c r="F14" s="30"/>
      <c r="G14" s="87"/>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row>
    <row r="15" spans="1:41" ht="12" customHeight="1" x14ac:dyDescent="0.3">
      <c r="A15" s="305"/>
      <c r="B15" s="118" t="s">
        <v>116</v>
      </c>
      <c r="G15" s="96"/>
    </row>
    <row r="16" spans="1:41" ht="12" customHeight="1" x14ac:dyDescent="0.3">
      <c r="A16" s="305"/>
      <c r="B16" s="118" t="s">
        <v>26</v>
      </c>
      <c r="G16" s="96"/>
    </row>
    <row r="17" spans="1:41" ht="12" customHeight="1" x14ac:dyDescent="0.3">
      <c r="A17" s="305"/>
      <c r="B17" s="118" t="s">
        <v>115</v>
      </c>
      <c r="C17" s="13"/>
      <c r="D17" s="13"/>
      <c r="E17" s="13"/>
      <c r="F17" s="13"/>
      <c r="G17" s="88"/>
    </row>
    <row r="18" spans="1:41" ht="12" customHeight="1" x14ac:dyDescent="0.3">
      <c r="A18" s="305"/>
      <c r="B18" s="118" t="s">
        <v>28</v>
      </c>
      <c r="C18" s="33"/>
      <c r="D18" s="33"/>
      <c r="E18" s="33"/>
      <c r="F18" s="33"/>
      <c r="G18" s="97"/>
    </row>
    <row r="19" spans="1:41" ht="12" customHeight="1" x14ac:dyDescent="0.3">
      <c r="A19" s="305"/>
      <c r="B19" s="208" t="s">
        <v>96</v>
      </c>
      <c r="C19" s="13"/>
      <c r="D19" s="13"/>
      <c r="E19" s="13"/>
      <c r="F19" s="13"/>
      <c r="G19" s="88"/>
    </row>
    <row r="20" spans="1:41" ht="12" customHeight="1" x14ac:dyDescent="0.3">
      <c r="A20" s="305"/>
      <c r="B20" s="118" t="s">
        <v>108</v>
      </c>
      <c r="C20" s="33"/>
      <c r="D20" s="33"/>
      <c r="E20" s="33"/>
      <c r="F20" s="33"/>
      <c r="G20" s="100"/>
    </row>
    <row r="21" spans="1:41" ht="12" customHeight="1" x14ac:dyDescent="0.3">
      <c r="A21" s="305"/>
      <c r="B21" s="122" t="s">
        <v>113</v>
      </c>
      <c r="C21" s="33"/>
      <c r="D21" s="33"/>
      <c r="E21" s="33"/>
      <c r="F21" s="33"/>
      <c r="G21" s="100"/>
    </row>
    <row r="22" spans="1:41" ht="12" customHeight="1" x14ac:dyDescent="0.3">
      <c r="A22" s="305"/>
      <c r="B22" s="120"/>
      <c r="C22" s="13"/>
      <c r="D22" s="13"/>
      <c r="E22" s="13"/>
      <c r="F22" s="13"/>
      <c r="G22" s="98"/>
    </row>
    <row r="23" spans="1:41" ht="12" hidden="1" customHeight="1" x14ac:dyDescent="0.3">
      <c r="A23" s="305"/>
      <c r="B23" s="120"/>
      <c r="C23" s="13"/>
      <c r="D23" s="13"/>
      <c r="E23" s="13"/>
      <c r="F23" s="13"/>
      <c r="G23" s="98"/>
    </row>
    <row r="24" spans="1:41" ht="12" hidden="1" customHeight="1" thickBot="1" x14ac:dyDescent="0.35">
      <c r="A24" s="305"/>
      <c r="B24" s="122"/>
      <c r="C24" s="13"/>
      <c r="D24" s="13"/>
      <c r="E24" s="13"/>
      <c r="F24" s="13"/>
      <c r="G24" s="98"/>
    </row>
    <row r="25" spans="1:41" ht="12" hidden="1" customHeight="1" thickBot="1" x14ac:dyDescent="0.35">
      <c r="A25" s="305"/>
      <c r="B25" s="122"/>
      <c r="C25" s="13"/>
      <c r="D25" s="13"/>
      <c r="E25" s="13"/>
      <c r="F25" s="13"/>
      <c r="G25" s="98"/>
    </row>
    <row r="26" spans="1:41" ht="12" hidden="1" customHeight="1" thickBot="1" x14ac:dyDescent="0.35">
      <c r="A26" s="305"/>
      <c r="B26" s="120"/>
      <c r="G26" s="99"/>
    </row>
    <row r="27" spans="1:41" s="81" customFormat="1" ht="12" customHeight="1" thickBot="1" x14ac:dyDescent="0.35">
      <c r="A27" s="306"/>
      <c r="B27" s="191" t="s">
        <v>71</v>
      </c>
      <c r="C27" s="61">
        <f>560.66*(1+C7)</f>
        <v>579.72244000000001</v>
      </c>
      <c r="D27" s="61">
        <f>C6*(1+D7)</f>
        <v>611.02745176000008</v>
      </c>
      <c r="E27" s="61">
        <f>D6*(1+E7)</f>
        <v>644.02293415504005</v>
      </c>
      <c r="F27" s="61">
        <f>E6*(1+F7)</f>
        <v>678.80017259941224</v>
      </c>
      <c r="G27" s="61">
        <f>F6*(1+G7)</f>
        <v>715.45538191978062</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row>
    <row r="28" spans="1:41" s="32" customFormat="1" ht="12" customHeight="1" x14ac:dyDescent="0.3">
      <c r="A28" s="301" t="s">
        <v>172</v>
      </c>
      <c r="B28" s="130" t="s">
        <v>106</v>
      </c>
      <c r="C28" s="30"/>
      <c r="D28" s="30"/>
      <c r="E28" s="30"/>
      <c r="F28" s="30"/>
      <c r="G28" s="87"/>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row>
    <row r="29" spans="1:41" ht="12" customHeight="1" x14ac:dyDescent="0.3">
      <c r="A29" s="302"/>
      <c r="B29" s="207" t="s">
        <v>62</v>
      </c>
      <c r="C29" s="13"/>
      <c r="D29" s="13"/>
      <c r="E29" s="13"/>
      <c r="F29" s="13"/>
      <c r="G29" s="88"/>
    </row>
    <row r="30" spans="1:41" ht="12" customHeight="1" x14ac:dyDescent="0.3">
      <c r="A30" s="302"/>
      <c r="B30" s="208" t="s">
        <v>34</v>
      </c>
      <c r="C30" s="13"/>
      <c r="D30" s="13"/>
      <c r="E30" s="13"/>
      <c r="F30" s="13"/>
      <c r="G30" s="88"/>
    </row>
    <row r="31" spans="1:41" ht="12" customHeight="1" x14ac:dyDescent="0.3">
      <c r="A31" s="302"/>
      <c r="B31" s="207" t="s">
        <v>63</v>
      </c>
      <c r="C31" s="13"/>
      <c r="D31" s="13"/>
      <c r="E31" s="13"/>
      <c r="F31" s="13"/>
      <c r="G31" s="88"/>
      <c r="H31" s="3"/>
      <c r="I31" s="3"/>
      <c r="J31" s="3"/>
      <c r="K31" s="3"/>
      <c r="L31" s="3"/>
      <c r="M31" s="3"/>
      <c r="N31" s="3"/>
      <c r="O31" s="3"/>
      <c r="P31" s="3"/>
      <c r="Q31" s="3"/>
      <c r="R31" s="3"/>
      <c r="S31" s="3"/>
      <c r="T31" s="3"/>
      <c r="U31" s="3"/>
      <c r="V31" s="3"/>
      <c r="W31" s="3"/>
      <c r="X31" s="3"/>
      <c r="Y31" s="3"/>
      <c r="Z31" s="3"/>
      <c r="AA31" s="3"/>
    </row>
    <row r="32" spans="1:41" ht="12" customHeight="1" x14ac:dyDescent="0.3">
      <c r="A32" s="302"/>
      <c r="B32" s="208" t="s">
        <v>56</v>
      </c>
      <c r="C32" s="13"/>
      <c r="D32" s="13"/>
      <c r="E32" s="13"/>
      <c r="F32" s="13"/>
      <c r="G32" s="88"/>
      <c r="H32" s="3"/>
      <c r="I32" s="3"/>
      <c r="J32" s="3"/>
      <c r="K32" s="3"/>
      <c r="L32" s="3"/>
      <c r="M32" s="3"/>
      <c r="N32" s="3"/>
      <c r="O32" s="3"/>
      <c r="P32" s="3"/>
      <c r="Q32" s="3"/>
      <c r="R32" s="3"/>
      <c r="S32" s="3"/>
      <c r="T32" s="3"/>
      <c r="U32" s="3"/>
      <c r="V32" s="3"/>
      <c r="W32" s="3"/>
      <c r="X32" s="3"/>
      <c r="Y32" s="3"/>
      <c r="Z32" s="3"/>
      <c r="AA32" s="3"/>
    </row>
    <row r="33" spans="1:27" ht="12" customHeight="1" x14ac:dyDescent="0.3">
      <c r="A33" s="302"/>
      <c r="B33" s="118" t="s">
        <v>29</v>
      </c>
      <c r="C33" s="13"/>
      <c r="D33" s="13"/>
      <c r="E33" s="13"/>
      <c r="F33" s="13"/>
      <c r="G33" s="88"/>
      <c r="H33" s="3"/>
      <c r="I33" s="3"/>
      <c r="J33" s="3"/>
      <c r="K33" s="3"/>
      <c r="L33" s="3"/>
      <c r="M33" s="3"/>
      <c r="N33" s="3"/>
      <c r="O33" s="3"/>
      <c r="P33" s="3"/>
      <c r="Q33" s="3"/>
      <c r="R33" s="3"/>
      <c r="S33" s="3"/>
      <c r="T33" s="3"/>
      <c r="U33" s="3"/>
      <c r="V33" s="3"/>
      <c r="W33" s="3"/>
      <c r="X33" s="3"/>
      <c r="Y33" s="3"/>
      <c r="Z33" s="3"/>
      <c r="AA33" s="3"/>
    </row>
    <row r="34" spans="1:27" ht="12" customHeight="1" x14ac:dyDescent="0.3">
      <c r="A34" s="302"/>
      <c r="B34" s="118" t="s">
        <v>107</v>
      </c>
      <c r="C34" s="13"/>
      <c r="D34" s="13"/>
      <c r="E34" s="13"/>
      <c r="F34" s="13"/>
      <c r="G34" s="88"/>
      <c r="H34" s="3"/>
      <c r="I34" s="3"/>
      <c r="J34" s="3"/>
      <c r="K34" s="3"/>
      <c r="L34" s="3"/>
      <c r="M34" s="3"/>
      <c r="N34" s="3"/>
      <c r="O34" s="3"/>
      <c r="P34" s="3"/>
      <c r="Q34" s="3"/>
      <c r="R34" s="3"/>
      <c r="S34" s="3"/>
      <c r="T34" s="3"/>
      <c r="U34" s="3"/>
      <c r="V34" s="3"/>
      <c r="W34" s="3"/>
      <c r="X34" s="3"/>
      <c r="Y34" s="3"/>
      <c r="Z34" s="3"/>
      <c r="AA34" s="3"/>
    </row>
    <row r="35" spans="1:27" ht="12" customHeight="1" x14ac:dyDescent="0.3">
      <c r="A35" s="302"/>
      <c r="B35" s="118" t="s">
        <v>171</v>
      </c>
      <c r="C35" s="13"/>
      <c r="D35" s="13"/>
      <c r="E35" s="13"/>
      <c r="F35" s="13"/>
      <c r="G35" s="88"/>
      <c r="H35" s="3"/>
      <c r="I35" s="3"/>
      <c r="J35" s="3"/>
      <c r="K35" s="3"/>
      <c r="L35" s="3"/>
      <c r="M35" s="3"/>
      <c r="N35" s="3"/>
      <c r="O35" s="3"/>
      <c r="P35" s="3"/>
      <c r="Q35" s="3"/>
      <c r="R35" s="3"/>
      <c r="S35" s="3"/>
      <c r="T35" s="3"/>
      <c r="U35" s="3"/>
      <c r="V35" s="3"/>
      <c r="W35" s="3"/>
      <c r="X35" s="3"/>
      <c r="Y35" s="3"/>
      <c r="Z35" s="3"/>
      <c r="AA35" s="3"/>
    </row>
    <row r="36" spans="1:27" ht="12" customHeight="1" x14ac:dyDescent="0.3">
      <c r="A36" s="302"/>
      <c r="B36" s="118" t="s">
        <v>111</v>
      </c>
      <c r="C36" s="13"/>
      <c r="D36" s="13"/>
      <c r="E36" s="13"/>
      <c r="F36" s="13"/>
      <c r="G36" s="88"/>
      <c r="H36" s="3"/>
      <c r="I36" s="3"/>
      <c r="J36" s="3"/>
      <c r="K36" s="3"/>
      <c r="L36" s="3"/>
      <c r="M36" s="3"/>
      <c r="N36" s="3"/>
      <c r="O36" s="3"/>
      <c r="P36" s="3"/>
      <c r="Q36" s="3"/>
      <c r="R36" s="3"/>
      <c r="S36" s="3"/>
      <c r="T36" s="3"/>
      <c r="U36" s="3"/>
      <c r="V36" s="3"/>
      <c r="W36" s="3"/>
      <c r="X36" s="3"/>
      <c r="Y36" s="3"/>
      <c r="Z36" s="3"/>
      <c r="AA36" s="3"/>
    </row>
    <row r="37" spans="1:27" ht="12" customHeight="1" x14ac:dyDescent="0.3">
      <c r="A37" s="302"/>
      <c r="B37" s="136" t="s">
        <v>114</v>
      </c>
      <c r="C37" s="13"/>
      <c r="D37" s="13"/>
      <c r="E37" s="13"/>
      <c r="F37" s="13"/>
      <c r="G37" s="88"/>
      <c r="H37" s="3"/>
      <c r="I37" s="3"/>
      <c r="J37" s="3"/>
      <c r="K37" s="3"/>
      <c r="L37" s="3"/>
      <c r="M37" s="3"/>
      <c r="N37" s="3"/>
      <c r="O37" s="3"/>
      <c r="P37" s="3"/>
      <c r="Q37" s="3"/>
      <c r="R37" s="3"/>
      <c r="S37" s="3"/>
      <c r="T37" s="3"/>
      <c r="U37" s="3"/>
      <c r="V37" s="3"/>
      <c r="W37" s="3"/>
      <c r="X37" s="3"/>
      <c r="Y37" s="3"/>
      <c r="Z37" s="3"/>
      <c r="AA37" s="3"/>
    </row>
    <row r="38" spans="1:27" ht="12" customHeight="1" x14ac:dyDescent="0.3">
      <c r="A38" s="302"/>
      <c r="B38" s="136"/>
      <c r="C38" s="13"/>
      <c r="D38" s="13"/>
      <c r="E38" s="13"/>
      <c r="F38" s="13"/>
      <c r="G38" s="88"/>
      <c r="H38" s="3"/>
      <c r="I38" s="3"/>
      <c r="J38" s="3"/>
      <c r="K38" s="3"/>
      <c r="L38" s="3"/>
      <c r="M38" s="3"/>
      <c r="N38" s="3"/>
      <c r="O38" s="3"/>
      <c r="P38" s="3"/>
      <c r="Q38" s="3"/>
      <c r="R38" s="3"/>
      <c r="S38" s="3"/>
      <c r="T38" s="3"/>
      <c r="U38" s="3"/>
      <c r="V38" s="3"/>
      <c r="W38" s="3"/>
      <c r="X38" s="3"/>
      <c r="Y38" s="3"/>
      <c r="Z38" s="3"/>
      <c r="AA38" s="3"/>
    </row>
    <row r="39" spans="1:27" ht="12" hidden="1" customHeight="1" x14ac:dyDescent="0.3">
      <c r="A39" s="302"/>
      <c r="B39" s="136"/>
      <c r="C39" s="13"/>
      <c r="D39" s="13"/>
      <c r="E39" s="13"/>
      <c r="F39" s="13"/>
      <c r="G39" s="88"/>
      <c r="H39" s="3"/>
      <c r="I39" s="3"/>
      <c r="J39" s="3"/>
      <c r="K39" s="3"/>
      <c r="L39" s="3"/>
      <c r="M39" s="3"/>
      <c r="N39" s="3"/>
      <c r="O39" s="3"/>
      <c r="P39" s="3"/>
      <c r="Q39" s="3"/>
      <c r="R39" s="3"/>
      <c r="S39" s="3"/>
      <c r="T39" s="3"/>
      <c r="U39" s="3"/>
      <c r="V39" s="3"/>
      <c r="W39" s="3"/>
      <c r="X39" s="3"/>
      <c r="Y39" s="3"/>
      <c r="Z39" s="3"/>
      <c r="AA39" s="3"/>
    </row>
    <row r="40" spans="1:27" ht="12" hidden="1" customHeight="1" thickBot="1" x14ac:dyDescent="0.35">
      <c r="A40" s="302"/>
      <c r="B40" s="120"/>
      <c r="C40" s="13"/>
      <c r="D40" s="13"/>
      <c r="E40" s="13"/>
      <c r="F40" s="13"/>
      <c r="G40" s="88"/>
      <c r="H40" s="3"/>
      <c r="I40" s="3"/>
      <c r="J40" s="3"/>
      <c r="K40" s="3"/>
      <c r="L40" s="3"/>
      <c r="M40" s="3"/>
      <c r="N40" s="3"/>
      <c r="O40" s="3"/>
      <c r="P40" s="3"/>
      <c r="Q40" s="3"/>
      <c r="R40" s="3"/>
      <c r="S40" s="3"/>
      <c r="T40" s="3"/>
      <c r="U40" s="3"/>
      <c r="V40" s="3"/>
      <c r="W40" s="3"/>
      <c r="X40" s="3"/>
      <c r="Y40" s="3"/>
      <c r="Z40" s="3"/>
      <c r="AA40" s="3"/>
    </row>
    <row r="41" spans="1:27" ht="12" hidden="1" customHeight="1" thickBot="1" x14ac:dyDescent="0.35">
      <c r="A41" s="302"/>
      <c r="B41" s="137"/>
      <c r="C41" s="13"/>
      <c r="D41" s="13"/>
      <c r="E41" s="13"/>
      <c r="F41" s="13"/>
      <c r="G41" s="88"/>
      <c r="H41" s="3"/>
      <c r="I41" s="3"/>
      <c r="J41" s="3"/>
      <c r="K41" s="3"/>
      <c r="L41" s="3"/>
      <c r="M41" s="3"/>
      <c r="N41" s="3"/>
      <c r="O41" s="3"/>
      <c r="P41" s="3"/>
      <c r="Q41" s="3"/>
      <c r="R41" s="3"/>
      <c r="S41" s="3"/>
      <c r="T41" s="3"/>
      <c r="U41" s="3"/>
      <c r="V41" s="3"/>
      <c r="W41" s="3"/>
      <c r="X41" s="3"/>
      <c r="Y41" s="3"/>
      <c r="Z41" s="3"/>
      <c r="AA41" s="3"/>
    </row>
    <row r="42" spans="1:27" ht="12" customHeight="1" thickBot="1" x14ac:dyDescent="0.35">
      <c r="A42" s="303"/>
      <c r="B42" s="215" t="s">
        <v>57</v>
      </c>
      <c r="C42" s="89"/>
      <c r="D42" s="89"/>
      <c r="E42" s="89"/>
      <c r="F42" s="89"/>
      <c r="G42" s="90"/>
      <c r="H42" s="3"/>
      <c r="I42" s="3"/>
      <c r="J42" s="3"/>
      <c r="K42" s="3"/>
      <c r="L42" s="3"/>
      <c r="M42" s="3"/>
      <c r="N42" s="3"/>
      <c r="O42" s="3"/>
      <c r="P42" s="3"/>
      <c r="Q42" s="3"/>
      <c r="R42" s="3"/>
      <c r="S42" s="3"/>
      <c r="T42" s="3"/>
      <c r="U42" s="3"/>
      <c r="V42" s="3"/>
      <c r="W42" s="3"/>
      <c r="X42" s="3"/>
      <c r="Y42" s="3"/>
      <c r="Z42" s="3"/>
      <c r="AA42" s="3"/>
    </row>
    <row r="43" spans="1:27" ht="12" customHeight="1" x14ac:dyDescent="0.3">
      <c r="B43" s="7"/>
      <c r="C43" s="21"/>
      <c r="D43" s="21"/>
      <c r="E43" s="21"/>
      <c r="F43" s="21"/>
      <c r="G43" s="21"/>
    </row>
    <row r="44" spans="1:27" x14ac:dyDescent="0.3">
      <c r="B44" s="7"/>
      <c r="C44" s="21"/>
      <c r="D44" s="21"/>
      <c r="E44" s="21"/>
      <c r="F44" s="21"/>
      <c r="G44" s="21"/>
    </row>
    <row r="45" spans="1:27" x14ac:dyDescent="0.3">
      <c r="A45" s="46" t="s">
        <v>74</v>
      </c>
      <c r="B45" s="7"/>
      <c r="C45" s="21"/>
      <c r="D45" s="21"/>
      <c r="E45" s="21"/>
      <c r="F45" s="21"/>
      <c r="G45" s="21"/>
    </row>
    <row r="46" spans="1:27" ht="14.5" x14ac:dyDescent="0.25">
      <c r="A46" s="212">
        <v>1</v>
      </c>
      <c r="B46" s="42" t="s">
        <v>168</v>
      </c>
      <c r="C46" s="110"/>
      <c r="D46" s="110"/>
      <c r="E46" s="110"/>
      <c r="F46" s="110"/>
      <c r="G46" s="110"/>
      <c r="H46" s="110"/>
      <c r="I46" s="110"/>
    </row>
    <row r="47" spans="1:27" ht="53.5" customHeight="1" x14ac:dyDescent="0.25">
      <c r="A47" s="211" t="s">
        <v>169</v>
      </c>
      <c r="B47" s="313" t="s">
        <v>170</v>
      </c>
      <c r="C47" s="313"/>
      <c r="D47" s="313"/>
      <c r="E47" s="313"/>
      <c r="F47" s="313"/>
      <c r="G47" s="313"/>
      <c r="H47" s="213"/>
      <c r="I47" s="213"/>
    </row>
    <row r="48" spans="1:27" ht="14.5" x14ac:dyDescent="0.25">
      <c r="A48" s="282">
        <v>3</v>
      </c>
      <c r="B48" s="314" t="s">
        <v>188</v>
      </c>
      <c r="C48" s="314"/>
      <c r="D48" s="314"/>
      <c r="E48" s="314"/>
      <c r="F48" s="314"/>
      <c r="G48" s="314"/>
    </row>
    <row r="49" spans="1:7" ht="12.5" x14ac:dyDescent="0.25">
      <c r="A49" s="110"/>
      <c r="B49" s="314"/>
      <c r="C49" s="314"/>
      <c r="D49" s="314"/>
      <c r="E49" s="314"/>
      <c r="F49" s="314"/>
      <c r="G49" s="314"/>
    </row>
    <row r="50" spans="1:7" ht="12.5" x14ac:dyDescent="0.25">
      <c r="A50" s="123"/>
      <c r="B50" s="314"/>
      <c r="C50" s="314"/>
      <c r="D50" s="314"/>
      <c r="E50" s="314"/>
      <c r="F50" s="314"/>
      <c r="G50" s="314"/>
    </row>
    <row r="51" spans="1:7" x14ac:dyDescent="0.3">
      <c r="B51" s="7"/>
      <c r="C51" s="21"/>
      <c r="D51" s="21"/>
      <c r="E51" s="21"/>
      <c r="F51" s="21"/>
      <c r="G51" s="21"/>
    </row>
    <row r="52" spans="1:7" x14ac:dyDescent="0.3">
      <c r="B52" s="7"/>
      <c r="C52" s="21"/>
      <c r="D52" s="21"/>
      <c r="E52" s="21"/>
      <c r="F52" s="21"/>
      <c r="G52" s="21"/>
    </row>
    <row r="53" spans="1:7" x14ac:dyDescent="0.3">
      <c r="B53" s="7"/>
      <c r="C53" s="21"/>
      <c r="D53" s="21"/>
      <c r="E53" s="21"/>
      <c r="F53" s="21"/>
      <c r="G53" s="21"/>
    </row>
    <row r="54" spans="1:7" x14ac:dyDescent="0.3">
      <c r="B54" s="7"/>
      <c r="C54" s="21"/>
      <c r="D54" s="21"/>
      <c r="E54" s="21"/>
      <c r="F54" s="21"/>
      <c r="G54" s="21"/>
    </row>
    <row r="55" spans="1:7" x14ac:dyDescent="0.3">
      <c r="B55" s="7"/>
      <c r="C55" s="21"/>
      <c r="D55" s="21"/>
      <c r="E55" s="21"/>
      <c r="F55" s="21"/>
      <c r="G55" s="21"/>
    </row>
    <row r="56" spans="1:7" x14ac:dyDescent="0.3">
      <c r="B56" s="7"/>
      <c r="C56" s="21"/>
      <c r="D56" s="21"/>
      <c r="E56" s="21"/>
      <c r="F56" s="21"/>
      <c r="G56" s="21"/>
    </row>
    <row r="57" spans="1:7" x14ac:dyDescent="0.3">
      <c r="B57" s="7"/>
      <c r="C57" s="21"/>
      <c r="D57" s="21"/>
      <c r="E57" s="21"/>
      <c r="F57" s="21"/>
      <c r="G57" s="21"/>
    </row>
    <row r="58" spans="1:7" x14ac:dyDescent="0.3">
      <c r="B58" s="7"/>
      <c r="C58" s="21"/>
      <c r="D58" s="21"/>
      <c r="E58" s="21"/>
      <c r="F58" s="21"/>
      <c r="G58" s="21"/>
    </row>
    <row r="59" spans="1:7" x14ac:dyDescent="0.3">
      <c r="B59" s="7"/>
      <c r="C59" s="21"/>
      <c r="D59" s="21"/>
      <c r="E59" s="21"/>
      <c r="F59" s="21"/>
      <c r="G59" s="21"/>
    </row>
    <row r="60" spans="1:7" x14ac:dyDescent="0.3">
      <c r="B60" s="7"/>
      <c r="C60" s="21"/>
      <c r="D60" s="21"/>
      <c r="E60" s="21"/>
      <c r="F60" s="21"/>
      <c r="G60" s="21"/>
    </row>
    <row r="61" spans="1:7" x14ac:dyDescent="0.3">
      <c r="B61" s="7"/>
      <c r="C61" s="21"/>
      <c r="D61" s="21"/>
      <c r="E61" s="21"/>
      <c r="F61" s="21"/>
      <c r="G61" s="21"/>
    </row>
    <row r="62" spans="1:7" x14ac:dyDescent="0.3">
      <c r="B62" s="7"/>
      <c r="C62" s="21"/>
      <c r="D62" s="21"/>
      <c r="E62" s="21"/>
      <c r="F62" s="21"/>
      <c r="G62" s="21"/>
    </row>
    <row r="63" spans="1:7" x14ac:dyDescent="0.3">
      <c r="B63" s="7"/>
      <c r="C63" s="21"/>
      <c r="D63" s="21"/>
      <c r="E63" s="21"/>
      <c r="F63" s="21"/>
      <c r="G63" s="21"/>
    </row>
    <row r="64" spans="1:7" x14ac:dyDescent="0.3">
      <c r="B64" s="7"/>
      <c r="C64" s="21"/>
      <c r="D64" s="21"/>
      <c r="E64" s="21"/>
      <c r="F64" s="21"/>
      <c r="G64" s="21"/>
    </row>
    <row r="65" spans="2:7" x14ac:dyDescent="0.3">
      <c r="B65" s="7"/>
      <c r="C65" s="21"/>
      <c r="D65" s="21"/>
      <c r="E65" s="21"/>
      <c r="F65" s="21"/>
      <c r="G65" s="21"/>
    </row>
    <row r="66" spans="2:7" x14ac:dyDescent="0.3">
      <c r="B66" s="7"/>
      <c r="C66" s="21"/>
      <c r="D66" s="21"/>
      <c r="E66" s="21"/>
      <c r="F66" s="21"/>
      <c r="G66" s="21"/>
    </row>
    <row r="67" spans="2:7" x14ac:dyDescent="0.3">
      <c r="B67" s="7"/>
      <c r="C67" s="21"/>
      <c r="D67" s="21"/>
      <c r="E67" s="21"/>
      <c r="F67" s="21"/>
      <c r="G67" s="21"/>
    </row>
    <row r="68" spans="2:7" x14ac:dyDescent="0.3">
      <c r="B68" s="7"/>
      <c r="C68" s="21"/>
      <c r="D68" s="21"/>
      <c r="E68" s="21"/>
      <c r="F68" s="21"/>
      <c r="G68" s="21"/>
    </row>
    <row r="69" spans="2:7" x14ac:dyDescent="0.3">
      <c r="B69" s="7"/>
      <c r="C69" s="21"/>
      <c r="D69" s="21"/>
      <c r="E69" s="21"/>
      <c r="F69" s="21"/>
      <c r="G69" s="21"/>
    </row>
    <row r="70" spans="2:7" x14ac:dyDescent="0.3">
      <c r="B70" s="7"/>
      <c r="C70" s="21"/>
      <c r="D70" s="21"/>
      <c r="E70" s="21"/>
      <c r="F70" s="21"/>
      <c r="G70" s="21"/>
    </row>
    <row r="71" spans="2:7" x14ac:dyDescent="0.3">
      <c r="B71" s="7"/>
      <c r="C71" s="21"/>
      <c r="D71" s="21"/>
      <c r="E71" s="21"/>
      <c r="F71" s="21"/>
      <c r="G71" s="21"/>
    </row>
    <row r="72" spans="2:7" x14ac:dyDescent="0.3">
      <c r="B72" s="7"/>
      <c r="C72" s="21"/>
      <c r="D72" s="21"/>
      <c r="E72" s="21"/>
      <c r="F72" s="21"/>
      <c r="G72" s="21"/>
    </row>
    <row r="73" spans="2:7" x14ac:dyDescent="0.3">
      <c r="B73" s="7"/>
      <c r="C73" s="21"/>
      <c r="D73" s="21"/>
      <c r="E73" s="21"/>
      <c r="F73" s="21"/>
      <c r="G73" s="21"/>
    </row>
    <row r="74" spans="2:7" x14ac:dyDescent="0.3">
      <c r="B74" s="7"/>
      <c r="C74" s="21"/>
      <c r="D74" s="21"/>
      <c r="E74" s="21"/>
      <c r="F74" s="21"/>
      <c r="G74" s="21"/>
    </row>
    <row r="75" spans="2:7" x14ac:dyDescent="0.3">
      <c r="B75" s="7"/>
      <c r="C75" s="21"/>
      <c r="D75" s="21"/>
      <c r="E75" s="21"/>
      <c r="F75" s="21"/>
      <c r="G75" s="21"/>
    </row>
    <row r="76" spans="2:7" x14ac:dyDescent="0.3">
      <c r="B76" s="7"/>
      <c r="C76" s="21"/>
      <c r="D76" s="21"/>
      <c r="E76" s="21"/>
      <c r="F76" s="21"/>
      <c r="G76" s="21"/>
    </row>
    <row r="77" spans="2:7" x14ac:dyDescent="0.3">
      <c r="B77" s="7"/>
      <c r="C77" s="21"/>
      <c r="D77" s="21"/>
      <c r="E77" s="21"/>
      <c r="F77" s="21"/>
      <c r="G77" s="21"/>
    </row>
    <row r="78" spans="2:7" x14ac:dyDescent="0.3">
      <c r="B78" s="7"/>
      <c r="C78" s="21"/>
      <c r="D78" s="21"/>
      <c r="E78" s="21"/>
      <c r="F78" s="21"/>
      <c r="G78" s="21"/>
    </row>
    <row r="79" spans="2:7" x14ac:dyDescent="0.3">
      <c r="B79" s="7"/>
      <c r="C79" s="21"/>
      <c r="D79" s="21"/>
      <c r="E79" s="21"/>
      <c r="F79" s="21"/>
      <c r="G79" s="21"/>
    </row>
    <row r="80" spans="2:7" x14ac:dyDescent="0.3">
      <c r="B80" s="7"/>
      <c r="C80" s="21"/>
      <c r="D80" s="21"/>
      <c r="E80" s="21"/>
      <c r="F80" s="21"/>
      <c r="G80" s="21"/>
    </row>
    <row r="81" spans="2:7" x14ac:dyDescent="0.3">
      <c r="B81" s="7"/>
      <c r="C81" s="21"/>
      <c r="D81" s="21"/>
      <c r="E81" s="21"/>
      <c r="F81" s="21"/>
      <c r="G81" s="21"/>
    </row>
    <row r="82" spans="2:7" x14ac:dyDescent="0.3">
      <c r="B82" s="7"/>
      <c r="C82" s="21"/>
      <c r="D82" s="21"/>
      <c r="E82" s="21"/>
      <c r="F82" s="21"/>
      <c r="G82" s="21"/>
    </row>
    <row r="83" spans="2:7" x14ac:dyDescent="0.3">
      <c r="B83" s="7"/>
      <c r="C83" s="21"/>
      <c r="D83" s="21"/>
      <c r="E83" s="21"/>
      <c r="F83" s="21"/>
      <c r="G83" s="21"/>
    </row>
    <row r="84" spans="2:7" x14ac:dyDescent="0.3">
      <c r="B84" s="7"/>
      <c r="C84" s="21"/>
      <c r="D84" s="21"/>
      <c r="E84" s="21"/>
      <c r="F84" s="21"/>
      <c r="G84" s="21"/>
    </row>
    <row r="85" spans="2:7" x14ac:dyDescent="0.3">
      <c r="B85" s="7"/>
      <c r="C85" s="21"/>
      <c r="D85" s="21"/>
      <c r="E85" s="21"/>
      <c r="F85" s="21"/>
      <c r="G85" s="21"/>
    </row>
    <row r="86" spans="2:7" x14ac:dyDescent="0.3">
      <c r="B86" s="7"/>
      <c r="C86" s="21"/>
      <c r="D86" s="21"/>
      <c r="E86" s="21"/>
      <c r="F86" s="21"/>
      <c r="G86" s="21"/>
    </row>
    <row r="87" spans="2:7" x14ac:dyDescent="0.3">
      <c r="B87" s="7"/>
      <c r="C87" s="21"/>
      <c r="D87" s="21"/>
      <c r="E87" s="21"/>
      <c r="F87" s="21"/>
      <c r="G87" s="21"/>
    </row>
    <row r="88" spans="2:7" x14ac:dyDescent="0.3">
      <c r="B88" s="7"/>
      <c r="C88" s="21"/>
      <c r="D88" s="21"/>
      <c r="E88" s="21"/>
      <c r="F88" s="21"/>
      <c r="G88" s="21"/>
    </row>
    <row r="89" spans="2:7" x14ac:dyDescent="0.3">
      <c r="B89" s="7"/>
      <c r="C89" s="21"/>
      <c r="D89" s="21"/>
      <c r="E89" s="21"/>
      <c r="F89" s="21"/>
      <c r="G89" s="21"/>
    </row>
    <row r="90" spans="2:7" x14ac:dyDescent="0.3">
      <c r="B90" s="7"/>
      <c r="C90" s="21"/>
      <c r="D90" s="21"/>
      <c r="E90" s="21"/>
      <c r="F90" s="21"/>
      <c r="G90" s="21"/>
    </row>
    <row r="91" spans="2:7" x14ac:dyDescent="0.3">
      <c r="B91" s="7"/>
      <c r="C91" s="21"/>
      <c r="D91" s="21"/>
      <c r="E91" s="21"/>
      <c r="F91" s="21"/>
      <c r="G91" s="21"/>
    </row>
    <row r="92" spans="2:7" x14ac:dyDescent="0.3">
      <c r="B92" s="7"/>
      <c r="C92" s="21"/>
      <c r="D92" s="21"/>
      <c r="E92" s="21"/>
      <c r="F92" s="21"/>
      <c r="G92" s="21"/>
    </row>
    <row r="93" spans="2:7" x14ac:dyDescent="0.3">
      <c r="B93" s="7"/>
      <c r="C93" s="21"/>
      <c r="D93" s="21"/>
      <c r="E93" s="21"/>
      <c r="F93" s="21"/>
      <c r="G93" s="21"/>
    </row>
    <row r="94" spans="2:7" x14ac:dyDescent="0.3">
      <c r="B94" s="7"/>
      <c r="C94" s="21"/>
      <c r="D94" s="21"/>
      <c r="E94" s="21"/>
      <c r="F94" s="21"/>
      <c r="G94" s="21"/>
    </row>
    <row r="95" spans="2:7" x14ac:dyDescent="0.3">
      <c r="B95" s="7"/>
      <c r="C95" s="21"/>
      <c r="D95" s="21"/>
      <c r="E95" s="21"/>
      <c r="F95" s="21"/>
      <c r="G95" s="21"/>
    </row>
    <row r="96" spans="2:7" x14ac:dyDescent="0.3">
      <c r="B96" s="7"/>
      <c r="C96" s="21"/>
      <c r="D96" s="21"/>
      <c r="E96" s="21"/>
      <c r="F96" s="21"/>
      <c r="G96" s="21"/>
    </row>
    <row r="97" spans="2:7" x14ac:dyDescent="0.3">
      <c r="B97" s="7"/>
      <c r="C97" s="21"/>
      <c r="D97" s="21"/>
      <c r="E97" s="21"/>
      <c r="F97" s="21"/>
      <c r="G97" s="21"/>
    </row>
    <row r="98" spans="2:7" x14ac:dyDescent="0.3">
      <c r="B98" s="7"/>
      <c r="C98" s="21"/>
      <c r="D98" s="21"/>
      <c r="E98" s="21"/>
      <c r="F98" s="21"/>
      <c r="G98" s="21"/>
    </row>
    <row r="99" spans="2:7" x14ac:dyDescent="0.3">
      <c r="B99" s="7"/>
      <c r="C99" s="21"/>
      <c r="D99" s="21"/>
      <c r="E99" s="21"/>
      <c r="F99" s="21"/>
      <c r="G99" s="21"/>
    </row>
    <row r="100" spans="2:7" x14ac:dyDescent="0.3">
      <c r="B100" s="7"/>
      <c r="C100" s="21"/>
      <c r="D100" s="21"/>
      <c r="E100" s="21"/>
      <c r="F100" s="21"/>
      <c r="G100" s="21"/>
    </row>
    <row r="101" spans="2:7" x14ac:dyDescent="0.3">
      <c r="B101" s="7"/>
      <c r="C101" s="21"/>
      <c r="D101" s="21"/>
      <c r="E101" s="21"/>
      <c r="F101" s="21"/>
      <c r="G101" s="21"/>
    </row>
    <row r="102" spans="2:7" x14ac:dyDescent="0.3">
      <c r="B102" s="7"/>
      <c r="C102" s="21"/>
      <c r="D102" s="21"/>
      <c r="E102" s="21"/>
      <c r="F102" s="21"/>
      <c r="G102" s="21"/>
    </row>
    <row r="103" spans="2:7" x14ac:dyDescent="0.3">
      <c r="B103" s="7"/>
      <c r="C103" s="21"/>
      <c r="D103" s="21"/>
      <c r="E103" s="21"/>
      <c r="F103" s="21"/>
      <c r="G103" s="21"/>
    </row>
    <row r="104" spans="2:7" x14ac:dyDescent="0.3">
      <c r="B104" s="7"/>
      <c r="C104" s="21"/>
      <c r="D104" s="21"/>
      <c r="E104" s="21"/>
      <c r="F104" s="21"/>
      <c r="G104" s="21"/>
    </row>
    <row r="105" spans="2:7" x14ac:dyDescent="0.3">
      <c r="B105" s="7"/>
      <c r="C105" s="21"/>
      <c r="D105" s="21"/>
      <c r="E105" s="21"/>
      <c r="F105" s="21"/>
      <c r="G105" s="21"/>
    </row>
    <row r="106" spans="2:7" x14ac:dyDescent="0.3">
      <c r="B106" s="7"/>
      <c r="C106" s="21"/>
      <c r="D106" s="21"/>
      <c r="E106" s="21"/>
      <c r="F106" s="21"/>
      <c r="G106" s="21"/>
    </row>
    <row r="107" spans="2:7" x14ac:dyDescent="0.3">
      <c r="B107" s="7"/>
      <c r="C107" s="21"/>
      <c r="D107" s="21"/>
      <c r="E107" s="21"/>
      <c r="F107" s="21"/>
      <c r="G107" s="21"/>
    </row>
    <row r="108" spans="2:7" x14ac:dyDescent="0.3">
      <c r="B108" s="7"/>
      <c r="C108" s="21"/>
      <c r="D108" s="21"/>
      <c r="E108" s="21"/>
      <c r="F108" s="21"/>
      <c r="G108" s="21"/>
    </row>
    <row r="109" spans="2:7" x14ac:dyDescent="0.3">
      <c r="B109" s="7"/>
      <c r="C109" s="21"/>
      <c r="D109" s="21"/>
      <c r="E109" s="21"/>
      <c r="F109" s="21"/>
      <c r="G109" s="21"/>
    </row>
    <row r="110" spans="2:7" x14ac:dyDescent="0.3">
      <c r="B110" s="7"/>
      <c r="C110" s="21"/>
      <c r="D110" s="21"/>
      <c r="E110" s="21"/>
      <c r="F110" s="21"/>
      <c r="G110" s="21"/>
    </row>
    <row r="111" spans="2:7" x14ac:dyDescent="0.3">
      <c r="B111" s="7"/>
      <c r="C111" s="21"/>
      <c r="D111" s="21"/>
      <c r="E111" s="21"/>
      <c r="F111" s="21"/>
      <c r="G111" s="21"/>
    </row>
    <row r="112" spans="2:7" x14ac:dyDescent="0.3">
      <c r="B112" s="7"/>
      <c r="C112" s="21"/>
      <c r="D112" s="21"/>
      <c r="E112" s="21"/>
      <c r="F112" s="21"/>
      <c r="G112" s="21"/>
    </row>
    <row r="113" spans="2:7" x14ac:dyDescent="0.3">
      <c r="B113" s="7"/>
      <c r="C113" s="21"/>
      <c r="D113" s="21"/>
      <c r="E113" s="21"/>
      <c r="F113" s="21"/>
      <c r="G113" s="21"/>
    </row>
    <row r="114" spans="2:7" x14ac:dyDescent="0.3">
      <c r="B114" s="7"/>
      <c r="C114" s="21"/>
      <c r="D114" s="21"/>
      <c r="E114" s="21"/>
      <c r="F114" s="21"/>
      <c r="G114" s="21"/>
    </row>
    <row r="115" spans="2:7" x14ac:dyDescent="0.3">
      <c r="B115" s="7"/>
      <c r="C115" s="21"/>
      <c r="D115" s="21"/>
      <c r="E115" s="21"/>
      <c r="F115" s="21"/>
      <c r="G115" s="21"/>
    </row>
    <row r="116" spans="2:7" x14ac:dyDescent="0.3">
      <c r="B116" s="7"/>
      <c r="C116" s="21"/>
      <c r="D116" s="21"/>
      <c r="E116" s="21"/>
      <c r="F116" s="21"/>
      <c r="G116" s="21"/>
    </row>
    <row r="117" spans="2:7" x14ac:dyDescent="0.3">
      <c r="B117" s="7"/>
      <c r="C117" s="21"/>
      <c r="D117" s="21"/>
      <c r="E117" s="21"/>
      <c r="F117" s="21"/>
      <c r="G117" s="21"/>
    </row>
    <row r="118" spans="2:7" x14ac:dyDescent="0.3">
      <c r="B118" s="7"/>
      <c r="C118" s="21"/>
      <c r="D118" s="21"/>
      <c r="E118" s="21"/>
      <c r="F118" s="21"/>
      <c r="G118" s="21"/>
    </row>
    <row r="119" spans="2:7" x14ac:dyDescent="0.3">
      <c r="B119" s="7"/>
      <c r="C119" s="21"/>
      <c r="D119" s="21"/>
      <c r="E119" s="21"/>
      <c r="F119" s="21"/>
      <c r="G119" s="21"/>
    </row>
    <row r="120" spans="2:7" x14ac:dyDescent="0.3">
      <c r="B120" s="7"/>
      <c r="C120" s="21"/>
      <c r="D120" s="21"/>
      <c r="E120" s="21"/>
      <c r="F120" s="21"/>
      <c r="G120" s="21"/>
    </row>
    <row r="121" spans="2:7" x14ac:dyDescent="0.3">
      <c r="B121" s="7"/>
      <c r="C121" s="21"/>
      <c r="D121" s="21"/>
      <c r="E121" s="21"/>
      <c r="F121" s="21"/>
      <c r="G121" s="21"/>
    </row>
    <row r="122" spans="2:7" x14ac:dyDescent="0.3">
      <c r="B122" s="7"/>
      <c r="C122" s="21"/>
      <c r="D122" s="21"/>
      <c r="E122" s="21"/>
      <c r="F122" s="21"/>
      <c r="G122" s="21"/>
    </row>
    <row r="123" spans="2:7" x14ac:dyDescent="0.3">
      <c r="B123" s="7"/>
      <c r="C123" s="21"/>
      <c r="D123" s="21"/>
      <c r="E123" s="21"/>
      <c r="F123" s="21"/>
      <c r="G123" s="21"/>
    </row>
    <row r="124" spans="2:7" x14ac:dyDescent="0.3">
      <c r="B124" s="7"/>
      <c r="C124" s="21"/>
      <c r="D124" s="21"/>
      <c r="E124" s="21"/>
      <c r="F124" s="21"/>
      <c r="G124" s="21"/>
    </row>
    <row r="125" spans="2:7" x14ac:dyDescent="0.3">
      <c r="B125" s="7"/>
      <c r="C125" s="21"/>
      <c r="D125" s="21"/>
      <c r="E125" s="21"/>
      <c r="F125" s="21"/>
      <c r="G125" s="21"/>
    </row>
    <row r="126" spans="2:7" x14ac:dyDescent="0.3">
      <c r="B126" s="7"/>
      <c r="C126" s="21"/>
      <c r="D126" s="21"/>
      <c r="E126" s="21"/>
      <c r="F126" s="21"/>
      <c r="G126" s="21"/>
    </row>
    <row r="127" spans="2:7" x14ac:dyDescent="0.3">
      <c r="B127" s="7"/>
      <c r="C127" s="21"/>
      <c r="D127" s="21"/>
      <c r="E127" s="21"/>
      <c r="F127" s="21"/>
      <c r="G127" s="21"/>
    </row>
    <row r="128" spans="2:7" x14ac:dyDescent="0.3">
      <c r="B128" s="7"/>
      <c r="C128" s="21"/>
      <c r="D128" s="21"/>
      <c r="E128" s="21"/>
      <c r="F128" s="21"/>
      <c r="G128" s="21"/>
    </row>
    <row r="129" spans="2:7" x14ac:dyDescent="0.3">
      <c r="B129" s="7"/>
      <c r="C129" s="21"/>
      <c r="D129" s="21"/>
      <c r="E129" s="21"/>
      <c r="F129" s="21"/>
      <c r="G129" s="21"/>
    </row>
    <row r="130" spans="2:7" x14ac:dyDescent="0.3">
      <c r="B130" s="7"/>
      <c r="C130" s="21"/>
      <c r="D130" s="21"/>
      <c r="E130" s="21"/>
      <c r="F130" s="21"/>
      <c r="G130" s="21"/>
    </row>
    <row r="131" spans="2:7" x14ac:dyDescent="0.3">
      <c r="B131" s="7"/>
      <c r="C131" s="21"/>
      <c r="D131" s="21"/>
      <c r="E131" s="21"/>
      <c r="F131" s="21"/>
      <c r="G131" s="21"/>
    </row>
    <row r="132" spans="2:7" x14ac:dyDescent="0.3">
      <c r="B132" s="7"/>
      <c r="C132" s="21"/>
      <c r="D132" s="21"/>
      <c r="E132" s="21"/>
      <c r="F132" s="21"/>
      <c r="G132" s="21"/>
    </row>
    <row r="133" spans="2:7" x14ac:dyDescent="0.3">
      <c r="B133" s="7"/>
      <c r="C133" s="21"/>
      <c r="D133" s="21"/>
      <c r="E133" s="21"/>
      <c r="F133" s="21"/>
      <c r="G133" s="21"/>
    </row>
    <row r="134" spans="2:7" x14ac:dyDescent="0.3">
      <c r="B134" s="7"/>
      <c r="C134" s="21"/>
      <c r="D134" s="21"/>
      <c r="E134" s="21"/>
      <c r="F134" s="21"/>
      <c r="G134" s="21"/>
    </row>
    <row r="135" spans="2:7" x14ac:dyDescent="0.3">
      <c r="B135" s="7"/>
      <c r="C135" s="21"/>
      <c r="D135" s="21"/>
      <c r="E135" s="21"/>
      <c r="F135" s="21"/>
      <c r="G135" s="21"/>
    </row>
    <row r="136" spans="2:7" x14ac:dyDescent="0.3">
      <c r="B136" s="7"/>
      <c r="C136" s="21"/>
      <c r="D136" s="21"/>
      <c r="E136" s="21"/>
      <c r="F136" s="21"/>
      <c r="G136" s="21"/>
    </row>
    <row r="137" spans="2:7" x14ac:dyDescent="0.3">
      <c r="B137" s="7"/>
      <c r="C137" s="21"/>
      <c r="D137" s="21"/>
      <c r="E137" s="21"/>
      <c r="F137" s="21"/>
      <c r="G137" s="21"/>
    </row>
    <row r="138" spans="2:7" x14ac:dyDescent="0.3">
      <c r="B138" s="7"/>
      <c r="C138" s="21"/>
      <c r="D138" s="21"/>
      <c r="E138" s="21"/>
      <c r="F138" s="21"/>
      <c r="G138" s="21"/>
    </row>
    <row r="139" spans="2:7" x14ac:dyDescent="0.3">
      <c r="B139" s="7"/>
      <c r="C139" s="21"/>
      <c r="D139" s="21"/>
      <c r="E139" s="21"/>
      <c r="F139" s="21"/>
      <c r="G139" s="21"/>
    </row>
    <row r="140" spans="2:7" x14ac:dyDescent="0.3">
      <c r="B140" s="7"/>
      <c r="C140" s="21"/>
      <c r="D140" s="21"/>
      <c r="E140" s="21"/>
      <c r="F140" s="21"/>
      <c r="G140" s="21"/>
    </row>
    <row r="141" spans="2:7" x14ac:dyDescent="0.3">
      <c r="B141" s="7"/>
      <c r="C141" s="21"/>
      <c r="D141" s="21"/>
      <c r="E141" s="21"/>
      <c r="F141" s="21"/>
      <c r="G141" s="21"/>
    </row>
    <row r="142" spans="2:7" x14ac:dyDescent="0.3">
      <c r="B142" s="7"/>
      <c r="C142" s="21"/>
      <c r="D142" s="21"/>
      <c r="E142" s="21"/>
      <c r="F142" s="21"/>
      <c r="G142" s="21"/>
    </row>
    <row r="143" spans="2:7" x14ac:dyDescent="0.3">
      <c r="B143" s="7"/>
      <c r="C143" s="21"/>
      <c r="D143" s="21"/>
      <c r="E143" s="21"/>
      <c r="F143" s="21"/>
      <c r="G143" s="21"/>
    </row>
    <row r="144" spans="2:7" x14ac:dyDescent="0.3">
      <c r="B144" s="7"/>
      <c r="C144" s="21"/>
      <c r="D144" s="21"/>
      <c r="E144" s="21"/>
      <c r="F144" s="21"/>
      <c r="G144" s="21"/>
    </row>
    <row r="145" spans="2:7" x14ac:dyDescent="0.3">
      <c r="B145" s="7"/>
      <c r="C145" s="21"/>
      <c r="D145" s="21"/>
      <c r="E145" s="21"/>
      <c r="F145" s="21"/>
      <c r="G145" s="21"/>
    </row>
    <row r="146" spans="2:7" x14ac:dyDescent="0.3">
      <c r="B146" s="7"/>
      <c r="C146" s="21"/>
      <c r="D146" s="21"/>
      <c r="E146" s="21"/>
      <c r="F146" s="21"/>
      <c r="G146" s="21"/>
    </row>
    <row r="147" spans="2:7" x14ac:dyDescent="0.3">
      <c r="B147" s="7"/>
      <c r="C147" s="21"/>
      <c r="D147" s="21"/>
      <c r="E147" s="21"/>
      <c r="F147" s="21"/>
      <c r="G147" s="21"/>
    </row>
    <row r="148" spans="2:7" x14ac:dyDescent="0.3">
      <c r="B148" s="7"/>
      <c r="C148" s="21"/>
      <c r="D148" s="21"/>
      <c r="E148" s="21"/>
      <c r="F148" s="21"/>
      <c r="G148" s="21"/>
    </row>
    <row r="149" spans="2:7" x14ac:dyDescent="0.3">
      <c r="B149" s="7"/>
      <c r="C149" s="21"/>
      <c r="D149" s="21"/>
      <c r="E149" s="21"/>
      <c r="F149" s="21"/>
      <c r="G149" s="21"/>
    </row>
    <row r="150" spans="2:7" x14ac:dyDescent="0.3">
      <c r="B150" s="7"/>
      <c r="C150" s="21"/>
      <c r="D150" s="21"/>
      <c r="E150" s="21"/>
      <c r="F150" s="21"/>
      <c r="G150" s="21"/>
    </row>
    <row r="151" spans="2:7" x14ac:dyDescent="0.3">
      <c r="B151" s="7"/>
      <c r="C151" s="21"/>
      <c r="D151" s="21"/>
      <c r="E151" s="21"/>
      <c r="F151" s="21"/>
      <c r="G151" s="21"/>
    </row>
    <row r="152" spans="2:7" x14ac:dyDescent="0.3">
      <c r="B152" s="7"/>
      <c r="C152" s="21"/>
      <c r="D152" s="21"/>
      <c r="E152" s="21"/>
      <c r="F152" s="21"/>
      <c r="G152" s="21"/>
    </row>
    <row r="153" spans="2:7" x14ac:dyDescent="0.3">
      <c r="B153" s="7"/>
      <c r="C153" s="21"/>
      <c r="D153" s="21"/>
      <c r="E153" s="21"/>
      <c r="F153" s="21"/>
      <c r="G153" s="21"/>
    </row>
    <row r="154" spans="2:7" x14ac:dyDescent="0.3">
      <c r="B154" s="7"/>
      <c r="C154" s="21"/>
      <c r="D154" s="21"/>
      <c r="E154" s="21"/>
      <c r="F154" s="21"/>
      <c r="G154" s="21"/>
    </row>
    <row r="155" spans="2:7" x14ac:dyDescent="0.3">
      <c r="B155" s="7"/>
      <c r="C155" s="21"/>
      <c r="D155" s="21"/>
      <c r="E155" s="21"/>
      <c r="F155" s="21"/>
      <c r="G155" s="21"/>
    </row>
    <row r="156" spans="2:7" x14ac:dyDescent="0.3">
      <c r="B156" s="7"/>
      <c r="C156" s="21"/>
      <c r="D156" s="21"/>
      <c r="E156" s="21"/>
      <c r="F156" s="21"/>
      <c r="G156" s="21"/>
    </row>
    <row r="157" spans="2:7" x14ac:dyDescent="0.3">
      <c r="B157" s="7"/>
      <c r="C157" s="21"/>
      <c r="D157" s="21"/>
      <c r="E157" s="21"/>
      <c r="F157" s="21"/>
      <c r="G157" s="21"/>
    </row>
    <row r="158" spans="2:7" x14ac:dyDescent="0.3">
      <c r="B158" s="7"/>
      <c r="C158" s="21"/>
      <c r="D158" s="21"/>
      <c r="E158" s="21"/>
      <c r="F158" s="21"/>
      <c r="G158" s="21"/>
    </row>
    <row r="159" spans="2:7" x14ac:dyDescent="0.3">
      <c r="B159" s="7"/>
      <c r="C159" s="21"/>
      <c r="D159" s="21"/>
      <c r="E159" s="21"/>
      <c r="F159" s="21"/>
      <c r="G159" s="21"/>
    </row>
    <row r="160" spans="2:7" x14ac:dyDescent="0.3">
      <c r="B160" s="7"/>
      <c r="C160" s="21"/>
      <c r="D160" s="21"/>
      <c r="E160" s="21"/>
      <c r="F160" s="21"/>
      <c r="G160" s="21"/>
    </row>
    <row r="161" spans="2:7" x14ac:dyDescent="0.3">
      <c r="B161" s="7"/>
      <c r="C161" s="21"/>
      <c r="D161" s="21"/>
      <c r="E161" s="21"/>
      <c r="F161" s="21"/>
      <c r="G161" s="21"/>
    </row>
    <row r="162" spans="2:7" x14ac:dyDescent="0.3">
      <c r="B162" s="7"/>
      <c r="C162" s="21"/>
      <c r="D162" s="21"/>
      <c r="E162" s="21"/>
      <c r="F162" s="21"/>
      <c r="G162" s="21"/>
    </row>
    <row r="163" spans="2:7" x14ac:dyDescent="0.3">
      <c r="B163" s="7"/>
      <c r="C163" s="21"/>
      <c r="D163" s="21"/>
      <c r="E163" s="21"/>
      <c r="F163" s="21"/>
      <c r="G163" s="21"/>
    </row>
    <row r="164" spans="2:7" x14ac:dyDescent="0.3">
      <c r="B164" s="7"/>
      <c r="C164" s="21"/>
      <c r="D164" s="21"/>
      <c r="E164" s="21"/>
      <c r="F164" s="21"/>
      <c r="G164" s="21"/>
    </row>
    <row r="165" spans="2:7" x14ac:dyDescent="0.3">
      <c r="B165" s="7"/>
      <c r="C165" s="21"/>
      <c r="D165" s="21"/>
      <c r="E165" s="21"/>
      <c r="F165" s="21"/>
      <c r="G165" s="21"/>
    </row>
    <row r="166" spans="2:7" x14ac:dyDescent="0.3">
      <c r="B166" s="7"/>
      <c r="C166" s="21"/>
      <c r="D166" s="21"/>
      <c r="E166" s="21"/>
      <c r="F166" s="21"/>
      <c r="G166" s="21"/>
    </row>
    <row r="167" spans="2:7" x14ac:dyDescent="0.3">
      <c r="B167" s="7"/>
      <c r="C167" s="21"/>
      <c r="D167" s="21"/>
      <c r="E167" s="21"/>
      <c r="F167" s="21"/>
      <c r="G167" s="21"/>
    </row>
    <row r="168" spans="2:7" x14ac:dyDescent="0.3">
      <c r="B168" s="7"/>
      <c r="C168" s="21"/>
      <c r="D168" s="21"/>
      <c r="E168" s="21"/>
      <c r="F168" s="21"/>
      <c r="G168" s="21"/>
    </row>
    <row r="169" spans="2:7" x14ac:dyDescent="0.3">
      <c r="B169" s="7"/>
      <c r="C169" s="21"/>
      <c r="D169" s="21"/>
      <c r="E169" s="21"/>
      <c r="F169" s="21"/>
      <c r="G169" s="21"/>
    </row>
    <row r="170" spans="2:7" x14ac:dyDescent="0.3">
      <c r="B170" s="7"/>
      <c r="C170" s="21"/>
      <c r="D170" s="21"/>
      <c r="E170" s="21"/>
      <c r="F170" s="21"/>
      <c r="G170" s="21"/>
    </row>
    <row r="171" spans="2:7" x14ac:dyDescent="0.3">
      <c r="B171" s="7"/>
      <c r="C171" s="21"/>
      <c r="D171" s="21"/>
      <c r="E171" s="21"/>
      <c r="F171" s="21"/>
      <c r="G171" s="21"/>
    </row>
    <row r="172" spans="2:7" x14ac:dyDescent="0.3">
      <c r="B172" s="7"/>
      <c r="C172" s="21"/>
      <c r="D172" s="21"/>
      <c r="E172" s="21"/>
      <c r="F172" s="21"/>
      <c r="G172" s="21"/>
    </row>
    <row r="173" spans="2:7" x14ac:dyDescent="0.3">
      <c r="B173" s="7"/>
      <c r="C173" s="21"/>
      <c r="D173" s="21"/>
      <c r="E173" s="21"/>
      <c r="F173" s="21"/>
      <c r="G173" s="21"/>
    </row>
    <row r="174" spans="2:7" x14ac:dyDescent="0.3">
      <c r="B174" s="7"/>
      <c r="C174" s="21"/>
      <c r="D174" s="21"/>
      <c r="E174" s="21"/>
      <c r="F174" s="21"/>
      <c r="G174" s="21"/>
    </row>
    <row r="175" spans="2:7" x14ac:dyDescent="0.3">
      <c r="B175" s="7"/>
      <c r="C175" s="21"/>
      <c r="D175" s="21"/>
      <c r="E175" s="21"/>
      <c r="F175" s="21"/>
      <c r="G175" s="21"/>
    </row>
    <row r="176" spans="2:7" x14ac:dyDescent="0.3">
      <c r="B176" s="7"/>
      <c r="C176" s="21"/>
      <c r="D176" s="21"/>
      <c r="E176" s="21"/>
      <c r="F176" s="21"/>
      <c r="G176" s="21"/>
    </row>
    <row r="177" spans="2:7" x14ac:dyDescent="0.3">
      <c r="B177" s="7"/>
      <c r="C177" s="21"/>
      <c r="D177" s="21"/>
      <c r="E177" s="21"/>
      <c r="F177" s="21"/>
      <c r="G177" s="21"/>
    </row>
    <row r="178" spans="2:7" x14ac:dyDescent="0.3">
      <c r="B178" s="7"/>
      <c r="C178" s="21"/>
      <c r="D178" s="21"/>
      <c r="E178" s="21"/>
      <c r="F178" s="21"/>
      <c r="G178" s="21"/>
    </row>
    <row r="179" spans="2:7" x14ac:dyDescent="0.3">
      <c r="B179" s="7"/>
      <c r="C179" s="21"/>
      <c r="D179" s="21"/>
      <c r="E179" s="21"/>
      <c r="F179" s="21"/>
      <c r="G179" s="21"/>
    </row>
    <row r="180" spans="2:7" x14ac:dyDescent="0.3">
      <c r="B180" s="7"/>
      <c r="C180" s="21"/>
      <c r="D180" s="21"/>
      <c r="E180" s="21"/>
      <c r="F180" s="21"/>
      <c r="G180" s="21"/>
    </row>
    <row r="181" spans="2:7" x14ac:dyDescent="0.3">
      <c r="B181" s="7"/>
      <c r="C181" s="21"/>
      <c r="D181" s="21"/>
      <c r="E181" s="21"/>
      <c r="F181" s="21"/>
      <c r="G181" s="21"/>
    </row>
    <row r="182" spans="2:7" x14ac:dyDescent="0.3">
      <c r="B182" s="7"/>
      <c r="C182" s="21"/>
      <c r="D182" s="21"/>
      <c r="E182" s="21"/>
      <c r="F182" s="21"/>
      <c r="G182" s="21"/>
    </row>
    <row r="183" spans="2:7" x14ac:dyDescent="0.3">
      <c r="B183" s="7"/>
      <c r="C183" s="21"/>
      <c r="D183" s="21"/>
      <c r="E183" s="21"/>
      <c r="F183" s="21"/>
      <c r="G183" s="21"/>
    </row>
    <row r="184" spans="2:7" x14ac:dyDescent="0.3">
      <c r="B184" s="7"/>
      <c r="C184" s="21"/>
      <c r="D184" s="21"/>
      <c r="E184" s="21"/>
      <c r="F184" s="21"/>
      <c r="G184" s="21"/>
    </row>
    <row r="185" spans="2:7" x14ac:dyDescent="0.3">
      <c r="B185" s="7"/>
      <c r="C185" s="21"/>
      <c r="D185" s="21"/>
      <c r="E185" s="21"/>
      <c r="F185" s="21"/>
      <c r="G185" s="21"/>
    </row>
    <row r="186" spans="2:7" x14ac:dyDescent="0.3">
      <c r="B186" s="7"/>
      <c r="C186" s="21"/>
      <c r="D186" s="21"/>
      <c r="E186" s="21"/>
      <c r="F186" s="21"/>
      <c r="G186" s="21"/>
    </row>
    <row r="187" spans="2:7" x14ac:dyDescent="0.3">
      <c r="B187" s="7"/>
      <c r="C187" s="21"/>
      <c r="D187" s="21"/>
      <c r="E187" s="21"/>
      <c r="F187" s="21"/>
      <c r="G187" s="21"/>
    </row>
    <row r="188" spans="2:7" x14ac:dyDescent="0.3">
      <c r="B188" s="7"/>
      <c r="C188" s="21"/>
      <c r="D188" s="21"/>
      <c r="E188" s="21"/>
      <c r="F188" s="21"/>
      <c r="G188" s="21"/>
    </row>
    <row r="189" spans="2:7" x14ac:dyDescent="0.3">
      <c r="B189" s="7"/>
      <c r="C189" s="21"/>
      <c r="D189" s="21"/>
      <c r="E189" s="21"/>
      <c r="F189" s="21"/>
      <c r="G189" s="21"/>
    </row>
    <row r="190" spans="2:7" x14ac:dyDescent="0.3">
      <c r="B190" s="7"/>
      <c r="C190" s="21"/>
      <c r="D190" s="21"/>
      <c r="E190" s="21"/>
      <c r="F190" s="21"/>
      <c r="G190" s="21"/>
    </row>
    <row r="191" spans="2:7" x14ac:dyDescent="0.3">
      <c r="B191" s="7"/>
      <c r="C191" s="21"/>
      <c r="D191" s="21"/>
      <c r="E191" s="21"/>
      <c r="F191" s="21"/>
      <c r="G191" s="21"/>
    </row>
    <row r="192" spans="2:7" x14ac:dyDescent="0.3">
      <c r="B192" s="7"/>
      <c r="C192" s="21"/>
      <c r="D192" s="21"/>
      <c r="E192" s="21"/>
      <c r="F192" s="21"/>
      <c r="G192" s="21"/>
    </row>
    <row r="193" spans="2:7" x14ac:dyDescent="0.3">
      <c r="B193" s="7"/>
      <c r="C193" s="21"/>
      <c r="D193" s="21"/>
      <c r="E193" s="21"/>
      <c r="F193" s="21"/>
      <c r="G193" s="21"/>
    </row>
    <row r="194" spans="2:7" x14ac:dyDescent="0.3">
      <c r="B194" s="7"/>
      <c r="C194" s="21"/>
      <c r="D194" s="21"/>
      <c r="E194" s="21"/>
      <c r="F194" s="21"/>
      <c r="G194" s="21"/>
    </row>
    <row r="195" spans="2:7" x14ac:dyDescent="0.3">
      <c r="B195" s="7"/>
      <c r="C195" s="21"/>
      <c r="D195" s="21"/>
      <c r="E195" s="21"/>
      <c r="F195" s="21"/>
      <c r="G195" s="21"/>
    </row>
    <row r="196" spans="2:7" x14ac:dyDescent="0.3">
      <c r="B196" s="7"/>
      <c r="C196" s="21"/>
      <c r="D196" s="21"/>
      <c r="E196" s="21"/>
      <c r="F196" s="21"/>
      <c r="G196" s="21"/>
    </row>
    <row r="197" spans="2:7" x14ac:dyDescent="0.3">
      <c r="B197" s="7"/>
      <c r="C197" s="21"/>
      <c r="D197" s="21"/>
      <c r="E197" s="21"/>
      <c r="F197" s="21"/>
      <c r="G197" s="21"/>
    </row>
    <row r="198" spans="2:7" x14ac:dyDescent="0.3">
      <c r="B198" s="7"/>
      <c r="C198" s="21"/>
      <c r="D198" s="21"/>
      <c r="E198" s="21"/>
      <c r="F198" s="21"/>
      <c r="G198" s="21"/>
    </row>
    <row r="199" spans="2:7" x14ac:dyDescent="0.3">
      <c r="B199" s="7"/>
      <c r="C199" s="21"/>
      <c r="D199" s="21"/>
      <c r="E199" s="21"/>
      <c r="F199" s="21"/>
      <c r="G199" s="21"/>
    </row>
    <row r="200" spans="2:7" x14ac:dyDescent="0.3">
      <c r="B200" s="7"/>
      <c r="C200" s="21"/>
      <c r="D200" s="21"/>
      <c r="E200" s="21"/>
      <c r="F200" s="21"/>
      <c r="G200" s="21"/>
    </row>
    <row r="201" spans="2:7" x14ac:dyDescent="0.3">
      <c r="B201" s="7"/>
      <c r="C201" s="21"/>
      <c r="D201" s="21"/>
      <c r="E201" s="21"/>
      <c r="F201" s="21"/>
      <c r="G201" s="21"/>
    </row>
    <row r="202" spans="2:7" x14ac:dyDescent="0.3">
      <c r="B202" s="7"/>
      <c r="C202" s="21"/>
      <c r="D202" s="21"/>
      <c r="E202" s="21"/>
      <c r="F202" s="21"/>
      <c r="G202" s="21"/>
    </row>
    <row r="203" spans="2:7" x14ac:dyDescent="0.3">
      <c r="B203" s="7"/>
      <c r="C203" s="21"/>
      <c r="D203" s="21"/>
      <c r="E203" s="21"/>
      <c r="F203" s="21"/>
      <c r="G203" s="21"/>
    </row>
    <row r="204" spans="2:7" x14ac:dyDescent="0.3">
      <c r="B204" s="7"/>
      <c r="C204" s="21"/>
      <c r="D204" s="21"/>
      <c r="E204" s="21"/>
      <c r="F204" s="21"/>
      <c r="G204" s="21"/>
    </row>
    <row r="205" spans="2:7" x14ac:dyDescent="0.3">
      <c r="B205" s="7"/>
      <c r="C205" s="21"/>
      <c r="D205" s="21"/>
      <c r="E205" s="21"/>
      <c r="F205" s="21"/>
      <c r="G205" s="21"/>
    </row>
    <row r="206" spans="2:7" x14ac:dyDescent="0.3">
      <c r="B206" s="7"/>
      <c r="C206" s="21"/>
      <c r="D206" s="21"/>
      <c r="E206" s="21"/>
      <c r="F206" s="21"/>
      <c r="G206" s="21"/>
    </row>
    <row r="207" spans="2:7" x14ac:dyDescent="0.3">
      <c r="B207" s="7"/>
      <c r="C207" s="21"/>
      <c r="D207" s="21"/>
      <c r="E207" s="21"/>
      <c r="F207" s="21"/>
      <c r="G207" s="21"/>
    </row>
    <row r="208" spans="2:7" x14ac:dyDescent="0.3">
      <c r="B208" s="7"/>
      <c r="C208" s="21"/>
      <c r="D208" s="21"/>
      <c r="E208" s="21"/>
      <c r="F208" s="21"/>
      <c r="G208" s="21"/>
    </row>
    <row r="209" spans="2:7" x14ac:dyDescent="0.3">
      <c r="B209" s="7"/>
      <c r="C209" s="21"/>
      <c r="D209" s="21"/>
      <c r="E209" s="21"/>
      <c r="F209" s="21"/>
      <c r="G209" s="21"/>
    </row>
    <row r="210" spans="2:7" x14ac:dyDescent="0.3">
      <c r="B210" s="7"/>
      <c r="C210" s="21"/>
      <c r="D210" s="21"/>
      <c r="E210" s="21"/>
      <c r="F210" s="21"/>
      <c r="G210" s="21"/>
    </row>
    <row r="211" spans="2:7" x14ac:dyDescent="0.3">
      <c r="B211" s="7"/>
      <c r="C211" s="21"/>
      <c r="D211" s="21"/>
      <c r="E211" s="21"/>
      <c r="F211" s="21"/>
      <c r="G211" s="21"/>
    </row>
    <row r="212" spans="2:7" x14ac:dyDescent="0.3">
      <c r="B212" s="7"/>
      <c r="C212" s="21"/>
      <c r="D212" s="21"/>
      <c r="E212" s="21"/>
      <c r="F212" s="21"/>
      <c r="G212" s="21"/>
    </row>
    <row r="213" spans="2:7" x14ac:dyDescent="0.3">
      <c r="B213" s="7"/>
      <c r="C213" s="21"/>
      <c r="D213" s="21"/>
      <c r="E213" s="21"/>
      <c r="F213" s="21"/>
      <c r="G213" s="21"/>
    </row>
    <row r="214" spans="2:7" x14ac:dyDescent="0.3">
      <c r="B214" s="7"/>
      <c r="C214" s="21"/>
      <c r="D214" s="21"/>
      <c r="E214" s="21"/>
      <c r="F214" s="21"/>
      <c r="G214" s="21"/>
    </row>
    <row r="215" spans="2:7" x14ac:dyDescent="0.3">
      <c r="B215" s="7"/>
      <c r="C215" s="21"/>
      <c r="D215" s="21"/>
      <c r="E215" s="21"/>
      <c r="F215" s="21"/>
      <c r="G215" s="21"/>
    </row>
    <row r="216" spans="2:7" x14ac:dyDescent="0.3">
      <c r="B216" s="7"/>
      <c r="C216" s="21"/>
      <c r="D216" s="21"/>
      <c r="E216" s="21"/>
      <c r="F216" s="21"/>
      <c r="G216" s="21"/>
    </row>
    <row r="217" spans="2:7" x14ac:dyDescent="0.3">
      <c r="B217" s="7"/>
      <c r="C217" s="21"/>
      <c r="D217" s="21"/>
      <c r="E217" s="21"/>
      <c r="F217" s="21"/>
      <c r="G217" s="21"/>
    </row>
    <row r="218" spans="2:7" x14ac:dyDescent="0.3">
      <c r="B218" s="7"/>
      <c r="C218" s="21"/>
      <c r="D218" s="21"/>
      <c r="E218" s="21"/>
      <c r="F218" s="21"/>
      <c r="G218" s="21"/>
    </row>
    <row r="219" spans="2:7" x14ac:dyDescent="0.3">
      <c r="B219" s="7"/>
      <c r="C219" s="21"/>
      <c r="D219" s="21"/>
      <c r="E219" s="21"/>
      <c r="F219" s="21"/>
      <c r="G219" s="21"/>
    </row>
    <row r="220" spans="2:7" x14ac:dyDescent="0.3">
      <c r="B220" s="7"/>
      <c r="C220" s="21"/>
      <c r="D220" s="21"/>
      <c r="E220" s="21"/>
      <c r="F220" s="21"/>
      <c r="G220" s="21"/>
    </row>
    <row r="221" spans="2:7" x14ac:dyDescent="0.3">
      <c r="B221" s="7"/>
      <c r="C221" s="21"/>
      <c r="D221" s="21"/>
      <c r="E221" s="21"/>
      <c r="F221" s="21"/>
      <c r="G221" s="21"/>
    </row>
    <row r="222" spans="2:7" x14ac:dyDescent="0.3">
      <c r="B222" s="7"/>
      <c r="C222" s="21"/>
      <c r="D222" s="21"/>
      <c r="E222" s="21"/>
      <c r="F222" s="21"/>
      <c r="G222" s="21"/>
    </row>
    <row r="223" spans="2:7" x14ac:dyDescent="0.3">
      <c r="B223" s="7"/>
      <c r="C223" s="21"/>
      <c r="D223" s="21"/>
      <c r="E223" s="21"/>
      <c r="F223" s="21"/>
      <c r="G223" s="21"/>
    </row>
    <row r="224" spans="2:7" x14ac:dyDescent="0.3">
      <c r="B224" s="7"/>
      <c r="C224" s="21"/>
      <c r="D224" s="21"/>
      <c r="E224" s="21"/>
      <c r="F224" s="21"/>
      <c r="G224" s="21"/>
    </row>
    <row r="225" spans="2:7" x14ac:dyDescent="0.3">
      <c r="B225" s="7"/>
      <c r="C225" s="21"/>
      <c r="D225" s="21"/>
      <c r="E225" s="21"/>
      <c r="F225" s="21"/>
      <c r="G225" s="21"/>
    </row>
    <row r="226" spans="2:7" x14ac:dyDescent="0.3">
      <c r="B226" s="7"/>
      <c r="C226" s="21"/>
      <c r="D226" s="21"/>
      <c r="E226" s="21"/>
      <c r="F226" s="21"/>
      <c r="G226" s="21"/>
    </row>
    <row r="227" spans="2:7" x14ac:dyDescent="0.3">
      <c r="B227" s="7"/>
      <c r="C227" s="21"/>
      <c r="D227" s="21"/>
      <c r="E227" s="21"/>
      <c r="F227" s="21"/>
      <c r="G227" s="21"/>
    </row>
    <row r="228" spans="2:7" x14ac:dyDescent="0.3">
      <c r="B228" s="7"/>
      <c r="C228" s="21"/>
      <c r="D228" s="21"/>
      <c r="E228" s="21"/>
      <c r="F228" s="21"/>
      <c r="G228" s="21"/>
    </row>
    <row r="229" spans="2:7" x14ac:dyDescent="0.3">
      <c r="B229" s="7"/>
      <c r="C229" s="21"/>
      <c r="D229" s="21"/>
      <c r="E229" s="21"/>
      <c r="F229" s="21"/>
      <c r="G229" s="21"/>
    </row>
    <row r="230" spans="2:7" x14ac:dyDescent="0.3">
      <c r="B230" s="7"/>
      <c r="C230" s="21"/>
      <c r="D230" s="21"/>
      <c r="E230" s="21"/>
      <c r="F230" s="21"/>
      <c r="G230" s="21"/>
    </row>
    <row r="231" spans="2:7" x14ac:dyDescent="0.3">
      <c r="B231" s="7"/>
      <c r="C231" s="21"/>
      <c r="D231" s="21"/>
      <c r="E231" s="21"/>
      <c r="F231" s="21"/>
      <c r="G231" s="21"/>
    </row>
    <row r="232" spans="2:7" x14ac:dyDescent="0.3">
      <c r="B232" s="7"/>
      <c r="C232" s="21"/>
      <c r="D232" s="21"/>
      <c r="E232" s="21"/>
      <c r="F232" s="21"/>
      <c r="G232" s="21"/>
    </row>
    <row r="233" spans="2:7" x14ac:dyDescent="0.3">
      <c r="B233" s="7"/>
      <c r="C233" s="21"/>
      <c r="D233" s="21"/>
      <c r="E233" s="21"/>
      <c r="F233" s="21"/>
      <c r="G233" s="21"/>
    </row>
    <row r="234" spans="2:7" x14ac:dyDescent="0.3">
      <c r="B234" s="7"/>
      <c r="C234" s="21"/>
      <c r="D234" s="21"/>
      <c r="E234" s="21"/>
      <c r="F234" s="21"/>
      <c r="G234" s="21"/>
    </row>
    <row r="235" spans="2:7" x14ac:dyDescent="0.3">
      <c r="B235" s="7"/>
      <c r="C235" s="21"/>
      <c r="D235" s="21"/>
      <c r="E235" s="21"/>
      <c r="F235" s="21"/>
      <c r="G235" s="21"/>
    </row>
    <row r="236" spans="2:7" x14ac:dyDescent="0.3">
      <c r="B236" s="7"/>
      <c r="C236" s="21"/>
      <c r="D236" s="21"/>
      <c r="E236" s="21"/>
      <c r="F236" s="21"/>
      <c r="G236" s="21"/>
    </row>
    <row r="237" spans="2:7" x14ac:dyDescent="0.3">
      <c r="B237" s="7"/>
      <c r="C237" s="21"/>
      <c r="D237" s="21"/>
      <c r="E237" s="21"/>
      <c r="F237" s="21"/>
      <c r="G237" s="21"/>
    </row>
    <row r="238" spans="2:7" x14ac:dyDescent="0.3">
      <c r="B238" s="7"/>
      <c r="C238" s="21"/>
      <c r="D238" s="21"/>
      <c r="E238" s="21"/>
      <c r="F238" s="21"/>
      <c r="G238" s="21"/>
    </row>
    <row r="239" spans="2:7" x14ac:dyDescent="0.3">
      <c r="B239" s="7"/>
      <c r="C239" s="21"/>
      <c r="D239" s="21"/>
      <c r="E239" s="21"/>
      <c r="F239" s="21"/>
      <c r="G239" s="21"/>
    </row>
    <row r="240" spans="2:7" x14ac:dyDescent="0.3">
      <c r="B240" s="7"/>
      <c r="C240" s="21"/>
      <c r="D240" s="21"/>
      <c r="E240" s="21"/>
      <c r="F240" s="21"/>
      <c r="G240" s="21"/>
    </row>
    <row r="241" spans="2:7" x14ac:dyDescent="0.3">
      <c r="B241" s="7"/>
      <c r="C241" s="21"/>
      <c r="D241" s="21"/>
      <c r="E241" s="21"/>
      <c r="F241" s="21"/>
      <c r="G241" s="21"/>
    </row>
    <row r="242" spans="2:7" x14ac:dyDescent="0.3">
      <c r="B242" s="7"/>
      <c r="C242" s="21"/>
      <c r="D242" s="21"/>
      <c r="E242" s="21"/>
      <c r="F242" s="21"/>
      <c r="G242" s="21"/>
    </row>
    <row r="243" spans="2:7" x14ac:dyDescent="0.3">
      <c r="B243" s="7"/>
      <c r="C243" s="21"/>
      <c r="D243" s="21"/>
      <c r="E243" s="21"/>
      <c r="F243" s="21"/>
      <c r="G243" s="21"/>
    </row>
    <row r="244" spans="2:7" x14ac:dyDescent="0.3">
      <c r="B244" s="7"/>
      <c r="C244" s="21"/>
      <c r="D244" s="21"/>
      <c r="E244" s="21"/>
      <c r="F244" s="21"/>
      <c r="G244" s="21"/>
    </row>
    <row r="245" spans="2:7" x14ac:dyDescent="0.3">
      <c r="B245" s="7"/>
      <c r="C245" s="21"/>
      <c r="D245" s="21"/>
      <c r="E245" s="21"/>
      <c r="F245" s="21"/>
      <c r="G245" s="21"/>
    </row>
    <row r="246" spans="2:7" x14ac:dyDescent="0.3">
      <c r="B246" s="7"/>
      <c r="C246" s="21"/>
      <c r="D246" s="21"/>
      <c r="E246" s="21"/>
      <c r="F246" s="21"/>
      <c r="G246" s="21"/>
    </row>
    <row r="247" spans="2:7" x14ac:dyDescent="0.3">
      <c r="B247" s="7"/>
      <c r="C247" s="21"/>
      <c r="D247" s="21"/>
      <c r="E247" s="21"/>
      <c r="F247" s="21"/>
      <c r="G247" s="21"/>
    </row>
    <row r="248" spans="2:7" x14ac:dyDescent="0.3">
      <c r="B248" s="7"/>
      <c r="C248" s="21"/>
      <c r="D248" s="21"/>
      <c r="E248" s="21"/>
      <c r="F248" s="21"/>
      <c r="G248" s="21"/>
    </row>
    <row r="249" spans="2:7" x14ac:dyDescent="0.3">
      <c r="B249" s="7"/>
      <c r="C249" s="21"/>
      <c r="D249" s="21"/>
      <c r="E249" s="21"/>
      <c r="F249" s="21"/>
      <c r="G249" s="21"/>
    </row>
    <row r="250" spans="2:7" x14ac:dyDescent="0.3">
      <c r="B250" s="7"/>
      <c r="C250" s="21"/>
      <c r="D250" s="21"/>
      <c r="E250" s="21"/>
      <c r="F250" s="21"/>
      <c r="G250" s="21"/>
    </row>
    <row r="251" spans="2:7" x14ac:dyDescent="0.3">
      <c r="B251" s="7"/>
      <c r="C251" s="21"/>
      <c r="D251" s="21"/>
      <c r="E251" s="21"/>
      <c r="F251" s="21"/>
      <c r="G251" s="21"/>
    </row>
    <row r="252" spans="2:7" x14ac:dyDescent="0.3">
      <c r="B252" s="7"/>
      <c r="C252" s="21"/>
      <c r="D252" s="21"/>
      <c r="E252" s="21"/>
      <c r="F252" s="21"/>
      <c r="G252" s="21"/>
    </row>
    <row r="253" spans="2:7" x14ac:dyDescent="0.3">
      <c r="B253" s="7"/>
      <c r="C253" s="21"/>
      <c r="D253" s="21"/>
      <c r="E253" s="21"/>
      <c r="F253" s="21"/>
      <c r="G253" s="21"/>
    </row>
    <row r="254" spans="2:7" x14ac:dyDescent="0.3">
      <c r="B254" s="7"/>
      <c r="C254" s="21"/>
      <c r="D254" s="21"/>
      <c r="E254" s="21"/>
      <c r="F254" s="21"/>
      <c r="G254" s="21"/>
    </row>
    <row r="255" spans="2:7" x14ac:dyDescent="0.3">
      <c r="B255" s="7"/>
      <c r="C255" s="21"/>
      <c r="D255" s="21"/>
      <c r="E255" s="21"/>
      <c r="F255" s="21"/>
      <c r="G255" s="21"/>
    </row>
    <row r="256" spans="2:7" x14ac:dyDescent="0.3">
      <c r="B256" s="7"/>
      <c r="C256" s="21"/>
      <c r="D256" s="21"/>
      <c r="E256" s="21"/>
      <c r="F256" s="21"/>
      <c r="G256" s="21"/>
    </row>
    <row r="257" spans="2:7" x14ac:dyDescent="0.3">
      <c r="B257" s="7"/>
      <c r="C257" s="21"/>
      <c r="D257" s="21"/>
      <c r="E257" s="21"/>
      <c r="F257" s="21"/>
      <c r="G257" s="21"/>
    </row>
    <row r="258" spans="2:7" x14ac:dyDescent="0.3">
      <c r="B258" s="7"/>
      <c r="C258" s="21"/>
      <c r="D258" s="21"/>
      <c r="E258" s="21"/>
      <c r="F258" s="21"/>
      <c r="G258" s="21"/>
    </row>
    <row r="259" spans="2:7" x14ac:dyDescent="0.3">
      <c r="B259" s="7"/>
      <c r="C259" s="21"/>
      <c r="D259" s="21"/>
      <c r="E259" s="21"/>
      <c r="F259" s="21"/>
      <c r="G259" s="21"/>
    </row>
    <row r="260" spans="2:7" x14ac:dyDescent="0.3">
      <c r="B260" s="7"/>
      <c r="C260" s="21"/>
      <c r="D260" s="21"/>
      <c r="E260" s="21"/>
      <c r="F260" s="21"/>
      <c r="G260" s="21"/>
    </row>
    <row r="261" spans="2:7" x14ac:dyDescent="0.3">
      <c r="B261" s="7"/>
      <c r="C261" s="21"/>
      <c r="D261" s="21"/>
      <c r="E261" s="21"/>
      <c r="F261" s="21"/>
      <c r="G261" s="21"/>
    </row>
    <row r="262" spans="2:7" x14ac:dyDescent="0.3">
      <c r="B262" s="7"/>
      <c r="C262" s="21"/>
      <c r="D262" s="21"/>
      <c r="E262" s="21"/>
      <c r="F262" s="21"/>
      <c r="G262" s="21"/>
    </row>
    <row r="263" spans="2:7" x14ac:dyDescent="0.3">
      <c r="B263" s="7"/>
      <c r="C263" s="21"/>
      <c r="D263" s="21"/>
      <c r="E263" s="21"/>
      <c r="F263" s="21"/>
      <c r="G263" s="21"/>
    </row>
    <row r="264" spans="2:7" x14ac:dyDescent="0.3">
      <c r="B264" s="7"/>
      <c r="C264" s="21"/>
      <c r="D264" s="21"/>
      <c r="E264" s="21"/>
      <c r="F264" s="21"/>
      <c r="G264" s="21"/>
    </row>
    <row r="265" spans="2:7" x14ac:dyDescent="0.3">
      <c r="B265" s="7"/>
      <c r="C265" s="21"/>
      <c r="D265" s="21"/>
      <c r="E265" s="21"/>
      <c r="F265" s="21"/>
      <c r="G265" s="21"/>
    </row>
    <row r="266" spans="2:7" x14ac:dyDescent="0.3">
      <c r="B266" s="7"/>
      <c r="C266" s="21"/>
      <c r="D266" s="21"/>
      <c r="E266" s="21"/>
      <c r="F266" s="21"/>
      <c r="G266" s="21"/>
    </row>
    <row r="267" spans="2:7" x14ac:dyDescent="0.3">
      <c r="B267" s="7"/>
      <c r="C267" s="21"/>
      <c r="D267" s="21"/>
      <c r="E267" s="21"/>
      <c r="F267" s="21"/>
      <c r="G267" s="21"/>
    </row>
    <row r="268" spans="2:7" x14ac:dyDescent="0.3">
      <c r="B268" s="7"/>
      <c r="C268" s="21"/>
      <c r="D268" s="21"/>
      <c r="E268" s="21"/>
      <c r="F268" s="21"/>
      <c r="G268" s="21"/>
    </row>
    <row r="269" spans="2:7" x14ac:dyDescent="0.3">
      <c r="B269" s="7"/>
      <c r="C269" s="21"/>
      <c r="D269" s="21"/>
      <c r="E269" s="21"/>
      <c r="F269" s="21"/>
      <c r="G269" s="21"/>
    </row>
    <row r="270" spans="2:7" x14ac:dyDescent="0.3">
      <c r="B270" s="7"/>
      <c r="C270" s="21"/>
      <c r="D270" s="21"/>
      <c r="E270" s="21"/>
      <c r="F270" s="21"/>
      <c r="G270" s="21"/>
    </row>
    <row r="271" spans="2:7" x14ac:dyDescent="0.3">
      <c r="B271" s="7"/>
      <c r="C271" s="21"/>
      <c r="D271" s="21"/>
      <c r="E271" s="21"/>
      <c r="F271" s="21"/>
      <c r="G271" s="21"/>
    </row>
    <row r="272" spans="2:7" x14ac:dyDescent="0.3">
      <c r="B272" s="7"/>
      <c r="C272" s="21"/>
      <c r="D272" s="21"/>
      <c r="E272" s="21"/>
      <c r="F272" s="21"/>
      <c r="G272" s="21"/>
    </row>
    <row r="273" spans="2:7" x14ac:dyDescent="0.3">
      <c r="B273" s="7"/>
      <c r="C273" s="21"/>
      <c r="D273" s="21"/>
      <c r="E273" s="21"/>
      <c r="F273" s="21"/>
      <c r="G273" s="21"/>
    </row>
    <row r="274" spans="2:7" x14ac:dyDescent="0.3">
      <c r="B274" s="7"/>
      <c r="C274" s="21"/>
      <c r="D274" s="21"/>
      <c r="E274" s="21"/>
      <c r="F274" s="21"/>
      <c r="G274" s="21"/>
    </row>
    <row r="275" spans="2:7" x14ac:dyDescent="0.3">
      <c r="B275" s="7"/>
      <c r="C275" s="21"/>
      <c r="D275" s="21"/>
      <c r="E275" s="21"/>
      <c r="F275" s="21"/>
      <c r="G275" s="21"/>
    </row>
    <row r="276" spans="2:7" x14ac:dyDescent="0.3">
      <c r="B276" s="7"/>
      <c r="C276" s="21"/>
      <c r="D276" s="21"/>
      <c r="E276" s="21"/>
      <c r="F276" s="21"/>
      <c r="G276" s="21"/>
    </row>
    <row r="277" spans="2:7" x14ac:dyDescent="0.3">
      <c r="B277" s="7"/>
      <c r="C277" s="21"/>
      <c r="D277" s="21"/>
      <c r="E277" s="21"/>
      <c r="F277" s="21"/>
      <c r="G277" s="21"/>
    </row>
    <row r="278" spans="2:7" x14ac:dyDescent="0.3">
      <c r="B278" s="7"/>
      <c r="C278" s="21"/>
      <c r="D278" s="21"/>
      <c r="E278" s="21"/>
      <c r="F278" s="21"/>
      <c r="G278" s="21"/>
    </row>
    <row r="279" spans="2:7" x14ac:dyDescent="0.3">
      <c r="B279" s="7"/>
      <c r="C279" s="21"/>
      <c r="D279" s="21"/>
      <c r="E279" s="21"/>
      <c r="F279" s="21"/>
      <c r="G279" s="21"/>
    </row>
    <row r="280" spans="2:7" x14ac:dyDescent="0.3">
      <c r="B280" s="7"/>
      <c r="C280" s="21"/>
      <c r="D280" s="21"/>
      <c r="E280" s="21"/>
      <c r="F280" s="21"/>
      <c r="G280" s="21"/>
    </row>
    <row r="281" spans="2:7" x14ac:dyDescent="0.3">
      <c r="B281" s="7"/>
      <c r="C281" s="21"/>
      <c r="D281" s="21"/>
      <c r="E281" s="21"/>
      <c r="F281" s="21"/>
      <c r="G281" s="21"/>
    </row>
    <row r="282" spans="2:7" x14ac:dyDescent="0.3">
      <c r="B282" s="7"/>
      <c r="C282" s="21"/>
      <c r="D282" s="21"/>
      <c r="E282" s="21"/>
      <c r="F282" s="21"/>
      <c r="G282" s="21"/>
    </row>
    <row r="283" spans="2:7" x14ac:dyDescent="0.3">
      <c r="B283" s="7"/>
      <c r="C283" s="21"/>
      <c r="D283" s="21"/>
      <c r="E283" s="21"/>
      <c r="F283" s="21"/>
      <c r="G283" s="21"/>
    </row>
    <row r="284" spans="2:7" x14ac:dyDescent="0.3">
      <c r="B284" s="7"/>
      <c r="C284" s="21"/>
      <c r="D284" s="21"/>
      <c r="E284" s="21"/>
      <c r="F284" s="21"/>
      <c r="G284" s="21"/>
    </row>
    <row r="285" spans="2:7" x14ac:dyDescent="0.3">
      <c r="B285" s="7"/>
      <c r="C285" s="21"/>
      <c r="D285" s="21"/>
      <c r="E285" s="21"/>
      <c r="F285" s="21"/>
      <c r="G285" s="21"/>
    </row>
    <row r="286" spans="2:7" x14ac:dyDescent="0.3">
      <c r="B286" s="7"/>
      <c r="C286" s="21"/>
      <c r="D286" s="21"/>
      <c r="E286" s="21"/>
      <c r="F286" s="21"/>
      <c r="G286" s="21"/>
    </row>
    <row r="287" spans="2:7" x14ac:dyDescent="0.3">
      <c r="B287" s="7"/>
      <c r="C287" s="21"/>
      <c r="D287" s="21"/>
      <c r="E287" s="21"/>
      <c r="F287" s="21"/>
      <c r="G287" s="21"/>
    </row>
    <row r="288" spans="2:7" x14ac:dyDescent="0.3">
      <c r="B288" s="7"/>
      <c r="C288" s="21"/>
      <c r="D288" s="21"/>
      <c r="E288" s="21"/>
      <c r="F288" s="21"/>
      <c r="G288" s="21"/>
    </row>
    <row r="289" spans="2:7" x14ac:dyDescent="0.3">
      <c r="B289" s="7"/>
      <c r="C289" s="21"/>
      <c r="D289" s="21"/>
      <c r="E289" s="21"/>
      <c r="F289" s="21"/>
      <c r="G289" s="21"/>
    </row>
    <row r="290" spans="2:7" x14ac:dyDescent="0.3">
      <c r="B290" s="7"/>
      <c r="C290" s="21"/>
      <c r="D290" s="21"/>
      <c r="E290" s="21"/>
      <c r="F290" s="21"/>
      <c r="G290" s="21"/>
    </row>
    <row r="291" spans="2:7" x14ac:dyDescent="0.3">
      <c r="B291" s="7"/>
      <c r="C291" s="21"/>
      <c r="D291" s="21"/>
      <c r="E291" s="21"/>
      <c r="F291" s="21"/>
      <c r="G291" s="21"/>
    </row>
    <row r="292" spans="2:7" x14ac:dyDescent="0.3">
      <c r="B292" s="7"/>
      <c r="C292" s="21"/>
      <c r="D292" s="21"/>
      <c r="E292" s="21"/>
      <c r="F292" s="21"/>
      <c r="G292" s="21"/>
    </row>
    <row r="293" spans="2:7" x14ac:dyDescent="0.3">
      <c r="B293" s="7"/>
      <c r="C293" s="21"/>
      <c r="D293" s="21"/>
      <c r="E293" s="21"/>
      <c r="F293" s="21"/>
      <c r="G293" s="21"/>
    </row>
    <row r="294" spans="2:7" x14ac:dyDescent="0.3">
      <c r="B294" s="7"/>
      <c r="C294" s="21"/>
      <c r="D294" s="21"/>
      <c r="E294" s="21"/>
      <c r="F294" s="21"/>
      <c r="G294" s="21"/>
    </row>
    <row r="295" spans="2:7" x14ac:dyDescent="0.3">
      <c r="B295" s="7"/>
      <c r="C295" s="21"/>
      <c r="D295" s="21"/>
      <c r="E295" s="21"/>
      <c r="F295" s="21"/>
      <c r="G295" s="21"/>
    </row>
    <row r="296" spans="2:7" x14ac:dyDescent="0.3">
      <c r="B296" s="7"/>
      <c r="C296" s="21"/>
      <c r="D296" s="21"/>
      <c r="E296" s="21"/>
      <c r="F296" s="21"/>
      <c r="G296" s="21"/>
    </row>
    <row r="297" spans="2:7" x14ac:dyDescent="0.3">
      <c r="B297" s="7"/>
      <c r="C297" s="21"/>
      <c r="D297" s="21"/>
      <c r="E297" s="21"/>
      <c r="F297" s="21"/>
      <c r="G297" s="21"/>
    </row>
    <row r="298" spans="2:7" x14ac:dyDescent="0.3">
      <c r="B298" s="7"/>
      <c r="C298" s="21"/>
      <c r="D298" s="21"/>
      <c r="E298" s="21"/>
      <c r="F298" s="21"/>
      <c r="G298" s="21"/>
    </row>
    <row r="299" spans="2:7" x14ac:dyDescent="0.3">
      <c r="B299" s="7"/>
      <c r="C299" s="21"/>
      <c r="D299" s="21"/>
      <c r="E299" s="21"/>
      <c r="F299" s="21"/>
      <c r="G299" s="21"/>
    </row>
    <row r="300" spans="2:7" x14ac:dyDescent="0.3">
      <c r="B300" s="7"/>
      <c r="C300" s="21"/>
      <c r="D300" s="21"/>
      <c r="E300" s="21"/>
      <c r="F300" s="21"/>
      <c r="G300" s="21"/>
    </row>
    <row r="301" spans="2:7" x14ac:dyDescent="0.3">
      <c r="B301" s="7"/>
      <c r="C301" s="21"/>
      <c r="D301" s="21"/>
      <c r="E301" s="21"/>
      <c r="F301" s="21"/>
      <c r="G301" s="21"/>
    </row>
    <row r="302" spans="2:7" x14ac:dyDescent="0.3">
      <c r="B302" s="7"/>
      <c r="C302" s="21"/>
      <c r="D302" s="21"/>
      <c r="E302" s="21"/>
      <c r="F302" s="21"/>
      <c r="G302" s="21"/>
    </row>
    <row r="303" spans="2:7" x14ac:dyDescent="0.3">
      <c r="B303" s="7"/>
      <c r="C303" s="21"/>
      <c r="D303" s="21"/>
      <c r="E303" s="21"/>
      <c r="F303" s="21"/>
      <c r="G303" s="21"/>
    </row>
    <row r="304" spans="2:7" x14ac:dyDescent="0.3">
      <c r="B304" s="7"/>
      <c r="C304" s="21"/>
      <c r="D304" s="21"/>
      <c r="E304" s="21"/>
      <c r="F304" s="21"/>
      <c r="G304" s="21"/>
    </row>
    <row r="305" spans="2:7" x14ac:dyDescent="0.3">
      <c r="B305" s="7"/>
      <c r="C305" s="21"/>
      <c r="D305" s="21"/>
      <c r="E305" s="21"/>
      <c r="F305" s="21"/>
      <c r="G305" s="21"/>
    </row>
    <row r="306" spans="2:7" x14ac:dyDescent="0.3">
      <c r="B306" s="7"/>
      <c r="C306" s="21"/>
      <c r="D306" s="21"/>
      <c r="E306" s="21"/>
      <c r="F306" s="21"/>
      <c r="G306" s="21"/>
    </row>
    <row r="307" spans="2:7" x14ac:dyDescent="0.3">
      <c r="B307" s="7"/>
      <c r="C307" s="21"/>
      <c r="D307" s="21"/>
      <c r="E307" s="21"/>
      <c r="F307" s="21"/>
      <c r="G307" s="21"/>
    </row>
    <row r="308" spans="2:7" x14ac:dyDescent="0.3">
      <c r="B308" s="7"/>
      <c r="C308" s="21"/>
      <c r="D308" s="21"/>
      <c r="E308" s="21"/>
      <c r="F308" s="21"/>
      <c r="G308" s="21"/>
    </row>
    <row r="309" spans="2:7" x14ac:dyDescent="0.3">
      <c r="B309" s="7"/>
      <c r="C309" s="21"/>
      <c r="D309" s="21"/>
      <c r="E309" s="21"/>
      <c r="F309" s="21"/>
      <c r="G309" s="21"/>
    </row>
    <row r="310" spans="2:7" x14ac:dyDescent="0.3">
      <c r="B310" s="7"/>
      <c r="C310" s="21"/>
      <c r="D310" s="21"/>
      <c r="E310" s="21"/>
      <c r="F310" s="21"/>
      <c r="G310" s="21"/>
    </row>
    <row r="311" spans="2:7" x14ac:dyDescent="0.3">
      <c r="B311" s="7"/>
      <c r="C311" s="21"/>
      <c r="D311" s="21"/>
      <c r="E311" s="21"/>
      <c r="F311" s="21"/>
      <c r="G311" s="21"/>
    </row>
    <row r="312" spans="2:7" x14ac:dyDescent="0.3">
      <c r="B312" s="7"/>
      <c r="C312" s="21"/>
      <c r="D312" s="21"/>
      <c r="E312" s="21"/>
      <c r="F312" s="21"/>
      <c r="G312" s="21"/>
    </row>
    <row r="313" spans="2:7" x14ac:dyDescent="0.3">
      <c r="B313" s="7"/>
      <c r="C313" s="21"/>
      <c r="D313" s="21"/>
      <c r="E313" s="21"/>
      <c r="F313" s="21"/>
      <c r="G313" s="21"/>
    </row>
    <row r="314" spans="2:7" x14ac:dyDescent="0.3">
      <c r="B314" s="7"/>
      <c r="C314" s="21"/>
      <c r="D314" s="21"/>
      <c r="E314" s="21"/>
      <c r="F314" s="21"/>
      <c r="G314" s="21"/>
    </row>
    <row r="315" spans="2:7" x14ac:dyDescent="0.3">
      <c r="B315" s="7"/>
      <c r="C315" s="21"/>
      <c r="D315" s="21"/>
      <c r="E315" s="21"/>
      <c r="F315" s="21"/>
      <c r="G315" s="21"/>
    </row>
    <row r="316" spans="2:7" x14ac:dyDescent="0.3">
      <c r="B316" s="7"/>
      <c r="C316" s="21"/>
      <c r="D316" s="21"/>
      <c r="E316" s="21"/>
      <c r="F316" s="21"/>
      <c r="G316" s="21"/>
    </row>
    <row r="317" spans="2:7" x14ac:dyDescent="0.3">
      <c r="B317" s="7"/>
      <c r="C317" s="21"/>
      <c r="D317" s="21"/>
      <c r="E317" s="21"/>
      <c r="F317" s="21"/>
      <c r="G317" s="21"/>
    </row>
    <row r="318" spans="2:7" x14ac:dyDescent="0.3">
      <c r="B318" s="7"/>
      <c r="C318" s="21"/>
      <c r="D318" s="21"/>
      <c r="E318" s="21"/>
      <c r="F318" s="21"/>
      <c r="G318" s="21"/>
    </row>
    <row r="319" spans="2:7" x14ac:dyDescent="0.3">
      <c r="B319" s="7"/>
      <c r="C319" s="21"/>
      <c r="D319" s="21"/>
      <c r="E319" s="21"/>
      <c r="F319" s="21"/>
      <c r="G319" s="21"/>
    </row>
    <row r="320" spans="2:7" x14ac:dyDescent="0.3">
      <c r="B320" s="7"/>
      <c r="C320" s="21"/>
      <c r="D320" s="21"/>
      <c r="E320" s="21"/>
      <c r="F320" s="21"/>
      <c r="G320" s="21"/>
    </row>
    <row r="321" spans="2:7" x14ac:dyDescent="0.3">
      <c r="B321" s="7"/>
      <c r="C321" s="21"/>
      <c r="D321" s="21"/>
      <c r="E321" s="21"/>
      <c r="F321" s="21"/>
      <c r="G321" s="21"/>
    </row>
    <row r="322" spans="2:7" x14ac:dyDescent="0.3">
      <c r="B322" s="7"/>
      <c r="C322" s="21"/>
      <c r="D322" s="21"/>
      <c r="E322" s="21"/>
      <c r="F322" s="21"/>
      <c r="G322" s="21"/>
    </row>
    <row r="323" spans="2:7" x14ac:dyDescent="0.3">
      <c r="B323" s="7"/>
      <c r="C323" s="21"/>
      <c r="D323" s="21"/>
      <c r="E323" s="21"/>
      <c r="F323" s="21"/>
      <c r="G323" s="21"/>
    </row>
    <row r="324" spans="2:7" x14ac:dyDescent="0.3">
      <c r="B324" s="7"/>
      <c r="C324" s="21"/>
      <c r="D324" s="21"/>
      <c r="E324" s="21"/>
      <c r="F324" s="21"/>
      <c r="G324" s="21"/>
    </row>
    <row r="325" spans="2:7" x14ac:dyDescent="0.3">
      <c r="B325" s="7"/>
      <c r="C325" s="21"/>
      <c r="D325" s="21"/>
      <c r="E325" s="21"/>
      <c r="F325" s="21"/>
      <c r="G325" s="21"/>
    </row>
    <row r="326" spans="2:7" x14ac:dyDescent="0.3">
      <c r="B326" s="7"/>
      <c r="C326" s="21"/>
      <c r="D326" s="21"/>
      <c r="E326" s="21"/>
      <c r="F326" s="21"/>
      <c r="G326" s="21"/>
    </row>
    <row r="327" spans="2:7" x14ac:dyDescent="0.3">
      <c r="B327" s="7"/>
      <c r="C327" s="21"/>
      <c r="D327" s="21"/>
      <c r="E327" s="21"/>
      <c r="F327" s="21"/>
      <c r="G327" s="21"/>
    </row>
    <row r="328" spans="2:7" x14ac:dyDescent="0.3">
      <c r="B328" s="7"/>
      <c r="C328" s="21"/>
      <c r="D328" s="21"/>
      <c r="E328" s="21"/>
      <c r="F328" s="21"/>
      <c r="G328" s="21"/>
    </row>
    <row r="329" spans="2:7" x14ac:dyDescent="0.3">
      <c r="B329" s="7"/>
      <c r="C329" s="21"/>
      <c r="D329" s="21"/>
      <c r="E329" s="21"/>
      <c r="F329" s="21"/>
      <c r="G329" s="21"/>
    </row>
    <row r="330" spans="2:7" x14ac:dyDescent="0.3">
      <c r="B330" s="7"/>
      <c r="C330" s="21"/>
      <c r="D330" s="21"/>
      <c r="E330" s="21"/>
      <c r="F330" s="21"/>
      <c r="G330" s="21"/>
    </row>
    <row r="331" spans="2:7" x14ac:dyDescent="0.3">
      <c r="B331" s="7"/>
      <c r="C331" s="21"/>
      <c r="D331" s="21"/>
      <c r="E331" s="21"/>
      <c r="F331" s="21"/>
      <c r="G331" s="21"/>
    </row>
    <row r="332" spans="2:7" x14ac:dyDescent="0.3">
      <c r="B332" s="7"/>
      <c r="C332" s="21"/>
      <c r="D332" s="21"/>
      <c r="E332" s="21"/>
      <c r="F332" s="21"/>
      <c r="G332" s="21"/>
    </row>
    <row r="333" spans="2:7" x14ac:dyDescent="0.3">
      <c r="B333" s="7"/>
      <c r="C333" s="21"/>
      <c r="D333" s="21"/>
      <c r="E333" s="21"/>
      <c r="F333" s="21"/>
      <c r="G333" s="21"/>
    </row>
    <row r="334" spans="2:7" x14ac:dyDescent="0.3">
      <c r="B334" s="7"/>
      <c r="C334" s="21"/>
      <c r="D334" s="21"/>
      <c r="E334" s="21"/>
      <c r="F334" s="21"/>
      <c r="G334" s="21"/>
    </row>
    <row r="335" spans="2:7" x14ac:dyDescent="0.3">
      <c r="B335" s="7"/>
      <c r="C335" s="21"/>
      <c r="D335" s="21"/>
      <c r="E335" s="21"/>
      <c r="F335" s="21"/>
      <c r="G335" s="21"/>
    </row>
    <row r="336" spans="2:7" x14ac:dyDescent="0.3">
      <c r="B336" s="7"/>
      <c r="C336" s="21"/>
      <c r="D336" s="21"/>
      <c r="E336" s="21"/>
      <c r="F336" s="21"/>
      <c r="G336" s="21"/>
    </row>
    <row r="337" spans="2:7" x14ac:dyDescent="0.3">
      <c r="B337" s="7"/>
      <c r="C337" s="21"/>
      <c r="D337" s="21"/>
      <c r="E337" s="21"/>
      <c r="F337" s="21"/>
      <c r="G337" s="21"/>
    </row>
    <row r="338" spans="2:7" x14ac:dyDescent="0.3">
      <c r="B338" s="7"/>
      <c r="C338" s="21"/>
      <c r="D338" s="21"/>
      <c r="E338" s="21"/>
      <c r="F338" s="21"/>
      <c r="G338" s="21"/>
    </row>
    <row r="339" spans="2:7" x14ac:dyDescent="0.3">
      <c r="B339" s="7"/>
      <c r="C339" s="21"/>
      <c r="D339" s="21"/>
      <c r="E339" s="21"/>
      <c r="F339" s="21"/>
      <c r="G339" s="21"/>
    </row>
    <row r="340" spans="2:7" x14ac:dyDescent="0.3">
      <c r="B340" s="7"/>
      <c r="C340" s="21"/>
      <c r="D340" s="21"/>
      <c r="E340" s="21"/>
      <c r="F340" s="21"/>
      <c r="G340" s="21"/>
    </row>
    <row r="341" spans="2:7" x14ac:dyDescent="0.3">
      <c r="B341" s="7"/>
      <c r="C341" s="21"/>
      <c r="D341" s="21"/>
      <c r="E341" s="21"/>
      <c r="F341" s="21"/>
      <c r="G341" s="21"/>
    </row>
    <row r="342" spans="2:7" x14ac:dyDescent="0.3">
      <c r="B342" s="7"/>
      <c r="C342" s="21"/>
      <c r="D342" s="21"/>
      <c r="E342" s="21"/>
      <c r="F342" s="21"/>
      <c r="G342" s="21"/>
    </row>
    <row r="343" spans="2:7" x14ac:dyDescent="0.3">
      <c r="B343" s="7"/>
      <c r="C343" s="21"/>
      <c r="D343" s="21"/>
      <c r="E343" s="21"/>
      <c r="F343" s="21"/>
      <c r="G343" s="21"/>
    </row>
    <row r="344" spans="2:7" x14ac:dyDescent="0.3">
      <c r="B344" s="7"/>
      <c r="C344" s="21"/>
      <c r="D344" s="21"/>
      <c r="E344" s="21"/>
      <c r="F344" s="21"/>
      <c r="G344" s="21"/>
    </row>
    <row r="345" spans="2:7" x14ac:dyDescent="0.3">
      <c r="B345" s="7"/>
      <c r="C345" s="21"/>
      <c r="D345" s="21"/>
      <c r="E345" s="21"/>
      <c r="F345" s="21"/>
      <c r="G345" s="21"/>
    </row>
    <row r="346" spans="2:7" x14ac:dyDescent="0.3">
      <c r="B346" s="7"/>
      <c r="C346" s="21"/>
      <c r="D346" s="21"/>
      <c r="E346" s="21"/>
      <c r="F346" s="21"/>
      <c r="G346" s="21"/>
    </row>
    <row r="347" spans="2:7" x14ac:dyDescent="0.3">
      <c r="B347" s="7"/>
      <c r="C347" s="21"/>
      <c r="D347" s="21"/>
      <c r="E347" s="21"/>
      <c r="F347" s="21"/>
      <c r="G347" s="21"/>
    </row>
    <row r="348" spans="2:7" x14ac:dyDescent="0.3">
      <c r="B348" s="7"/>
      <c r="C348" s="21"/>
      <c r="D348" s="21"/>
      <c r="E348" s="21"/>
      <c r="F348" s="21"/>
      <c r="G348" s="21"/>
    </row>
    <row r="349" spans="2:7" x14ac:dyDescent="0.3">
      <c r="B349" s="7"/>
      <c r="C349" s="21"/>
      <c r="D349" s="21"/>
      <c r="E349" s="21"/>
      <c r="F349" s="21"/>
      <c r="G349" s="21"/>
    </row>
    <row r="350" spans="2:7" x14ac:dyDescent="0.3">
      <c r="B350" s="7"/>
      <c r="C350" s="21"/>
      <c r="D350" s="21"/>
      <c r="E350" s="21"/>
      <c r="F350" s="21"/>
      <c r="G350" s="21"/>
    </row>
    <row r="351" spans="2:7" x14ac:dyDescent="0.3">
      <c r="B351" s="7"/>
      <c r="C351" s="21"/>
      <c r="D351" s="21"/>
      <c r="E351" s="21"/>
      <c r="F351" s="21"/>
      <c r="G351" s="21"/>
    </row>
    <row r="352" spans="2:7" x14ac:dyDescent="0.3">
      <c r="B352" s="7"/>
      <c r="C352" s="21"/>
      <c r="D352" s="21"/>
      <c r="E352" s="21"/>
      <c r="F352" s="21"/>
      <c r="G352" s="21"/>
    </row>
    <row r="353" spans="2:7" x14ac:dyDescent="0.3">
      <c r="B353" s="7"/>
      <c r="C353" s="21"/>
      <c r="D353" s="21"/>
      <c r="E353" s="21"/>
      <c r="F353" s="21"/>
      <c r="G353" s="21"/>
    </row>
    <row r="354" spans="2:7" x14ac:dyDescent="0.3">
      <c r="B354" s="7"/>
      <c r="C354" s="21"/>
      <c r="D354" s="21"/>
      <c r="E354" s="21"/>
      <c r="F354" s="21"/>
      <c r="G354" s="21"/>
    </row>
    <row r="355" spans="2:7" x14ac:dyDescent="0.3">
      <c r="B355" s="7"/>
      <c r="C355" s="21"/>
      <c r="D355" s="21"/>
      <c r="E355" s="21"/>
      <c r="F355" s="21"/>
      <c r="G355" s="21"/>
    </row>
    <row r="356" spans="2:7" x14ac:dyDescent="0.3">
      <c r="B356" s="7"/>
      <c r="C356" s="21"/>
      <c r="D356" s="21"/>
      <c r="E356" s="21"/>
      <c r="F356" s="21"/>
      <c r="G356" s="21"/>
    </row>
    <row r="357" spans="2:7" x14ac:dyDescent="0.3">
      <c r="B357" s="7"/>
      <c r="C357" s="21"/>
      <c r="D357" s="21"/>
      <c r="E357" s="21"/>
      <c r="F357" s="21"/>
      <c r="G357" s="21"/>
    </row>
    <row r="358" spans="2:7" x14ac:dyDescent="0.3">
      <c r="B358" s="7"/>
      <c r="C358" s="21"/>
      <c r="D358" s="21"/>
      <c r="E358" s="21"/>
      <c r="F358" s="21"/>
      <c r="G358" s="21"/>
    </row>
    <row r="359" spans="2:7" x14ac:dyDescent="0.3">
      <c r="B359" s="7"/>
      <c r="C359" s="21"/>
      <c r="D359" s="21"/>
      <c r="E359" s="21"/>
      <c r="F359" s="21"/>
      <c r="G359" s="21"/>
    </row>
    <row r="360" spans="2:7" x14ac:dyDescent="0.3">
      <c r="B360" s="7"/>
      <c r="C360" s="21"/>
      <c r="D360" s="21"/>
      <c r="E360" s="21"/>
      <c r="F360" s="21"/>
      <c r="G360" s="21"/>
    </row>
    <row r="361" spans="2:7" x14ac:dyDescent="0.3">
      <c r="B361" s="7"/>
      <c r="C361" s="21"/>
      <c r="D361" s="21"/>
      <c r="E361" s="21"/>
      <c r="F361" s="21"/>
      <c r="G361" s="21"/>
    </row>
    <row r="362" spans="2:7" x14ac:dyDescent="0.3">
      <c r="B362" s="7"/>
      <c r="C362" s="21"/>
      <c r="D362" s="21"/>
      <c r="E362" s="21"/>
      <c r="F362" s="21"/>
      <c r="G362" s="21"/>
    </row>
    <row r="363" spans="2:7" x14ac:dyDescent="0.3">
      <c r="B363" s="7"/>
      <c r="C363" s="21"/>
      <c r="D363" s="21"/>
      <c r="E363" s="21"/>
      <c r="F363" s="21"/>
      <c r="G363" s="21"/>
    </row>
    <row r="364" spans="2:7" x14ac:dyDescent="0.3">
      <c r="B364" s="7"/>
      <c r="C364" s="21"/>
      <c r="D364" s="21"/>
      <c r="E364" s="21"/>
      <c r="F364" s="21"/>
      <c r="G364" s="21"/>
    </row>
    <row r="365" spans="2:7" x14ac:dyDescent="0.3">
      <c r="B365" s="7"/>
      <c r="C365" s="21"/>
      <c r="D365" s="21"/>
      <c r="E365" s="21"/>
      <c r="F365" s="21"/>
      <c r="G365" s="21"/>
    </row>
    <row r="366" spans="2:7" x14ac:dyDescent="0.3">
      <c r="B366" s="7"/>
      <c r="C366" s="21"/>
      <c r="D366" s="21"/>
      <c r="E366" s="21"/>
      <c r="F366" s="21"/>
      <c r="G366" s="21"/>
    </row>
    <row r="367" spans="2:7" x14ac:dyDescent="0.3">
      <c r="B367" s="7"/>
      <c r="C367" s="21"/>
      <c r="D367" s="21"/>
      <c r="E367" s="21"/>
      <c r="F367" s="21"/>
      <c r="G367" s="21"/>
    </row>
    <row r="368" spans="2:7" x14ac:dyDescent="0.3">
      <c r="B368" s="7"/>
      <c r="C368" s="21"/>
      <c r="D368" s="21"/>
      <c r="E368" s="21"/>
      <c r="F368" s="21"/>
      <c r="G368" s="21"/>
    </row>
    <row r="369" spans="2:7" x14ac:dyDescent="0.3">
      <c r="B369" s="7"/>
      <c r="C369" s="21"/>
      <c r="D369" s="21"/>
      <c r="E369" s="21"/>
      <c r="F369" s="21"/>
      <c r="G369" s="21"/>
    </row>
    <row r="370" spans="2:7" x14ac:dyDescent="0.3">
      <c r="B370" s="7"/>
      <c r="C370" s="21"/>
      <c r="D370" s="21"/>
      <c r="E370" s="21"/>
      <c r="F370" s="21"/>
      <c r="G370" s="21"/>
    </row>
    <row r="371" spans="2:7" x14ac:dyDescent="0.3">
      <c r="B371" s="7"/>
      <c r="C371" s="21"/>
      <c r="D371" s="21"/>
      <c r="E371" s="21"/>
      <c r="F371" s="21"/>
      <c r="G371" s="21"/>
    </row>
    <row r="372" spans="2:7" x14ac:dyDescent="0.3">
      <c r="B372" s="7"/>
      <c r="C372" s="21"/>
      <c r="D372" s="21"/>
      <c r="E372" s="21"/>
      <c r="F372" s="21"/>
      <c r="G372" s="21"/>
    </row>
    <row r="373" spans="2:7" x14ac:dyDescent="0.3">
      <c r="B373" s="7"/>
      <c r="C373" s="21"/>
      <c r="D373" s="21"/>
      <c r="E373" s="21"/>
      <c r="F373" s="21"/>
      <c r="G373" s="21"/>
    </row>
    <row r="374" spans="2:7" x14ac:dyDescent="0.3">
      <c r="B374" s="7"/>
      <c r="C374" s="21"/>
      <c r="D374" s="21"/>
      <c r="E374" s="21"/>
      <c r="F374" s="21"/>
      <c r="G374" s="21"/>
    </row>
    <row r="375" spans="2:7" x14ac:dyDescent="0.3">
      <c r="B375" s="7"/>
      <c r="C375" s="21"/>
      <c r="D375" s="21"/>
      <c r="E375" s="21"/>
      <c r="F375" s="21"/>
      <c r="G375" s="21"/>
    </row>
    <row r="376" spans="2:7" x14ac:dyDescent="0.3">
      <c r="B376" s="7"/>
      <c r="C376" s="21"/>
      <c r="D376" s="21"/>
      <c r="E376" s="21"/>
      <c r="F376" s="21"/>
      <c r="G376" s="21"/>
    </row>
    <row r="377" spans="2:7" x14ac:dyDescent="0.3">
      <c r="B377" s="7"/>
      <c r="C377" s="21"/>
      <c r="D377" s="21"/>
      <c r="E377" s="21"/>
      <c r="F377" s="21"/>
      <c r="G377" s="21"/>
    </row>
    <row r="378" spans="2:7" x14ac:dyDescent="0.3">
      <c r="B378" s="7"/>
      <c r="C378" s="21"/>
      <c r="D378" s="21"/>
      <c r="E378" s="21"/>
      <c r="F378" s="21"/>
      <c r="G378" s="21"/>
    </row>
    <row r="379" spans="2:7" x14ac:dyDescent="0.3">
      <c r="B379" s="7"/>
      <c r="C379" s="21"/>
      <c r="D379" s="21"/>
      <c r="E379" s="21"/>
      <c r="F379" s="21"/>
      <c r="G379" s="21"/>
    </row>
    <row r="380" spans="2:7" x14ac:dyDescent="0.3">
      <c r="B380" s="7"/>
      <c r="C380" s="21"/>
      <c r="D380" s="21"/>
      <c r="E380" s="21"/>
      <c r="F380" s="21"/>
      <c r="G380" s="21"/>
    </row>
    <row r="381" spans="2:7" x14ac:dyDescent="0.3">
      <c r="B381" s="7"/>
      <c r="C381" s="21"/>
      <c r="D381" s="21"/>
      <c r="E381" s="21"/>
      <c r="F381" s="21"/>
      <c r="G381" s="21"/>
    </row>
    <row r="382" spans="2:7" x14ac:dyDescent="0.3">
      <c r="B382" s="7"/>
      <c r="C382" s="21"/>
      <c r="D382" s="21"/>
      <c r="E382" s="21"/>
      <c r="F382" s="21"/>
      <c r="G382" s="21"/>
    </row>
    <row r="383" spans="2:7" x14ac:dyDescent="0.3">
      <c r="B383" s="7"/>
      <c r="C383" s="21"/>
      <c r="D383" s="21"/>
      <c r="E383" s="21"/>
      <c r="F383" s="21"/>
      <c r="G383" s="21"/>
    </row>
    <row r="384" spans="2:7" x14ac:dyDescent="0.3">
      <c r="B384" s="7"/>
      <c r="C384" s="21"/>
      <c r="D384" s="21"/>
      <c r="E384" s="21"/>
      <c r="F384" s="21"/>
      <c r="G384" s="21"/>
    </row>
    <row r="385" spans="2:7" x14ac:dyDescent="0.3">
      <c r="B385" s="7"/>
      <c r="C385" s="21"/>
      <c r="D385" s="21"/>
      <c r="E385" s="21"/>
      <c r="F385" s="21"/>
      <c r="G385" s="21"/>
    </row>
    <row r="386" spans="2:7" x14ac:dyDescent="0.3">
      <c r="B386" s="7"/>
      <c r="C386" s="21"/>
      <c r="D386" s="21"/>
      <c r="E386" s="21"/>
      <c r="F386" s="21"/>
      <c r="G386" s="21"/>
    </row>
    <row r="387" spans="2:7" x14ac:dyDescent="0.3">
      <c r="B387" s="7"/>
      <c r="C387" s="21"/>
      <c r="D387" s="21"/>
      <c r="E387" s="21"/>
      <c r="F387" s="21"/>
      <c r="G387" s="21"/>
    </row>
    <row r="388" spans="2:7" x14ac:dyDescent="0.3">
      <c r="B388" s="7"/>
      <c r="C388" s="21"/>
      <c r="D388" s="21"/>
      <c r="E388" s="21"/>
      <c r="F388" s="21"/>
      <c r="G388" s="21"/>
    </row>
    <row r="389" spans="2:7" x14ac:dyDescent="0.3">
      <c r="B389" s="7"/>
      <c r="C389" s="21"/>
      <c r="D389" s="21"/>
      <c r="E389" s="21"/>
      <c r="F389" s="21"/>
      <c r="G389" s="21"/>
    </row>
    <row r="390" spans="2:7" x14ac:dyDescent="0.3">
      <c r="B390" s="7"/>
      <c r="C390" s="21"/>
      <c r="D390" s="21"/>
      <c r="E390" s="21"/>
      <c r="F390" s="21"/>
      <c r="G390" s="21"/>
    </row>
    <row r="391" spans="2:7" x14ac:dyDescent="0.3">
      <c r="B391" s="7"/>
      <c r="C391" s="21"/>
      <c r="D391" s="21"/>
      <c r="E391" s="21"/>
      <c r="F391" s="21"/>
      <c r="G391" s="21"/>
    </row>
    <row r="392" spans="2:7" x14ac:dyDescent="0.3">
      <c r="B392" s="7"/>
      <c r="C392" s="21"/>
      <c r="D392" s="21"/>
      <c r="E392" s="21"/>
      <c r="F392" s="21"/>
      <c r="G392" s="21"/>
    </row>
    <row r="393" spans="2:7" x14ac:dyDescent="0.3">
      <c r="B393" s="7"/>
      <c r="C393" s="21"/>
      <c r="D393" s="21"/>
      <c r="E393" s="21"/>
      <c r="F393" s="21"/>
      <c r="G393" s="21"/>
    </row>
    <row r="394" spans="2:7" x14ac:dyDescent="0.3">
      <c r="B394" s="7"/>
      <c r="C394" s="21"/>
      <c r="D394" s="21"/>
      <c r="E394" s="21"/>
      <c r="F394" s="21"/>
      <c r="G394" s="21"/>
    </row>
    <row r="395" spans="2:7" x14ac:dyDescent="0.3">
      <c r="B395" s="7"/>
      <c r="C395" s="21"/>
      <c r="D395" s="21"/>
      <c r="E395" s="21"/>
      <c r="F395" s="21"/>
      <c r="G395" s="21"/>
    </row>
    <row r="396" spans="2:7" x14ac:dyDescent="0.3">
      <c r="B396" s="7"/>
      <c r="C396" s="21"/>
      <c r="D396" s="21"/>
      <c r="E396" s="21"/>
      <c r="F396" s="21"/>
      <c r="G396" s="21"/>
    </row>
    <row r="397" spans="2:7" x14ac:dyDescent="0.3">
      <c r="B397" s="7"/>
      <c r="C397" s="21"/>
      <c r="D397" s="21"/>
      <c r="E397" s="21"/>
      <c r="F397" s="21"/>
      <c r="G397" s="21"/>
    </row>
    <row r="398" spans="2:7" x14ac:dyDescent="0.3">
      <c r="B398" s="7"/>
      <c r="C398" s="21"/>
      <c r="D398" s="21"/>
      <c r="E398" s="21"/>
      <c r="F398" s="21"/>
      <c r="G398" s="21"/>
    </row>
    <row r="399" spans="2:7" x14ac:dyDescent="0.3">
      <c r="B399" s="7"/>
      <c r="C399" s="21"/>
      <c r="D399" s="21"/>
      <c r="E399" s="21"/>
      <c r="F399" s="21"/>
      <c r="G399" s="21"/>
    </row>
    <row r="400" spans="2:7" x14ac:dyDescent="0.3">
      <c r="B400" s="7"/>
      <c r="C400" s="21"/>
      <c r="D400" s="21"/>
      <c r="E400" s="21"/>
      <c r="F400" s="21"/>
      <c r="G400" s="21"/>
    </row>
    <row r="401" spans="2:7" x14ac:dyDescent="0.3">
      <c r="B401" s="7"/>
      <c r="C401" s="21"/>
      <c r="D401" s="21"/>
      <c r="E401" s="21"/>
      <c r="F401" s="21"/>
      <c r="G401" s="21"/>
    </row>
    <row r="402" spans="2:7" x14ac:dyDescent="0.3">
      <c r="B402" s="7"/>
      <c r="C402" s="21"/>
      <c r="D402" s="21"/>
      <c r="E402" s="21"/>
      <c r="F402" s="21"/>
      <c r="G402" s="21"/>
    </row>
    <row r="403" spans="2:7" x14ac:dyDescent="0.3">
      <c r="B403" s="7"/>
      <c r="C403" s="21"/>
      <c r="D403" s="21"/>
      <c r="E403" s="21"/>
      <c r="F403" s="21"/>
      <c r="G403" s="21"/>
    </row>
    <row r="404" spans="2:7" x14ac:dyDescent="0.3">
      <c r="B404" s="7"/>
      <c r="C404" s="21"/>
      <c r="D404" s="21"/>
      <c r="E404" s="21"/>
      <c r="F404" s="21"/>
      <c r="G404" s="21"/>
    </row>
    <row r="405" spans="2:7" x14ac:dyDescent="0.3">
      <c r="B405" s="7"/>
      <c r="C405" s="21"/>
      <c r="D405" s="21"/>
      <c r="E405" s="21"/>
      <c r="F405" s="21"/>
      <c r="G405" s="21"/>
    </row>
    <row r="406" spans="2:7" x14ac:dyDescent="0.3">
      <c r="B406" s="7"/>
      <c r="C406" s="21"/>
      <c r="D406" s="21"/>
      <c r="E406" s="21"/>
      <c r="F406" s="21"/>
      <c r="G406" s="21"/>
    </row>
    <row r="407" spans="2:7" x14ac:dyDescent="0.3">
      <c r="B407" s="7"/>
      <c r="C407" s="21"/>
      <c r="D407" s="21"/>
      <c r="E407" s="21"/>
      <c r="F407" s="21"/>
      <c r="G407" s="21"/>
    </row>
    <row r="408" spans="2:7" x14ac:dyDescent="0.3">
      <c r="B408" s="7"/>
      <c r="C408" s="21"/>
      <c r="D408" s="21"/>
      <c r="E408" s="21"/>
      <c r="F408" s="21"/>
      <c r="G408" s="21"/>
    </row>
    <row r="409" spans="2:7" x14ac:dyDescent="0.3">
      <c r="B409" s="7"/>
      <c r="C409" s="21"/>
      <c r="D409" s="21"/>
      <c r="E409" s="21"/>
      <c r="F409" s="21"/>
      <c r="G409" s="21"/>
    </row>
    <row r="410" spans="2:7" x14ac:dyDescent="0.3">
      <c r="B410" s="7"/>
      <c r="C410" s="21"/>
      <c r="D410" s="21"/>
      <c r="E410" s="21"/>
      <c r="F410" s="21"/>
      <c r="G410" s="21"/>
    </row>
    <row r="411" spans="2:7" x14ac:dyDescent="0.3">
      <c r="B411" s="7"/>
      <c r="C411" s="21"/>
      <c r="D411" s="21"/>
      <c r="E411" s="21"/>
      <c r="F411" s="21"/>
      <c r="G411" s="21"/>
    </row>
    <row r="412" spans="2:7" x14ac:dyDescent="0.3">
      <c r="B412" s="7"/>
      <c r="C412" s="21"/>
      <c r="D412" s="21"/>
      <c r="E412" s="21"/>
      <c r="F412" s="21"/>
      <c r="G412" s="21"/>
    </row>
    <row r="413" spans="2:7" x14ac:dyDescent="0.3">
      <c r="B413" s="7"/>
      <c r="C413" s="21"/>
      <c r="D413" s="21"/>
      <c r="E413" s="21"/>
      <c r="F413" s="21"/>
      <c r="G413" s="21"/>
    </row>
    <row r="414" spans="2:7" x14ac:dyDescent="0.3">
      <c r="B414" s="7"/>
      <c r="C414" s="21"/>
      <c r="D414" s="21"/>
      <c r="E414" s="21"/>
      <c r="F414" s="21"/>
      <c r="G414" s="21"/>
    </row>
    <row r="415" spans="2:7" x14ac:dyDescent="0.3">
      <c r="B415" s="7"/>
      <c r="C415" s="21"/>
      <c r="D415" s="21"/>
      <c r="E415" s="21"/>
      <c r="F415" s="21"/>
      <c r="G415" s="21"/>
    </row>
    <row r="416" spans="2:7" x14ac:dyDescent="0.3">
      <c r="B416" s="7"/>
      <c r="C416" s="21"/>
      <c r="D416" s="21"/>
      <c r="E416" s="21"/>
      <c r="F416" s="21"/>
      <c r="G416" s="21"/>
    </row>
    <row r="417" spans="2:7" x14ac:dyDescent="0.3">
      <c r="B417" s="7"/>
      <c r="C417" s="21"/>
      <c r="D417" s="21"/>
      <c r="E417" s="21"/>
      <c r="F417" s="21"/>
      <c r="G417" s="21"/>
    </row>
    <row r="418" spans="2:7" x14ac:dyDescent="0.3">
      <c r="B418" s="7"/>
      <c r="C418" s="21"/>
      <c r="D418" s="21"/>
      <c r="E418" s="21"/>
      <c r="F418" s="21"/>
      <c r="G418" s="21"/>
    </row>
    <row r="419" spans="2:7" x14ac:dyDescent="0.3">
      <c r="B419" s="7"/>
      <c r="C419" s="21"/>
      <c r="D419" s="21"/>
      <c r="E419" s="21"/>
      <c r="F419" s="21"/>
      <c r="G419" s="21"/>
    </row>
    <row r="420" spans="2:7" x14ac:dyDescent="0.3">
      <c r="B420" s="7"/>
      <c r="C420" s="21"/>
      <c r="D420" s="21"/>
      <c r="E420" s="21"/>
      <c r="F420" s="21"/>
      <c r="G420" s="21"/>
    </row>
    <row r="421" spans="2:7" x14ac:dyDescent="0.3">
      <c r="B421" s="7"/>
      <c r="C421" s="21"/>
      <c r="D421" s="21"/>
      <c r="E421" s="21"/>
      <c r="F421" s="21"/>
      <c r="G421" s="21"/>
    </row>
    <row r="422" spans="2:7" x14ac:dyDescent="0.3">
      <c r="B422" s="7"/>
      <c r="C422" s="21"/>
      <c r="D422" s="21"/>
      <c r="E422" s="21"/>
      <c r="F422" s="21"/>
      <c r="G422" s="21"/>
    </row>
    <row r="423" spans="2:7" x14ac:dyDescent="0.3">
      <c r="B423" s="7"/>
      <c r="C423" s="21"/>
      <c r="D423" s="21"/>
      <c r="E423" s="21"/>
      <c r="F423" s="21"/>
      <c r="G423" s="21"/>
    </row>
    <row r="424" spans="2:7" x14ac:dyDescent="0.3">
      <c r="B424" s="7"/>
      <c r="C424" s="21"/>
      <c r="D424" s="21"/>
      <c r="E424" s="21"/>
      <c r="F424" s="21"/>
      <c r="G424" s="21"/>
    </row>
    <row r="425" spans="2:7" x14ac:dyDescent="0.3">
      <c r="B425" s="7"/>
      <c r="C425" s="21"/>
      <c r="D425" s="21"/>
      <c r="E425" s="21"/>
      <c r="F425" s="21"/>
      <c r="G425" s="21"/>
    </row>
    <row r="426" spans="2:7" x14ac:dyDescent="0.3">
      <c r="B426" s="7"/>
      <c r="C426" s="21"/>
      <c r="D426" s="21"/>
      <c r="E426" s="21"/>
      <c r="F426" s="21"/>
      <c r="G426" s="21"/>
    </row>
    <row r="427" spans="2:7" x14ac:dyDescent="0.3">
      <c r="B427" s="7"/>
      <c r="C427" s="21"/>
      <c r="D427" s="21"/>
      <c r="E427" s="21"/>
      <c r="F427" s="21"/>
      <c r="G427" s="21"/>
    </row>
    <row r="428" spans="2:7" x14ac:dyDescent="0.3">
      <c r="B428" s="7"/>
      <c r="C428" s="21"/>
      <c r="D428" s="21"/>
      <c r="E428" s="21"/>
      <c r="F428" s="21"/>
      <c r="G428" s="21"/>
    </row>
    <row r="429" spans="2:7" x14ac:dyDescent="0.3">
      <c r="B429" s="7"/>
      <c r="C429" s="21"/>
      <c r="D429" s="21"/>
      <c r="E429" s="21"/>
      <c r="F429" s="21"/>
      <c r="G429" s="21"/>
    </row>
    <row r="430" spans="2:7" x14ac:dyDescent="0.3">
      <c r="B430" s="7"/>
      <c r="C430" s="21"/>
      <c r="D430" s="21"/>
      <c r="E430" s="21"/>
      <c r="F430" s="21"/>
      <c r="G430" s="21"/>
    </row>
    <row r="431" spans="2:7" x14ac:dyDescent="0.3">
      <c r="B431" s="7"/>
      <c r="C431" s="21"/>
      <c r="D431" s="21"/>
      <c r="E431" s="21"/>
      <c r="F431" s="21"/>
      <c r="G431" s="21"/>
    </row>
    <row r="432" spans="2:7" x14ac:dyDescent="0.3">
      <c r="B432" s="7"/>
      <c r="C432" s="21"/>
      <c r="D432" s="21"/>
      <c r="E432" s="21"/>
      <c r="F432" s="21"/>
      <c r="G432" s="21"/>
    </row>
    <row r="433" spans="2:7" x14ac:dyDescent="0.3">
      <c r="B433" s="7"/>
      <c r="C433" s="21"/>
      <c r="D433" s="21"/>
      <c r="E433" s="21"/>
      <c r="F433" s="21"/>
      <c r="G433" s="21"/>
    </row>
    <row r="434" spans="2:7" x14ac:dyDescent="0.3">
      <c r="B434" s="7"/>
      <c r="C434" s="21"/>
      <c r="D434" s="21"/>
      <c r="E434" s="21"/>
      <c r="F434" s="21"/>
      <c r="G434" s="21"/>
    </row>
    <row r="435" spans="2:7" x14ac:dyDescent="0.3">
      <c r="B435" s="7"/>
      <c r="C435" s="21"/>
      <c r="D435" s="21"/>
      <c r="E435" s="21"/>
      <c r="F435" s="21"/>
      <c r="G435" s="21"/>
    </row>
    <row r="436" spans="2:7" x14ac:dyDescent="0.3">
      <c r="B436" s="7"/>
      <c r="C436" s="21"/>
      <c r="D436" s="21"/>
      <c r="E436" s="21"/>
      <c r="F436" s="21"/>
      <c r="G436" s="21"/>
    </row>
    <row r="437" spans="2:7" x14ac:dyDescent="0.3">
      <c r="B437" s="7"/>
      <c r="C437" s="21"/>
      <c r="D437" s="21"/>
      <c r="E437" s="21"/>
      <c r="F437" s="21"/>
      <c r="G437" s="21"/>
    </row>
    <row r="438" spans="2:7" x14ac:dyDescent="0.3">
      <c r="B438" s="7"/>
      <c r="C438" s="21"/>
      <c r="D438" s="21"/>
      <c r="E438" s="21"/>
      <c r="F438" s="21"/>
      <c r="G438" s="21"/>
    </row>
    <row r="439" spans="2:7" x14ac:dyDescent="0.3">
      <c r="B439" s="7"/>
      <c r="C439" s="21"/>
      <c r="D439" s="21"/>
      <c r="E439" s="21"/>
      <c r="F439" s="21"/>
      <c r="G439" s="21"/>
    </row>
    <row r="440" spans="2:7" x14ac:dyDescent="0.3">
      <c r="B440" s="7"/>
      <c r="C440" s="21"/>
      <c r="D440" s="21"/>
      <c r="E440" s="21"/>
      <c r="F440" s="21"/>
      <c r="G440" s="21"/>
    </row>
    <row r="441" spans="2:7" x14ac:dyDescent="0.3">
      <c r="B441" s="7"/>
      <c r="C441" s="21"/>
      <c r="D441" s="21"/>
      <c r="E441" s="21"/>
      <c r="F441" s="21"/>
      <c r="G441" s="21"/>
    </row>
    <row r="442" spans="2:7" x14ac:dyDescent="0.3">
      <c r="B442" s="7"/>
      <c r="C442" s="21"/>
      <c r="D442" s="21"/>
      <c r="E442" s="21"/>
      <c r="F442" s="21"/>
      <c r="G442" s="21"/>
    </row>
    <row r="443" spans="2:7" x14ac:dyDescent="0.3">
      <c r="B443" s="7"/>
      <c r="C443" s="21"/>
      <c r="D443" s="21"/>
      <c r="E443" s="21"/>
      <c r="F443" s="21"/>
      <c r="G443" s="21"/>
    </row>
    <row r="444" spans="2:7" x14ac:dyDescent="0.3">
      <c r="B444" s="7"/>
      <c r="C444" s="21"/>
      <c r="D444" s="21"/>
      <c r="E444" s="21"/>
      <c r="F444" s="21"/>
      <c r="G444" s="21"/>
    </row>
    <row r="445" spans="2:7" x14ac:dyDescent="0.3">
      <c r="B445" s="7"/>
      <c r="C445" s="21"/>
      <c r="D445" s="21"/>
      <c r="E445" s="21"/>
      <c r="F445" s="21"/>
      <c r="G445" s="21"/>
    </row>
    <row r="446" spans="2:7" x14ac:dyDescent="0.3">
      <c r="B446" s="7"/>
      <c r="C446" s="21"/>
      <c r="D446" s="21"/>
      <c r="E446" s="21"/>
      <c r="F446" s="21"/>
      <c r="G446" s="21"/>
    </row>
    <row r="447" spans="2:7" x14ac:dyDescent="0.3">
      <c r="B447" s="7"/>
      <c r="C447" s="21"/>
      <c r="D447" s="21"/>
      <c r="E447" s="21"/>
      <c r="F447" s="21"/>
      <c r="G447" s="21"/>
    </row>
    <row r="448" spans="2:7" x14ac:dyDescent="0.3">
      <c r="B448" s="7"/>
      <c r="C448" s="21"/>
      <c r="D448" s="21"/>
      <c r="E448" s="21"/>
      <c r="F448" s="21"/>
      <c r="G448" s="21"/>
    </row>
    <row r="449" spans="2:7" x14ac:dyDescent="0.3">
      <c r="B449" s="7"/>
      <c r="C449" s="21"/>
      <c r="D449" s="21"/>
      <c r="E449" s="21"/>
      <c r="F449" s="21"/>
      <c r="G449" s="21"/>
    </row>
    <row r="450" spans="2:7" x14ac:dyDescent="0.3">
      <c r="B450" s="7"/>
      <c r="C450" s="21"/>
      <c r="D450" s="21"/>
      <c r="E450" s="21"/>
      <c r="F450" s="21"/>
      <c r="G450" s="21"/>
    </row>
    <row r="451" spans="2:7" x14ac:dyDescent="0.3">
      <c r="B451" s="7"/>
      <c r="C451" s="21"/>
      <c r="D451" s="21"/>
      <c r="E451" s="21"/>
      <c r="F451" s="21"/>
      <c r="G451" s="21"/>
    </row>
    <row r="452" spans="2:7" x14ac:dyDescent="0.3">
      <c r="B452" s="7"/>
      <c r="C452" s="21"/>
      <c r="D452" s="21"/>
      <c r="E452" s="21"/>
      <c r="F452" s="21"/>
      <c r="G452" s="21"/>
    </row>
    <row r="453" spans="2:7" x14ac:dyDescent="0.3">
      <c r="B453" s="7"/>
      <c r="C453" s="21"/>
      <c r="D453" s="21"/>
      <c r="E453" s="21"/>
      <c r="F453" s="21"/>
      <c r="G453" s="21"/>
    </row>
    <row r="454" spans="2:7" x14ac:dyDescent="0.3">
      <c r="B454" s="7"/>
      <c r="C454" s="21"/>
      <c r="D454" s="21"/>
      <c r="E454" s="21"/>
      <c r="F454" s="21"/>
      <c r="G454" s="21"/>
    </row>
    <row r="455" spans="2:7" x14ac:dyDescent="0.3">
      <c r="B455" s="7"/>
      <c r="C455" s="21"/>
      <c r="D455" s="21"/>
      <c r="E455" s="21"/>
      <c r="F455" s="21"/>
      <c r="G455" s="21"/>
    </row>
    <row r="456" spans="2:7" x14ac:dyDescent="0.3">
      <c r="B456" s="7"/>
      <c r="C456" s="21"/>
      <c r="D456" s="21"/>
      <c r="E456" s="21"/>
      <c r="F456" s="21"/>
      <c r="G456" s="21"/>
    </row>
    <row r="457" spans="2:7" x14ac:dyDescent="0.3">
      <c r="B457" s="7"/>
      <c r="C457" s="21"/>
      <c r="D457" s="21"/>
      <c r="E457" s="21"/>
      <c r="F457" s="21"/>
      <c r="G457" s="21"/>
    </row>
    <row r="458" spans="2:7" x14ac:dyDescent="0.3">
      <c r="B458" s="7"/>
      <c r="C458" s="21"/>
      <c r="D458" s="21"/>
      <c r="E458" s="21"/>
      <c r="F458" s="21"/>
      <c r="G458" s="21"/>
    </row>
    <row r="459" spans="2:7" x14ac:dyDescent="0.3">
      <c r="B459" s="7"/>
      <c r="C459" s="21"/>
      <c r="D459" s="21"/>
      <c r="E459" s="21"/>
      <c r="F459" s="21"/>
      <c r="G459" s="21"/>
    </row>
    <row r="460" spans="2:7" x14ac:dyDescent="0.3">
      <c r="B460" s="7"/>
      <c r="C460" s="21"/>
      <c r="D460" s="21"/>
      <c r="E460" s="21"/>
      <c r="F460" s="21"/>
      <c r="G460" s="21"/>
    </row>
    <row r="461" spans="2:7" x14ac:dyDescent="0.3">
      <c r="B461" s="7"/>
      <c r="C461" s="21"/>
      <c r="D461" s="21"/>
      <c r="E461" s="21"/>
      <c r="F461" s="21"/>
      <c r="G461" s="21"/>
    </row>
    <row r="462" spans="2:7" x14ac:dyDescent="0.3">
      <c r="B462" s="7"/>
      <c r="C462" s="21"/>
      <c r="D462" s="21"/>
      <c r="E462" s="21"/>
      <c r="F462" s="21"/>
      <c r="G462" s="21"/>
    </row>
  </sheetData>
  <mergeCells count="5">
    <mergeCell ref="A28:A42"/>
    <mergeCell ref="A8:A27"/>
    <mergeCell ref="A2:B4"/>
    <mergeCell ref="B47:G47"/>
    <mergeCell ref="B48:G50"/>
  </mergeCells>
  <phoneticPr fontId="2" type="noConversion"/>
  <printOptions horizontalCentered="1"/>
  <pageMargins left="0.5" right="0.5" top="1" bottom="0.5" header="0.25" footer="0.25"/>
  <pageSetup scale="80" orientation="landscape" r:id="rId1"/>
  <headerFooter alignWithMargins="0">
    <oddHeader>&amp;LExpenditure Trend Review</oddHeader>
    <oddFooter>&amp;L&amp;A&amp;C&amp;D&amp;R&amp;P</oddFooter>
  </headerFooter>
  <colBreaks count="1" manualBreakCount="1">
    <brk id="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6184-2DE1-46EB-9F38-9C7F7164A8F4}">
  <sheetPr>
    <pageSetUpPr fitToPage="1"/>
  </sheetPr>
  <dimension ref="A1:J47"/>
  <sheetViews>
    <sheetView tabSelected="1" workbookViewId="0">
      <selection activeCell="K1" sqref="K1:P1048576"/>
    </sheetView>
  </sheetViews>
  <sheetFormatPr defaultColWidth="8.75" defaultRowHeight="12.5" x14ac:dyDescent="0.25"/>
  <cols>
    <col min="1" max="1" width="2.1875" style="110" customWidth="1"/>
    <col min="2" max="2" width="44.0625" style="110" customWidth="1"/>
    <col min="3" max="9" width="13" style="110" customWidth="1"/>
    <col min="10" max="10" width="1.9375" style="110" customWidth="1"/>
    <col min="11" max="11" width="9.375" style="110" customWidth="1"/>
    <col min="12" max="12" width="10.8125" style="110" customWidth="1"/>
    <col min="13" max="16384" width="8.75" style="110"/>
  </cols>
  <sheetData>
    <row r="1" spans="1:9" s="108" customFormat="1" ht="24" customHeight="1" thickBot="1" x14ac:dyDescent="0.35">
      <c r="B1" s="109"/>
      <c r="C1" s="109"/>
      <c r="D1" s="109"/>
      <c r="E1" s="109"/>
      <c r="F1" s="109"/>
      <c r="G1" s="109"/>
      <c r="H1" s="109"/>
      <c r="I1" s="109"/>
    </row>
    <row r="2" spans="1:9" ht="44.25" customHeight="1" thickBot="1" x14ac:dyDescent="0.4">
      <c r="A2" s="328" t="s">
        <v>163</v>
      </c>
      <c r="B2" s="329"/>
      <c r="C2" s="203" t="s">
        <v>68</v>
      </c>
      <c r="D2" s="204" t="s">
        <v>160</v>
      </c>
      <c r="E2" s="203" t="s">
        <v>161</v>
      </c>
      <c r="F2" s="203" t="s">
        <v>162</v>
      </c>
      <c r="G2" s="204" t="s">
        <v>112</v>
      </c>
      <c r="H2" s="204" t="s">
        <v>79</v>
      </c>
      <c r="I2" s="205" t="s">
        <v>83</v>
      </c>
    </row>
    <row r="3" spans="1:9" ht="17.149999999999999" customHeight="1" x14ac:dyDescent="0.3">
      <c r="A3" s="305" t="s">
        <v>100</v>
      </c>
      <c r="B3" s="111" t="s">
        <v>152</v>
      </c>
      <c r="C3" s="112"/>
      <c r="D3" s="112"/>
      <c r="E3" s="112"/>
      <c r="F3" s="112"/>
      <c r="G3" s="112"/>
      <c r="H3" s="112"/>
      <c r="I3" s="113"/>
    </row>
    <row r="4" spans="1:9" ht="15" customHeight="1" x14ac:dyDescent="0.25">
      <c r="A4" s="305"/>
      <c r="B4" s="209" t="s">
        <v>52</v>
      </c>
      <c r="C4" s="219">
        <v>1569906720.1626039</v>
      </c>
      <c r="D4" s="219">
        <v>946437295.78945541</v>
      </c>
      <c r="E4" s="219">
        <v>1133690491.2479215</v>
      </c>
      <c r="F4" s="219">
        <v>531014613.59877157</v>
      </c>
      <c r="G4" s="219">
        <v>3911794655.4976549</v>
      </c>
      <c r="H4" s="219"/>
      <c r="I4" s="220">
        <f>SUM(C4:H4)</f>
        <v>8092843776.2964077</v>
      </c>
    </row>
    <row r="5" spans="1:9" ht="15" customHeight="1" x14ac:dyDescent="0.25">
      <c r="A5" s="305"/>
      <c r="B5" s="283" t="s">
        <v>194</v>
      </c>
      <c r="C5" s="219">
        <v>112222948.96245444</v>
      </c>
      <c r="D5" s="219">
        <v>44955094.620018907</v>
      </c>
      <c r="E5" s="219">
        <v>49176601.570420325</v>
      </c>
      <c r="F5" s="219"/>
      <c r="G5" s="219">
        <v>201146231.67118713</v>
      </c>
      <c r="H5" s="219"/>
      <c r="I5" s="220">
        <f>SUM(C5:H5)</f>
        <v>407500876.82408082</v>
      </c>
    </row>
    <row r="6" spans="1:9" ht="15" customHeight="1" x14ac:dyDescent="0.25">
      <c r="A6" s="305"/>
      <c r="B6" s="210" t="s">
        <v>80</v>
      </c>
      <c r="C6" s="219"/>
      <c r="D6" s="219"/>
      <c r="E6" s="219"/>
      <c r="F6" s="219"/>
      <c r="G6" s="219"/>
      <c r="H6" s="219">
        <v>266215650.24999997</v>
      </c>
      <c r="I6" s="220">
        <f t="shared" ref="I6" si="0">SUM(C6:H6)</f>
        <v>266215650.24999997</v>
      </c>
    </row>
    <row r="7" spans="1:9" ht="15" customHeight="1" x14ac:dyDescent="0.25">
      <c r="A7" s="305"/>
      <c r="B7" s="116"/>
      <c r="C7" s="219"/>
      <c r="D7" s="219"/>
      <c r="E7" s="219"/>
      <c r="F7" s="219"/>
      <c r="G7" s="219"/>
      <c r="H7" s="219"/>
      <c r="I7" s="220"/>
    </row>
    <row r="8" spans="1:9" ht="15" customHeight="1" thickBot="1" x14ac:dyDescent="0.35">
      <c r="A8" s="305"/>
      <c r="B8" s="142" t="s">
        <v>85</v>
      </c>
      <c r="C8" s="221">
        <f>SUM(C4:C7)</f>
        <v>1682129669.1250582</v>
      </c>
      <c r="D8" s="221">
        <f>SUM(D4:D7)</f>
        <v>991392390.40947437</v>
      </c>
      <c r="E8" s="221">
        <f t="shared" ref="E8:G8" si="1">SUM(E4:E7)</f>
        <v>1182867092.8183417</v>
      </c>
      <c r="F8" s="221">
        <f t="shared" si="1"/>
        <v>531014613.59877157</v>
      </c>
      <c r="G8" s="221">
        <f t="shared" si="1"/>
        <v>4112940887.1688418</v>
      </c>
      <c r="H8" s="221">
        <f>SUM(H4:H7)</f>
        <v>266215650.24999997</v>
      </c>
      <c r="I8" s="222">
        <f>SUM(I4:I7)</f>
        <v>8766560303.3704872</v>
      </c>
    </row>
    <row r="9" spans="1:9" ht="15" customHeight="1" x14ac:dyDescent="0.3">
      <c r="A9" s="305"/>
      <c r="B9" s="111" t="s">
        <v>31</v>
      </c>
      <c r="C9" s="112"/>
      <c r="D9" s="112"/>
      <c r="E9" s="112"/>
      <c r="F9" s="112"/>
      <c r="G9" s="112"/>
      <c r="H9" s="112"/>
      <c r="I9" s="113"/>
    </row>
    <row r="10" spans="1:9" ht="15" customHeight="1" x14ac:dyDescent="0.25">
      <c r="A10" s="305"/>
      <c r="B10" s="118" t="s">
        <v>116</v>
      </c>
      <c r="C10" s="114"/>
      <c r="D10" s="114"/>
      <c r="E10" s="114"/>
      <c r="F10" s="114"/>
      <c r="G10" s="114"/>
      <c r="H10" s="223">
        <v>98145.719999999987</v>
      </c>
      <c r="I10" s="220">
        <f>SUM(C10:H10)</f>
        <v>98145.719999999987</v>
      </c>
    </row>
    <row r="11" spans="1:9" ht="15" customHeight="1" x14ac:dyDescent="0.25">
      <c r="A11" s="305"/>
      <c r="B11" s="136" t="s">
        <v>195</v>
      </c>
      <c r="C11" s="114"/>
      <c r="D11" s="114"/>
      <c r="E11" s="114"/>
      <c r="F11" s="114"/>
      <c r="G11" s="114"/>
      <c r="H11" s="223">
        <v>74152541.884100765</v>
      </c>
      <c r="I11" s="220">
        <f t="shared" ref="I11:I15" si="2">SUM(C11:H11)</f>
        <v>74152541.884100765</v>
      </c>
    </row>
    <row r="12" spans="1:9" ht="15" customHeight="1" x14ac:dyDescent="0.25">
      <c r="A12" s="305"/>
      <c r="B12" s="118" t="s">
        <v>115</v>
      </c>
      <c r="C12" s="114"/>
      <c r="D12" s="114"/>
      <c r="E12" s="114"/>
      <c r="F12" s="114"/>
      <c r="G12" s="114"/>
      <c r="H12" s="223">
        <v>839864.8</v>
      </c>
      <c r="I12" s="220">
        <f t="shared" si="2"/>
        <v>839864.8</v>
      </c>
    </row>
    <row r="13" spans="1:9" ht="15" customHeight="1" x14ac:dyDescent="0.25">
      <c r="A13" s="305"/>
      <c r="B13" s="118" t="s">
        <v>28</v>
      </c>
      <c r="C13" s="114"/>
      <c r="D13" s="114"/>
      <c r="E13" s="114"/>
      <c r="F13" s="114"/>
      <c r="G13" s="114"/>
      <c r="H13" s="223">
        <v>7356761.8000000017</v>
      </c>
      <c r="I13" s="220">
        <f t="shared" si="2"/>
        <v>7356761.8000000017</v>
      </c>
    </row>
    <row r="14" spans="1:9" ht="15" customHeight="1" x14ac:dyDescent="0.25">
      <c r="A14" s="305"/>
      <c r="B14" s="208" t="s">
        <v>96</v>
      </c>
      <c r="C14" s="114"/>
      <c r="D14" s="114"/>
      <c r="E14" s="114"/>
      <c r="F14" s="114"/>
      <c r="G14" s="114"/>
      <c r="H14" s="223">
        <v>11106084.479999999</v>
      </c>
      <c r="I14" s="220">
        <f t="shared" si="2"/>
        <v>11106084.479999999</v>
      </c>
    </row>
    <row r="15" spans="1:9" ht="15" customHeight="1" x14ac:dyDescent="0.25">
      <c r="A15" s="305"/>
      <c r="B15" s="118" t="s">
        <v>108</v>
      </c>
      <c r="C15" s="114"/>
      <c r="D15" s="114"/>
      <c r="E15" s="114"/>
      <c r="F15" s="114"/>
      <c r="G15" s="114"/>
      <c r="H15" s="223">
        <v>316162566.54266053</v>
      </c>
      <c r="I15" s="220">
        <f t="shared" si="2"/>
        <v>316162566.54266053</v>
      </c>
    </row>
    <row r="16" spans="1:9" ht="15" customHeight="1" x14ac:dyDescent="0.25">
      <c r="A16" s="305"/>
      <c r="B16" s="122"/>
      <c r="C16" s="114"/>
      <c r="D16" s="114"/>
      <c r="E16" s="114"/>
      <c r="F16" s="114"/>
      <c r="G16" s="114"/>
      <c r="H16" s="223"/>
      <c r="I16" s="220"/>
    </row>
    <row r="17" spans="1:10" ht="15" hidden="1" customHeight="1" x14ac:dyDescent="0.25">
      <c r="A17" s="305"/>
      <c r="B17" s="120"/>
      <c r="C17" s="114"/>
      <c r="D17" s="114"/>
      <c r="E17" s="114"/>
      <c r="F17" s="114"/>
      <c r="G17" s="114"/>
      <c r="H17" s="223"/>
      <c r="I17" s="220"/>
    </row>
    <row r="18" spans="1:10" ht="15" hidden="1" customHeight="1" x14ac:dyDescent="0.25">
      <c r="A18" s="305"/>
      <c r="B18" s="120"/>
      <c r="C18" s="123"/>
      <c r="D18" s="114"/>
      <c r="E18" s="114"/>
      <c r="F18" s="114"/>
      <c r="G18" s="114"/>
      <c r="H18" s="223"/>
      <c r="I18" s="220"/>
    </row>
    <row r="19" spans="1:10" ht="15" hidden="1" customHeight="1" x14ac:dyDescent="0.25">
      <c r="A19" s="305"/>
      <c r="B19" s="122"/>
      <c r="C19" s="114"/>
      <c r="D19" s="114"/>
      <c r="E19" s="114"/>
      <c r="F19" s="114"/>
      <c r="G19" s="114"/>
      <c r="H19" s="223"/>
      <c r="I19" s="220"/>
    </row>
    <row r="20" spans="1:10" ht="15" hidden="1" customHeight="1" x14ac:dyDescent="0.3">
      <c r="A20" s="305"/>
      <c r="B20" s="122"/>
      <c r="C20" s="124"/>
      <c r="D20" s="124"/>
      <c r="E20" s="124"/>
      <c r="F20" s="124"/>
      <c r="G20" s="124"/>
      <c r="H20" s="223"/>
      <c r="I20" s="224"/>
    </row>
    <row r="21" spans="1:10" ht="15" customHeight="1" x14ac:dyDescent="0.3">
      <c r="A21" s="305"/>
      <c r="B21" s="120"/>
      <c r="C21" s="126"/>
      <c r="D21" s="126"/>
      <c r="E21" s="126"/>
      <c r="F21" s="126"/>
      <c r="G21" s="126"/>
      <c r="H21" s="72"/>
      <c r="I21" s="224"/>
    </row>
    <row r="22" spans="1:10" ht="15" customHeight="1" x14ac:dyDescent="0.3">
      <c r="A22" s="305"/>
      <c r="B22" s="128" t="s">
        <v>86</v>
      </c>
      <c r="C22" s="124"/>
      <c r="D22" s="124"/>
      <c r="E22" s="124"/>
      <c r="F22" s="124"/>
      <c r="G22" s="124"/>
      <c r="H22" s="72">
        <f>SUM(H8:H21)</f>
        <v>675931615.47676134</v>
      </c>
      <c r="I22" s="224">
        <f>SUM(I8:I21)</f>
        <v>9176276268.5972443</v>
      </c>
    </row>
    <row r="23" spans="1:10" ht="15" customHeight="1" x14ac:dyDescent="0.3">
      <c r="A23" s="305"/>
      <c r="B23" s="128" t="s">
        <v>93</v>
      </c>
      <c r="C23" s="126"/>
      <c r="D23" s="126"/>
      <c r="E23" s="126"/>
      <c r="F23" s="126"/>
      <c r="G23" s="126"/>
      <c r="H23" s="72"/>
      <c r="I23" s="224">
        <f>'5. Caseload'!G55</f>
        <v>15099159.604991004</v>
      </c>
    </row>
    <row r="24" spans="1:10" ht="15" customHeight="1" thickBot="1" x14ac:dyDescent="0.35">
      <c r="A24" s="306"/>
      <c r="B24" s="128" t="s">
        <v>71</v>
      </c>
      <c r="C24" s="107"/>
      <c r="D24" s="107"/>
      <c r="E24" s="107"/>
      <c r="F24" s="107"/>
      <c r="G24" s="107"/>
      <c r="H24" s="124"/>
      <c r="I24" s="280">
        <f>I22/I23</f>
        <v>607.734238769424</v>
      </c>
    </row>
    <row r="25" spans="1:10" ht="15" customHeight="1" thickBot="1" x14ac:dyDescent="0.3">
      <c r="A25" s="301" t="s">
        <v>172</v>
      </c>
      <c r="B25" s="273"/>
      <c r="C25" s="274"/>
      <c r="D25" s="274"/>
      <c r="E25" s="274"/>
      <c r="F25" s="274"/>
      <c r="G25" s="274"/>
      <c r="H25" s="275" t="s">
        <v>185</v>
      </c>
      <c r="I25" s="276">
        <v>511.13025161071818</v>
      </c>
    </row>
    <row r="26" spans="1:10" ht="15" customHeight="1" x14ac:dyDescent="0.3">
      <c r="A26" s="302"/>
      <c r="B26" s="130" t="s">
        <v>106</v>
      </c>
      <c r="C26" s="131"/>
      <c r="D26" s="131"/>
      <c r="E26" s="131"/>
      <c r="F26" s="131"/>
      <c r="G26" s="131"/>
      <c r="H26" s="131"/>
      <c r="I26" s="248"/>
    </row>
    <row r="27" spans="1:10" ht="15" customHeight="1" x14ac:dyDescent="0.25">
      <c r="A27" s="302"/>
      <c r="B27" s="207" t="s">
        <v>62</v>
      </c>
      <c r="C27" s="246">
        <v>9226375.8699999861</v>
      </c>
      <c r="D27" s="246">
        <v>10620311.190000042</v>
      </c>
      <c r="E27" s="246">
        <v>46572768.250000067</v>
      </c>
      <c r="F27" s="246">
        <v>-49172.03</v>
      </c>
      <c r="G27" s="246">
        <v>66193389.530000418</v>
      </c>
      <c r="H27" s="246">
        <v>0</v>
      </c>
      <c r="I27" s="220">
        <f>SUM(C27:H27)</f>
        <v>132563672.81000051</v>
      </c>
    </row>
    <row r="28" spans="1:10" s="135" customFormat="1" ht="15" customHeight="1" x14ac:dyDescent="0.3">
      <c r="A28" s="302"/>
      <c r="B28" s="208" t="s">
        <v>34</v>
      </c>
      <c r="C28" s="219"/>
      <c r="D28" s="219"/>
      <c r="E28" s="219"/>
      <c r="F28" s="219"/>
      <c r="G28" s="219"/>
      <c r="H28" s="219">
        <v>1879269324.0799999</v>
      </c>
      <c r="I28" s="220">
        <f t="shared" ref="I28:I35" si="3">SUM(C28:H28)</f>
        <v>1879269324.0799999</v>
      </c>
      <c r="J28" s="110"/>
    </row>
    <row r="29" spans="1:10" s="135" customFormat="1" ht="15" customHeight="1" x14ac:dyDescent="0.3">
      <c r="A29" s="302"/>
      <c r="B29" s="207" t="s">
        <v>63</v>
      </c>
      <c r="C29" s="219"/>
      <c r="D29" s="219"/>
      <c r="E29" s="219"/>
      <c r="F29" s="219"/>
      <c r="G29" s="219"/>
      <c r="H29" s="219">
        <v>16253913.92</v>
      </c>
      <c r="I29" s="220">
        <f t="shared" si="3"/>
        <v>16253913.92</v>
      </c>
      <c r="J29" s="110"/>
    </row>
    <row r="30" spans="1:10" s="135" customFormat="1" ht="15" customHeight="1" x14ac:dyDescent="0.3">
      <c r="A30" s="302"/>
      <c r="B30" s="208" t="s">
        <v>56</v>
      </c>
      <c r="C30" s="219"/>
      <c r="D30" s="219"/>
      <c r="E30" s="219"/>
      <c r="F30" s="219"/>
      <c r="G30" s="219"/>
      <c r="H30" s="219">
        <v>1873809.99</v>
      </c>
      <c r="I30" s="220">
        <f t="shared" si="3"/>
        <v>1873809.99</v>
      </c>
    </row>
    <row r="31" spans="1:10" ht="15" customHeight="1" x14ac:dyDescent="0.3">
      <c r="A31" s="302"/>
      <c r="B31" s="118" t="s">
        <v>29</v>
      </c>
      <c r="C31" s="219">
        <v>0</v>
      </c>
      <c r="D31" s="219">
        <v>12433.396921555572</v>
      </c>
      <c r="E31" s="219">
        <v>1006115.0487812578</v>
      </c>
      <c r="F31" s="219">
        <v>834055.31105787517</v>
      </c>
      <c r="G31" s="219">
        <v>70745.443239312677</v>
      </c>
      <c r="H31" s="219">
        <v>0</v>
      </c>
      <c r="I31" s="220">
        <f t="shared" si="3"/>
        <v>1923349.2000000011</v>
      </c>
      <c r="J31" s="135"/>
    </row>
    <row r="32" spans="1:10" ht="15" customHeight="1" x14ac:dyDescent="0.25">
      <c r="A32" s="302"/>
      <c r="B32" s="118" t="s">
        <v>107</v>
      </c>
      <c r="C32" s="219"/>
      <c r="D32" s="219"/>
      <c r="E32" s="219"/>
      <c r="F32" s="219"/>
      <c r="G32" s="219"/>
      <c r="H32" s="219">
        <v>38720922.89733953</v>
      </c>
      <c r="I32" s="220">
        <f t="shared" si="3"/>
        <v>38720922.89733953</v>
      </c>
    </row>
    <row r="33" spans="1:10" ht="15" customHeight="1" x14ac:dyDescent="0.25">
      <c r="A33" s="302"/>
      <c r="B33" s="118" t="s">
        <v>171</v>
      </c>
      <c r="C33" s="219"/>
      <c r="D33" s="219"/>
      <c r="E33" s="219"/>
      <c r="F33" s="219"/>
      <c r="G33" s="219"/>
      <c r="H33" s="219">
        <v>80825228.010000035</v>
      </c>
      <c r="I33" s="298">
        <f t="shared" si="3"/>
        <v>80825228.010000035</v>
      </c>
    </row>
    <row r="34" spans="1:10" ht="15" customHeight="1" x14ac:dyDescent="0.25">
      <c r="A34" s="302"/>
      <c r="B34" s="136" t="s">
        <v>189</v>
      </c>
      <c r="C34" s="219"/>
      <c r="D34" s="219"/>
      <c r="E34" s="219"/>
      <c r="F34" s="219"/>
      <c r="G34" s="219"/>
      <c r="H34" s="219">
        <v>2453103.7100000009</v>
      </c>
      <c r="I34" s="220">
        <f t="shared" si="3"/>
        <v>2453103.7100000009</v>
      </c>
    </row>
    <row r="35" spans="1:10" ht="15" customHeight="1" x14ac:dyDescent="0.25">
      <c r="A35" s="302"/>
      <c r="B35" s="136" t="s">
        <v>114</v>
      </c>
      <c r="C35" s="114"/>
      <c r="D35" s="114"/>
      <c r="E35" s="114"/>
      <c r="F35" s="114"/>
      <c r="G35" s="114"/>
      <c r="H35" s="114"/>
      <c r="I35" s="220">
        <f t="shared" si="3"/>
        <v>0</v>
      </c>
    </row>
    <row r="36" spans="1:10" ht="15" hidden="1" customHeight="1" x14ac:dyDescent="0.25">
      <c r="A36" s="302"/>
      <c r="B36" s="136"/>
      <c r="C36" s="114"/>
      <c r="D36" s="114"/>
      <c r="E36" s="114"/>
      <c r="F36" s="114"/>
      <c r="G36" s="114"/>
      <c r="H36" s="114"/>
      <c r="I36" s="220"/>
    </row>
    <row r="37" spans="1:10" ht="15" hidden="1" customHeight="1" x14ac:dyDescent="0.25">
      <c r="A37" s="302"/>
      <c r="B37" s="136"/>
      <c r="C37" s="114"/>
      <c r="D37" s="114"/>
      <c r="E37" s="114"/>
      <c r="F37" s="114"/>
      <c r="G37" s="114"/>
      <c r="H37" s="114"/>
      <c r="I37" s="220"/>
    </row>
    <row r="38" spans="1:10" ht="15" hidden="1" customHeight="1" x14ac:dyDescent="0.25">
      <c r="A38" s="302"/>
      <c r="B38" s="120"/>
      <c r="C38" s="114"/>
      <c r="D38" s="114"/>
      <c r="E38" s="114"/>
      <c r="F38" s="114"/>
      <c r="G38" s="114"/>
      <c r="H38" s="114"/>
      <c r="I38" s="220"/>
    </row>
    <row r="39" spans="1:10" ht="15" customHeight="1" thickBot="1" x14ac:dyDescent="0.3">
      <c r="A39" s="303"/>
      <c r="B39" s="137"/>
      <c r="C39" s="114"/>
      <c r="D39" s="114"/>
      <c r="E39" s="114"/>
      <c r="F39" s="114"/>
      <c r="G39" s="114"/>
      <c r="H39" s="114"/>
      <c r="I39" s="220"/>
    </row>
    <row r="40" spans="1:10" s="135" customFormat="1" ht="13.5" thickBot="1" x14ac:dyDescent="0.35">
      <c r="A40" s="120"/>
      <c r="B40" s="138" t="s">
        <v>121</v>
      </c>
      <c r="C40" s="266">
        <f t="shared" ref="C40:H40" si="4">SUM(C27:C39)</f>
        <v>9226375.8699999861</v>
      </c>
      <c r="D40" s="266">
        <f t="shared" si="4"/>
        <v>10632744.586921599</v>
      </c>
      <c r="E40" s="266">
        <f t="shared" si="4"/>
        <v>47578883.298781328</v>
      </c>
      <c r="F40" s="266">
        <f t="shared" si="4"/>
        <v>784883.28105787514</v>
      </c>
      <c r="G40" s="266">
        <f t="shared" si="4"/>
        <v>66264134.973239735</v>
      </c>
      <c r="H40" s="266">
        <f t="shared" si="4"/>
        <v>2019396302.6073396</v>
      </c>
      <c r="I40" s="266">
        <f>SUM(I27:I39)</f>
        <v>2153883324.6173401</v>
      </c>
      <c r="J40" s="110"/>
    </row>
    <row r="41" spans="1:10" ht="13" x14ac:dyDescent="0.3">
      <c r="A41" s="120"/>
      <c r="B41" s="120"/>
      <c r="J41" s="135"/>
    </row>
    <row r="42" spans="1:10" ht="13" x14ac:dyDescent="0.3">
      <c r="A42" s="141" t="s">
        <v>74</v>
      </c>
      <c r="B42" s="120"/>
    </row>
    <row r="43" spans="1:10" ht="14.5" x14ac:dyDescent="0.25">
      <c r="A43" s="212">
        <v>1</v>
      </c>
      <c r="B43" s="42" t="s">
        <v>168</v>
      </c>
    </row>
    <row r="44" spans="1:10" ht="36.75" customHeight="1" x14ac:dyDescent="0.25">
      <c r="A44" s="211" t="s">
        <v>169</v>
      </c>
      <c r="B44" s="313" t="s">
        <v>170</v>
      </c>
      <c r="C44" s="313"/>
      <c r="D44" s="313"/>
      <c r="E44" s="313"/>
      <c r="F44" s="313"/>
      <c r="G44" s="313"/>
      <c r="H44" s="313"/>
      <c r="I44" s="313"/>
    </row>
    <row r="45" spans="1:10" ht="12.75" customHeight="1" x14ac:dyDescent="0.25">
      <c r="A45" s="282">
        <v>3</v>
      </c>
      <c r="B45" s="314" t="s">
        <v>188</v>
      </c>
      <c r="C45" s="314"/>
      <c r="D45" s="314"/>
      <c r="E45" s="314"/>
      <c r="F45" s="314"/>
      <c r="G45" s="314"/>
      <c r="H45" s="314"/>
      <c r="I45" s="314"/>
    </row>
    <row r="46" spans="1:10" x14ac:dyDescent="0.25">
      <c r="B46" s="314"/>
      <c r="C46" s="314"/>
      <c r="D46" s="314"/>
      <c r="E46" s="314"/>
      <c r="F46" s="314"/>
      <c r="G46" s="314"/>
      <c r="H46" s="314"/>
      <c r="I46" s="314"/>
    </row>
    <row r="47" spans="1:10" ht="14.25" customHeight="1" x14ac:dyDescent="0.25">
      <c r="A47" s="282">
        <v>4</v>
      </c>
      <c r="B47" s="300" t="s">
        <v>193</v>
      </c>
    </row>
  </sheetData>
  <mergeCells count="5">
    <mergeCell ref="A2:B2"/>
    <mergeCell ref="A3:A24"/>
    <mergeCell ref="A25:A39"/>
    <mergeCell ref="B44:I44"/>
    <mergeCell ref="B45:I46"/>
  </mergeCells>
  <printOptions horizontalCentered="1"/>
  <pageMargins left="0.5" right="0.5" top="1" bottom="0.5" header="0.25" footer="0.25"/>
  <pageSetup scale="67" orientation="landscape" r:id="rId1"/>
  <headerFooter alignWithMargins="0">
    <oddHeader>&amp;LExpenditure Trend Review</oddHeader>
    <oddFooter>&amp;L&amp;A&amp;C&amp;D&amp;R&amp;P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2EBF9-63FC-467A-8C03-0E3B0E30B233}">
  <sheetPr>
    <pageSetUpPr fitToPage="1"/>
  </sheetPr>
  <dimension ref="A1:J44"/>
  <sheetViews>
    <sheetView workbookViewId="0"/>
  </sheetViews>
  <sheetFormatPr defaultColWidth="8.75" defaultRowHeight="12.5" x14ac:dyDescent="0.25"/>
  <cols>
    <col min="1" max="1" width="2.1875" style="110" customWidth="1"/>
    <col min="2" max="2" width="44.0625" style="110" customWidth="1"/>
    <col min="3" max="9" width="13" style="110" customWidth="1"/>
    <col min="10" max="10" width="10.375" style="110" customWidth="1"/>
    <col min="11" max="13" width="11.8125" style="110" customWidth="1"/>
    <col min="14" max="14" width="10.8125" style="110" customWidth="1"/>
    <col min="15" max="15" width="9.375" style="110" customWidth="1"/>
    <col min="16" max="16" width="10.8125" style="110" customWidth="1"/>
    <col min="17" max="17" width="9.375" style="110" customWidth="1"/>
    <col min="18" max="18" width="10.8125" style="110" customWidth="1"/>
    <col min="19" max="16384" width="8.75" style="110"/>
  </cols>
  <sheetData>
    <row r="1" spans="1:9" s="108" customFormat="1" ht="24" customHeight="1" thickBot="1" x14ac:dyDescent="0.35">
      <c r="B1" s="109"/>
      <c r="C1" s="109"/>
      <c r="D1" s="109"/>
      <c r="E1" s="109"/>
      <c r="F1" s="109"/>
      <c r="G1" s="109"/>
      <c r="H1" s="109"/>
      <c r="I1" s="109"/>
    </row>
    <row r="2" spans="1:9" ht="44.25" customHeight="1" thickBot="1" x14ac:dyDescent="0.4">
      <c r="A2" s="328" t="s">
        <v>163</v>
      </c>
      <c r="B2" s="329"/>
      <c r="C2" s="203" t="s">
        <v>68</v>
      </c>
      <c r="D2" s="204" t="s">
        <v>160</v>
      </c>
      <c r="E2" s="203" t="s">
        <v>161</v>
      </c>
      <c r="F2" s="203" t="s">
        <v>162</v>
      </c>
      <c r="G2" s="204" t="s">
        <v>112</v>
      </c>
      <c r="H2" s="204" t="s">
        <v>79</v>
      </c>
      <c r="I2" s="205" t="s">
        <v>83</v>
      </c>
    </row>
    <row r="3" spans="1:9" ht="17.149999999999999" customHeight="1" x14ac:dyDescent="0.3">
      <c r="A3" s="305" t="s">
        <v>100</v>
      </c>
      <c r="B3" s="111" t="s">
        <v>152</v>
      </c>
      <c r="C3" s="112"/>
      <c r="D3" s="112"/>
      <c r="E3" s="112"/>
      <c r="F3" s="112"/>
      <c r="G3" s="112"/>
      <c r="H3" s="112"/>
      <c r="I3" s="113"/>
    </row>
    <row r="4" spans="1:9" ht="15" customHeight="1" x14ac:dyDescent="0.25">
      <c r="A4" s="305"/>
      <c r="B4" s="209" t="s">
        <v>52</v>
      </c>
      <c r="C4" s="114"/>
      <c r="D4" s="114"/>
      <c r="E4" s="114"/>
      <c r="F4" s="114"/>
      <c r="G4" s="114"/>
      <c r="H4" s="114"/>
      <c r="I4" s="115"/>
    </row>
    <row r="5" spans="1:9" ht="15" customHeight="1" x14ac:dyDescent="0.25">
      <c r="A5" s="305"/>
      <c r="B5" s="210" t="s">
        <v>81</v>
      </c>
      <c r="C5" s="114"/>
      <c r="D5" s="114"/>
      <c r="E5" s="114"/>
      <c r="F5" s="114"/>
      <c r="G5" s="114"/>
      <c r="H5" s="114"/>
      <c r="I5" s="115"/>
    </row>
    <row r="6" spans="1:9" ht="15" customHeight="1" x14ac:dyDescent="0.25">
      <c r="A6" s="305"/>
      <c r="B6" s="210" t="s">
        <v>80</v>
      </c>
      <c r="C6" s="114"/>
      <c r="D6" s="114"/>
      <c r="E6" s="114"/>
      <c r="F6" s="114"/>
      <c r="G6" s="114"/>
      <c r="H6" s="114"/>
      <c r="I6" s="115"/>
    </row>
    <row r="7" spans="1:9" ht="15" customHeight="1" x14ac:dyDescent="0.25">
      <c r="A7" s="305"/>
      <c r="B7" s="116"/>
      <c r="C7" s="114"/>
      <c r="D7" s="114"/>
      <c r="E7" s="114"/>
      <c r="F7" s="114"/>
      <c r="G7" s="114"/>
      <c r="H7" s="114"/>
      <c r="I7" s="115"/>
    </row>
    <row r="8" spans="1:9" ht="15" customHeight="1" thickBot="1" x14ac:dyDescent="0.35">
      <c r="A8" s="305"/>
      <c r="B8" s="142" t="s">
        <v>85</v>
      </c>
      <c r="C8" s="143"/>
      <c r="D8" s="143"/>
      <c r="E8" s="143"/>
      <c r="F8" s="143"/>
      <c r="G8" s="143"/>
      <c r="H8" s="143"/>
      <c r="I8" s="144"/>
    </row>
    <row r="9" spans="1:9" ht="15" customHeight="1" x14ac:dyDescent="0.3">
      <c r="A9" s="305"/>
      <c r="B9" s="111" t="s">
        <v>31</v>
      </c>
      <c r="C9" s="112"/>
      <c r="D9" s="112"/>
      <c r="E9" s="112"/>
      <c r="F9" s="112"/>
      <c r="G9" s="112"/>
      <c r="H9" s="112"/>
      <c r="I9" s="113"/>
    </row>
    <row r="10" spans="1:9" ht="15" customHeight="1" x14ac:dyDescent="0.25">
      <c r="A10" s="305"/>
      <c r="B10" s="118" t="s">
        <v>116</v>
      </c>
      <c r="C10" s="114"/>
      <c r="D10" s="114"/>
      <c r="E10" s="114"/>
      <c r="F10" s="114"/>
      <c r="G10" s="114"/>
      <c r="H10" s="119"/>
      <c r="I10" s="115"/>
    </row>
    <row r="11" spans="1:9" ht="15" customHeight="1" x14ac:dyDescent="0.25">
      <c r="A11" s="305"/>
      <c r="B11" s="118" t="s">
        <v>26</v>
      </c>
      <c r="C11" s="114"/>
      <c r="D11" s="114"/>
      <c r="E11" s="114"/>
      <c r="F11" s="114"/>
      <c r="G11" s="114"/>
      <c r="H11" s="119"/>
      <c r="I11" s="115"/>
    </row>
    <row r="12" spans="1:9" ht="15" customHeight="1" x14ac:dyDescent="0.25">
      <c r="A12" s="305"/>
      <c r="B12" s="118" t="s">
        <v>115</v>
      </c>
      <c r="C12" s="114"/>
      <c r="D12" s="114"/>
      <c r="E12" s="114"/>
      <c r="F12" s="114"/>
      <c r="G12" s="114"/>
      <c r="H12" s="119"/>
      <c r="I12" s="115"/>
    </row>
    <row r="13" spans="1:9" ht="15" customHeight="1" x14ac:dyDescent="0.25">
      <c r="A13" s="305"/>
      <c r="B13" s="118" t="s">
        <v>28</v>
      </c>
      <c r="C13" s="114"/>
      <c r="D13" s="114"/>
      <c r="E13" s="114"/>
      <c r="F13" s="114"/>
      <c r="G13" s="114"/>
      <c r="H13" s="119"/>
      <c r="I13" s="115"/>
    </row>
    <row r="14" spans="1:9" ht="15" customHeight="1" x14ac:dyDescent="0.25">
      <c r="A14" s="305"/>
      <c r="B14" s="208" t="s">
        <v>96</v>
      </c>
      <c r="C14" s="114"/>
      <c r="D14" s="114"/>
      <c r="E14" s="114"/>
      <c r="F14" s="114"/>
      <c r="G14" s="114"/>
      <c r="H14" s="119"/>
      <c r="I14" s="115"/>
    </row>
    <row r="15" spans="1:9" ht="15" customHeight="1" x14ac:dyDescent="0.25">
      <c r="A15" s="305"/>
      <c r="B15" s="118" t="s">
        <v>108</v>
      </c>
      <c r="C15" s="114"/>
      <c r="D15" s="114"/>
      <c r="E15" s="114"/>
      <c r="F15" s="114"/>
      <c r="G15" s="114"/>
      <c r="H15" s="121"/>
      <c r="I15" s="115"/>
    </row>
    <row r="16" spans="1:9" ht="15" customHeight="1" x14ac:dyDescent="0.25">
      <c r="A16" s="305"/>
      <c r="B16" s="122" t="s">
        <v>113</v>
      </c>
      <c r="C16" s="114"/>
      <c r="D16" s="114"/>
      <c r="E16" s="114"/>
      <c r="F16" s="114"/>
      <c r="G16" s="114"/>
      <c r="H16" s="114"/>
      <c r="I16" s="115"/>
    </row>
    <row r="17" spans="1:10" ht="15" hidden="1" customHeight="1" x14ac:dyDescent="0.25">
      <c r="A17" s="305"/>
      <c r="B17" s="120"/>
      <c r="C17" s="114"/>
      <c r="D17" s="114"/>
      <c r="E17" s="114"/>
      <c r="F17" s="114"/>
      <c r="G17" s="114"/>
      <c r="H17" s="114"/>
      <c r="I17" s="115"/>
    </row>
    <row r="18" spans="1:10" ht="15" hidden="1" customHeight="1" x14ac:dyDescent="0.25">
      <c r="A18" s="305"/>
      <c r="B18" s="120"/>
      <c r="C18" s="123"/>
      <c r="D18" s="114"/>
      <c r="E18" s="114"/>
      <c r="F18" s="114"/>
      <c r="G18" s="114"/>
      <c r="H18" s="114"/>
      <c r="I18" s="115"/>
    </row>
    <row r="19" spans="1:10" ht="15" hidden="1" customHeight="1" x14ac:dyDescent="0.25">
      <c r="A19" s="305"/>
      <c r="B19" s="122"/>
      <c r="C19" s="114"/>
      <c r="D19" s="114"/>
      <c r="E19" s="114"/>
      <c r="F19" s="114"/>
      <c r="G19" s="114"/>
      <c r="H19" s="114"/>
      <c r="I19" s="115"/>
    </row>
    <row r="20" spans="1:10" ht="15" hidden="1" customHeight="1" x14ac:dyDescent="0.3">
      <c r="A20" s="305"/>
      <c r="B20" s="122"/>
      <c r="C20" s="124"/>
      <c r="D20" s="124"/>
      <c r="E20" s="124"/>
      <c r="F20" s="124"/>
      <c r="G20" s="124"/>
      <c r="H20" s="124"/>
      <c r="I20" s="125"/>
    </row>
    <row r="21" spans="1:10" ht="15" customHeight="1" x14ac:dyDescent="0.3">
      <c r="A21" s="305"/>
      <c r="B21" s="120"/>
      <c r="C21" s="126"/>
      <c r="D21" s="126"/>
      <c r="E21" s="126"/>
      <c r="F21" s="126"/>
      <c r="G21" s="126"/>
      <c r="H21" s="126"/>
      <c r="I21" s="127"/>
    </row>
    <row r="22" spans="1:10" ht="15" customHeight="1" x14ac:dyDescent="0.3">
      <c r="A22" s="305"/>
      <c r="B22" s="128" t="s">
        <v>86</v>
      </c>
      <c r="C22" s="124"/>
      <c r="D22" s="124"/>
      <c r="E22" s="124"/>
      <c r="F22" s="124"/>
      <c r="G22" s="124"/>
      <c r="H22" s="124"/>
      <c r="I22" s="125"/>
    </row>
    <row r="23" spans="1:10" ht="15" customHeight="1" x14ac:dyDescent="0.3">
      <c r="A23" s="305"/>
      <c r="B23" s="128" t="s">
        <v>93</v>
      </c>
      <c r="C23" s="126"/>
      <c r="D23" s="126"/>
      <c r="E23" s="126"/>
      <c r="F23" s="126"/>
      <c r="G23" s="126"/>
      <c r="H23" s="126"/>
      <c r="I23" s="127"/>
    </row>
    <row r="24" spans="1:10" ht="15" customHeight="1" thickBot="1" x14ac:dyDescent="0.35">
      <c r="A24" s="306"/>
      <c r="B24" s="128" t="s">
        <v>71</v>
      </c>
      <c r="C24" s="107"/>
      <c r="D24" s="107"/>
      <c r="E24" s="107"/>
      <c r="F24" s="107"/>
      <c r="G24" s="107"/>
      <c r="H24" s="124"/>
      <c r="I24" s="129"/>
    </row>
    <row r="25" spans="1:10" ht="15" customHeight="1" x14ac:dyDescent="0.3">
      <c r="A25" s="301" t="s">
        <v>172</v>
      </c>
      <c r="B25" s="130" t="s">
        <v>106</v>
      </c>
      <c r="C25" s="131"/>
      <c r="D25" s="131"/>
      <c r="E25" s="131"/>
      <c r="F25" s="131"/>
      <c r="G25" s="131"/>
      <c r="H25" s="131"/>
      <c r="I25" s="132"/>
    </row>
    <row r="26" spans="1:10" ht="15" customHeight="1" x14ac:dyDescent="0.25">
      <c r="A26" s="302"/>
      <c r="B26" s="207" t="s">
        <v>62</v>
      </c>
      <c r="C26" s="133"/>
      <c r="D26" s="133"/>
      <c r="E26" s="133"/>
      <c r="F26" s="133"/>
      <c r="G26" s="133"/>
      <c r="H26" s="133"/>
      <c r="I26" s="134"/>
    </row>
    <row r="27" spans="1:10" ht="15" customHeight="1" x14ac:dyDescent="0.25">
      <c r="A27" s="302"/>
      <c r="B27" s="208" t="s">
        <v>34</v>
      </c>
      <c r="C27" s="114"/>
      <c r="D27" s="114"/>
      <c r="E27" s="114"/>
      <c r="F27" s="114"/>
      <c r="G27" s="114"/>
      <c r="H27" s="114"/>
      <c r="I27" s="115"/>
    </row>
    <row r="28" spans="1:10" s="135" customFormat="1" ht="15" customHeight="1" x14ac:dyDescent="0.3">
      <c r="A28" s="302"/>
      <c r="B28" s="207" t="s">
        <v>63</v>
      </c>
      <c r="C28" s="114"/>
      <c r="D28" s="114"/>
      <c r="E28" s="114"/>
      <c r="F28" s="114"/>
      <c r="G28" s="114"/>
      <c r="H28" s="114"/>
      <c r="I28" s="115"/>
      <c r="J28" s="110"/>
    </row>
    <row r="29" spans="1:10" s="135" customFormat="1" ht="15" customHeight="1" x14ac:dyDescent="0.3">
      <c r="A29" s="302"/>
      <c r="B29" s="208" t="s">
        <v>56</v>
      </c>
      <c r="C29" s="114"/>
      <c r="D29" s="114"/>
      <c r="E29" s="114"/>
      <c r="F29" s="114"/>
      <c r="G29" s="114"/>
      <c r="H29" s="114"/>
      <c r="I29" s="115"/>
    </row>
    <row r="30" spans="1:10" s="135" customFormat="1" ht="15" customHeight="1" x14ac:dyDescent="0.3">
      <c r="A30" s="302"/>
      <c r="B30" s="118" t="s">
        <v>29</v>
      </c>
      <c r="C30" s="114"/>
      <c r="D30" s="114"/>
      <c r="E30" s="114"/>
      <c r="F30" s="114"/>
      <c r="G30" s="114"/>
      <c r="H30" s="114"/>
      <c r="I30" s="115"/>
    </row>
    <row r="31" spans="1:10" ht="15" customHeight="1" x14ac:dyDescent="0.25">
      <c r="A31" s="302"/>
      <c r="B31" s="118" t="s">
        <v>107</v>
      </c>
      <c r="C31" s="114"/>
      <c r="D31" s="114"/>
      <c r="E31" s="114"/>
      <c r="F31" s="114"/>
      <c r="G31" s="114"/>
      <c r="H31" s="114"/>
      <c r="I31" s="115"/>
    </row>
    <row r="32" spans="1:10" ht="15" customHeight="1" x14ac:dyDescent="0.25">
      <c r="A32" s="302"/>
      <c r="B32" s="118" t="s">
        <v>171</v>
      </c>
      <c r="C32" s="114"/>
      <c r="D32" s="114"/>
      <c r="E32" s="114"/>
      <c r="F32" s="114"/>
      <c r="G32" s="114"/>
      <c r="H32" s="114"/>
      <c r="I32" s="115"/>
    </row>
    <row r="33" spans="1:9" ht="15" customHeight="1" x14ac:dyDescent="0.25">
      <c r="A33" s="302"/>
      <c r="B33" s="118" t="s">
        <v>111</v>
      </c>
      <c r="C33" s="114"/>
      <c r="D33" s="114"/>
      <c r="E33" s="114"/>
      <c r="F33" s="114"/>
      <c r="G33" s="114"/>
      <c r="H33" s="114"/>
      <c r="I33" s="115"/>
    </row>
    <row r="34" spans="1:9" ht="15" customHeight="1" x14ac:dyDescent="0.25">
      <c r="A34" s="302"/>
      <c r="B34" s="136" t="s">
        <v>114</v>
      </c>
      <c r="C34" s="114"/>
      <c r="D34" s="114"/>
      <c r="E34" s="114"/>
      <c r="F34" s="114"/>
      <c r="G34" s="114"/>
      <c r="H34" s="114"/>
      <c r="I34" s="115"/>
    </row>
    <row r="35" spans="1:9" ht="15" hidden="1" customHeight="1" x14ac:dyDescent="0.25">
      <c r="A35" s="302"/>
      <c r="B35" s="136"/>
      <c r="C35" s="114"/>
      <c r="D35" s="114"/>
      <c r="E35" s="114"/>
      <c r="F35" s="114"/>
      <c r="G35" s="114"/>
      <c r="H35" s="114"/>
      <c r="I35" s="115"/>
    </row>
    <row r="36" spans="1:9" ht="15" hidden="1" customHeight="1" x14ac:dyDescent="0.25">
      <c r="A36" s="302"/>
      <c r="B36" s="136"/>
      <c r="C36" s="114"/>
      <c r="D36" s="114"/>
      <c r="E36" s="114"/>
      <c r="F36" s="114"/>
      <c r="G36" s="114"/>
      <c r="H36" s="114"/>
      <c r="I36" s="115"/>
    </row>
    <row r="37" spans="1:9" ht="15" hidden="1" customHeight="1" x14ac:dyDescent="0.25">
      <c r="A37" s="302"/>
      <c r="B37" s="120"/>
      <c r="C37" s="114"/>
      <c r="D37" s="114"/>
      <c r="E37" s="114"/>
      <c r="F37" s="114"/>
      <c r="G37" s="114"/>
      <c r="H37" s="114"/>
      <c r="I37" s="115"/>
    </row>
    <row r="38" spans="1:9" ht="15" customHeight="1" x14ac:dyDescent="0.25">
      <c r="A38" s="302"/>
      <c r="B38" s="137"/>
      <c r="C38" s="114"/>
      <c r="D38" s="114"/>
      <c r="E38" s="114"/>
      <c r="F38" s="114"/>
      <c r="G38" s="114"/>
      <c r="H38" s="114"/>
      <c r="I38" s="115"/>
    </row>
    <row r="39" spans="1:9" ht="15" customHeight="1" thickBot="1" x14ac:dyDescent="0.35">
      <c r="A39" s="303"/>
      <c r="B39" s="138" t="s">
        <v>121</v>
      </c>
      <c r="C39" s="139"/>
      <c r="D39" s="139"/>
      <c r="E39" s="139"/>
      <c r="F39" s="139"/>
      <c r="G39" s="139"/>
      <c r="H39" s="139"/>
      <c r="I39" s="140"/>
    </row>
    <row r="40" spans="1:9" s="135" customFormat="1" ht="13" x14ac:dyDescent="0.3">
      <c r="A40" s="120"/>
      <c r="B40" s="120"/>
      <c r="C40" s="110"/>
      <c r="D40" s="110"/>
      <c r="E40" s="110"/>
      <c r="F40" s="110"/>
      <c r="G40" s="110"/>
      <c r="H40" s="110"/>
      <c r="I40" s="110"/>
    </row>
    <row r="41" spans="1:9" x14ac:dyDescent="0.25">
      <c r="A41" s="120"/>
      <c r="B41" s="120"/>
    </row>
    <row r="42" spans="1:9" ht="13" x14ac:dyDescent="0.3">
      <c r="A42" s="141" t="s">
        <v>74</v>
      </c>
      <c r="B42" s="120"/>
    </row>
    <row r="43" spans="1:9" ht="14.5" x14ac:dyDescent="0.25">
      <c r="A43" s="212">
        <v>1</v>
      </c>
      <c r="B43" s="42" t="s">
        <v>168</v>
      </c>
    </row>
    <row r="44" spans="1:9" ht="36" customHeight="1" x14ac:dyDescent="0.25">
      <c r="A44" s="211" t="s">
        <v>169</v>
      </c>
      <c r="B44" s="313" t="s">
        <v>170</v>
      </c>
      <c r="C44" s="313"/>
      <c r="D44" s="313"/>
      <c r="E44" s="313"/>
      <c r="F44" s="313"/>
      <c r="G44" s="313"/>
      <c r="H44" s="313"/>
      <c r="I44" s="313"/>
    </row>
  </sheetData>
  <mergeCells count="4">
    <mergeCell ref="A2:B2"/>
    <mergeCell ref="A3:A24"/>
    <mergeCell ref="A25:A39"/>
    <mergeCell ref="B44:I44"/>
  </mergeCells>
  <printOptions horizontalCentered="1"/>
  <pageMargins left="0.5" right="0.5" top="1" bottom="0.5" header="0.25" footer="0.25"/>
  <pageSetup scale="67" orientation="landscape" r:id="rId1"/>
  <headerFooter alignWithMargins="0">
    <oddHeader>&amp;LExpenditure Trend Review</oddHeader>
    <oddFooter>&amp;L&amp;A&amp;C&amp;D&amp;R&amp;P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J58"/>
  <sheetViews>
    <sheetView workbookViewId="0"/>
  </sheetViews>
  <sheetFormatPr defaultRowHeight="17.5" x14ac:dyDescent="0.35"/>
  <cols>
    <col min="1" max="1" width="2.1875" customWidth="1"/>
    <col min="2" max="2" width="40.375" customWidth="1"/>
    <col min="3" max="9" width="13.375" customWidth="1"/>
    <col min="10" max="10" width="14.375" bestFit="1" customWidth="1"/>
  </cols>
  <sheetData>
    <row r="1" spans="1:10" ht="24" customHeight="1" x14ac:dyDescent="0.4">
      <c r="B1" s="330" t="s">
        <v>84</v>
      </c>
      <c r="C1" s="330"/>
      <c r="D1" s="330"/>
      <c r="E1" s="330"/>
      <c r="F1" s="330"/>
      <c r="G1" s="330"/>
      <c r="H1" s="330"/>
      <c r="I1" s="330"/>
    </row>
    <row r="2" spans="1:10" ht="44.25" customHeight="1" thickBot="1" x14ac:dyDescent="0.4">
      <c r="C2" s="52" t="s">
        <v>68</v>
      </c>
      <c r="D2" s="52" t="s">
        <v>67</v>
      </c>
      <c r="E2" s="52" t="s">
        <v>66</v>
      </c>
      <c r="F2" s="52" t="s">
        <v>69</v>
      </c>
      <c r="G2" s="52" t="s">
        <v>78</v>
      </c>
      <c r="H2" s="53" t="s">
        <v>79</v>
      </c>
      <c r="I2" s="52" t="s">
        <v>83</v>
      </c>
    </row>
    <row r="3" spans="1:10" x14ac:dyDescent="0.35">
      <c r="A3" s="331" t="s">
        <v>70</v>
      </c>
      <c r="B3" s="28" t="s">
        <v>32</v>
      </c>
      <c r="C3" s="65"/>
      <c r="D3" s="66"/>
      <c r="E3" s="66"/>
      <c r="F3" s="66"/>
      <c r="G3" s="66"/>
      <c r="H3" s="66"/>
      <c r="I3" s="66"/>
    </row>
    <row r="4" spans="1:10" x14ac:dyDescent="0.35">
      <c r="A4" s="332"/>
      <c r="B4" s="19" t="s">
        <v>52</v>
      </c>
      <c r="C4" s="55"/>
      <c r="D4" s="55"/>
      <c r="E4" s="55"/>
      <c r="F4" s="55"/>
      <c r="G4" s="55"/>
      <c r="H4" s="55"/>
      <c r="I4" s="55"/>
    </row>
    <row r="5" spans="1:10" x14ac:dyDescent="0.35">
      <c r="A5" s="332"/>
      <c r="B5" s="5" t="s">
        <v>82</v>
      </c>
      <c r="C5" s="55"/>
      <c r="D5" s="55"/>
      <c r="E5" s="55"/>
      <c r="F5" s="55"/>
      <c r="G5" s="55"/>
      <c r="H5" s="55"/>
      <c r="I5" s="55"/>
      <c r="J5" s="68"/>
    </row>
    <row r="6" spans="1:10" x14ac:dyDescent="0.35">
      <c r="A6" s="332"/>
      <c r="B6" s="5" t="s">
        <v>80</v>
      </c>
      <c r="C6" s="55"/>
      <c r="D6" s="55"/>
      <c r="E6" s="55"/>
      <c r="F6" s="55"/>
      <c r="G6" s="55"/>
      <c r="H6" s="55"/>
      <c r="I6" s="55"/>
    </row>
    <row r="7" spans="1:10" x14ac:dyDescent="0.35">
      <c r="A7" s="332"/>
      <c r="B7" s="34"/>
      <c r="C7" s="56"/>
      <c r="D7" s="56"/>
      <c r="E7" s="56"/>
      <c r="F7" s="56"/>
      <c r="G7" s="56"/>
      <c r="H7" s="56"/>
      <c r="I7" s="56"/>
    </row>
    <row r="8" spans="1:10" ht="18" thickBot="1" x14ac:dyDescent="0.4">
      <c r="A8" s="332"/>
      <c r="B8" s="67" t="s">
        <v>88</v>
      </c>
      <c r="C8" s="55"/>
      <c r="D8" s="55"/>
      <c r="E8" s="55"/>
      <c r="F8" s="55"/>
      <c r="G8" s="55"/>
      <c r="H8" s="55"/>
      <c r="I8" s="55"/>
    </row>
    <row r="9" spans="1:10" x14ac:dyDescent="0.35">
      <c r="A9" s="332"/>
      <c r="B9" s="28" t="s">
        <v>31</v>
      </c>
      <c r="C9" s="54"/>
      <c r="D9" s="54"/>
      <c r="E9" s="54"/>
      <c r="F9" s="54"/>
      <c r="G9" s="54"/>
      <c r="H9" s="54"/>
      <c r="I9" s="54"/>
    </row>
    <row r="10" spans="1:10" x14ac:dyDescent="0.35">
      <c r="A10" s="332"/>
      <c r="B10" s="7"/>
      <c r="C10" s="56"/>
      <c r="D10" s="56"/>
      <c r="E10" s="56"/>
      <c r="F10" s="56"/>
      <c r="G10" s="56"/>
      <c r="H10" s="56"/>
      <c r="I10" s="56"/>
    </row>
    <row r="11" spans="1:10" x14ac:dyDescent="0.35">
      <c r="A11" s="332"/>
      <c r="B11" s="7" t="s">
        <v>30</v>
      </c>
      <c r="C11" s="56"/>
      <c r="D11" s="56"/>
      <c r="E11" s="56"/>
      <c r="F11" s="56"/>
      <c r="G11" s="56"/>
      <c r="H11" s="56"/>
      <c r="I11" s="56"/>
    </row>
    <row r="12" spans="1:10" ht="13" customHeight="1" x14ac:dyDescent="0.35">
      <c r="A12" s="332"/>
      <c r="B12" s="18" t="s">
        <v>21</v>
      </c>
      <c r="C12" s="55"/>
      <c r="D12" s="56"/>
      <c r="F12" s="56"/>
      <c r="G12" s="56"/>
      <c r="H12" s="58"/>
      <c r="I12" s="55"/>
    </row>
    <row r="13" spans="1:10" ht="13" customHeight="1" x14ac:dyDescent="0.35">
      <c r="A13" s="332"/>
      <c r="B13" s="18" t="s">
        <v>22</v>
      </c>
      <c r="C13" s="56"/>
      <c r="D13" s="56"/>
      <c r="F13" s="56"/>
      <c r="G13" s="56"/>
      <c r="H13" s="58"/>
      <c r="I13" s="55"/>
    </row>
    <row r="14" spans="1:10" ht="13" customHeight="1" x14ac:dyDescent="0.35">
      <c r="A14" s="332"/>
      <c r="B14" s="18" t="s">
        <v>23</v>
      </c>
      <c r="C14" s="56"/>
      <c r="D14" s="56"/>
      <c r="F14" s="56"/>
      <c r="G14" s="56"/>
      <c r="H14" s="58"/>
      <c r="I14" s="55"/>
    </row>
    <row r="15" spans="1:10" ht="13" customHeight="1" x14ac:dyDescent="0.35">
      <c r="A15" s="332"/>
      <c r="B15" s="18" t="s">
        <v>24</v>
      </c>
      <c r="C15" s="56"/>
      <c r="D15" s="56"/>
      <c r="E15" s="56"/>
      <c r="F15" s="56"/>
      <c r="G15" s="56"/>
      <c r="H15" s="55"/>
      <c r="I15" s="55"/>
    </row>
    <row r="16" spans="1:10" ht="13" customHeight="1" x14ac:dyDescent="0.35">
      <c r="A16" s="332"/>
      <c r="B16" s="18" t="s">
        <v>25</v>
      </c>
      <c r="C16" s="56"/>
      <c r="D16" s="56"/>
      <c r="E16" s="56"/>
      <c r="F16" s="56"/>
      <c r="G16" s="56"/>
      <c r="H16" s="58"/>
      <c r="I16" s="55"/>
    </row>
    <row r="17" spans="1:10" ht="13" customHeight="1" x14ac:dyDescent="0.35">
      <c r="A17" s="332"/>
      <c r="B17" s="18" t="s">
        <v>26</v>
      </c>
      <c r="C17" s="56"/>
      <c r="D17" s="56"/>
      <c r="E17" s="56"/>
      <c r="F17" s="56"/>
      <c r="G17" s="56"/>
      <c r="H17" s="55"/>
      <c r="I17" s="55"/>
    </row>
    <row r="18" spans="1:10" ht="13" customHeight="1" x14ac:dyDescent="0.35">
      <c r="A18" s="332"/>
      <c r="B18" s="18" t="s">
        <v>27</v>
      </c>
      <c r="C18" s="56"/>
      <c r="D18" s="56"/>
      <c r="E18" s="56"/>
      <c r="F18" s="56"/>
      <c r="G18" s="56"/>
      <c r="H18" s="55"/>
      <c r="I18" s="55"/>
    </row>
    <row r="19" spans="1:10" ht="13" customHeight="1" x14ac:dyDescent="0.35">
      <c r="A19" s="332"/>
      <c r="B19" s="18" t="s">
        <v>28</v>
      </c>
      <c r="C19" s="56"/>
      <c r="D19" s="56"/>
      <c r="E19" s="56"/>
      <c r="F19" s="56"/>
      <c r="G19" s="56"/>
      <c r="H19" s="55"/>
      <c r="I19" s="55"/>
    </row>
    <row r="20" spans="1:10" ht="13" customHeight="1" x14ac:dyDescent="0.35">
      <c r="A20" s="332"/>
      <c r="B20" s="43" t="s">
        <v>95</v>
      </c>
      <c r="C20" s="56"/>
      <c r="D20" s="56"/>
      <c r="E20" s="56"/>
      <c r="F20" s="56"/>
      <c r="G20" s="56"/>
      <c r="H20" s="58"/>
      <c r="I20" s="55"/>
    </row>
    <row r="21" spans="1:10" x14ac:dyDescent="0.35">
      <c r="A21" s="332"/>
      <c r="B21" s="18"/>
      <c r="C21" s="56"/>
      <c r="D21" s="56"/>
      <c r="E21" s="56"/>
      <c r="F21" s="56"/>
      <c r="G21" s="56"/>
      <c r="H21" s="56"/>
      <c r="I21" s="56"/>
    </row>
    <row r="22" spans="1:10" x14ac:dyDescent="0.35">
      <c r="A22" s="332"/>
      <c r="B22" s="18" t="s">
        <v>55</v>
      </c>
      <c r="C22" s="55"/>
      <c r="D22" s="55"/>
      <c r="E22" s="55"/>
      <c r="F22" s="55"/>
      <c r="G22" s="55"/>
      <c r="H22" s="55"/>
      <c r="I22" s="55"/>
    </row>
    <row r="23" spans="1:10" x14ac:dyDescent="0.35">
      <c r="A23" s="332"/>
      <c r="B23" s="18" t="s">
        <v>54</v>
      </c>
      <c r="C23" s="55"/>
      <c r="D23" s="55"/>
      <c r="E23" s="55"/>
      <c r="F23" s="55"/>
      <c r="G23" s="55"/>
      <c r="H23" s="55"/>
      <c r="I23" s="55"/>
    </row>
    <row r="24" spans="1:10" x14ac:dyDescent="0.35">
      <c r="A24" s="332"/>
      <c r="B24" s="18"/>
      <c r="C24" s="56"/>
      <c r="D24" s="56"/>
      <c r="E24" s="56"/>
      <c r="F24" s="56"/>
      <c r="G24" s="56"/>
      <c r="H24" s="56"/>
      <c r="I24" s="56"/>
    </row>
    <row r="25" spans="1:10" x14ac:dyDescent="0.35">
      <c r="A25" s="332"/>
      <c r="B25" s="73" t="s">
        <v>89</v>
      </c>
      <c r="C25" s="63"/>
      <c r="D25" s="63"/>
      <c r="E25" s="63"/>
      <c r="F25" s="63"/>
      <c r="G25" s="63"/>
      <c r="H25" s="63"/>
      <c r="I25" s="63"/>
      <c r="J25" s="68"/>
    </row>
    <row r="26" spans="1:10" x14ac:dyDescent="0.35">
      <c r="A26" s="332"/>
      <c r="B26" s="73" t="s">
        <v>93</v>
      </c>
      <c r="C26" s="72"/>
      <c r="D26" s="72"/>
      <c r="E26" s="72"/>
      <c r="F26" s="72"/>
      <c r="G26" s="72"/>
      <c r="H26" s="72"/>
      <c r="I26" s="72"/>
      <c r="J26" s="68"/>
    </row>
    <row r="27" spans="1:10" ht="18" thickBot="1" x14ac:dyDescent="0.4">
      <c r="A27" s="332"/>
      <c r="B27" s="51" t="s">
        <v>94</v>
      </c>
      <c r="C27" s="74"/>
      <c r="D27" s="74"/>
      <c r="E27" s="74"/>
      <c r="F27" s="74"/>
      <c r="G27" s="74"/>
      <c r="H27" s="63"/>
      <c r="I27" s="74"/>
      <c r="J27" s="68"/>
    </row>
    <row r="28" spans="1:10" ht="18" thickBot="1" x14ac:dyDescent="0.4">
      <c r="A28" s="333"/>
      <c r="B28" s="50"/>
      <c r="C28" s="57"/>
      <c r="D28" s="57"/>
      <c r="E28" s="57"/>
      <c r="F28" s="57"/>
      <c r="G28" s="57"/>
      <c r="H28" s="57"/>
      <c r="I28" s="57"/>
    </row>
    <row r="29" spans="1:10" ht="18" thickBot="1" x14ac:dyDescent="0.4">
      <c r="A29" s="44"/>
      <c r="B29" s="7"/>
      <c r="C29" s="56"/>
      <c r="D29" s="56"/>
      <c r="E29" s="56"/>
      <c r="F29" s="56"/>
      <c r="G29" s="56"/>
      <c r="H29" s="56"/>
      <c r="I29" s="56"/>
    </row>
    <row r="30" spans="1:10" x14ac:dyDescent="0.35">
      <c r="A30" s="45"/>
      <c r="B30" s="48" t="s">
        <v>76</v>
      </c>
      <c r="C30" s="54"/>
      <c r="D30" s="54"/>
      <c r="E30" s="54"/>
      <c r="F30" s="54"/>
      <c r="G30" s="54"/>
      <c r="H30" s="54"/>
      <c r="I30" s="54"/>
    </row>
    <row r="31" spans="1:10" x14ac:dyDescent="0.35">
      <c r="A31" s="8"/>
      <c r="B31" s="41" t="s">
        <v>61</v>
      </c>
      <c r="C31" s="55"/>
      <c r="D31" s="55"/>
      <c r="E31" s="55"/>
      <c r="F31" s="55"/>
      <c r="G31" s="55"/>
      <c r="H31" s="55"/>
      <c r="I31" s="55"/>
    </row>
    <row r="32" spans="1:10" x14ac:dyDescent="0.35">
      <c r="A32" s="7"/>
      <c r="B32" s="42" t="s">
        <v>62</v>
      </c>
      <c r="C32" s="55"/>
      <c r="D32" s="55"/>
      <c r="E32" s="55"/>
      <c r="F32" s="55"/>
      <c r="G32" s="55"/>
      <c r="H32" s="55"/>
      <c r="I32" s="55"/>
    </row>
    <row r="33" spans="1:10" x14ac:dyDescent="0.35">
      <c r="A33" s="7"/>
      <c r="B33" s="7" t="s">
        <v>53</v>
      </c>
      <c r="C33" s="55"/>
      <c r="D33" s="55"/>
      <c r="E33" s="55"/>
      <c r="F33" s="55"/>
      <c r="G33" s="55"/>
      <c r="H33" s="55"/>
      <c r="I33" s="55"/>
    </row>
    <row r="34" spans="1:10" x14ac:dyDescent="0.35">
      <c r="A34" s="7"/>
      <c r="B34" s="7" t="s">
        <v>34</v>
      </c>
      <c r="C34" s="55"/>
      <c r="D34" s="55"/>
      <c r="E34" s="55"/>
      <c r="F34" s="55"/>
      <c r="G34" s="55"/>
      <c r="H34" s="59"/>
      <c r="I34" s="55"/>
    </row>
    <row r="35" spans="1:10" x14ac:dyDescent="0.35">
      <c r="A35" s="7"/>
      <c r="B35" s="7" t="s">
        <v>58</v>
      </c>
      <c r="C35" s="55"/>
      <c r="D35" s="55"/>
      <c r="E35" s="55"/>
      <c r="F35" s="55"/>
      <c r="G35" s="55"/>
      <c r="H35" s="55"/>
      <c r="I35" s="55"/>
    </row>
    <row r="36" spans="1:10" x14ac:dyDescent="0.35">
      <c r="A36" s="7"/>
      <c r="B36" s="7" t="s">
        <v>60</v>
      </c>
      <c r="C36" s="55"/>
      <c r="D36" s="55"/>
      <c r="E36" s="55"/>
      <c r="F36" s="55"/>
      <c r="G36" s="55"/>
      <c r="H36" s="55"/>
      <c r="I36" s="55"/>
    </row>
    <row r="37" spans="1:10" x14ac:dyDescent="0.35">
      <c r="A37" s="7"/>
      <c r="B37" s="7" t="s">
        <v>59</v>
      </c>
      <c r="C37" s="55"/>
      <c r="D37" s="55"/>
      <c r="E37" s="55"/>
      <c r="F37" s="55"/>
      <c r="G37" s="55"/>
      <c r="H37" s="55"/>
      <c r="I37" s="55"/>
    </row>
    <row r="38" spans="1:10" x14ac:dyDescent="0.35">
      <c r="A38" s="7"/>
      <c r="B38" s="42" t="s">
        <v>63</v>
      </c>
      <c r="C38" s="55"/>
      <c r="D38" s="55"/>
      <c r="E38" s="55"/>
      <c r="F38" s="55"/>
      <c r="G38" s="55"/>
      <c r="H38" s="55"/>
      <c r="I38" s="55"/>
    </row>
    <row r="39" spans="1:10" x14ac:dyDescent="0.35">
      <c r="A39" s="7"/>
      <c r="B39" s="43" t="s">
        <v>64</v>
      </c>
      <c r="C39" s="55"/>
      <c r="D39" s="55"/>
      <c r="E39" s="55"/>
      <c r="F39" s="55"/>
      <c r="G39" s="55"/>
      <c r="H39" s="55"/>
      <c r="I39" s="55"/>
    </row>
    <row r="40" spans="1:10" x14ac:dyDescent="0.35">
      <c r="A40" s="7"/>
      <c r="B40" s="7" t="s">
        <v>56</v>
      </c>
      <c r="C40" s="55"/>
      <c r="D40" s="55"/>
      <c r="E40" s="55"/>
      <c r="F40" s="55"/>
      <c r="G40" s="55"/>
      <c r="H40" s="55"/>
      <c r="I40" s="55"/>
    </row>
    <row r="41" spans="1:10" x14ac:dyDescent="0.35">
      <c r="A41" s="7"/>
      <c r="B41" s="69" t="s">
        <v>92</v>
      </c>
      <c r="C41" s="56"/>
      <c r="D41" s="56"/>
      <c r="E41" s="56"/>
      <c r="F41" s="56"/>
      <c r="G41" s="56"/>
      <c r="H41" s="58"/>
      <c r="I41" s="55"/>
    </row>
    <row r="42" spans="1:10" x14ac:dyDescent="0.35">
      <c r="A42" s="7"/>
      <c r="B42" s="18" t="s">
        <v>29</v>
      </c>
      <c r="C42" s="56"/>
      <c r="D42" s="56"/>
      <c r="E42" s="56"/>
      <c r="F42" s="56"/>
      <c r="G42" s="56"/>
      <c r="H42" s="55"/>
      <c r="I42" s="55"/>
    </row>
    <row r="43" spans="1:10" x14ac:dyDescent="0.35">
      <c r="A43" s="7"/>
      <c r="B43" s="18" t="s">
        <v>97</v>
      </c>
      <c r="C43" s="56"/>
      <c r="D43" s="56"/>
      <c r="E43" s="56"/>
      <c r="F43" s="56"/>
      <c r="G43" s="56"/>
      <c r="H43" s="58"/>
      <c r="I43" s="55"/>
    </row>
    <row r="44" spans="1:10" s="9" customFormat="1" ht="27.75" customHeight="1" x14ac:dyDescent="0.4">
      <c r="A44" s="10"/>
      <c r="B44" s="20" t="s">
        <v>90</v>
      </c>
      <c r="C44" s="64"/>
      <c r="D44" s="64"/>
      <c r="E44" s="64"/>
      <c r="F44" s="64"/>
      <c r="G44" s="64"/>
      <c r="H44" s="64"/>
      <c r="I44" s="64"/>
      <c r="J44" s="71"/>
    </row>
    <row r="45" spans="1:10" ht="18" thickBot="1" x14ac:dyDescent="0.4">
      <c r="A45" s="7"/>
      <c r="B45" s="7"/>
      <c r="C45" s="56"/>
      <c r="D45" s="56"/>
      <c r="E45" s="56"/>
      <c r="F45" s="56"/>
      <c r="G45" s="56"/>
      <c r="H45" s="56"/>
      <c r="I45" s="56"/>
    </row>
    <row r="46" spans="1:10" x14ac:dyDescent="0.35">
      <c r="A46" s="31"/>
      <c r="B46" s="48" t="s">
        <v>33</v>
      </c>
      <c r="C46" s="54"/>
      <c r="D46" s="54"/>
      <c r="E46" s="54"/>
      <c r="F46" s="54"/>
      <c r="G46" s="54"/>
      <c r="H46" s="54"/>
      <c r="I46" s="54"/>
    </row>
    <row r="47" spans="1:10" x14ac:dyDescent="0.35">
      <c r="A47" s="17"/>
      <c r="B47" s="7" t="s">
        <v>72</v>
      </c>
      <c r="C47" s="55"/>
      <c r="D47" s="55"/>
      <c r="E47" s="55"/>
      <c r="F47" s="55"/>
      <c r="G47" s="55"/>
      <c r="H47" s="55"/>
      <c r="I47" s="55"/>
    </row>
    <row r="48" spans="1:10" x14ac:dyDescent="0.35">
      <c r="A48" s="17"/>
      <c r="B48" s="7" t="s">
        <v>73</v>
      </c>
      <c r="C48" s="55"/>
      <c r="D48" s="55"/>
      <c r="E48" s="55"/>
      <c r="F48" s="55"/>
      <c r="G48" s="55"/>
      <c r="H48" s="55"/>
      <c r="I48" s="55"/>
    </row>
    <row r="49" spans="1:9" x14ac:dyDescent="0.35">
      <c r="A49" s="17"/>
      <c r="B49" s="7" t="s">
        <v>75</v>
      </c>
      <c r="C49" s="55"/>
      <c r="D49" s="55"/>
      <c r="E49" s="55"/>
      <c r="F49" s="55"/>
      <c r="G49" s="55"/>
      <c r="H49" s="55"/>
      <c r="I49" s="55"/>
    </row>
    <row r="50" spans="1:9" x14ac:dyDescent="0.35">
      <c r="A50" s="17"/>
      <c r="B50" s="7"/>
      <c r="C50" s="56"/>
      <c r="D50" s="56"/>
      <c r="E50" s="56"/>
      <c r="F50" s="56"/>
      <c r="G50" s="56"/>
      <c r="H50" s="56"/>
      <c r="I50" s="56"/>
    </row>
    <row r="51" spans="1:9" s="9" customFormat="1" ht="18.5" thickBot="1" x14ac:dyDescent="0.45">
      <c r="A51" s="10"/>
      <c r="B51" s="27" t="s">
        <v>87</v>
      </c>
      <c r="C51" s="70"/>
      <c r="D51" s="70"/>
      <c r="E51" s="70"/>
      <c r="F51" s="70"/>
      <c r="G51" s="70"/>
      <c r="H51" s="70"/>
      <c r="I51" s="62">
        <f>+I47+I48+I49</f>
        <v>0</v>
      </c>
    </row>
    <row r="52" spans="1:9" x14ac:dyDescent="0.35">
      <c r="A52" s="7"/>
      <c r="B52" s="49"/>
    </row>
    <row r="53" spans="1:9" x14ac:dyDescent="0.35">
      <c r="A53" s="7"/>
      <c r="B53" s="7"/>
    </row>
    <row r="54" spans="1:9" x14ac:dyDescent="0.35">
      <c r="A54" s="46" t="s">
        <v>74</v>
      </c>
      <c r="B54" s="7"/>
    </row>
    <row r="55" spans="1:9" x14ac:dyDescent="0.35">
      <c r="A55" s="47">
        <v>1</v>
      </c>
      <c r="B55" s="7" t="s">
        <v>77</v>
      </c>
    </row>
    <row r="56" spans="1:9" x14ac:dyDescent="0.35">
      <c r="A56" s="7"/>
      <c r="B56" s="7"/>
    </row>
    <row r="57" spans="1:9" x14ac:dyDescent="0.35">
      <c r="A57" s="46"/>
      <c r="B57" s="7"/>
    </row>
    <row r="58" spans="1:9" x14ac:dyDescent="0.35">
      <c r="A58" s="47"/>
      <c r="B58" s="7"/>
    </row>
  </sheetData>
  <mergeCells count="2">
    <mergeCell ref="B1:I1"/>
    <mergeCell ref="A3:A28"/>
  </mergeCells>
  <phoneticPr fontId="2" type="noConversion"/>
  <pageMargins left="0.75" right="0.75" top="1" bottom="1" header="0.5" footer="0.5"/>
  <pageSetup scale="6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GO41"/>
  <sheetViews>
    <sheetView workbookViewId="0">
      <selection sqref="A1:J1"/>
    </sheetView>
  </sheetViews>
  <sheetFormatPr defaultRowHeight="17.5" x14ac:dyDescent="0.35"/>
  <cols>
    <col min="1" max="1" width="18.4375" customWidth="1"/>
    <col min="2" max="2" width="9.75" style="1" bestFit="1" customWidth="1"/>
    <col min="3" max="65" width="8.75" style="1" customWidth="1"/>
    <col min="66" max="197" width="8.75" style="2" customWidth="1"/>
  </cols>
  <sheetData>
    <row r="1" spans="1:10" ht="19.5" customHeight="1" thickBot="1" x14ac:dyDescent="0.4">
      <c r="A1" s="334" t="s">
        <v>35</v>
      </c>
      <c r="B1" s="335"/>
      <c r="C1" s="335"/>
      <c r="D1" s="335"/>
      <c r="E1" s="335"/>
      <c r="F1" s="335"/>
      <c r="G1" s="335"/>
      <c r="H1" s="335"/>
      <c r="I1" s="335"/>
      <c r="J1" s="336"/>
    </row>
    <row r="2" spans="1:10" x14ac:dyDescent="0.35">
      <c r="A2" s="35"/>
      <c r="B2" s="6" t="s">
        <v>38</v>
      </c>
      <c r="C2" s="6" t="s">
        <v>39</v>
      </c>
      <c r="D2" s="6" t="s">
        <v>40</v>
      </c>
      <c r="E2" s="6" t="s">
        <v>41</v>
      </c>
      <c r="F2" s="6" t="s">
        <v>42</v>
      </c>
      <c r="G2" s="6" t="s">
        <v>43</v>
      </c>
    </row>
    <row r="3" spans="1:10" x14ac:dyDescent="0.35">
      <c r="A3" s="35" t="s">
        <v>36</v>
      </c>
    </row>
    <row r="4" spans="1:10" x14ac:dyDescent="0.35">
      <c r="A4" t="s">
        <v>1</v>
      </c>
      <c r="B4" s="16" t="e">
        <f>SUM(#REF!)</f>
        <v>#REF!</v>
      </c>
      <c r="C4" s="16">
        <v>1514961.1827435873</v>
      </c>
      <c r="D4" s="16">
        <v>1539183.3260882488</v>
      </c>
      <c r="E4" s="16">
        <f t="shared" ref="E4:G13" si="0">+D4</f>
        <v>1539183.3260882488</v>
      </c>
      <c r="F4" s="16">
        <f t="shared" si="0"/>
        <v>1539183.3260882488</v>
      </c>
      <c r="G4" s="16">
        <f t="shared" si="0"/>
        <v>1539183.3260882488</v>
      </c>
    </row>
    <row r="5" spans="1:10" ht="15.75" customHeight="1" x14ac:dyDescent="0.35">
      <c r="A5" t="s">
        <v>4</v>
      </c>
      <c r="B5" s="16">
        <v>71914.7956161888</v>
      </c>
      <c r="C5" s="16">
        <v>72507.41778862504</v>
      </c>
      <c r="D5" s="16">
        <v>72507.41778862504</v>
      </c>
      <c r="E5" s="16">
        <f t="shared" si="0"/>
        <v>72507.41778862504</v>
      </c>
      <c r="F5" s="16">
        <f t="shared" si="0"/>
        <v>72507.41778862504</v>
      </c>
      <c r="G5" s="16">
        <f t="shared" si="0"/>
        <v>72507.41778862504</v>
      </c>
    </row>
    <row r="6" spans="1:10" x14ac:dyDescent="0.35">
      <c r="A6" t="s">
        <v>5</v>
      </c>
      <c r="B6" s="16">
        <v>179786.98904047202</v>
      </c>
      <c r="C6" s="16">
        <v>181268.54447156261</v>
      </c>
      <c r="D6" s="16">
        <v>181268.54447156261</v>
      </c>
      <c r="E6" s="16">
        <f t="shared" si="0"/>
        <v>181268.54447156261</v>
      </c>
      <c r="F6" s="16">
        <f t="shared" si="0"/>
        <v>181268.54447156261</v>
      </c>
      <c r="G6" s="16">
        <f t="shared" si="0"/>
        <v>181268.54447156261</v>
      </c>
    </row>
    <row r="7" spans="1:10" x14ac:dyDescent="0.35">
      <c r="A7" t="s">
        <v>6</v>
      </c>
      <c r="B7" s="16">
        <v>122844.06232833043</v>
      </c>
      <c r="C7" s="16">
        <v>108761.12668293751</v>
      </c>
      <c r="D7" s="16">
        <v>108761.12668293751</v>
      </c>
      <c r="E7" s="16">
        <f t="shared" si="0"/>
        <v>108761.12668293751</v>
      </c>
      <c r="F7" s="16">
        <f t="shared" si="0"/>
        <v>108761.12668293751</v>
      </c>
      <c r="G7" s="16">
        <f t="shared" si="0"/>
        <v>108761.12668293751</v>
      </c>
    </row>
    <row r="8" spans="1:10" x14ac:dyDescent="0.35">
      <c r="A8" t="s">
        <v>19</v>
      </c>
      <c r="B8" s="16">
        <v>470453.00150522718</v>
      </c>
      <c r="C8" s="16">
        <v>489425.07007321907</v>
      </c>
      <c r="D8" s="16">
        <v>489425.07007321907</v>
      </c>
      <c r="E8" s="16">
        <f t="shared" si="0"/>
        <v>489425.07007321907</v>
      </c>
      <c r="F8" s="16">
        <f t="shared" si="0"/>
        <v>489425.07007321907</v>
      </c>
      <c r="G8" s="16">
        <f t="shared" si="0"/>
        <v>489425.07007321907</v>
      </c>
    </row>
    <row r="9" spans="1:10" x14ac:dyDescent="0.35">
      <c r="A9" t="s">
        <v>7</v>
      </c>
      <c r="B9" s="16">
        <v>557339.66602546326</v>
      </c>
      <c r="C9" s="16">
        <v>561932.4878618439</v>
      </c>
      <c r="D9" s="16">
        <v>561932.4878618439</v>
      </c>
      <c r="E9" s="16">
        <f t="shared" si="0"/>
        <v>561932.4878618439</v>
      </c>
      <c r="F9" s="16">
        <f t="shared" si="0"/>
        <v>561932.4878618439</v>
      </c>
      <c r="G9" s="16">
        <f t="shared" si="0"/>
        <v>561932.4878618439</v>
      </c>
    </row>
    <row r="10" spans="1:10" x14ac:dyDescent="0.35">
      <c r="A10" t="s">
        <v>8</v>
      </c>
      <c r="B10" s="16">
        <v>395531.37588903843</v>
      </c>
      <c r="C10" s="16">
        <v>398790.79783743783</v>
      </c>
      <c r="D10" s="16">
        <v>398790.79783743783</v>
      </c>
      <c r="E10" s="16">
        <f t="shared" si="0"/>
        <v>398790.79783743783</v>
      </c>
      <c r="F10" s="16">
        <f t="shared" si="0"/>
        <v>398790.79783743783</v>
      </c>
      <c r="G10" s="16">
        <f t="shared" si="0"/>
        <v>398790.79783743783</v>
      </c>
    </row>
    <row r="11" spans="1:10" x14ac:dyDescent="0.35">
      <c r="A11" t="s">
        <v>12</v>
      </c>
      <c r="B11" s="16">
        <v>202219.4037602091</v>
      </c>
      <c r="C11" s="16">
        <v>195518.7437230252</v>
      </c>
      <c r="D11" s="16">
        <v>194340.76893340543</v>
      </c>
      <c r="E11" s="16">
        <f t="shared" si="0"/>
        <v>194340.76893340543</v>
      </c>
      <c r="F11" s="16">
        <f t="shared" si="0"/>
        <v>194340.76893340543</v>
      </c>
      <c r="G11" s="16">
        <f t="shared" si="0"/>
        <v>194340.76893340543</v>
      </c>
    </row>
    <row r="12" spans="1:10" x14ac:dyDescent="0.35">
      <c r="A12" t="s">
        <v>13</v>
      </c>
      <c r="B12" s="16">
        <v>24993.409453508993</v>
      </c>
      <c r="C12" s="16">
        <v>24165.237988239071</v>
      </c>
      <c r="D12" s="16">
        <v>24019.64559851079</v>
      </c>
      <c r="E12" s="16">
        <f t="shared" si="0"/>
        <v>24019.64559851079</v>
      </c>
      <c r="F12" s="16">
        <f t="shared" si="0"/>
        <v>24019.64559851079</v>
      </c>
      <c r="G12" s="16">
        <f t="shared" si="0"/>
        <v>24019.64559851079</v>
      </c>
    </row>
    <row r="13" spans="1:10" x14ac:dyDescent="0.35">
      <c r="A13" s="25" t="s">
        <v>0</v>
      </c>
      <c r="B13" s="38">
        <v>871658.40562635078</v>
      </c>
      <c r="C13" s="38">
        <v>924075.56416367926</v>
      </c>
      <c r="D13" s="38">
        <v>948141.48216294032</v>
      </c>
      <c r="E13" s="38">
        <f t="shared" si="0"/>
        <v>948141.48216294032</v>
      </c>
      <c r="F13" s="38">
        <f t="shared" si="0"/>
        <v>948141.48216294032</v>
      </c>
      <c r="G13" s="38">
        <f t="shared" si="0"/>
        <v>948141.48216294032</v>
      </c>
    </row>
    <row r="14" spans="1:10" x14ac:dyDescent="0.35">
      <c r="A14" s="23" t="s">
        <v>37</v>
      </c>
      <c r="B14" s="16" t="e">
        <f t="shared" ref="B14:G14" si="1">SUM(B4:B13)</f>
        <v>#REF!</v>
      </c>
      <c r="C14" s="16">
        <f t="shared" si="1"/>
        <v>4471406.1733341571</v>
      </c>
      <c r="D14" s="16">
        <f t="shared" si="1"/>
        <v>4518370.6674987311</v>
      </c>
      <c r="E14" s="16">
        <f t="shared" si="1"/>
        <v>4518370.6674987311</v>
      </c>
      <c r="F14" s="16">
        <f t="shared" si="1"/>
        <v>4518370.6674987311</v>
      </c>
      <c r="G14" s="16">
        <f t="shared" si="1"/>
        <v>4518370.6674987311</v>
      </c>
    </row>
    <row r="15" spans="1:10" x14ac:dyDescent="0.35">
      <c r="A15" s="23"/>
    </row>
    <row r="16" spans="1:10" x14ac:dyDescent="0.35">
      <c r="A16" s="23" t="s">
        <v>44</v>
      </c>
    </row>
    <row r="17" spans="1:7" x14ac:dyDescent="0.35">
      <c r="A17" t="s">
        <v>9</v>
      </c>
      <c r="B17" s="16">
        <v>353562.85306801053</v>
      </c>
      <c r="C17" s="16">
        <v>369401.34465110843</v>
      </c>
      <c r="D17" s="16">
        <v>384180.51513169956</v>
      </c>
      <c r="E17" s="16">
        <f t="shared" ref="E17:G18" si="2">+D17</f>
        <v>384180.51513169956</v>
      </c>
      <c r="F17" s="16">
        <f t="shared" si="2"/>
        <v>384180.51513169956</v>
      </c>
      <c r="G17" s="16">
        <f t="shared" si="2"/>
        <v>384180.51513169956</v>
      </c>
    </row>
    <row r="18" spans="1:7" x14ac:dyDescent="0.35">
      <c r="A18" s="39" t="s">
        <v>11</v>
      </c>
      <c r="B18" s="37">
        <v>417484.05824064894</v>
      </c>
      <c r="C18" s="37">
        <v>444693.2350335755</v>
      </c>
      <c r="D18" s="37">
        <v>460438.08602875617</v>
      </c>
      <c r="E18" s="37">
        <f t="shared" si="2"/>
        <v>460438.08602875617</v>
      </c>
      <c r="F18" s="37">
        <f t="shared" si="2"/>
        <v>460438.08602875617</v>
      </c>
      <c r="G18" s="37">
        <f t="shared" si="2"/>
        <v>460438.08602875617</v>
      </c>
    </row>
    <row r="19" spans="1:7" x14ac:dyDescent="0.35">
      <c r="A19" s="23" t="s">
        <v>45</v>
      </c>
      <c r="B19" s="16">
        <f t="shared" ref="B19:G19" si="3">+B17+B18</f>
        <v>771046.91130865947</v>
      </c>
      <c r="C19" s="16">
        <f t="shared" si="3"/>
        <v>814094.57968468394</v>
      </c>
      <c r="D19" s="16">
        <f t="shared" si="3"/>
        <v>844618.60116045573</v>
      </c>
      <c r="E19" s="16">
        <f t="shared" si="3"/>
        <v>844618.60116045573</v>
      </c>
      <c r="F19" s="16">
        <f t="shared" si="3"/>
        <v>844618.60116045573</v>
      </c>
      <c r="G19" s="16">
        <f t="shared" si="3"/>
        <v>844618.60116045573</v>
      </c>
    </row>
    <row r="21" spans="1:7" x14ac:dyDescent="0.35">
      <c r="A21" s="23" t="s">
        <v>46</v>
      </c>
    </row>
    <row r="22" spans="1:7" x14ac:dyDescent="0.35">
      <c r="A22" t="s">
        <v>20</v>
      </c>
      <c r="B22" s="16">
        <v>628556.18323201872</v>
      </c>
      <c r="C22" s="16">
        <v>656713.50160197052</v>
      </c>
      <c r="D22" s="16">
        <v>682987.58245635487</v>
      </c>
      <c r="E22" s="16">
        <f t="shared" ref="E22:G23" si="4">+D22</f>
        <v>682987.58245635487</v>
      </c>
      <c r="F22" s="16">
        <f t="shared" si="4"/>
        <v>682987.58245635487</v>
      </c>
      <c r="G22" s="16">
        <f t="shared" si="4"/>
        <v>682987.58245635487</v>
      </c>
    </row>
    <row r="23" spans="1:7" x14ac:dyDescent="0.35">
      <c r="A23" s="39" t="s">
        <v>10</v>
      </c>
      <c r="B23" s="37">
        <v>15299.674322681378</v>
      </c>
      <c r="C23" s="37">
        <v>16487.480203510546</v>
      </c>
      <c r="D23" s="37">
        <v>17071.237496491776</v>
      </c>
      <c r="E23" s="37">
        <f t="shared" si="4"/>
        <v>17071.237496491776</v>
      </c>
      <c r="F23" s="37">
        <f t="shared" si="4"/>
        <v>17071.237496491776</v>
      </c>
      <c r="G23" s="37">
        <f t="shared" si="4"/>
        <v>17071.237496491776</v>
      </c>
    </row>
    <row r="24" spans="1:7" x14ac:dyDescent="0.35">
      <c r="A24" t="s">
        <v>47</v>
      </c>
      <c r="B24" s="16">
        <f t="shared" ref="B24:G24" si="5">+B22+B23</f>
        <v>643855.85755470011</v>
      </c>
      <c r="C24" s="16">
        <f t="shared" si="5"/>
        <v>673200.98180548102</v>
      </c>
      <c r="D24" s="16">
        <f t="shared" si="5"/>
        <v>700058.81995284662</v>
      </c>
      <c r="E24" s="16">
        <f t="shared" si="5"/>
        <v>700058.81995284662</v>
      </c>
      <c r="F24" s="16">
        <f t="shared" si="5"/>
        <v>700058.81995284662</v>
      </c>
      <c r="G24" s="16">
        <f t="shared" si="5"/>
        <v>700058.81995284662</v>
      </c>
    </row>
    <row r="25" spans="1:7" x14ac:dyDescent="0.35">
      <c r="B25" s="16"/>
      <c r="C25" s="16"/>
      <c r="D25" s="16"/>
      <c r="E25" s="16"/>
      <c r="F25" s="16"/>
      <c r="G25" s="16"/>
    </row>
    <row r="26" spans="1:7" x14ac:dyDescent="0.35">
      <c r="A26" s="23" t="s">
        <v>48</v>
      </c>
    </row>
    <row r="27" spans="1:7" x14ac:dyDescent="0.35">
      <c r="A27" s="23" t="s">
        <v>49</v>
      </c>
      <c r="B27" s="16">
        <v>755702.01618436631</v>
      </c>
      <c r="C27" s="16">
        <v>759444.62105828326</v>
      </c>
      <c r="D27" s="16">
        <v>771689.22277689236</v>
      </c>
      <c r="E27" s="16">
        <f t="shared" ref="E27:G29" si="6">+D27</f>
        <v>771689.22277689236</v>
      </c>
      <c r="F27" s="16">
        <f t="shared" si="6"/>
        <v>771689.22277689236</v>
      </c>
      <c r="G27" s="16">
        <f t="shared" si="6"/>
        <v>771689.22277689236</v>
      </c>
    </row>
    <row r="28" spans="1:7" x14ac:dyDescent="0.35">
      <c r="A28" t="s">
        <v>2</v>
      </c>
      <c r="B28" s="16">
        <v>60673.324314967627</v>
      </c>
      <c r="C28" s="16">
        <v>63082.152228480612</v>
      </c>
      <c r="D28" s="16">
        <v>63261.918018557488</v>
      </c>
      <c r="E28" s="16">
        <f t="shared" si="6"/>
        <v>63261.918018557488</v>
      </c>
      <c r="F28" s="16">
        <f t="shared" si="6"/>
        <v>63261.918018557488</v>
      </c>
      <c r="G28" s="16">
        <f t="shared" si="6"/>
        <v>63261.918018557488</v>
      </c>
    </row>
    <row r="29" spans="1:7" x14ac:dyDescent="0.35">
      <c r="A29" t="s">
        <v>3</v>
      </c>
      <c r="B29" s="16">
        <v>94899.302133667297</v>
      </c>
      <c r="C29" s="16">
        <v>98666.956049674787</v>
      </c>
      <c r="D29" s="16">
        <v>98948.128182871966</v>
      </c>
      <c r="E29" s="16">
        <f t="shared" si="6"/>
        <v>98948.128182871966</v>
      </c>
      <c r="F29" s="16">
        <f t="shared" si="6"/>
        <v>98948.128182871966</v>
      </c>
      <c r="G29" s="16">
        <f t="shared" si="6"/>
        <v>98948.128182871966</v>
      </c>
    </row>
    <row r="30" spans="1:7" x14ac:dyDescent="0.35">
      <c r="A30" s="23" t="s">
        <v>14</v>
      </c>
      <c r="B30" s="24">
        <v>229097.64177489188</v>
      </c>
    </row>
    <row r="31" spans="1:7" x14ac:dyDescent="0.35">
      <c r="A31" s="23" t="s">
        <v>15</v>
      </c>
      <c r="B31" s="24">
        <v>475544.14761441585</v>
      </c>
    </row>
    <row r="32" spans="1:7" x14ac:dyDescent="0.35">
      <c r="A32" s="40" t="s">
        <v>50</v>
      </c>
      <c r="B32" s="36"/>
      <c r="C32" s="26">
        <v>675395.39549509692</v>
      </c>
      <c r="D32" s="26">
        <v>781296.52076096158</v>
      </c>
      <c r="E32" s="26">
        <f>+D32</f>
        <v>781296.52076096158</v>
      </c>
      <c r="F32" s="26">
        <f>+E32</f>
        <v>781296.52076096158</v>
      </c>
      <c r="G32" s="26">
        <f>+F32</f>
        <v>781296.52076096158</v>
      </c>
    </row>
    <row r="33" spans="1:7" x14ac:dyDescent="0.35">
      <c r="A33" s="22" t="s">
        <v>51</v>
      </c>
      <c r="B33" s="16">
        <f t="shared" ref="B33:G33" si="7">SUM(B27:B32)</f>
        <v>1615916.4320223089</v>
      </c>
      <c r="C33" s="16">
        <f t="shared" si="7"/>
        <v>1596589.1248315354</v>
      </c>
      <c r="D33" s="16">
        <f t="shared" si="7"/>
        <v>1715195.7897392833</v>
      </c>
      <c r="E33" s="16">
        <f t="shared" si="7"/>
        <v>1715195.7897392833</v>
      </c>
      <c r="F33" s="16">
        <f t="shared" si="7"/>
        <v>1715195.7897392833</v>
      </c>
      <c r="G33" s="16">
        <f t="shared" si="7"/>
        <v>1715195.7897392833</v>
      </c>
    </row>
    <row r="34" spans="1:7" x14ac:dyDescent="0.35">
      <c r="A34" s="23"/>
    </row>
    <row r="35" spans="1:7" x14ac:dyDescent="0.35">
      <c r="A35" s="23"/>
    </row>
    <row r="36" spans="1:7" x14ac:dyDescent="0.35">
      <c r="A36" s="23"/>
    </row>
    <row r="37" spans="1:7" x14ac:dyDescent="0.35">
      <c r="A37" s="23"/>
    </row>
    <row r="38" spans="1:7" x14ac:dyDescent="0.35">
      <c r="A38" s="23"/>
    </row>
    <row r="39" spans="1:7" x14ac:dyDescent="0.35">
      <c r="A39" s="23"/>
    </row>
    <row r="40" spans="1:7" x14ac:dyDescent="0.35">
      <c r="A40" s="23"/>
    </row>
    <row r="41" spans="1:7" x14ac:dyDescent="0.35">
      <c r="A41" s="23"/>
    </row>
  </sheetData>
  <mergeCells count="1">
    <mergeCell ref="A1:J1"/>
  </mergeCells>
  <phoneticPr fontId="2" type="noConversion"/>
  <printOptions horizontalCentered="1"/>
  <pageMargins left="0.75" right="0.75" top="1" bottom="1" header="0.5" footer="0.5"/>
  <pageSetup paperSize="5"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T458"/>
  <sheetViews>
    <sheetView workbookViewId="0">
      <selection activeCell="H1" sqref="H1:H1048576"/>
    </sheetView>
  </sheetViews>
  <sheetFormatPr defaultColWidth="8.75" defaultRowHeight="13" x14ac:dyDescent="0.3"/>
  <cols>
    <col min="1" max="1" width="2.25" style="120" customWidth="1"/>
    <col min="2" max="2" width="44.0625" style="167" customWidth="1"/>
    <col min="3" max="3" width="13.25" style="188" customWidth="1"/>
    <col min="4" max="4" width="13.4375" style="188" customWidth="1"/>
    <col min="5" max="5" width="13.25" style="188" customWidth="1"/>
    <col min="6" max="6" width="13.4375" style="188" customWidth="1"/>
    <col min="7" max="7" width="13.0625" style="188" customWidth="1"/>
    <col min="8" max="45" width="8.75" style="169"/>
    <col min="46" max="16384" width="8.75" style="120"/>
  </cols>
  <sheetData>
    <row r="1" spans="1:46" ht="20.149999999999999" customHeight="1" thickBot="1" x14ac:dyDescent="0.3">
      <c r="C1" s="168"/>
      <c r="D1" s="168"/>
      <c r="E1" s="168"/>
      <c r="F1" s="168"/>
      <c r="G1" s="168"/>
    </row>
    <row r="2" spans="1:46" ht="32.25" customHeight="1" x14ac:dyDescent="0.3">
      <c r="A2" s="307" t="s">
        <v>103</v>
      </c>
      <c r="B2" s="315"/>
      <c r="C2" s="170" t="s">
        <v>18</v>
      </c>
      <c r="D2" s="170" t="s">
        <v>18</v>
      </c>
      <c r="E2" s="170" t="s">
        <v>18</v>
      </c>
      <c r="F2" s="170" t="s">
        <v>18</v>
      </c>
      <c r="G2" s="171" t="s">
        <v>18</v>
      </c>
      <c r="AT2" s="169"/>
    </row>
    <row r="3" spans="1:46" ht="12.75" customHeight="1" x14ac:dyDescent="0.3">
      <c r="A3" s="309"/>
      <c r="B3" s="316"/>
      <c r="C3" s="150" t="s">
        <v>43</v>
      </c>
      <c r="D3" s="150" t="s">
        <v>117</v>
      </c>
      <c r="E3" s="150" t="s">
        <v>118</v>
      </c>
      <c r="F3" s="150" t="s">
        <v>119</v>
      </c>
      <c r="G3" s="172" t="s">
        <v>120</v>
      </c>
      <c r="AT3" s="169"/>
    </row>
    <row r="4" spans="1:46" ht="14.25" customHeight="1" thickBot="1" x14ac:dyDescent="0.35">
      <c r="A4" s="317"/>
      <c r="B4" s="318"/>
      <c r="C4" s="173"/>
      <c r="D4" s="154"/>
      <c r="E4" s="154"/>
      <c r="F4" s="154"/>
      <c r="G4" s="174"/>
      <c r="AT4" s="169"/>
    </row>
    <row r="5" spans="1:46" s="177" customFormat="1" ht="12" customHeight="1" x14ac:dyDescent="0.3">
      <c r="A5" s="305" t="s">
        <v>100</v>
      </c>
      <c r="B5" s="111" t="s">
        <v>152</v>
      </c>
      <c r="C5" s="175"/>
      <c r="D5" s="175"/>
      <c r="E5" s="175"/>
      <c r="F5" s="175"/>
      <c r="G5" s="176"/>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row>
    <row r="6" spans="1:46" ht="12" customHeight="1" x14ac:dyDescent="0.3">
      <c r="A6" s="305"/>
      <c r="B6" s="209" t="s">
        <v>52</v>
      </c>
      <c r="C6" s="178"/>
      <c r="D6" s="178"/>
      <c r="E6" s="178"/>
      <c r="F6" s="178"/>
      <c r="G6" s="179"/>
      <c r="AN6" s="120"/>
      <c r="AO6" s="120"/>
      <c r="AP6" s="120"/>
      <c r="AQ6" s="120"/>
      <c r="AR6" s="120"/>
      <c r="AS6" s="120"/>
    </row>
    <row r="7" spans="1:46" ht="14.5" x14ac:dyDescent="0.3">
      <c r="A7" s="305"/>
      <c r="B7" s="283" t="s">
        <v>186</v>
      </c>
      <c r="C7" s="180"/>
      <c r="D7" s="180"/>
      <c r="E7" s="180"/>
      <c r="F7" s="180"/>
      <c r="G7" s="181"/>
      <c r="AN7" s="120"/>
      <c r="AO7" s="120"/>
      <c r="AP7" s="120"/>
      <c r="AQ7" s="120"/>
      <c r="AR7" s="120"/>
      <c r="AS7" s="120"/>
    </row>
    <row r="8" spans="1:46" ht="12" customHeight="1" x14ac:dyDescent="0.3">
      <c r="A8" s="305"/>
      <c r="B8" s="210" t="s">
        <v>80</v>
      </c>
      <c r="C8" s="180"/>
      <c r="D8" s="180"/>
      <c r="E8" s="180"/>
      <c r="F8" s="180"/>
      <c r="G8" s="181"/>
      <c r="AN8" s="120"/>
      <c r="AO8" s="120"/>
      <c r="AP8" s="120"/>
      <c r="AQ8" s="120"/>
      <c r="AR8" s="120"/>
      <c r="AS8" s="120"/>
    </row>
    <row r="9" spans="1:46" ht="12" customHeight="1" x14ac:dyDescent="0.3">
      <c r="A9" s="305"/>
      <c r="B9" s="116"/>
      <c r="C9" s="180"/>
      <c r="D9" s="180"/>
      <c r="E9" s="180"/>
      <c r="F9" s="180"/>
      <c r="G9" s="181"/>
      <c r="AN9" s="120"/>
      <c r="AO9" s="120"/>
      <c r="AP9" s="120"/>
      <c r="AQ9" s="120"/>
      <c r="AR9" s="120"/>
      <c r="AS9" s="120"/>
    </row>
    <row r="10" spans="1:46" s="117" customFormat="1" ht="12" customHeight="1" thickBot="1" x14ac:dyDescent="0.35">
      <c r="A10" s="305"/>
      <c r="B10" s="117" t="s">
        <v>85</v>
      </c>
      <c r="C10" s="182"/>
      <c r="D10" s="182"/>
      <c r="E10" s="182"/>
      <c r="F10" s="182"/>
      <c r="G10" s="183"/>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row>
    <row r="11" spans="1:46" s="177" customFormat="1" ht="12" customHeight="1" x14ac:dyDescent="0.3">
      <c r="A11" s="305"/>
      <c r="B11" s="185" t="s">
        <v>31</v>
      </c>
      <c r="C11" s="186"/>
      <c r="D11" s="186"/>
      <c r="E11" s="186"/>
      <c r="F11" s="186"/>
      <c r="G11" s="187"/>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46" ht="12" customHeight="1" x14ac:dyDescent="0.3">
      <c r="A12" s="305"/>
      <c r="B12" s="118" t="s">
        <v>116</v>
      </c>
      <c r="G12" s="189"/>
      <c r="AN12" s="120"/>
      <c r="AO12" s="120"/>
      <c r="AP12" s="120"/>
      <c r="AQ12" s="120"/>
      <c r="AR12" s="120"/>
      <c r="AS12" s="120"/>
    </row>
    <row r="13" spans="1:46" ht="12" customHeight="1" x14ac:dyDescent="0.3">
      <c r="A13" s="305"/>
      <c r="B13" s="118" t="s">
        <v>26</v>
      </c>
      <c r="G13" s="189"/>
      <c r="AN13" s="120"/>
      <c r="AO13" s="120"/>
      <c r="AP13" s="120"/>
      <c r="AQ13" s="120"/>
      <c r="AR13" s="120"/>
      <c r="AS13" s="120"/>
    </row>
    <row r="14" spans="1:46" ht="12" customHeight="1" x14ac:dyDescent="0.3">
      <c r="A14" s="305"/>
      <c r="B14" s="118" t="s">
        <v>115</v>
      </c>
      <c r="G14" s="189"/>
      <c r="AN14" s="120"/>
      <c r="AO14" s="120"/>
      <c r="AP14" s="120"/>
      <c r="AQ14" s="120"/>
      <c r="AR14" s="120"/>
      <c r="AS14" s="120"/>
    </row>
    <row r="15" spans="1:46" ht="12" customHeight="1" x14ac:dyDescent="0.3">
      <c r="A15" s="305"/>
      <c r="B15" s="118" t="s">
        <v>28</v>
      </c>
      <c r="G15" s="189"/>
      <c r="AN15" s="120"/>
      <c r="AO15" s="120"/>
      <c r="AP15" s="120"/>
      <c r="AQ15" s="120"/>
      <c r="AR15" s="120"/>
      <c r="AS15" s="120"/>
    </row>
    <row r="16" spans="1:46" ht="12" customHeight="1" x14ac:dyDescent="0.3">
      <c r="A16" s="305"/>
      <c r="B16" s="208" t="s">
        <v>96</v>
      </c>
      <c r="G16" s="189"/>
      <c r="AN16" s="120"/>
      <c r="AO16" s="120"/>
      <c r="AP16" s="120"/>
      <c r="AQ16" s="120"/>
      <c r="AR16" s="120"/>
      <c r="AS16" s="120"/>
    </row>
    <row r="17" spans="1:45" ht="12" customHeight="1" x14ac:dyDescent="0.3">
      <c r="A17" s="305"/>
      <c r="B17" s="118" t="s">
        <v>108</v>
      </c>
      <c r="G17" s="190"/>
      <c r="AN17" s="120"/>
      <c r="AO17" s="120"/>
      <c r="AP17" s="120"/>
      <c r="AQ17" s="120"/>
      <c r="AR17" s="120"/>
      <c r="AS17" s="120"/>
    </row>
    <row r="18" spans="1:45" ht="12" customHeight="1" x14ac:dyDescent="0.3">
      <c r="A18" s="305"/>
      <c r="B18" s="122" t="s">
        <v>113</v>
      </c>
      <c r="G18" s="190"/>
      <c r="AN18" s="120"/>
      <c r="AO18" s="120"/>
      <c r="AP18" s="120"/>
      <c r="AQ18" s="120"/>
      <c r="AR18" s="120"/>
      <c r="AS18" s="120"/>
    </row>
    <row r="19" spans="1:45" ht="12" customHeight="1" x14ac:dyDescent="0.3">
      <c r="A19" s="305"/>
      <c r="B19" s="120"/>
      <c r="G19" s="190"/>
      <c r="AN19" s="120"/>
      <c r="AO19" s="120"/>
      <c r="AP19" s="120"/>
      <c r="AQ19" s="120"/>
      <c r="AR19" s="120"/>
      <c r="AS19" s="120"/>
    </row>
    <row r="20" spans="1:45" ht="12" hidden="1" customHeight="1" x14ac:dyDescent="0.3">
      <c r="A20" s="305"/>
      <c r="B20" s="120"/>
      <c r="G20" s="190"/>
      <c r="AN20" s="120"/>
      <c r="AO20" s="120"/>
      <c r="AP20" s="120"/>
      <c r="AQ20" s="120"/>
      <c r="AR20" s="120"/>
      <c r="AS20" s="120"/>
    </row>
    <row r="21" spans="1:45" ht="12" hidden="1" customHeight="1" x14ac:dyDescent="0.3">
      <c r="A21" s="305"/>
      <c r="B21" s="122"/>
      <c r="G21" s="190"/>
      <c r="AN21" s="120"/>
      <c r="AO21" s="120"/>
      <c r="AP21" s="120"/>
      <c r="AQ21" s="120"/>
      <c r="AR21" s="120"/>
      <c r="AS21" s="120"/>
    </row>
    <row r="22" spans="1:45" ht="12" hidden="1" customHeight="1" x14ac:dyDescent="0.3">
      <c r="A22" s="305"/>
      <c r="B22" s="122"/>
      <c r="G22" s="190"/>
      <c r="AN22" s="120"/>
      <c r="AO22" s="120"/>
      <c r="AP22" s="120"/>
      <c r="AQ22" s="120"/>
      <c r="AR22" s="120"/>
      <c r="AS22" s="120"/>
    </row>
    <row r="23" spans="1:45" ht="12" hidden="1" customHeight="1" x14ac:dyDescent="0.3">
      <c r="A23" s="305"/>
      <c r="B23" s="120"/>
      <c r="G23" s="190"/>
      <c r="AN23" s="120"/>
      <c r="AO23" s="120"/>
      <c r="AP23" s="120"/>
      <c r="AQ23" s="120"/>
      <c r="AR23" s="120"/>
      <c r="AS23" s="120"/>
    </row>
    <row r="24" spans="1:45" s="193" customFormat="1" ht="12" customHeight="1" thickBot="1" x14ac:dyDescent="0.35">
      <c r="A24" s="306"/>
      <c r="B24" s="191" t="s">
        <v>70</v>
      </c>
      <c r="C24" s="241">
        <f>'1. PMPM Targets'!C27*'5. Caseload'!C55</f>
        <v>6575707617.9982042</v>
      </c>
      <c r="D24" s="241">
        <f>'1. PMPM Targets'!D27*'5. Caseload'!D55</f>
        <v>6969750609.9335232</v>
      </c>
      <c r="E24" s="241">
        <f>'1. PMPM Targets'!E27*'5. Caseload'!E55</f>
        <v>7689815878.3059044</v>
      </c>
      <c r="F24" s="241">
        <f>'1. PMPM Targets'!F27*'5. Caseload'!F55</f>
        <v>9270858918.5341339</v>
      </c>
      <c r="G24" s="242">
        <f>'1. PMPM Targets'!G27*'5. Caseload'!G55</f>
        <v>10802775001.856562</v>
      </c>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row>
    <row r="25" spans="1:45" s="177" customFormat="1" ht="12" customHeight="1" x14ac:dyDescent="0.3">
      <c r="A25" s="301" t="s">
        <v>172</v>
      </c>
      <c r="B25" s="130" t="s">
        <v>106</v>
      </c>
      <c r="C25" s="186"/>
      <c r="D25" s="186"/>
      <c r="E25" s="186"/>
      <c r="F25" s="186"/>
      <c r="G25" s="187"/>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row>
    <row r="26" spans="1:45" ht="12" customHeight="1" x14ac:dyDescent="0.3">
      <c r="A26" s="302"/>
      <c r="B26" s="207" t="s">
        <v>62</v>
      </c>
      <c r="G26" s="189"/>
      <c r="AN26" s="120"/>
      <c r="AO26" s="120"/>
      <c r="AP26" s="120"/>
      <c r="AQ26" s="120"/>
      <c r="AR26" s="120"/>
      <c r="AS26" s="120"/>
    </row>
    <row r="27" spans="1:45" ht="12" customHeight="1" x14ac:dyDescent="0.3">
      <c r="A27" s="302"/>
      <c r="B27" s="208" t="s">
        <v>34</v>
      </c>
      <c r="G27" s="189"/>
      <c r="AN27" s="120"/>
      <c r="AO27" s="120"/>
      <c r="AP27" s="120"/>
      <c r="AQ27" s="120"/>
      <c r="AR27" s="120"/>
      <c r="AS27" s="120"/>
    </row>
    <row r="28" spans="1:45" ht="12" customHeight="1" x14ac:dyDescent="0.3">
      <c r="A28" s="302"/>
      <c r="B28" s="207" t="s">
        <v>63</v>
      </c>
      <c r="G28" s="189"/>
      <c r="AN28" s="120"/>
      <c r="AO28" s="120"/>
      <c r="AP28" s="120"/>
      <c r="AQ28" s="120"/>
      <c r="AR28" s="120"/>
      <c r="AS28" s="120"/>
    </row>
    <row r="29" spans="1:45" ht="12" customHeight="1" x14ac:dyDescent="0.3">
      <c r="A29" s="302"/>
      <c r="B29" s="208" t="s">
        <v>56</v>
      </c>
      <c r="G29" s="189"/>
      <c r="AN29" s="120"/>
      <c r="AO29" s="120"/>
      <c r="AP29" s="120"/>
      <c r="AQ29" s="120"/>
      <c r="AR29" s="120"/>
      <c r="AS29" s="120"/>
    </row>
    <row r="30" spans="1:45" ht="12" customHeight="1" x14ac:dyDescent="0.3">
      <c r="A30" s="302"/>
      <c r="B30" s="118" t="s">
        <v>29</v>
      </c>
      <c r="G30" s="189"/>
      <c r="AN30" s="120"/>
      <c r="AO30" s="120"/>
      <c r="AP30" s="120"/>
      <c r="AQ30" s="120"/>
      <c r="AR30" s="120"/>
      <c r="AS30" s="120"/>
    </row>
    <row r="31" spans="1:45" ht="12" customHeight="1" x14ac:dyDescent="0.3">
      <c r="A31" s="302"/>
      <c r="B31" s="118" t="s">
        <v>107</v>
      </c>
      <c r="G31" s="189"/>
      <c r="AN31" s="120"/>
      <c r="AO31" s="120"/>
      <c r="AP31" s="120"/>
      <c r="AQ31" s="120"/>
      <c r="AR31" s="120"/>
      <c r="AS31" s="120"/>
    </row>
    <row r="32" spans="1:45" ht="12" customHeight="1" x14ac:dyDescent="0.3">
      <c r="A32" s="302"/>
      <c r="B32" s="118" t="s">
        <v>171</v>
      </c>
      <c r="G32" s="189"/>
      <c r="AN32" s="120"/>
      <c r="AO32" s="120"/>
      <c r="AP32" s="120"/>
      <c r="AQ32" s="120"/>
      <c r="AR32" s="120"/>
      <c r="AS32" s="120"/>
    </row>
    <row r="33" spans="1:45" ht="12" customHeight="1" x14ac:dyDescent="0.3">
      <c r="A33" s="302"/>
      <c r="B33" s="118" t="s">
        <v>111</v>
      </c>
      <c r="G33" s="189"/>
      <c r="AN33" s="120"/>
      <c r="AO33" s="120"/>
      <c r="AP33" s="120"/>
      <c r="AQ33" s="120"/>
      <c r="AR33" s="120"/>
      <c r="AS33" s="120"/>
    </row>
    <row r="34" spans="1:45" ht="12" customHeight="1" x14ac:dyDescent="0.3">
      <c r="A34" s="302"/>
      <c r="B34" s="136" t="s">
        <v>114</v>
      </c>
      <c r="G34" s="189"/>
      <c r="AN34" s="120"/>
      <c r="AO34" s="120"/>
      <c r="AP34" s="120"/>
      <c r="AQ34" s="120"/>
      <c r="AR34" s="120"/>
      <c r="AS34" s="120"/>
    </row>
    <row r="35" spans="1:45" ht="8.25" customHeight="1" x14ac:dyDescent="0.3">
      <c r="A35" s="302"/>
      <c r="B35" s="136"/>
      <c r="G35" s="189"/>
      <c r="AN35" s="120"/>
      <c r="AO35" s="120"/>
      <c r="AP35" s="120"/>
      <c r="AQ35" s="120"/>
      <c r="AR35" s="120"/>
      <c r="AS35" s="120"/>
    </row>
    <row r="36" spans="1:45" ht="12" hidden="1" customHeight="1" x14ac:dyDescent="0.3">
      <c r="A36" s="302"/>
      <c r="B36" s="136"/>
      <c r="G36" s="189"/>
      <c r="AN36" s="120"/>
      <c r="AO36" s="120"/>
      <c r="AP36" s="120"/>
      <c r="AQ36" s="120"/>
      <c r="AR36" s="120"/>
      <c r="AS36" s="120"/>
    </row>
    <row r="37" spans="1:45" ht="12" hidden="1" customHeight="1" x14ac:dyDescent="0.3">
      <c r="A37" s="302"/>
      <c r="B37" s="120"/>
      <c r="G37" s="189"/>
      <c r="AN37" s="120"/>
      <c r="AO37" s="120"/>
      <c r="AP37" s="120"/>
      <c r="AQ37" s="120"/>
      <c r="AR37" s="120"/>
      <c r="AS37" s="120"/>
    </row>
    <row r="38" spans="1:45" ht="12" hidden="1" customHeight="1" x14ac:dyDescent="0.3">
      <c r="A38" s="302"/>
      <c r="B38" s="137"/>
      <c r="G38" s="189"/>
      <c r="AN38" s="120"/>
      <c r="AO38" s="120"/>
      <c r="AP38" s="120"/>
      <c r="AQ38" s="120"/>
      <c r="AR38" s="120"/>
      <c r="AS38" s="120"/>
    </row>
    <row r="39" spans="1:45" ht="15" customHeight="1" thickBot="1" x14ac:dyDescent="0.35">
      <c r="A39" s="303"/>
      <c r="B39" s="138" t="s">
        <v>121</v>
      </c>
      <c r="C39" s="195"/>
      <c r="D39" s="195"/>
      <c r="E39" s="195"/>
      <c r="F39" s="195"/>
      <c r="G39" s="196"/>
      <c r="AN39" s="120"/>
      <c r="AO39" s="120"/>
      <c r="AP39" s="120"/>
      <c r="AQ39" s="120"/>
      <c r="AR39" s="120"/>
      <c r="AS39" s="120"/>
    </row>
    <row r="40" spans="1:45" ht="12" customHeight="1" x14ac:dyDescent="0.3">
      <c r="B40" s="120"/>
      <c r="C40" s="194"/>
      <c r="D40" s="194"/>
      <c r="E40" s="194"/>
      <c r="F40" s="194"/>
      <c r="G40" s="194"/>
      <c r="AM40" s="120"/>
      <c r="AN40" s="120"/>
      <c r="AO40" s="120"/>
      <c r="AP40" s="120"/>
      <c r="AQ40" s="120"/>
      <c r="AR40" s="120"/>
      <c r="AS40" s="120"/>
    </row>
    <row r="41" spans="1:45" x14ac:dyDescent="0.3">
      <c r="B41" s="120"/>
      <c r="C41" s="194"/>
      <c r="D41" s="194"/>
      <c r="E41" s="194"/>
      <c r="F41" s="194"/>
      <c r="G41" s="194"/>
      <c r="AM41" s="120"/>
      <c r="AN41" s="120"/>
      <c r="AO41" s="120"/>
      <c r="AP41" s="120"/>
      <c r="AQ41" s="120"/>
      <c r="AR41" s="120"/>
      <c r="AS41" s="120"/>
    </row>
    <row r="42" spans="1:45" x14ac:dyDescent="0.3">
      <c r="A42" s="141" t="s">
        <v>74</v>
      </c>
      <c r="B42" s="120"/>
      <c r="C42" s="194"/>
      <c r="D42" s="194"/>
      <c r="E42" s="194"/>
      <c r="F42" s="194"/>
      <c r="G42" s="194"/>
      <c r="AM42" s="120"/>
      <c r="AN42" s="120"/>
      <c r="AO42" s="120"/>
      <c r="AP42" s="120"/>
      <c r="AQ42" s="120"/>
      <c r="AR42" s="120"/>
      <c r="AS42" s="120"/>
    </row>
    <row r="43" spans="1:45" ht="14.5" x14ac:dyDescent="0.25">
      <c r="A43" s="212">
        <v>1</v>
      </c>
      <c r="B43" s="216" t="s">
        <v>168</v>
      </c>
      <c r="C43" s="110"/>
      <c r="D43" s="110"/>
      <c r="E43" s="110"/>
      <c r="F43" s="110"/>
      <c r="G43" s="110"/>
      <c r="AM43" s="120"/>
      <c r="AN43" s="120"/>
      <c r="AO43" s="120"/>
      <c r="AP43" s="120"/>
      <c r="AQ43" s="120"/>
      <c r="AR43" s="120"/>
      <c r="AS43" s="120"/>
    </row>
    <row r="44" spans="1:45" ht="50.25" customHeight="1" x14ac:dyDescent="0.25">
      <c r="A44" s="211" t="s">
        <v>169</v>
      </c>
      <c r="B44" s="313" t="s">
        <v>170</v>
      </c>
      <c r="C44" s="313"/>
      <c r="D44" s="313"/>
      <c r="E44" s="313"/>
      <c r="F44" s="313"/>
      <c r="G44" s="313"/>
    </row>
    <row r="45" spans="1:45" ht="14.5" x14ac:dyDescent="0.25">
      <c r="A45" s="282">
        <v>3</v>
      </c>
      <c r="B45" s="314" t="s">
        <v>187</v>
      </c>
      <c r="C45" s="314"/>
      <c r="D45" s="314"/>
      <c r="E45" s="314"/>
      <c r="F45" s="314"/>
      <c r="G45" s="314"/>
    </row>
    <row r="46" spans="1:45" ht="12.5" x14ac:dyDescent="0.25">
      <c r="A46" s="110"/>
      <c r="B46" s="314"/>
      <c r="C46" s="314"/>
      <c r="D46" s="314"/>
      <c r="E46" s="314"/>
      <c r="F46" s="314"/>
      <c r="G46" s="314"/>
    </row>
    <row r="47" spans="1:45" ht="12.5" x14ac:dyDescent="0.25">
      <c r="A47" s="123"/>
      <c r="B47" s="314"/>
      <c r="C47" s="314"/>
      <c r="D47" s="314"/>
      <c r="E47" s="314"/>
      <c r="F47" s="314"/>
      <c r="G47" s="314"/>
    </row>
    <row r="48" spans="1:45" x14ac:dyDescent="0.3">
      <c r="B48" s="120"/>
      <c r="C48" s="194"/>
      <c r="D48" s="194"/>
      <c r="E48" s="194"/>
      <c r="F48" s="194"/>
      <c r="G48" s="194"/>
    </row>
    <row r="49" spans="2:7" x14ac:dyDescent="0.3">
      <c r="B49" s="120"/>
      <c r="C49" s="194"/>
      <c r="D49" s="194"/>
      <c r="E49" s="194"/>
      <c r="F49" s="194"/>
      <c r="G49" s="194"/>
    </row>
    <row r="50" spans="2:7" x14ac:dyDescent="0.3">
      <c r="B50" s="120"/>
      <c r="C50" s="194"/>
      <c r="D50" s="194"/>
      <c r="E50" s="194"/>
      <c r="F50" s="194"/>
      <c r="G50" s="194"/>
    </row>
    <row r="51" spans="2:7" x14ac:dyDescent="0.3">
      <c r="B51" s="120"/>
      <c r="C51" s="194"/>
      <c r="D51" s="194"/>
      <c r="E51" s="194"/>
      <c r="F51" s="194"/>
      <c r="G51" s="194"/>
    </row>
    <row r="52" spans="2:7" x14ac:dyDescent="0.3">
      <c r="B52" s="120"/>
      <c r="C52" s="194"/>
      <c r="D52" s="194"/>
      <c r="E52" s="194"/>
      <c r="F52" s="194"/>
      <c r="G52" s="194"/>
    </row>
    <row r="53" spans="2:7" x14ac:dyDescent="0.3">
      <c r="B53" s="120"/>
      <c r="C53" s="194"/>
      <c r="D53" s="194"/>
      <c r="E53" s="194"/>
      <c r="F53" s="194"/>
      <c r="G53" s="194"/>
    </row>
    <row r="54" spans="2:7" x14ac:dyDescent="0.3">
      <c r="B54" s="120"/>
      <c r="C54" s="194"/>
      <c r="D54" s="194"/>
      <c r="E54" s="194"/>
      <c r="F54" s="194"/>
      <c r="G54" s="194"/>
    </row>
    <row r="55" spans="2:7" x14ac:dyDescent="0.3">
      <c r="B55" s="120"/>
      <c r="C55" s="194"/>
      <c r="D55" s="194"/>
      <c r="E55" s="194"/>
      <c r="F55" s="194"/>
      <c r="G55" s="194"/>
    </row>
    <row r="56" spans="2:7" x14ac:dyDescent="0.3">
      <c r="B56" s="120"/>
      <c r="C56" s="194"/>
      <c r="D56" s="194"/>
      <c r="E56" s="194"/>
      <c r="F56" s="194"/>
      <c r="G56" s="194"/>
    </row>
    <row r="57" spans="2:7" x14ac:dyDescent="0.3">
      <c r="B57" s="120"/>
      <c r="C57" s="194"/>
      <c r="D57" s="194"/>
      <c r="E57" s="194"/>
      <c r="F57" s="194"/>
      <c r="G57" s="194"/>
    </row>
    <row r="58" spans="2:7" x14ac:dyDescent="0.3">
      <c r="B58" s="120"/>
      <c r="C58" s="194"/>
      <c r="D58" s="194"/>
      <c r="E58" s="194"/>
      <c r="F58" s="194"/>
      <c r="G58" s="194"/>
    </row>
    <row r="59" spans="2:7" x14ac:dyDescent="0.3">
      <c r="B59" s="120"/>
      <c r="C59" s="194"/>
      <c r="D59" s="194"/>
      <c r="E59" s="194"/>
      <c r="F59" s="194"/>
      <c r="G59" s="194"/>
    </row>
    <row r="60" spans="2:7" x14ac:dyDescent="0.3">
      <c r="B60" s="120"/>
      <c r="C60" s="194"/>
      <c r="D60" s="194"/>
      <c r="E60" s="194"/>
      <c r="F60" s="194"/>
      <c r="G60" s="194"/>
    </row>
    <row r="61" spans="2:7" x14ac:dyDescent="0.3">
      <c r="B61" s="120"/>
      <c r="C61" s="194"/>
      <c r="D61" s="194"/>
      <c r="E61" s="194"/>
      <c r="F61" s="194"/>
      <c r="G61" s="194"/>
    </row>
    <row r="62" spans="2:7" x14ac:dyDescent="0.3">
      <c r="B62" s="120"/>
      <c r="C62" s="194"/>
      <c r="D62" s="194"/>
      <c r="E62" s="194"/>
      <c r="F62" s="194"/>
      <c r="G62" s="194"/>
    </row>
    <row r="63" spans="2:7" x14ac:dyDescent="0.3">
      <c r="B63" s="120"/>
      <c r="C63" s="194"/>
      <c r="D63" s="194"/>
      <c r="E63" s="194"/>
      <c r="F63" s="194"/>
      <c r="G63" s="194"/>
    </row>
    <row r="64" spans="2:7" x14ac:dyDescent="0.3">
      <c r="B64" s="120"/>
      <c r="C64" s="194"/>
      <c r="D64" s="194"/>
      <c r="E64" s="194"/>
      <c r="F64" s="194"/>
      <c r="G64" s="194"/>
    </row>
    <row r="65" spans="2:7" x14ac:dyDescent="0.3">
      <c r="B65" s="120"/>
      <c r="C65" s="194"/>
      <c r="D65" s="194"/>
      <c r="E65" s="194"/>
      <c r="F65" s="194"/>
      <c r="G65" s="194"/>
    </row>
    <row r="66" spans="2:7" x14ac:dyDescent="0.3">
      <c r="B66" s="120"/>
      <c r="C66" s="194"/>
      <c r="D66" s="194"/>
      <c r="E66" s="194"/>
      <c r="F66" s="194"/>
      <c r="G66" s="194"/>
    </row>
    <row r="67" spans="2:7" x14ac:dyDescent="0.3">
      <c r="B67" s="120"/>
      <c r="C67" s="194"/>
      <c r="D67" s="194"/>
      <c r="E67" s="194"/>
      <c r="F67" s="194"/>
      <c r="G67" s="194"/>
    </row>
    <row r="68" spans="2:7" x14ac:dyDescent="0.3">
      <c r="B68" s="120"/>
      <c r="C68" s="194"/>
      <c r="D68" s="194"/>
      <c r="E68" s="194"/>
      <c r="F68" s="194"/>
      <c r="G68" s="194"/>
    </row>
    <row r="69" spans="2:7" x14ac:dyDescent="0.3">
      <c r="B69" s="120"/>
      <c r="C69" s="194"/>
      <c r="D69" s="194"/>
      <c r="E69" s="194"/>
      <c r="F69" s="194"/>
      <c r="G69" s="194"/>
    </row>
    <row r="70" spans="2:7" x14ac:dyDescent="0.3">
      <c r="B70" s="120"/>
      <c r="C70" s="194"/>
      <c r="D70" s="194"/>
      <c r="E70" s="194"/>
      <c r="F70" s="194"/>
      <c r="G70" s="194"/>
    </row>
    <row r="71" spans="2:7" x14ac:dyDescent="0.3">
      <c r="B71" s="120"/>
      <c r="C71" s="194"/>
      <c r="D71" s="194"/>
      <c r="E71" s="194"/>
      <c r="F71" s="194"/>
      <c r="G71" s="194"/>
    </row>
    <row r="72" spans="2:7" x14ac:dyDescent="0.3">
      <c r="B72" s="120"/>
      <c r="C72" s="194"/>
      <c r="D72" s="194"/>
      <c r="E72" s="194"/>
      <c r="F72" s="194"/>
      <c r="G72" s="194"/>
    </row>
    <row r="73" spans="2:7" x14ac:dyDescent="0.3">
      <c r="B73" s="120"/>
      <c r="C73" s="194"/>
      <c r="D73" s="194"/>
      <c r="E73" s="194"/>
      <c r="F73" s="194"/>
      <c r="G73" s="194"/>
    </row>
    <row r="74" spans="2:7" x14ac:dyDescent="0.3">
      <c r="B74" s="120"/>
      <c r="C74" s="194"/>
      <c r="D74" s="194"/>
      <c r="E74" s="194"/>
      <c r="F74" s="194"/>
      <c r="G74" s="194"/>
    </row>
    <row r="75" spans="2:7" x14ac:dyDescent="0.3">
      <c r="B75" s="120"/>
      <c r="C75" s="194"/>
      <c r="D75" s="194"/>
      <c r="E75" s="194"/>
      <c r="F75" s="194"/>
      <c r="G75" s="194"/>
    </row>
    <row r="76" spans="2:7" x14ac:dyDescent="0.3">
      <c r="B76" s="120"/>
      <c r="C76" s="194"/>
      <c r="D76" s="194"/>
      <c r="E76" s="194"/>
      <c r="F76" s="194"/>
      <c r="G76" s="194"/>
    </row>
    <row r="77" spans="2:7" x14ac:dyDescent="0.3">
      <c r="B77" s="120"/>
      <c r="C77" s="194"/>
      <c r="D77" s="194"/>
      <c r="E77" s="194"/>
      <c r="F77" s="194"/>
      <c r="G77" s="194"/>
    </row>
    <row r="78" spans="2:7" x14ac:dyDescent="0.3">
      <c r="B78" s="120"/>
      <c r="C78" s="194"/>
      <c r="D78" s="194"/>
      <c r="E78" s="194"/>
      <c r="F78" s="194"/>
      <c r="G78" s="194"/>
    </row>
    <row r="79" spans="2:7" x14ac:dyDescent="0.3">
      <c r="B79" s="120"/>
      <c r="C79" s="194"/>
      <c r="D79" s="194"/>
      <c r="E79" s="194"/>
      <c r="F79" s="194"/>
      <c r="G79" s="194"/>
    </row>
    <row r="80" spans="2:7" x14ac:dyDescent="0.3">
      <c r="B80" s="120"/>
      <c r="C80" s="194"/>
      <c r="D80" s="194"/>
      <c r="E80" s="194"/>
      <c r="F80" s="194"/>
      <c r="G80" s="194"/>
    </row>
    <row r="81" spans="2:7" x14ac:dyDescent="0.3">
      <c r="B81" s="120"/>
      <c r="C81" s="194"/>
      <c r="D81" s="194"/>
      <c r="E81" s="194"/>
      <c r="F81" s="194"/>
      <c r="G81" s="194"/>
    </row>
    <row r="82" spans="2:7" x14ac:dyDescent="0.3">
      <c r="B82" s="120"/>
      <c r="C82" s="194"/>
      <c r="D82" s="194"/>
      <c r="E82" s="194"/>
      <c r="F82" s="194"/>
      <c r="G82" s="194"/>
    </row>
    <row r="83" spans="2:7" x14ac:dyDescent="0.3">
      <c r="B83" s="120"/>
      <c r="C83" s="194"/>
      <c r="D83" s="194"/>
      <c r="E83" s="194"/>
      <c r="F83" s="194"/>
      <c r="G83" s="194"/>
    </row>
    <row r="84" spans="2:7" x14ac:dyDescent="0.3">
      <c r="B84" s="120"/>
      <c r="C84" s="194"/>
      <c r="D84" s="194"/>
      <c r="E84" s="194"/>
      <c r="F84" s="194"/>
      <c r="G84" s="194"/>
    </row>
    <row r="85" spans="2:7" x14ac:dyDescent="0.3">
      <c r="B85" s="120"/>
      <c r="C85" s="194"/>
      <c r="D85" s="194"/>
      <c r="E85" s="194"/>
      <c r="F85" s="194"/>
      <c r="G85" s="194"/>
    </row>
    <row r="86" spans="2:7" x14ac:dyDescent="0.3">
      <c r="B86" s="120"/>
      <c r="C86" s="194"/>
      <c r="D86" s="194"/>
      <c r="E86" s="194"/>
      <c r="F86" s="194"/>
      <c r="G86" s="194"/>
    </row>
    <row r="87" spans="2:7" x14ac:dyDescent="0.3">
      <c r="B87" s="120"/>
      <c r="C87" s="194"/>
      <c r="D87" s="194"/>
      <c r="E87" s="194"/>
      <c r="F87" s="194"/>
      <c r="G87" s="194"/>
    </row>
    <row r="88" spans="2:7" x14ac:dyDescent="0.3">
      <c r="B88" s="120"/>
      <c r="C88" s="194"/>
      <c r="D88" s="194"/>
      <c r="E88" s="194"/>
      <c r="F88" s="194"/>
      <c r="G88" s="194"/>
    </row>
    <row r="89" spans="2:7" x14ac:dyDescent="0.3">
      <c r="B89" s="120"/>
      <c r="C89" s="194"/>
      <c r="D89" s="194"/>
      <c r="E89" s="194"/>
      <c r="F89" s="194"/>
      <c r="G89" s="194"/>
    </row>
    <row r="90" spans="2:7" x14ac:dyDescent="0.3">
      <c r="B90" s="120"/>
      <c r="C90" s="194"/>
      <c r="D90" s="194"/>
      <c r="E90" s="194"/>
      <c r="F90" s="194"/>
      <c r="G90" s="194"/>
    </row>
    <row r="91" spans="2:7" x14ac:dyDescent="0.3">
      <c r="B91" s="120"/>
      <c r="C91" s="194"/>
      <c r="D91" s="194"/>
      <c r="E91" s="194"/>
      <c r="F91" s="194"/>
      <c r="G91" s="194"/>
    </row>
    <row r="92" spans="2:7" x14ac:dyDescent="0.3">
      <c r="B92" s="120"/>
      <c r="C92" s="194"/>
      <c r="D92" s="194"/>
      <c r="E92" s="194"/>
      <c r="F92" s="194"/>
      <c r="G92" s="194"/>
    </row>
    <row r="93" spans="2:7" x14ac:dyDescent="0.3">
      <c r="B93" s="120"/>
      <c r="C93" s="194"/>
      <c r="D93" s="194"/>
      <c r="E93" s="194"/>
      <c r="F93" s="194"/>
      <c r="G93" s="194"/>
    </row>
    <row r="94" spans="2:7" x14ac:dyDescent="0.3">
      <c r="B94" s="120"/>
      <c r="C94" s="194"/>
      <c r="D94" s="194"/>
      <c r="E94" s="194"/>
      <c r="F94" s="194"/>
      <c r="G94" s="194"/>
    </row>
    <row r="95" spans="2:7" x14ac:dyDescent="0.3">
      <c r="B95" s="120"/>
      <c r="C95" s="194"/>
      <c r="D95" s="194"/>
      <c r="E95" s="194"/>
      <c r="F95" s="194"/>
      <c r="G95" s="194"/>
    </row>
    <row r="96" spans="2:7" x14ac:dyDescent="0.3">
      <c r="B96" s="120"/>
      <c r="C96" s="194"/>
      <c r="D96" s="194"/>
      <c r="E96" s="194"/>
      <c r="F96" s="194"/>
      <c r="G96" s="194"/>
    </row>
    <row r="97" spans="2:7" x14ac:dyDescent="0.3">
      <c r="B97" s="120"/>
      <c r="C97" s="194"/>
      <c r="D97" s="194"/>
      <c r="E97" s="194"/>
      <c r="F97" s="194"/>
      <c r="G97" s="194"/>
    </row>
    <row r="98" spans="2:7" x14ac:dyDescent="0.3">
      <c r="B98" s="120"/>
      <c r="C98" s="194"/>
      <c r="D98" s="194"/>
      <c r="E98" s="194"/>
      <c r="F98" s="194"/>
      <c r="G98" s="194"/>
    </row>
    <row r="99" spans="2:7" x14ac:dyDescent="0.3">
      <c r="B99" s="120"/>
      <c r="C99" s="194"/>
      <c r="D99" s="194"/>
      <c r="E99" s="194"/>
      <c r="F99" s="194"/>
      <c r="G99" s="194"/>
    </row>
    <row r="100" spans="2:7" x14ac:dyDescent="0.3">
      <c r="B100" s="120"/>
      <c r="C100" s="194"/>
      <c r="D100" s="194"/>
      <c r="E100" s="194"/>
      <c r="F100" s="194"/>
      <c r="G100" s="194"/>
    </row>
    <row r="101" spans="2:7" x14ac:dyDescent="0.3">
      <c r="B101" s="120"/>
      <c r="C101" s="194"/>
      <c r="D101" s="194"/>
      <c r="E101" s="194"/>
      <c r="F101" s="194"/>
      <c r="G101" s="194"/>
    </row>
    <row r="102" spans="2:7" x14ac:dyDescent="0.3">
      <c r="B102" s="120"/>
      <c r="C102" s="194"/>
      <c r="D102" s="194"/>
      <c r="E102" s="194"/>
      <c r="F102" s="194"/>
      <c r="G102" s="194"/>
    </row>
    <row r="103" spans="2:7" x14ac:dyDescent="0.3">
      <c r="B103" s="120"/>
      <c r="C103" s="194"/>
      <c r="D103" s="194"/>
      <c r="E103" s="194"/>
      <c r="F103" s="194"/>
      <c r="G103" s="194"/>
    </row>
    <row r="104" spans="2:7" x14ac:dyDescent="0.3">
      <c r="B104" s="120"/>
      <c r="C104" s="194"/>
      <c r="D104" s="194"/>
      <c r="E104" s="194"/>
      <c r="F104" s="194"/>
      <c r="G104" s="194"/>
    </row>
    <row r="105" spans="2:7" x14ac:dyDescent="0.3">
      <c r="B105" s="120"/>
      <c r="C105" s="194"/>
      <c r="D105" s="194"/>
      <c r="E105" s="194"/>
      <c r="F105" s="194"/>
      <c r="G105" s="194"/>
    </row>
    <row r="106" spans="2:7" x14ac:dyDescent="0.3">
      <c r="B106" s="120"/>
      <c r="C106" s="194"/>
      <c r="D106" s="194"/>
      <c r="E106" s="194"/>
      <c r="F106" s="194"/>
      <c r="G106" s="194"/>
    </row>
    <row r="107" spans="2:7" x14ac:dyDescent="0.3">
      <c r="B107" s="120"/>
      <c r="C107" s="194"/>
      <c r="D107" s="194"/>
      <c r="E107" s="194"/>
      <c r="F107" s="194"/>
      <c r="G107" s="194"/>
    </row>
    <row r="108" spans="2:7" x14ac:dyDescent="0.3">
      <c r="B108" s="120"/>
      <c r="C108" s="194"/>
      <c r="D108" s="194"/>
      <c r="E108" s="194"/>
      <c r="F108" s="194"/>
      <c r="G108" s="194"/>
    </row>
    <row r="109" spans="2:7" x14ac:dyDescent="0.3">
      <c r="B109" s="120"/>
      <c r="C109" s="194"/>
      <c r="D109" s="194"/>
      <c r="E109" s="194"/>
      <c r="F109" s="194"/>
      <c r="G109" s="194"/>
    </row>
    <row r="110" spans="2:7" x14ac:dyDescent="0.3">
      <c r="B110" s="120"/>
      <c r="C110" s="194"/>
      <c r="D110" s="194"/>
      <c r="E110" s="194"/>
      <c r="F110" s="194"/>
      <c r="G110" s="194"/>
    </row>
    <row r="111" spans="2:7" x14ac:dyDescent="0.3">
      <c r="B111" s="120"/>
      <c r="C111" s="194"/>
      <c r="D111" s="194"/>
      <c r="E111" s="194"/>
      <c r="F111" s="194"/>
      <c r="G111" s="194"/>
    </row>
    <row r="112" spans="2:7" x14ac:dyDescent="0.3">
      <c r="B112" s="120"/>
      <c r="C112" s="194"/>
      <c r="D112" s="194"/>
      <c r="E112" s="194"/>
      <c r="F112" s="194"/>
      <c r="G112" s="194"/>
    </row>
    <row r="113" spans="2:7" x14ac:dyDescent="0.3">
      <c r="B113" s="120"/>
      <c r="C113" s="194"/>
      <c r="D113" s="194"/>
      <c r="E113" s="194"/>
      <c r="F113" s="194"/>
      <c r="G113" s="194"/>
    </row>
    <row r="114" spans="2:7" x14ac:dyDescent="0.3">
      <c r="B114" s="120"/>
      <c r="C114" s="194"/>
      <c r="D114" s="194"/>
      <c r="E114" s="194"/>
      <c r="F114" s="194"/>
      <c r="G114" s="194"/>
    </row>
    <row r="115" spans="2:7" x14ac:dyDescent="0.3">
      <c r="B115" s="120"/>
      <c r="C115" s="194"/>
      <c r="D115" s="194"/>
      <c r="E115" s="194"/>
      <c r="F115" s="194"/>
      <c r="G115" s="194"/>
    </row>
    <row r="116" spans="2:7" x14ac:dyDescent="0.3">
      <c r="B116" s="120"/>
      <c r="C116" s="194"/>
      <c r="D116" s="194"/>
      <c r="E116" s="194"/>
      <c r="F116" s="194"/>
      <c r="G116" s="194"/>
    </row>
    <row r="117" spans="2:7" x14ac:dyDescent="0.3">
      <c r="B117" s="120"/>
      <c r="C117" s="194"/>
      <c r="D117" s="194"/>
      <c r="E117" s="194"/>
      <c r="F117" s="194"/>
      <c r="G117" s="194"/>
    </row>
    <row r="118" spans="2:7" x14ac:dyDescent="0.3">
      <c r="B118" s="120"/>
      <c r="C118" s="194"/>
      <c r="D118" s="194"/>
      <c r="E118" s="194"/>
      <c r="F118" s="194"/>
      <c r="G118" s="194"/>
    </row>
    <row r="119" spans="2:7" x14ac:dyDescent="0.3">
      <c r="B119" s="120"/>
      <c r="C119" s="194"/>
      <c r="D119" s="194"/>
      <c r="E119" s="194"/>
      <c r="F119" s="194"/>
      <c r="G119" s="194"/>
    </row>
    <row r="120" spans="2:7" x14ac:dyDescent="0.3">
      <c r="B120" s="120"/>
      <c r="C120" s="194"/>
      <c r="D120" s="194"/>
      <c r="E120" s="194"/>
      <c r="F120" s="194"/>
      <c r="G120" s="194"/>
    </row>
    <row r="121" spans="2:7" x14ac:dyDescent="0.3">
      <c r="B121" s="120"/>
      <c r="C121" s="194"/>
      <c r="D121" s="194"/>
      <c r="E121" s="194"/>
      <c r="F121" s="194"/>
      <c r="G121" s="194"/>
    </row>
    <row r="122" spans="2:7" x14ac:dyDescent="0.3">
      <c r="B122" s="120"/>
      <c r="C122" s="194"/>
      <c r="D122" s="194"/>
      <c r="E122" s="194"/>
      <c r="F122" s="194"/>
      <c r="G122" s="194"/>
    </row>
    <row r="123" spans="2:7" x14ac:dyDescent="0.3">
      <c r="B123" s="120"/>
      <c r="C123" s="194"/>
      <c r="D123" s="194"/>
      <c r="E123" s="194"/>
      <c r="F123" s="194"/>
      <c r="G123" s="194"/>
    </row>
    <row r="124" spans="2:7" x14ac:dyDescent="0.3">
      <c r="B124" s="120"/>
      <c r="C124" s="194"/>
      <c r="D124" s="194"/>
      <c r="E124" s="194"/>
      <c r="F124" s="194"/>
      <c r="G124" s="194"/>
    </row>
    <row r="125" spans="2:7" x14ac:dyDescent="0.3">
      <c r="B125" s="120"/>
      <c r="C125" s="194"/>
      <c r="D125" s="194"/>
      <c r="E125" s="194"/>
      <c r="F125" s="194"/>
      <c r="G125" s="194"/>
    </row>
    <row r="126" spans="2:7" x14ac:dyDescent="0.3">
      <c r="B126" s="120"/>
      <c r="C126" s="194"/>
      <c r="D126" s="194"/>
      <c r="E126" s="194"/>
      <c r="F126" s="194"/>
      <c r="G126" s="194"/>
    </row>
    <row r="127" spans="2:7" x14ac:dyDescent="0.3">
      <c r="B127" s="120"/>
      <c r="C127" s="194"/>
      <c r="D127" s="194"/>
      <c r="E127" s="194"/>
      <c r="F127" s="194"/>
      <c r="G127" s="194"/>
    </row>
    <row r="128" spans="2:7" x14ac:dyDescent="0.3">
      <c r="B128" s="120"/>
      <c r="C128" s="194"/>
      <c r="D128" s="194"/>
      <c r="E128" s="194"/>
      <c r="F128" s="194"/>
      <c r="G128" s="194"/>
    </row>
    <row r="129" spans="2:7" x14ac:dyDescent="0.3">
      <c r="B129" s="120"/>
      <c r="C129" s="194"/>
      <c r="D129" s="194"/>
      <c r="E129" s="194"/>
      <c r="F129" s="194"/>
      <c r="G129" s="194"/>
    </row>
    <row r="130" spans="2:7" x14ac:dyDescent="0.3">
      <c r="B130" s="120"/>
      <c r="C130" s="194"/>
      <c r="D130" s="194"/>
      <c r="E130" s="194"/>
      <c r="F130" s="194"/>
      <c r="G130" s="194"/>
    </row>
    <row r="131" spans="2:7" x14ac:dyDescent="0.3">
      <c r="B131" s="120"/>
      <c r="C131" s="194"/>
      <c r="D131" s="194"/>
      <c r="E131" s="194"/>
      <c r="F131" s="194"/>
      <c r="G131" s="194"/>
    </row>
    <row r="132" spans="2:7" x14ac:dyDescent="0.3">
      <c r="B132" s="120"/>
      <c r="C132" s="194"/>
      <c r="D132" s="194"/>
      <c r="E132" s="194"/>
      <c r="F132" s="194"/>
      <c r="G132" s="194"/>
    </row>
    <row r="133" spans="2:7" x14ac:dyDescent="0.3">
      <c r="B133" s="120"/>
      <c r="C133" s="194"/>
      <c r="D133" s="194"/>
      <c r="E133" s="194"/>
      <c r="F133" s="194"/>
      <c r="G133" s="194"/>
    </row>
    <row r="134" spans="2:7" x14ac:dyDescent="0.3">
      <c r="B134" s="120"/>
      <c r="C134" s="194"/>
      <c r="D134" s="194"/>
      <c r="E134" s="194"/>
      <c r="F134" s="194"/>
      <c r="G134" s="194"/>
    </row>
    <row r="135" spans="2:7" x14ac:dyDescent="0.3">
      <c r="B135" s="120"/>
      <c r="C135" s="194"/>
      <c r="D135" s="194"/>
      <c r="E135" s="194"/>
      <c r="F135" s="194"/>
      <c r="G135" s="194"/>
    </row>
    <row r="136" spans="2:7" x14ac:dyDescent="0.3">
      <c r="B136" s="120"/>
      <c r="C136" s="194"/>
      <c r="D136" s="194"/>
      <c r="E136" s="194"/>
      <c r="F136" s="194"/>
      <c r="G136" s="194"/>
    </row>
    <row r="137" spans="2:7" x14ac:dyDescent="0.3">
      <c r="B137" s="120"/>
      <c r="C137" s="194"/>
      <c r="D137" s="194"/>
      <c r="E137" s="194"/>
      <c r="F137" s="194"/>
      <c r="G137" s="194"/>
    </row>
    <row r="138" spans="2:7" x14ac:dyDescent="0.3">
      <c r="B138" s="120"/>
      <c r="C138" s="194"/>
      <c r="D138" s="194"/>
      <c r="E138" s="194"/>
      <c r="F138" s="194"/>
      <c r="G138" s="194"/>
    </row>
    <row r="139" spans="2:7" x14ac:dyDescent="0.3">
      <c r="B139" s="120"/>
      <c r="C139" s="194"/>
      <c r="D139" s="194"/>
      <c r="E139" s="194"/>
      <c r="F139" s="194"/>
      <c r="G139" s="194"/>
    </row>
    <row r="140" spans="2:7" x14ac:dyDescent="0.3">
      <c r="B140" s="120"/>
      <c r="C140" s="194"/>
      <c r="D140" s="194"/>
      <c r="E140" s="194"/>
      <c r="F140" s="194"/>
      <c r="G140" s="194"/>
    </row>
    <row r="141" spans="2:7" x14ac:dyDescent="0.3">
      <c r="B141" s="120"/>
      <c r="C141" s="194"/>
      <c r="D141" s="194"/>
      <c r="E141" s="194"/>
      <c r="F141" s="194"/>
      <c r="G141" s="194"/>
    </row>
    <row r="142" spans="2:7" x14ac:dyDescent="0.3">
      <c r="B142" s="120"/>
      <c r="C142" s="194"/>
      <c r="D142" s="194"/>
      <c r="E142" s="194"/>
      <c r="F142" s="194"/>
      <c r="G142" s="194"/>
    </row>
    <row r="143" spans="2:7" x14ac:dyDescent="0.3">
      <c r="B143" s="120"/>
      <c r="C143" s="194"/>
      <c r="D143" s="194"/>
      <c r="E143" s="194"/>
      <c r="F143" s="194"/>
      <c r="G143" s="194"/>
    </row>
    <row r="144" spans="2:7" x14ac:dyDescent="0.3">
      <c r="B144" s="120"/>
      <c r="C144" s="194"/>
      <c r="D144" s="194"/>
      <c r="E144" s="194"/>
      <c r="F144" s="194"/>
      <c r="G144" s="194"/>
    </row>
    <row r="145" spans="2:7" x14ac:dyDescent="0.3">
      <c r="B145" s="120"/>
      <c r="C145" s="194"/>
      <c r="D145" s="194"/>
      <c r="E145" s="194"/>
      <c r="F145" s="194"/>
      <c r="G145" s="194"/>
    </row>
    <row r="146" spans="2:7" x14ac:dyDescent="0.3">
      <c r="B146" s="120"/>
      <c r="C146" s="194"/>
      <c r="D146" s="194"/>
      <c r="E146" s="194"/>
      <c r="F146" s="194"/>
      <c r="G146" s="194"/>
    </row>
    <row r="147" spans="2:7" x14ac:dyDescent="0.3">
      <c r="B147" s="120"/>
      <c r="C147" s="194"/>
      <c r="D147" s="194"/>
      <c r="E147" s="194"/>
      <c r="F147" s="194"/>
      <c r="G147" s="194"/>
    </row>
    <row r="148" spans="2:7" x14ac:dyDescent="0.3">
      <c r="B148" s="120"/>
      <c r="C148" s="194"/>
      <c r="D148" s="194"/>
      <c r="E148" s="194"/>
      <c r="F148" s="194"/>
      <c r="G148" s="194"/>
    </row>
    <row r="149" spans="2:7" x14ac:dyDescent="0.3">
      <c r="B149" s="120"/>
      <c r="C149" s="194"/>
      <c r="D149" s="194"/>
      <c r="E149" s="194"/>
      <c r="F149" s="194"/>
      <c r="G149" s="194"/>
    </row>
    <row r="150" spans="2:7" x14ac:dyDescent="0.3">
      <c r="B150" s="120"/>
      <c r="C150" s="194"/>
      <c r="D150" s="194"/>
      <c r="E150" s="194"/>
      <c r="F150" s="194"/>
      <c r="G150" s="194"/>
    </row>
    <row r="151" spans="2:7" x14ac:dyDescent="0.3">
      <c r="B151" s="120"/>
      <c r="C151" s="194"/>
      <c r="D151" s="194"/>
      <c r="E151" s="194"/>
      <c r="F151" s="194"/>
      <c r="G151" s="194"/>
    </row>
    <row r="152" spans="2:7" x14ac:dyDescent="0.3">
      <c r="B152" s="120"/>
      <c r="C152" s="194"/>
      <c r="D152" s="194"/>
      <c r="E152" s="194"/>
      <c r="F152" s="194"/>
      <c r="G152" s="194"/>
    </row>
    <row r="153" spans="2:7" x14ac:dyDescent="0.3">
      <c r="B153" s="120"/>
      <c r="C153" s="194"/>
      <c r="D153" s="194"/>
      <c r="E153" s="194"/>
      <c r="F153" s="194"/>
      <c r="G153" s="194"/>
    </row>
    <row r="154" spans="2:7" x14ac:dyDescent="0.3">
      <c r="B154" s="120"/>
      <c r="C154" s="194"/>
      <c r="D154" s="194"/>
      <c r="E154" s="194"/>
      <c r="F154" s="194"/>
      <c r="G154" s="194"/>
    </row>
    <row r="155" spans="2:7" x14ac:dyDescent="0.3">
      <c r="B155" s="120"/>
      <c r="C155" s="194"/>
      <c r="D155" s="194"/>
      <c r="E155" s="194"/>
      <c r="F155" s="194"/>
      <c r="G155" s="194"/>
    </row>
    <row r="156" spans="2:7" x14ac:dyDescent="0.3">
      <c r="B156" s="120"/>
      <c r="C156" s="194"/>
      <c r="D156" s="194"/>
      <c r="E156" s="194"/>
      <c r="F156" s="194"/>
      <c r="G156" s="194"/>
    </row>
    <row r="157" spans="2:7" x14ac:dyDescent="0.3">
      <c r="B157" s="120"/>
      <c r="C157" s="194"/>
      <c r="D157" s="194"/>
      <c r="E157" s="194"/>
      <c r="F157" s="194"/>
      <c r="G157" s="194"/>
    </row>
    <row r="158" spans="2:7" x14ac:dyDescent="0.3">
      <c r="B158" s="120"/>
      <c r="C158" s="194"/>
      <c r="D158" s="194"/>
      <c r="E158" s="194"/>
      <c r="F158" s="194"/>
      <c r="G158" s="194"/>
    </row>
    <row r="159" spans="2:7" x14ac:dyDescent="0.3">
      <c r="B159" s="120"/>
      <c r="C159" s="194"/>
      <c r="D159" s="194"/>
      <c r="E159" s="194"/>
      <c r="F159" s="194"/>
      <c r="G159" s="194"/>
    </row>
    <row r="160" spans="2:7" x14ac:dyDescent="0.3">
      <c r="B160" s="120"/>
      <c r="C160" s="194"/>
      <c r="D160" s="194"/>
      <c r="E160" s="194"/>
      <c r="F160" s="194"/>
      <c r="G160" s="194"/>
    </row>
    <row r="161" spans="2:7" x14ac:dyDescent="0.3">
      <c r="B161" s="120"/>
      <c r="C161" s="194"/>
      <c r="D161" s="194"/>
      <c r="E161" s="194"/>
      <c r="F161" s="194"/>
      <c r="G161" s="194"/>
    </row>
    <row r="162" spans="2:7" x14ac:dyDescent="0.3">
      <c r="B162" s="120"/>
      <c r="C162" s="194"/>
      <c r="D162" s="194"/>
      <c r="E162" s="194"/>
      <c r="F162" s="194"/>
      <c r="G162" s="194"/>
    </row>
    <row r="163" spans="2:7" x14ac:dyDescent="0.3">
      <c r="B163" s="120"/>
      <c r="C163" s="194"/>
      <c r="D163" s="194"/>
      <c r="E163" s="194"/>
      <c r="F163" s="194"/>
      <c r="G163" s="194"/>
    </row>
    <row r="164" spans="2:7" x14ac:dyDescent="0.3">
      <c r="B164" s="120"/>
      <c r="C164" s="194"/>
      <c r="D164" s="194"/>
      <c r="E164" s="194"/>
      <c r="F164" s="194"/>
      <c r="G164" s="194"/>
    </row>
    <row r="165" spans="2:7" x14ac:dyDescent="0.3">
      <c r="B165" s="120"/>
      <c r="C165" s="194"/>
      <c r="D165" s="194"/>
      <c r="E165" s="194"/>
      <c r="F165" s="194"/>
      <c r="G165" s="194"/>
    </row>
    <row r="166" spans="2:7" x14ac:dyDescent="0.3">
      <c r="B166" s="120"/>
      <c r="C166" s="194"/>
      <c r="D166" s="194"/>
      <c r="E166" s="194"/>
      <c r="F166" s="194"/>
      <c r="G166" s="194"/>
    </row>
    <row r="167" spans="2:7" x14ac:dyDescent="0.3">
      <c r="B167" s="120"/>
      <c r="C167" s="194"/>
      <c r="D167" s="194"/>
      <c r="E167" s="194"/>
      <c r="F167" s="194"/>
      <c r="G167" s="194"/>
    </row>
    <row r="168" spans="2:7" x14ac:dyDescent="0.3">
      <c r="B168" s="120"/>
      <c r="C168" s="194"/>
      <c r="D168" s="194"/>
      <c r="E168" s="194"/>
      <c r="F168" s="194"/>
      <c r="G168" s="194"/>
    </row>
    <row r="169" spans="2:7" x14ac:dyDescent="0.3">
      <c r="B169" s="120"/>
      <c r="C169" s="194"/>
      <c r="D169" s="194"/>
      <c r="E169" s="194"/>
      <c r="F169" s="194"/>
      <c r="G169" s="194"/>
    </row>
    <row r="170" spans="2:7" x14ac:dyDescent="0.3">
      <c r="B170" s="120"/>
      <c r="C170" s="194"/>
      <c r="D170" s="194"/>
      <c r="E170" s="194"/>
      <c r="F170" s="194"/>
      <c r="G170" s="194"/>
    </row>
    <row r="171" spans="2:7" x14ac:dyDescent="0.3">
      <c r="B171" s="120"/>
      <c r="C171" s="194"/>
      <c r="D171" s="194"/>
      <c r="E171" s="194"/>
      <c r="F171" s="194"/>
      <c r="G171" s="194"/>
    </row>
    <row r="172" spans="2:7" x14ac:dyDescent="0.3">
      <c r="B172" s="120"/>
      <c r="C172" s="194"/>
      <c r="D172" s="194"/>
      <c r="E172" s="194"/>
      <c r="F172" s="194"/>
      <c r="G172" s="194"/>
    </row>
    <row r="173" spans="2:7" x14ac:dyDescent="0.3">
      <c r="B173" s="120"/>
      <c r="C173" s="194"/>
      <c r="D173" s="194"/>
      <c r="E173" s="194"/>
      <c r="F173" s="194"/>
      <c r="G173" s="194"/>
    </row>
    <row r="174" spans="2:7" x14ac:dyDescent="0.3">
      <c r="B174" s="120"/>
      <c r="C174" s="194"/>
      <c r="D174" s="194"/>
      <c r="E174" s="194"/>
      <c r="F174" s="194"/>
      <c r="G174" s="194"/>
    </row>
    <row r="175" spans="2:7" x14ac:dyDescent="0.3">
      <c r="B175" s="120"/>
      <c r="C175" s="194"/>
      <c r="D175" s="194"/>
      <c r="E175" s="194"/>
      <c r="F175" s="194"/>
      <c r="G175" s="194"/>
    </row>
    <row r="176" spans="2:7" x14ac:dyDescent="0.3">
      <c r="B176" s="120"/>
      <c r="C176" s="194"/>
      <c r="D176" s="194"/>
      <c r="E176" s="194"/>
      <c r="F176" s="194"/>
      <c r="G176" s="194"/>
    </row>
    <row r="177" spans="2:7" x14ac:dyDescent="0.3">
      <c r="B177" s="120"/>
      <c r="C177" s="194"/>
      <c r="D177" s="194"/>
      <c r="E177" s="194"/>
      <c r="F177" s="194"/>
      <c r="G177" s="194"/>
    </row>
    <row r="178" spans="2:7" x14ac:dyDescent="0.3">
      <c r="B178" s="120"/>
      <c r="C178" s="194"/>
      <c r="D178" s="194"/>
      <c r="E178" s="194"/>
      <c r="F178" s="194"/>
      <c r="G178" s="194"/>
    </row>
    <row r="179" spans="2:7" x14ac:dyDescent="0.3">
      <c r="B179" s="120"/>
      <c r="C179" s="194"/>
      <c r="D179" s="194"/>
      <c r="E179" s="194"/>
      <c r="F179" s="194"/>
      <c r="G179" s="194"/>
    </row>
    <row r="180" spans="2:7" x14ac:dyDescent="0.3">
      <c r="B180" s="120"/>
      <c r="C180" s="194"/>
      <c r="D180" s="194"/>
      <c r="E180" s="194"/>
      <c r="F180" s="194"/>
      <c r="G180" s="194"/>
    </row>
    <row r="181" spans="2:7" x14ac:dyDescent="0.3">
      <c r="B181" s="120"/>
      <c r="C181" s="194"/>
      <c r="D181" s="194"/>
      <c r="E181" s="194"/>
      <c r="F181" s="194"/>
      <c r="G181" s="194"/>
    </row>
    <row r="182" spans="2:7" x14ac:dyDescent="0.3">
      <c r="B182" s="120"/>
      <c r="C182" s="194"/>
      <c r="D182" s="194"/>
      <c r="E182" s="194"/>
      <c r="F182" s="194"/>
      <c r="G182" s="194"/>
    </row>
    <row r="183" spans="2:7" x14ac:dyDescent="0.3">
      <c r="B183" s="120"/>
      <c r="C183" s="194"/>
      <c r="D183" s="194"/>
      <c r="E183" s="194"/>
      <c r="F183" s="194"/>
      <c r="G183" s="194"/>
    </row>
    <row r="184" spans="2:7" x14ac:dyDescent="0.3">
      <c r="B184" s="120"/>
      <c r="C184" s="194"/>
      <c r="D184" s="194"/>
      <c r="E184" s="194"/>
      <c r="F184" s="194"/>
      <c r="G184" s="194"/>
    </row>
    <row r="185" spans="2:7" x14ac:dyDescent="0.3">
      <c r="B185" s="120"/>
      <c r="C185" s="194"/>
      <c r="D185" s="194"/>
      <c r="E185" s="194"/>
      <c r="F185" s="194"/>
      <c r="G185" s="194"/>
    </row>
    <row r="186" spans="2:7" x14ac:dyDescent="0.3">
      <c r="B186" s="120"/>
      <c r="C186" s="194"/>
      <c r="D186" s="194"/>
      <c r="E186" s="194"/>
      <c r="F186" s="194"/>
      <c r="G186" s="194"/>
    </row>
    <row r="187" spans="2:7" x14ac:dyDescent="0.3">
      <c r="B187" s="120"/>
      <c r="C187" s="194"/>
      <c r="D187" s="194"/>
      <c r="E187" s="194"/>
      <c r="F187" s="194"/>
      <c r="G187" s="194"/>
    </row>
    <row r="188" spans="2:7" x14ac:dyDescent="0.3">
      <c r="B188" s="120"/>
      <c r="C188" s="194"/>
      <c r="D188" s="194"/>
      <c r="E188" s="194"/>
      <c r="F188" s="194"/>
      <c r="G188" s="194"/>
    </row>
    <row r="189" spans="2:7" x14ac:dyDescent="0.3">
      <c r="B189" s="120"/>
      <c r="C189" s="194"/>
      <c r="D189" s="194"/>
      <c r="E189" s="194"/>
      <c r="F189" s="194"/>
      <c r="G189" s="194"/>
    </row>
    <row r="190" spans="2:7" x14ac:dyDescent="0.3">
      <c r="B190" s="120"/>
      <c r="C190" s="194"/>
      <c r="D190" s="194"/>
      <c r="E190" s="194"/>
      <c r="F190" s="194"/>
      <c r="G190" s="194"/>
    </row>
    <row r="191" spans="2:7" x14ac:dyDescent="0.3">
      <c r="B191" s="120"/>
      <c r="C191" s="194"/>
      <c r="D191" s="194"/>
      <c r="E191" s="194"/>
      <c r="F191" s="194"/>
      <c r="G191" s="194"/>
    </row>
    <row r="192" spans="2:7" x14ac:dyDescent="0.3">
      <c r="B192" s="120"/>
      <c r="C192" s="194"/>
      <c r="D192" s="194"/>
      <c r="E192" s="194"/>
      <c r="F192" s="194"/>
      <c r="G192" s="194"/>
    </row>
    <row r="193" spans="2:7" x14ac:dyDescent="0.3">
      <c r="B193" s="120"/>
      <c r="C193" s="194"/>
      <c r="D193" s="194"/>
      <c r="E193" s="194"/>
      <c r="F193" s="194"/>
      <c r="G193" s="194"/>
    </row>
    <row r="194" spans="2:7" x14ac:dyDescent="0.3">
      <c r="B194" s="120"/>
      <c r="C194" s="194"/>
      <c r="D194" s="194"/>
      <c r="E194" s="194"/>
      <c r="F194" s="194"/>
      <c r="G194" s="194"/>
    </row>
    <row r="195" spans="2:7" x14ac:dyDescent="0.3">
      <c r="B195" s="120"/>
      <c r="C195" s="194"/>
      <c r="D195" s="194"/>
      <c r="E195" s="194"/>
      <c r="F195" s="194"/>
      <c r="G195" s="194"/>
    </row>
    <row r="196" spans="2:7" x14ac:dyDescent="0.3">
      <c r="B196" s="120"/>
      <c r="C196" s="194"/>
      <c r="D196" s="194"/>
      <c r="E196" s="194"/>
      <c r="F196" s="194"/>
      <c r="G196" s="194"/>
    </row>
    <row r="197" spans="2:7" x14ac:dyDescent="0.3">
      <c r="B197" s="120"/>
      <c r="C197" s="194"/>
      <c r="D197" s="194"/>
      <c r="E197" s="194"/>
      <c r="F197" s="194"/>
      <c r="G197" s="194"/>
    </row>
    <row r="198" spans="2:7" x14ac:dyDescent="0.3">
      <c r="B198" s="120"/>
      <c r="C198" s="194"/>
      <c r="D198" s="194"/>
      <c r="E198" s="194"/>
      <c r="F198" s="194"/>
      <c r="G198" s="194"/>
    </row>
    <row r="199" spans="2:7" x14ac:dyDescent="0.3">
      <c r="B199" s="120"/>
      <c r="C199" s="194"/>
      <c r="D199" s="194"/>
      <c r="E199" s="194"/>
      <c r="F199" s="194"/>
      <c r="G199" s="194"/>
    </row>
    <row r="200" spans="2:7" x14ac:dyDescent="0.3">
      <c r="B200" s="120"/>
      <c r="C200" s="194"/>
      <c r="D200" s="194"/>
      <c r="E200" s="194"/>
      <c r="F200" s="194"/>
      <c r="G200" s="194"/>
    </row>
    <row r="201" spans="2:7" x14ac:dyDescent="0.3">
      <c r="B201" s="120"/>
      <c r="C201" s="194"/>
      <c r="D201" s="194"/>
      <c r="E201" s="194"/>
      <c r="F201" s="194"/>
      <c r="G201" s="194"/>
    </row>
    <row r="202" spans="2:7" x14ac:dyDescent="0.3">
      <c r="B202" s="120"/>
      <c r="C202" s="194"/>
      <c r="D202" s="194"/>
      <c r="E202" s="194"/>
      <c r="F202" s="194"/>
      <c r="G202" s="194"/>
    </row>
    <row r="203" spans="2:7" x14ac:dyDescent="0.3">
      <c r="B203" s="120"/>
      <c r="C203" s="194"/>
      <c r="D203" s="194"/>
      <c r="E203" s="194"/>
      <c r="F203" s="194"/>
      <c r="G203" s="194"/>
    </row>
    <row r="204" spans="2:7" x14ac:dyDescent="0.3">
      <c r="B204" s="120"/>
      <c r="C204" s="194"/>
      <c r="D204" s="194"/>
      <c r="E204" s="194"/>
      <c r="F204" s="194"/>
      <c r="G204" s="194"/>
    </row>
    <row r="205" spans="2:7" x14ac:dyDescent="0.3">
      <c r="B205" s="120"/>
      <c r="C205" s="194"/>
      <c r="D205" s="194"/>
      <c r="E205" s="194"/>
      <c r="F205" s="194"/>
      <c r="G205" s="194"/>
    </row>
    <row r="206" spans="2:7" x14ac:dyDescent="0.3">
      <c r="B206" s="120"/>
      <c r="C206" s="194"/>
      <c r="D206" s="194"/>
      <c r="E206" s="194"/>
      <c r="F206" s="194"/>
      <c r="G206" s="194"/>
    </row>
    <row r="207" spans="2:7" x14ac:dyDescent="0.3">
      <c r="B207" s="120"/>
      <c r="C207" s="194"/>
      <c r="D207" s="194"/>
      <c r="E207" s="194"/>
      <c r="F207" s="194"/>
      <c r="G207" s="194"/>
    </row>
    <row r="208" spans="2:7" x14ac:dyDescent="0.3">
      <c r="B208" s="120"/>
      <c r="C208" s="194"/>
      <c r="D208" s="194"/>
      <c r="E208" s="194"/>
      <c r="F208" s="194"/>
      <c r="G208" s="194"/>
    </row>
    <row r="209" spans="2:7" x14ac:dyDescent="0.3">
      <c r="B209" s="120"/>
      <c r="C209" s="194"/>
      <c r="D209" s="194"/>
      <c r="E209" s="194"/>
      <c r="F209" s="194"/>
      <c r="G209" s="194"/>
    </row>
    <row r="210" spans="2:7" x14ac:dyDescent="0.3">
      <c r="B210" s="120"/>
      <c r="C210" s="194"/>
      <c r="D210" s="194"/>
      <c r="E210" s="194"/>
      <c r="F210" s="194"/>
      <c r="G210" s="194"/>
    </row>
    <row r="211" spans="2:7" x14ac:dyDescent="0.3">
      <c r="B211" s="120"/>
      <c r="C211" s="194"/>
      <c r="D211" s="194"/>
      <c r="E211" s="194"/>
      <c r="F211" s="194"/>
      <c r="G211" s="194"/>
    </row>
    <row r="212" spans="2:7" x14ac:dyDescent="0.3">
      <c r="B212" s="120"/>
      <c r="C212" s="194"/>
      <c r="D212" s="194"/>
      <c r="E212" s="194"/>
      <c r="F212" s="194"/>
      <c r="G212" s="194"/>
    </row>
    <row r="213" spans="2:7" x14ac:dyDescent="0.3">
      <c r="B213" s="120"/>
      <c r="C213" s="194"/>
      <c r="D213" s="194"/>
      <c r="E213" s="194"/>
      <c r="F213" s="194"/>
      <c r="G213" s="194"/>
    </row>
    <row r="214" spans="2:7" x14ac:dyDescent="0.3">
      <c r="B214" s="120"/>
      <c r="C214" s="194"/>
      <c r="D214" s="194"/>
      <c r="E214" s="194"/>
      <c r="F214" s="194"/>
      <c r="G214" s="194"/>
    </row>
    <row r="215" spans="2:7" x14ac:dyDescent="0.3">
      <c r="B215" s="120"/>
      <c r="C215" s="194"/>
      <c r="D215" s="194"/>
      <c r="E215" s="194"/>
      <c r="F215" s="194"/>
      <c r="G215" s="194"/>
    </row>
    <row r="216" spans="2:7" x14ac:dyDescent="0.3">
      <c r="B216" s="120"/>
      <c r="C216" s="194"/>
      <c r="D216" s="194"/>
      <c r="E216" s="194"/>
      <c r="F216" s="194"/>
      <c r="G216" s="194"/>
    </row>
    <row r="217" spans="2:7" x14ac:dyDescent="0.3">
      <c r="B217" s="120"/>
      <c r="C217" s="194"/>
      <c r="D217" s="194"/>
      <c r="E217" s="194"/>
      <c r="F217" s="194"/>
      <c r="G217" s="194"/>
    </row>
    <row r="218" spans="2:7" x14ac:dyDescent="0.3">
      <c r="B218" s="120"/>
      <c r="C218" s="194"/>
      <c r="D218" s="194"/>
      <c r="E218" s="194"/>
      <c r="F218" s="194"/>
      <c r="G218" s="194"/>
    </row>
    <row r="219" spans="2:7" x14ac:dyDescent="0.3">
      <c r="B219" s="120"/>
      <c r="C219" s="194"/>
      <c r="D219" s="194"/>
      <c r="E219" s="194"/>
      <c r="F219" s="194"/>
      <c r="G219" s="194"/>
    </row>
    <row r="220" spans="2:7" x14ac:dyDescent="0.3">
      <c r="B220" s="120"/>
      <c r="C220" s="194"/>
      <c r="D220" s="194"/>
      <c r="E220" s="194"/>
      <c r="F220" s="194"/>
      <c r="G220" s="194"/>
    </row>
    <row r="221" spans="2:7" x14ac:dyDescent="0.3">
      <c r="B221" s="120"/>
      <c r="C221" s="194"/>
      <c r="D221" s="194"/>
      <c r="E221" s="194"/>
      <c r="F221" s="194"/>
      <c r="G221" s="194"/>
    </row>
    <row r="222" spans="2:7" x14ac:dyDescent="0.3">
      <c r="B222" s="120"/>
      <c r="C222" s="194"/>
      <c r="D222" s="194"/>
      <c r="E222" s="194"/>
      <c r="F222" s="194"/>
      <c r="G222" s="194"/>
    </row>
    <row r="223" spans="2:7" x14ac:dyDescent="0.3">
      <c r="B223" s="120"/>
      <c r="C223" s="194"/>
      <c r="D223" s="194"/>
      <c r="E223" s="194"/>
      <c r="F223" s="194"/>
      <c r="G223" s="194"/>
    </row>
    <row r="224" spans="2:7" x14ac:dyDescent="0.3">
      <c r="B224" s="120"/>
      <c r="C224" s="194"/>
      <c r="D224" s="194"/>
      <c r="E224" s="194"/>
      <c r="F224" s="194"/>
      <c r="G224" s="194"/>
    </row>
    <row r="225" spans="2:7" x14ac:dyDescent="0.3">
      <c r="B225" s="120"/>
      <c r="C225" s="194"/>
      <c r="D225" s="194"/>
      <c r="E225" s="194"/>
      <c r="F225" s="194"/>
      <c r="G225" s="194"/>
    </row>
    <row r="226" spans="2:7" x14ac:dyDescent="0.3">
      <c r="B226" s="120"/>
      <c r="C226" s="194"/>
      <c r="D226" s="194"/>
      <c r="E226" s="194"/>
      <c r="F226" s="194"/>
      <c r="G226" s="194"/>
    </row>
    <row r="227" spans="2:7" x14ac:dyDescent="0.3">
      <c r="B227" s="120"/>
      <c r="C227" s="194"/>
      <c r="D227" s="194"/>
      <c r="E227" s="194"/>
      <c r="F227" s="194"/>
      <c r="G227" s="194"/>
    </row>
    <row r="228" spans="2:7" x14ac:dyDescent="0.3">
      <c r="B228" s="120"/>
      <c r="C228" s="194"/>
      <c r="D228" s="194"/>
      <c r="E228" s="194"/>
      <c r="F228" s="194"/>
      <c r="G228" s="194"/>
    </row>
    <row r="229" spans="2:7" x14ac:dyDescent="0.3">
      <c r="B229" s="120"/>
      <c r="C229" s="194"/>
      <c r="D229" s="194"/>
      <c r="E229" s="194"/>
      <c r="F229" s="194"/>
      <c r="G229" s="194"/>
    </row>
    <row r="230" spans="2:7" x14ac:dyDescent="0.3">
      <c r="B230" s="120"/>
      <c r="C230" s="194"/>
      <c r="D230" s="194"/>
      <c r="E230" s="194"/>
      <c r="F230" s="194"/>
      <c r="G230" s="194"/>
    </row>
    <row r="231" spans="2:7" x14ac:dyDescent="0.3">
      <c r="B231" s="120"/>
      <c r="C231" s="194"/>
      <c r="D231" s="194"/>
      <c r="E231" s="194"/>
      <c r="F231" s="194"/>
      <c r="G231" s="194"/>
    </row>
    <row r="232" spans="2:7" x14ac:dyDescent="0.3">
      <c r="B232" s="120"/>
      <c r="C232" s="194"/>
      <c r="D232" s="194"/>
      <c r="E232" s="194"/>
      <c r="F232" s="194"/>
      <c r="G232" s="194"/>
    </row>
    <row r="233" spans="2:7" x14ac:dyDescent="0.3">
      <c r="B233" s="120"/>
      <c r="C233" s="194"/>
      <c r="D233" s="194"/>
      <c r="E233" s="194"/>
      <c r="F233" s="194"/>
      <c r="G233" s="194"/>
    </row>
    <row r="234" spans="2:7" x14ac:dyDescent="0.3">
      <c r="B234" s="120"/>
      <c r="C234" s="194"/>
      <c r="D234" s="194"/>
      <c r="E234" s="194"/>
      <c r="F234" s="194"/>
      <c r="G234" s="194"/>
    </row>
    <row r="235" spans="2:7" x14ac:dyDescent="0.3">
      <c r="B235" s="120"/>
      <c r="C235" s="194"/>
      <c r="D235" s="194"/>
      <c r="E235" s="194"/>
      <c r="F235" s="194"/>
      <c r="G235" s="194"/>
    </row>
    <row r="236" spans="2:7" x14ac:dyDescent="0.3">
      <c r="B236" s="120"/>
      <c r="C236" s="194"/>
      <c r="D236" s="194"/>
      <c r="E236" s="194"/>
      <c r="F236" s="194"/>
      <c r="G236" s="194"/>
    </row>
    <row r="237" spans="2:7" x14ac:dyDescent="0.3">
      <c r="B237" s="120"/>
      <c r="C237" s="194"/>
      <c r="D237" s="194"/>
      <c r="E237" s="194"/>
      <c r="F237" s="194"/>
      <c r="G237" s="194"/>
    </row>
    <row r="238" spans="2:7" x14ac:dyDescent="0.3">
      <c r="B238" s="120"/>
      <c r="C238" s="194"/>
      <c r="D238" s="194"/>
      <c r="E238" s="194"/>
      <c r="F238" s="194"/>
      <c r="G238" s="194"/>
    </row>
    <row r="239" spans="2:7" x14ac:dyDescent="0.3">
      <c r="B239" s="120"/>
      <c r="C239" s="194"/>
      <c r="D239" s="194"/>
      <c r="E239" s="194"/>
      <c r="F239" s="194"/>
      <c r="G239" s="194"/>
    </row>
    <row r="240" spans="2:7" x14ac:dyDescent="0.3">
      <c r="B240" s="120"/>
      <c r="C240" s="194"/>
      <c r="D240" s="194"/>
      <c r="E240" s="194"/>
      <c r="F240" s="194"/>
      <c r="G240" s="194"/>
    </row>
    <row r="241" spans="2:7" x14ac:dyDescent="0.3">
      <c r="B241" s="120"/>
      <c r="C241" s="194"/>
      <c r="D241" s="194"/>
      <c r="E241" s="194"/>
      <c r="F241" s="194"/>
      <c r="G241" s="194"/>
    </row>
    <row r="242" spans="2:7" x14ac:dyDescent="0.3">
      <c r="B242" s="120"/>
      <c r="C242" s="194"/>
      <c r="D242" s="194"/>
      <c r="E242" s="194"/>
      <c r="F242" s="194"/>
      <c r="G242" s="194"/>
    </row>
    <row r="243" spans="2:7" x14ac:dyDescent="0.3">
      <c r="B243" s="120"/>
      <c r="C243" s="194"/>
      <c r="D243" s="194"/>
      <c r="E243" s="194"/>
      <c r="F243" s="194"/>
      <c r="G243" s="194"/>
    </row>
    <row r="244" spans="2:7" x14ac:dyDescent="0.3">
      <c r="B244" s="120"/>
      <c r="C244" s="194"/>
      <c r="D244" s="194"/>
      <c r="E244" s="194"/>
      <c r="F244" s="194"/>
      <c r="G244" s="194"/>
    </row>
    <row r="245" spans="2:7" x14ac:dyDescent="0.3">
      <c r="B245" s="120"/>
      <c r="C245" s="194"/>
      <c r="D245" s="194"/>
      <c r="E245" s="194"/>
      <c r="F245" s="194"/>
      <c r="G245" s="194"/>
    </row>
    <row r="246" spans="2:7" x14ac:dyDescent="0.3">
      <c r="B246" s="120"/>
      <c r="C246" s="194"/>
      <c r="D246" s="194"/>
      <c r="E246" s="194"/>
      <c r="F246" s="194"/>
      <c r="G246" s="194"/>
    </row>
    <row r="247" spans="2:7" x14ac:dyDescent="0.3">
      <c r="B247" s="120"/>
      <c r="C247" s="194"/>
      <c r="D247" s="194"/>
      <c r="E247" s="194"/>
      <c r="F247" s="194"/>
      <c r="G247" s="194"/>
    </row>
    <row r="248" spans="2:7" x14ac:dyDescent="0.3">
      <c r="B248" s="120"/>
      <c r="C248" s="194"/>
      <c r="D248" s="194"/>
      <c r="E248" s="194"/>
      <c r="F248" s="194"/>
      <c r="G248" s="194"/>
    </row>
    <row r="249" spans="2:7" x14ac:dyDescent="0.3">
      <c r="B249" s="120"/>
      <c r="C249" s="194"/>
      <c r="D249" s="194"/>
      <c r="E249" s="194"/>
      <c r="F249" s="194"/>
      <c r="G249" s="194"/>
    </row>
    <row r="250" spans="2:7" x14ac:dyDescent="0.3">
      <c r="B250" s="120"/>
      <c r="C250" s="194"/>
      <c r="D250" s="194"/>
      <c r="E250" s="194"/>
      <c r="F250" s="194"/>
      <c r="G250" s="194"/>
    </row>
    <row r="251" spans="2:7" x14ac:dyDescent="0.3">
      <c r="B251" s="120"/>
      <c r="C251" s="194"/>
      <c r="D251" s="194"/>
      <c r="E251" s="194"/>
      <c r="F251" s="194"/>
      <c r="G251" s="194"/>
    </row>
    <row r="252" spans="2:7" x14ac:dyDescent="0.3">
      <c r="B252" s="120"/>
      <c r="C252" s="194"/>
      <c r="D252" s="194"/>
      <c r="E252" s="194"/>
      <c r="F252" s="194"/>
      <c r="G252" s="194"/>
    </row>
    <row r="253" spans="2:7" x14ac:dyDescent="0.3">
      <c r="B253" s="120"/>
      <c r="C253" s="194"/>
      <c r="D253" s="194"/>
      <c r="E253" s="194"/>
      <c r="F253" s="194"/>
      <c r="G253" s="194"/>
    </row>
    <row r="254" spans="2:7" x14ac:dyDescent="0.3">
      <c r="B254" s="120"/>
      <c r="C254" s="194"/>
      <c r="D254" s="194"/>
      <c r="E254" s="194"/>
      <c r="F254" s="194"/>
      <c r="G254" s="194"/>
    </row>
    <row r="255" spans="2:7" x14ac:dyDescent="0.3">
      <c r="B255" s="120"/>
      <c r="C255" s="194"/>
      <c r="D255" s="194"/>
      <c r="E255" s="194"/>
      <c r="F255" s="194"/>
      <c r="G255" s="194"/>
    </row>
    <row r="256" spans="2:7" x14ac:dyDescent="0.3">
      <c r="B256" s="120"/>
      <c r="C256" s="194"/>
      <c r="D256" s="194"/>
      <c r="E256" s="194"/>
      <c r="F256" s="194"/>
      <c r="G256" s="194"/>
    </row>
    <row r="257" spans="2:7" x14ac:dyDescent="0.3">
      <c r="B257" s="120"/>
      <c r="C257" s="194"/>
      <c r="D257" s="194"/>
      <c r="E257" s="194"/>
      <c r="F257" s="194"/>
      <c r="G257" s="194"/>
    </row>
    <row r="258" spans="2:7" x14ac:dyDescent="0.3">
      <c r="B258" s="120"/>
      <c r="C258" s="194"/>
      <c r="D258" s="194"/>
      <c r="E258" s="194"/>
      <c r="F258" s="194"/>
      <c r="G258" s="194"/>
    </row>
    <row r="259" spans="2:7" x14ac:dyDescent="0.3">
      <c r="B259" s="120"/>
      <c r="C259" s="194"/>
      <c r="D259" s="194"/>
      <c r="E259" s="194"/>
      <c r="F259" s="194"/>
      <c r="G259" s="194"/>
    </row>
    <row r="260" spans="2:7" x14ac:dyDescent="0.3">
      <c r="B260" s="120"/>
      <c r="C260" s="194"/>
      <c r="D260" s="194"/>
      <c r="E260" s="194"/>
      <c r="F260" s="194"/>
      <c r="G260" s="194"/>
    </row>
    <row r="261" spans="2:7" x14ac:dyDescent="0.3">
      <c r="B261" s="120"/>
      <c r="C261" s="194"/>
      <c r="D261" s="194"/>
      <c r="E261" s="194"/>
      <c r="F261" s="194"/>
      <c r="G261" s="194"/>
    </row>
    <row r="262" spans="2:7" x14ac:dyDescent="0.3">
      <c r="B262" s="120"/>
      <c r="C262" s="194"/>
      <c r="D262" s="194"/>
      <c r="E262" s="194"/>
      <c r="F262" s="194"/>
      <c r="G262" s="194"/>
    </row>
    <row r="263" spans="2:7" x14ac:dyDescent="0.3">
      <c r="B263" s="120"/>
      <c r="C263" s="194"/>
      <c r="D263" s="194"/>
      <c r="E263" s="194"/>
      <c r="F263" s="194"/>
      <c r="G263" s="194"/>
    </row>
    <row r="264" spans="2:7" x14ac:dyDescent="0.3">
      <c r="B264" s="120"/>
      <c r="C264" s="194"/>
      <c r="D264" s="194"/>
      <c r="E264" s="194"/>
      <c r="F264" s="194"/>
      <c r="G264" s="194"/>
    </row>
    <row r="265" spans="2:7" x14ac:dyDescent="0.3">
      <c r="B265" s="120"/>
      <c r="C265" s="194"/>
      <c r="D265" s="194"/>
      <c r="E265" s="194"/>
      <c r="F265" s="194"/>
      <c r="G265" s="194"/>
    </row>
    <row r="266" spans="2:7" x14ac:dyDescent="0.3">
      <c r="B266" s="120"/>
      <c r="C266" s="194"/>
      <c r="D266" s="194"/>
      <c r="E266" s="194"/>
      <c r="F266" s="194"/>
      <c r="G266" s="194"/>
    </row>
    <row r="267" spans="2:7" x14ac:dyDescent="0.3">
      <c r="B267" s="120"/>
      <c r="C267" s="194"/>
      <c r="D267" s="194"/>
      <c r="E267" s="194"/>
      <c r="F267" s="194"/>
      <c r="G267" s="194"/>
    </row>
    <row r="268" spans="2:7" x14ac:dyDescent="0.3">
      <c r="B268" s="120"/>
      <c r="C268" s="194"/>
      <c r="D268" s="194"/>
      <c r="E268" s="194"/>
      <c r="F268" s="194"/>
      <c r="G268" s="194"/>
    </row>
    <row r="269" spans="2:7" x14ac:dyDescent="0.3">
      <c r="B269" s="120"/>
      <c r="C269" s="194"/>
      <c r="D269" s="194"/>
      <c r="E269" s="194"/>
      <c r="F269" s="194"/>
      <c r="G269" s="194"/>
    </row>
    <row r="270" spans="2:7" x14ac:dyDescent="0.3">
      <c r="B270" s="120"/>
      <c r="C270" s="194"/>
      <c r="D270" s="194"/>
      <c r="E270" s="194"/>
      <c r="F270" s="194"/>
      <c r="G270" s="194"/>
    </row>
    <row r="271" spans="2:7" x14ac:dyDescent="0.3">
      <c r="B271" s="120"/>
      <c r="C271" s="194"/>
      <c r="D271" s="194"/>
      <c r="E271" s="194"/>
      <c r="F271" s="194"/>
      <c r="G271" s="194"/>
    </row>
    <row r="272" spans="2:7" x14ac:dyDescent="0.3">
      <c r="B272" s="120"/>
      <c r="C272" s="194"/>
      <c r="D272" s="194"/>
      <c r="E272" s="194"/>
      <c r="F272" s="194"/>
      <c r="G272" s="194"/>
    </row>
    <row r="273" spans="2:7" x14ac:dyDescent="0.3">
      <c r="B273" s="120"/>
      <c r="C273" s="194"/>
      <c r="D273" s="194"/>
      <c r="E273" s="194"/>
      <c r="F273" s="194"/>
      <c r="G273" s="194"/>
    </row>
    <row r="274" spans="2:7" x14ac:dyDescent="0.3">
      <c r="B274" s="120"/>
      <c r="C274" s="194"/>
      <c r="D274" s="194"/>
      <c r="E274" s="194"/>
      <c r="F274" s="194"/>
      <c r="G274" s="194"/>
    </row>
    <row r="275" spans="2:7" x14ac:dyDescent="0.3">
      <c r="B275" s="120"/>
      <c r="C275" s="194"/>
      <c r="D275" s="194"/>
      <c r="E275" s="194"/>
      <c r="F275" s="194"/>
      <c r="G275" s="194"/>
    </row>
    <row r="276" spans="2:7" x14ac:dyDescent="0.3">
      <c r="B276" s="120"/>
      <c r="C276" s="194"/>
      <c r="D276" s="194"/>
      <c r="E276" s="194"/>
      <c r="F276" s="194"/>
      <c r="G276" s="194"/>
    </row>
    <row r="277" spans="2:7" x14ac:dyDescent="0.3">
      <c r="B277" s="120"/>
      <c r="C277" s="194"/>
      <c r="D277" s="194"/>
      <c r="E277" s="194"/>
      <c r="F277" s="194"/>
      <c r="G277" s="194"/>
    </row>
    <row r="278" spans="2:7" x14ac:dyDescent="0.3">
      <c r="B278" s="120"/>
      <c r="C278" s="194"/>
      <c r="D278" s="194"/>
      <c r="E278" s="194"/>
      <c r="F278" s="194"/>
      <c r="G278" s="194"/>
    </row>
    <row r="279" spans="2:7" x14ac:dyDescent="0.3">
      <c r="B279" s="120"/>
      <c r="C279" s="194"/>
      <c r="D279" s="194"/>
      <c r="E279" s="194"/>
      <c r="F279" s="194"/>
      <c r="G279" s="194"/>
    </row>
    <row r="280" spans="2:7" x14ac:dyDescent="0.3">
      <c r="B280" s="120"/>
      <c r="C280" s="194"/>
      <c r="D280" s="194"/>
      <c r="E280" s="194"/>
      <c r="F280" s="194"/>
      <c r="G280" s="194"/>
    </row>
    <row r="281" spans="2:7" x14ac:dyDescent="0.3">
      <c r="B281" s="120"/>
      <c r="C281" s="194"/>
      <c r="D281" s="194"/>
      <c r="E281" s="194"/>
      <c r="F281" s="194"/>
      <c r="G281" s="194"/>
    </row>
    <row r="282" spans="2:7" x14ac:dyDescent="0.3">
      <c r="B282" s="120"/>
      <c r="C282" s="194"/>
      <c r="D282" s="194"/>
      <c r="E282" s="194"/>
      <c r="F282" s="194"/>
      <c r="G282" s="194"/>
    </row>
    <row r="283" spans="2:7" x14ac:dyDescent="0.3">
      <c r="B283" s="120"/>
      <c r="C283" s="194"/>
      <c r="D283" s="194"/>
      <c r="E283" s="194"/>
      <c r="F283" s="194"/>
      <c r="G283" s="194"/>
    </row>
    <row r="284" spans="2:7" x14ac:dyDescent="0.3">
      <c r="B284" s="120"/>
      <c r="C284" s="194"/>
      <c r="D284" s="194"/>
      <c r="E284" s="194"/>
      <c r="F284" s="194"/>
      <c r="G284" s="194"/>
    </row>
    <row r="285" spans="2:7" x14ac:dyDescent="0.3">
      <c r="B285" s="120"/>
      <c r="C285" s="194"/>
      <c r="D285" s="194"/>
      <c r="E285" s="194"/>
      <c r="F285" s="194"/>
      <c r="G285" s="194"/>
    </row>
    <row r="286" spans="2:7" x14ac:dyDescent="0.3">
      <c r="B286" s="120"/>
      <c r="C286" s="194"/>
      <c r="D286" s="194"/>
      <c r="E286" s="194"/>
      <c r="F286" s="194"/>
      <c r="G286" s="194"/>
    </row>
    <row r="287" spans="2:7" x14ac:dyDescent="0.3">
      <c r="B287" s="120"/>
      <c r="C287" s="194"/>
      <c r="D287" s="194"/>
      <c r="E287" s="194"/>
      <c r="F287" s="194"/>
      <c r="G287" s="194"/>
    </row>
    <row r="288" spans="2:7" x14ac:dyDescent="0.3">
      <c r="B288" s="120"/>
      <c r="C288" s="194"/>
      <c r="D288" s="194"/>
      <c r="E288" s="194"/>
      <c r="F288" s="194"/>
      <c r="G288" s="194"/>
    </row>
    <row r="289" spans="2:7" x14ac:dyDescent="0.3">
      <c r="B289" s="120"/>
      <c r="C289" s="194"/>
      <c r="D289" s="194"/>
      <c r="E289" s="194"/>
      <c r="F289" s="194"/>
      <c r="G289" s="194"/>
    </row>
    <row r="290" spans="2:7" x14ac:dyDescent="0.3">
      <c r="B290" s="120"/>
      <c r="C290" s="194"/>
      <c r="D290" s="194"/>
      <c r="E290" s="194"/>
      <c r="F290" s="194"/>
      <c r="G290" s="194"/>
    </row>
    <row r="291" spans="2:7" x14ac:dyDescent="0.3">
      <c r="B291" s="120"/>
      <c r="C291" s="194"/>
      <c r="D291" s="194"/>
      <c r="E291" s="194"/>
      <c r="F291" s="194"/>
      <c r="G291" s="194"/>
    </row>
    <row r="292" spans="2:7" x14ac:dyDescent="0.3">
      <c r="B292" s="120"/>
      <c r="C292" s="194"/>
      <c r="D292" s="194"/>
      <c r="E292" s="194"/>
      <c r="F292" s="194"/>
      <c r="G292" s="194"/>
    </row>
    <row r="293" spans="2:7" x14ac:dyDescent="0.3">
      <c r="B293" s="120"/>
      <c r="C293" s="194"/>
      <c r="D293" s="194"/>
      <c r="E293" s="194"/>
      <c r="F293" s="194"/>
      <c r="G293" s="194"/>
    </row>
    <row r="294" spans="2:7" x14ac:dyDescent="0.3">
      <c r="B294" s="120"/>
      <c r="C294" s="194"/>
      <c r="D294" s="194"/>
      <c r="E294" s="194"/>
      <c r="F294" s="194"/>
      <c r="G294" s="194"/>
    </row>
    <row r="295" spans="2:7" x14ac:dyDescent="0.3">
      <c r="B295" s="120"/>
      <c r="C295" s="194"/>
      <c r="D295" s="194"/>
      <c r="E295" s="194"/>
      <c r="F295" s="194"/>
      <c r="G295" s="194"/>
    </row>
    <row r="296" spans="2:7" x14ac:dyDescent="0.3">
      <c r="B296" s="120"/>
      <c r="C296" s="194"/>
      <c r="D296" s="194"/>
      <c r="E296" s="194"/>
      <c r="F296" s="194"/>
      <c r="G296" s="194"/>
    </row>
    <row r="297" spans="2:7" x14ac:dyDescent="0.3">
      <c r="B297" s="120"/>
      <c r="C297" s="194"/>
      <c r="D297" s="194"/>
      <c r="E297" s="194"/>
      <c r="F297" s="194"/>
      <c r="G297" s="194"/>
    </row>
    <row r="298" spans="2:7" x14ac:dyDescent="0.3">
      <c r="B298" s="120"/>
      <c r="C298" s="194"/>
      <c r="D298" s="194"/>
      <c r="E298" s="194"/>
      <c r="F298" s="194"/>
      <c r="G298" s="194"/>
    </row>
    <row r="299" spans="2:7" x14ac:dyDescent="0.3">
      <c r="B299" s="120"/>
      <c r="C299" s="194"/>
      <c r="D299" s="194"/>
      <c r="E299" s="194"/>
      <c r="F299" s="194"/>
      <c r="G299" s="194"/>
    </row>
    <row r="300" spans="2:7" x14ac:dyDescent="0.3">
      <c r="B300" s="120"/>
      <c r="C300" s="194"/>
      <c r="D300" s="194"/>
      <c r="E300" s="194"/>
      <c r="F300" s="194"/>
      <c r="G300" s="194"/>
    </row>
    <row r="301" spans="2:7" x14ac:dyDescent="0.3">
      <c r="B301" s="120"/>
      <c r="C301" s="194"/>
      <c r="D301" s="194"/>
      <c r="E301" s="194"/>
      <c r="F301" s="194"/>
      <c r="G301" s="194"/>
    </row>
    <row r="302" spans="2:7" x14ac:dyDescent="0.3">
      <c r="B302" s="120"/>
      <c r="C302" s="194"/>
      <c r="D302" s="194"/>
      <c r="E302" s="194"/>
      <c r="F302" s="194"/>
      <c r="G302" s="194"/>
    </row>
    <row r="303" spans="2:7" x14ac:dyDescent="0.3">
      <c r="B303" s="120"/>
      <c r="C303" s="194"/>
      <c r="D303" s="194"/>
      <c r="E303" s="194"/>
      <c r="F303" s="194"/>
      <c r="G303" s="194"/>
    </row>
    <row r="304" spans="2:7" x14ac:dyDescent="0.3">
      <c r="B304" s="120"/>
      <c r="C304" s="194"/>
      <c r="D304" s="194"/>
      <c r="E304" s="194"/>
      <c r="F304" s="194"/>
      <c r="G304" s="194"/>
    </row>
    <row r="305" spans="2:7" x14ac:dyDescent="0.3">
      <c r="B305" s="120"/>
      <c r="C305" s="194"/>
      <c r="D305" s="194"/>
      <c r="E305" s="194"/>
      <c r="F305" s="194"/>
      <c r="G305" s="194"/>
    </row>
    <row r="306" spans="2:7" x14ac:dyDescent="0.3">
      <c r="B306" s="120"/>
      <c r="C306" s="194"/>
      <c r="D306" s="194"/>
      <c r="E306" s="194"/>
      <c r="F306" s="194"/>
      <c r="G306" s="194"/>
    </row>
    <row r="307" spans="2:7" x14ac:dyDescent="0.3">
      <c r="B307" s="120"/>
      <c r="C307" s="194"/>
      <c r="D307" s="194"/>
      <c r="E307" s="194"/>
      <c r="F307" s="194"/>
      <c r="G307" s="194"/>
    </row>
    <row r="308" spans="2:7" x14ac:dyDescent="0.3">
      <c r="B308" s="120"/>
      <c r="C308" s="194"/>
      <c r="D308" s="194"/>
      <c r="E308" s="194"/>
      <c r="F308" s="194"/>
      <c r="G308" s="194"/>
    </row>
    <row r="309" spans="2:7" x14ac:dyDescent="0.3">
      <c r="B309" s="120"/>
      <c r="C309" s="194"/>
      <c r="D309" s="194"/>
      <c r="E309" s="194"/>
      <c r="F309" s="194"/>
      <c r="G309" s="194"/>
    </row>
    <row r="310" spans="2:7" x14ac:dyDescent="0.3">
      <c r="B310" s="120"/>
      <c r="C310" s="194"/>
      <c r="D310" s="194"/>
      <c r="E310" s="194"/>
      <c r="F310" s="194"/>
      <c r="G310" s="194"/>
    </row>
    <row r="311" spans="2:7" x14ac:dyDescent="0.3">
      <c r="B311" s="120"/>
      <c r="C311" s="194"/>
      <c r="D311" s="194"/>
      <c r="E311" s="194"/>
      <c r="F311" s="194"/>
      <c r="G311" s="194"/>
    </row>
    <row r="312" spans="2:7" x14ac:dyDescent="0.3">
      <c r="B312" s="120"/>
      <c r="C312" s="194"/>
      <c r="D312" s="194"/>
      <c r="E312" s="194"/>
      <c r="F312" s="194"/>
      <c r="G312" s="194"/>
    </row>
    <row r="313" spans="2:7" x14ac:dyDescent="0.3">
      <c r="B313" s="120"/>
      <c r="C313" s="194"/>
      <c r="D313" s="194"/>
      <c r="E313" s="194"/>
      <c r="F313" s="194"/>
      <c r="G313" s="194"/>
    </row>
    <row r="314" spans="2:7" x14ac:dyDescent="0.3">
      <c r="B314" s="120"/>
      <c r="C314" s="194"/>
      <c r="D314" s="194"/>
      <c r="E314" s="194"/>
      <c r="F314" s="194"/>
      <c r="G314" s="194"/>
    </row>
    <row r="315" spans="2:7" x14ac:dyDescent="0.3">
      <c r="B315" s="120"/>
      <c r="C315" s="194"/>
      <c r="D315" s="194"/>
      <c r="E315" s="194"/>
      <c r="F315" s="194"/>
      <c r="G315" s="194"/>
    </row>
    <row r="316" spans="2:7" x14ac:dyDescent="0.3">
      <c r="B316" s="120"/>
      <c r="C316" s="194"/>
      <c r="D316" s="194"/>
      <c r="E316" s="194"/>
      <c r="F316" s="194"/>
      <c r="G316" s="194"/>
    </row>
    <row r="317" spans="2:7" x14ac:dyDescent="0.3">
      <c r="B317" s="120"/>
      <c r="C317" s="194"/>
      <c r="D317" s="194"/>
      <c r="E317" s="194"/>
      <c r="F317" s="194"/>
      <c r="G317" s="194"/>
    </row>
    <row r="318" spans="2:7" x14ac:dyDescent="0.3">
      <c r="B318" s="120"/>
      <c r="C318" s="194"/>
      <c r="D318" s="194"/>
      <c r="E318" s="194"/>
      <c r="F318" s="194"/>
      <c r="G318" s="194"/>
    </row>
    <row r="319" spans="2:7" x14ac:dyDescent="0.3">
      <c r="B319" s="120"/>
      <c r="C319" s="194"/>
      <c r="D319" s="194"/>
      <c r="E319" s="194"/>
      <c r="F319" s="194"/>
      <c r="G319" s="194"/>
    </row>
    <row r="320" spans="2:7" x14ac:dyDescent="0.3">
      <c r="B320" s="120"/>
      <c r="C320" s="194"/>
      <c r="D320" s="194"/>
      <c r="E320" s="194"/>
      <c r="F320" s="194"/>
      <c r="G320" s="194"/>
    </row>
    <row r="321" spans="2:7" x14ac:dyDescent="0.3">
      <c r="B321" s="120"/>
      <c r="C321" s="194"/>
      <c r="D321" s="194"/>
      <c r="E321" s="194"/>
      <c r="F321" s="194"/>
      <c r="G321" s="194"/>
    </row>
    <row r="322" spans="2:7" x14ac:dyDescent="0.3">
      <c r="B322" s="120"/>
      <c r="C322" s="194"/>
      <c r="D322" s="194"/>
      <c r="E322" s="194"/>
      <c r="F322" s="194"/>
      <c r="G322" s="194"/>
    </row>
    <row r="323" spans="2:7" x14ac:dyDescent="0.3">
      <c r="B323" s="120"/>
      <c r="C323" s="194"/>
      <c r="D323" s="194"/>
      <c r="E323" s="194"/>
      <c r="F323" s="194"/>
      <c r="G323" s="194"/>
    </row>
    <row r="324" spans="2:7" x14ac:dyDescent="0.3">
      <c r="B324" s="120"/>
      <c r="C324" s="194"/>
      <c r="D324" s="194"/>
      <c r="E324" s="194"/>
      <c r="F324" s="194"/>
      <c r="G324" s="194"/>
    </row>
    <row r="325" spans="2:7" x14ac:dyDescent="0.3">
      <c r="B325" s="120"/>
      <c r="C325" s="194"/>
      <c r="D325" s="194"/>
      <c r="E325" s="194"/>
      <c r="F325" s="194"/>
      <c r="G325" s="194"/>
    </row>
    <row r="326" spans="2:7" x14ac:dyDescent="0.3">
      <c r="B326" s="120"/>
      <c r="C326" s="194"/>
      <c r="D326" s="194"/>
      <c r="E326" s="194"/>
      <c r="F326" s="194"/>
      <c r="G326" s="194"/>
    </row>
    <row r="327" spans="2:7" x14ac:dyDescent="0.3">
      <c r="B327" s="120"/>
      <c r="C327" s="194"/>
      <c r="D327" s="194"/>
      <c r="E327" s="194"/>
      <c r="F327" s="194"/>
      <c r="G327" s="194"/>
    </row>
    <row r="328" spans="2:7" x14ac:dyDescent="0.3">
      <c r="B328" s="120"/>
      <c r="C328" s="194"/>
      <c r="D328" s="194"/>
      <c r="E328" s="194"/>
      <c r="F328" s="194"/>
      <c r="G328" s="194"/>
    </row>
    <row r="329" spans="2:7" x14ac:dyDescent="0.3">
      <c r="B329" s="120"/>
      <c r="C329" s="194"/>
      <c r="D329" s="194"/>
      <c r="E329" s="194"/>
      <c r="F329" s="194"/>
      <c r="G329" s="194"/>
    </row>
    <row r="330" spans="2:7" x14ac:dyDescent="0.3">
      <c r="B330" s="120"/>
      <c r="C330" s="194"/>
      <c r="D330" s="194"/>
      <c r="E330" s="194"/>
      <c r="F330" s="194"/>
      <c r="G330" s="194"/>
    </row>
    <row r="331" spans="2:7" x14ac:dyDescent="0.3">
      <c r="B331" s="120"/>
      <c r="C331" s="194"/>
      <c r="D331" s="194"/>
      <c r="E331" s="194"/>
      <c r="F331" s="194"/>
      <c r="G331" s="194"/>
    </row>
    <row r="332" spans="2:7" x14ac:dyDescent="0.3">
      <c r="B332" s="120"/>
      <c r="C332" s="194"/>
      <c r="D332" s="194"/>
      <c r="E332" s="194"/>
      <c r="F332" s="194"/>
      <c r="G332" s="194"/>
    </row>
    <row r="333" spans="2:7" x14ac:dyDescent="0.3">
      <c r="B333" s="120"/>
      <c r="C333" s="194"/>
      <c r="D333" s="194"/>
      <c r="E333" s="194"/>
      <c r="F333" s="194"/>
      <c r="G333" s="194"/>
    </row>
    <row r="334" spans="2:7" x14ac:dyDescent="0.3">
      <c r="B334" s="120"/>
      <c r="C334" s="194"/>
      <c r="D334" s="194"/>
      <c r="E334" s="194"/>
      <c r="F334" s="194"/>
      <c r="G334" s="194"/>
    </row>
    <row r="335" spans="2:7" x14ac:dyDescent="0.3">
      <c r="B335" s="120"/>
      <c r="C335" s="194"/>
      <c r="D335" s="194"/>
      <c r="E335" s="194"/>
      <c r="F335" s="194"/>
      <c r="G335" s="194"/>
    </row>
    <row r="336" spans="2:7" x14ac:dyDescent="0.3">
      <c r="B336" s="120"/>
      <c r="C336" s="194"/>
      <c r="D336" s="194"/>
      <c r="E336" s="194"/>
      <c r="F336" s="194"/>
      <c r="G336" s="194"/>
    </row>
    <row r="337" spans="2:7" x14ac:dyDescent="0.3">
      <c r="B337" s="120"/>
      <c r="C337" s="194"/>
      <c r="D337" s="194"/>
      <c r="E337" s="194"/>
      <c r="F337" s="194"/>
      <c r="G337" s="194"/>
    </row>
    <row r="338" spans="2:7" x14ac:dyDescent="0.3">
      <c r="B338" s="120"/>
      <c r="C338" s="194"/>
      <c r="D338" s="194"/>
      <c r="E338" s="194"/>
      <c r="F338" s="194"/>
      <c r="G338" s="194"/>
    </row>
    <row r="339" spans="2:7" x14ac:dyDescent="0.3">
      <c r="B339" s="120"/>
      <c r="C339" s="194"/>
      <c r="D339" s="194"/>
      <c r="E339" s="194"/>
      <c r="F339" s="194"/>
      <c r="G339" s="194"/>
    </row>
    <row r="340" spans="2:7" x14ac:dyDescent="0.3">
      <c r="B340" s="120"/>
      <c r="C340" s="194"/>
      <c r="D340" s="194"/>
      <c r="E340" s="194"/>
      <c r="F340" s="194"/>
      <c r="G340" s="194"/>
    </row>
    <row r="341" spans="2:7" x14ac:dyDescent="0.3">
      <c r="B341" s="120"/>
      <c r="C341" s="194"/>
      <c r="D341" s="194"/>
      <c r="E341" s="194"/>
      <c r="F341" s="194"/>
      <c r="G341" s="194"/>
    </row>
    <row r="342" spans="2:7" x14ac:dyDescent="0.3">
      <c r="B342" s="120"/>
      <c r="C342" s="194"/>
      <c r="D342" s="194"/>
      <c r="E342" s="194"/>
      <c r="F342" s="194"/>
      <c r="G342" s="194"/>
    </row>
    <row r="343" spans="2:7" x14ac:dyDescent="0.3">
      <c r="B343" s="120"/>
      <c r="C343" s="194"/>
      <c r="D343" s="194"/>
      <c r="E343" s="194"/>
      <c r="F343" s="194"/>
      <c r="G343" s="194"/>
    </row>
    <row r="344" spans="2:7" x14ac:dyDescent="0.3">
      <c r="B344" s="120"/>
      <c r="C344" s="194"/>
      <c r="D344" s="194"/>
      <c r="E344" s="194"/>
      <c r="F344" s="194"/>
      <c r="G344" s="194"/>
    </row>
    <row r="345" spans="2:7" x14ac:dyDescent="0.3">
      <c r="B345" s="120"/>
      <c r="C345" s="194"/>
      <c r="D345" s="194"/>
      <c r="E345" s="194"/>
      <c r="F345" s="194"/>
      <c r="G345" s="194"/>
    </row>
    <row r="346" spans="2:7" x14ac:dyDescent="0.3">
      <c r="B346" s="120"/>
      <c r="C346" s="194"/>
      <c r="D346" s="194"/>
      <c r="E346" s="194"/>
      <c r="F346" s="194"/>
      <c r="G346" s="194"/>
    </row>
    <row r="347" spans="2:7" x14ac:dyDescent="0.3">
      <c r="B347" s="120"/>
      <c r="C347" s="194"/>
      <c r="D347" s="194"/>
      <c r="E347" s="194"/>
      <c r="F347" s="194"/>
      <c r="G347" s="194"/>
    </row>
    <row r="348" spans="2:7" x14ac:dyDescent="0.3">
      <c r="B348" s="120"/>
      <c r="C348" s="194"/>
      <c r="D348" s="194"/>
      <c r="E348" s="194"/>
      <c r="F348" s="194"/>
      <c r="G348" s="194"/>
    </row>
    <row r="349" spans="2:7" x14ac:dyDescent="0.3">
      <c r="B349" s="120"/>
      <c r="C349" s="194"/>
      <c r="D349" s="194"/>
      <c r="E349" s="194"/>
      <c r="F349" s="194"/>
      <c r="G349" s="194"/>
    </row>
    <row r="350" spans="2:7" x14ac:dyDescent="0.3">
      <c r="B350" s="120"/>
      <c r="C350" s="194"/>
      <c r="D350" s="194"/>
      <c r="E350" s="194"/>
      <c r="F350" s="194"/>
      <c r="G350" s="194"/>
    </row>
    <row r="351" spans="2:7" x14ac:dyDescent="0.3">
      <c r="B351" s="120"/>
      <c r="C351" s="194"/>
      <c r="D351" s="194"/>
      <c r="E351" s="194"/>
      <c r="F351" s="194"/>
      <c r="G351" s="194"/>
    </row>
    <row r="352" spans="2:7" x14ac:dyDescent="0.3">
      <c r="B352" s="120"/>
      <c r="C352" s="194"/>
      <c r="D352" s="194"/>
      <c r="E352" s="194"/>
      <c r="F352" s="194"/>
      <c r="G352" s="194"/>
    </row>
    <row r="353" spans="2:7" x14ac:dyDescent="0.3">
      <c r="B353" s="120"/>
      <c r="C353" s="194"/>
      <c r="D353" s="194"/>
      <c r="E353" s="194"/>
      <c r="F353" s="194"/>
      <c r="G353" s="194"/>
    </row>
    <row r="354" spans="2:7" x14ac:dyDescent="0.3">
      <c r="B354" s="120"/>
      <c r="C354" s="194"/>
      <c r="D354" s="194"/>
      <c r="E354" s="194"/>
      <c r="F354" s="194"/>
      <c r="G354" s="194"/>
    </row>
    <row r="355" spans="2:7" x14ac:dyDescent="0.3">
      <c r="B355" s="120"/>
      <c r="C355" s="194"/>
      <c r="D355" s="194"/>
      <c r="E355" s="194"/>
      <c r="F355" s="194"/>
      <c r="G355" s="194"/>
    </row>
    <row r="356" spans="2:7" x14ac:dyDescent="0.3">
      <c r="B356" s="120"/>
      <c r="C356" s="194"/>
      <c r="D356" s="194"/>
      <c r="E356" s="194"/>
      <c r="F356" s="194"/>
      <c r="G356" s="194"/>
    </row>
    <row r="357" spans="2:7" x14ac:dyDescent="0.3">
      <c r="B357" s="120"/>
      <c r="C357" s="194"/>
      <c r="D357" s="194"/>
      <c r="E357" s="194"/>
      <c r="F357" s="194"/>
      <c r="G357" s="194"/>
    </row>
    <row r="358" spans="2:7" x14ac:dyDescent="0.3">
      <c r="B358" s="120"/>
      <c r="C358" s="194"/>
      <c r="D358" s="194"/>
      <c r="E358" s="194"/>
      <c r="F358" s="194"/>
      <c r="G358" s="194"/>
    </row>
    <row r="359" spans="2:7" x14ac:dyDescent="0.3">
      <c r="B359" s="120"/>
      <c r="C359" s="194"/>
      <c r="D359" s="194"/>
      <c r="E359" s="194"/>
      <c r="F359" s="194"/>
      <c r="G359" s="194"/>
    </row>
    <row r="360" spans="2:7" x14ac:dyDescent="0.3">
      <c r="B360" s="120"/>
      <c r="C360" s="194"/>
      <c r="D360" s="194"/>
      <c r="E360" s="194"/>
      <c r="F360" s="194"/>
      <c r="G360" s="194"/>
    </row>
    <row r="361" spans="2:7" x14ac:dyDescent="0.3">
      <c r="B361" s="120"/>
      <c r="C361" s="194"/>
      <c r="D361" s="194"/>
      <c r="E361" s="194"/>
      <c r="F361" s="194"/>
      <c r="G361" s="194"/>
    </row>
    <row r="362" spans="2:7" x14ac:dyDescent="0.3">
      <c r="B362" s="120"/>
      <c r="C362" s="194"/>
      <c r="D362" s="194"/>
      <c r="E362" s="194"/>
      <c r="F362" s="194"/>
      <c r="G362" s="194"/>
    </row>
    <row r="363" spans="2:7" x14ac:dyDescent="0.3">
      <c r="B363" s="120"/>
      <c r="C363" s="194"/>
      <c r="D363" s="194"/>
      <c r="E363" s="194"/>
      <c r="F363" s="194"/>
      <c r="G363" s="194"/>
    </row>
    <row r="364" spans="2:7" x14ac:dyDescent="0.3">
      <c r="B364" s="120"/>
      <c r="C364" s="194"/>
      <c r="D364" s="194"/>
      <c r="E364" s="194"/>
      <c r="F364" s="194"/>
      <c r="G364" s="194"/>
    </row>
    <row r="365" spans="2:7" x14ac:dyDescent="0.3">
      <c r="B365" s="120"/>
      <c r="C365" s="194"/>
      <c r="D365" s="194"/>
      <c r="E365" s="194"/>
      <c r="F365" s="194"/>
      <c r="G365" s="194"/>
    </row>
    <row r="366" spans="2:7" x14ac:dyDescent="0.3">
      <c r="B366" s="120"/>
      <c r="C366" s="194"/>
      <c r="D366" s="194"/>
      <c r="E366" s="194"/>
      <c r="F366" s="194"/>
      <c r="G366" s="194"/>
    </row>
    <row r="367" spans="2:7" x14ac:dyDescent="0.3">
      <c r="B367" s="120"/>
      <c r="C367" s="194"/>
      <c r="D367" s="194"/>
      <c r="E367" s="194"/>
      <c r="F367" s="194"/>
      <c r="G367" s="194"/>
    </row>
    <row r="368" spans="2:7" x14ac:dyDescent="0.3">
      <c r="B368" s="120"/>
      <c r="C368" s="194"/>
      <c r="D368" s="194"/>
      <c r="E368" s="194"/>
      <c r="F368" s="194"/>
      <c r="G368" s="194"/>
    </row>
    <row r="369" spans="2:7" x14ac:dyDescent="0.3">
      <c r="B369" s="120"/>
      <c r="C369" s="194"/>
      <c r="D369" s="194"/>
      <c r="E369" s="194"/>
      <c r="F369" s="194"/>
      <c r="G369" s="194"/>
    </row>
    <row r="370" spans="2:7" x14ac:dyDescent="0.3">
      <c r="B370" s="120"/>
      <c r="C370" s="194"/>
      <c r="D370" s="194"/>
      <c r="E370" s="194"/>
      <c r="F370" s="194"/>
      <c r="G370" s="194"/>
    </row>
    <row r="371" spans="2:7" x14ac:dyDescent="0.3">
      <c r="B371" s="120"/>
      <c r="C371" s="194"/>
      <c r="D371" s="194"/>
      <c r="E371" s="194"/>
      <c r="F371" s="194"/>
      <c r="G371" s="194"/>
    </row>
    <row r="372" spans="2:7" x14ac:dyDescent="0.3">
      <c r="B372" s="120"/>
      <c r="C372" s="194"/>
      <c r="D372" s="194"/>
      <c r="E372" s="194"/>
      <c r="F372" s="194"/>
      <c r="G372" s="194"/>
    </row>
    <row r="373" spans="2:7" x14ac:dyDescent="0.3">
      <c r="B373" s="120"/>
      <c r="C373" s="194"/>
      <c r="D373" s="194"/>
      <c r="E373" s="194"/>
      <c r="F373" s="194"/>
      <c r="G373" s="194"/>
    </row>
    <row r="374" spans="2:7" x14ac:dyDescent="0.3">
      <c r="B374" s="120"/>
      <c r="C374" s="194"/>
      <c r="D374" s="194"/>
      <c r="E374" s="194"/>
      <c r="F374" s="194"/>
      <c r="G374" s="194"/>
    </row>
    <row r="375" spans="2:7" x14ac:dyDescent="0.3">
      <c r="B375" s="120"/>
      <c r="C375" s="194"/>
      <c r="D375" s="194"/>
      <c r="E375" s="194"/>
      <c r="F375" s="194"/>
      <c r="G375" s="194"/>
    </row>
    <row r="376" spans="2:7" x14ac:dyDescent="0.3">
      <c r="B376" s="120"/>
      <c r="C376" s="194"/>
      <c r="D376" s="194"/>
      <c r="E376" s="194"/>
      <c r="F376" s="194"/>
      <c r="G376" s="194"/>
    </row>
    <row r="377" spans="2:7" x14ac:dyDescent="0.3">
      <c r="B377" s="120"/>
      <c r="C377" s="194"/>
      <c r="D377" s="194"/>
      <c r="E377" s="194"/>
      <c r="F377" s="194"/>
      <c r="G377" s="194"/>
    </row>
    <row r="378" spans="2:7" x14ac:dyDescent="0.3">
      <c r="B378" s="120"/>
      <c r="C378" s="194"/>
      <c r="D378" s="194"/>
      <c r="E378" s="194"/>
      <c r="F378" s="194"/>
      <c r="G378" s="194"/>
    </row>
    <row r="379" spans="2:7" x14ac:dyDescent="0.3">
      <c r="B379" s="120"/>
      <c r="C379" s="194"/>
      <c r="D379" s="194"/>
      <c r="E379" s="194"/>
      <c r="F379" s="194"/>
      <c r="G379" s="194"/>
    </row>
    <row r="380" spans="2:7" x14ac:dyDescent="0.3">
      <c r="B380" s="120"/>
      <c r="C380" s="194"/>
      <c r="D380" s="194"/>
      <c r="E380" s="194"/>
      <c r="F380" s="194"/>
      <c r="G380" s="194"/>
    </row>
    <row r="381" spans="2:7" x14ac:dyDescent="0.3">
      <c r="B381" s="120"/>
      <c r="C381" s="194"/>
      <c r="D381" s="194"/>
      <c r="E381" s="194"/>
      <c r="F381" s="194"/>
      <c r="G381" s="194"/>
    </row>
    <row r="382" spans="2:7" x14ac:dyDescent="0.3">
      <c r="B382" s="120"/>
      <c r="C382" s="194"/>
      <c r="D382" s="194"/>
      <c r="E382" s="194"/>
      <c r="F382" s="194"/>
      <c r="G382" s="194"/>
    </row>
    <row r="383" spans="2:7" x14ac:dyDescent="0.3">
      <c r="B383" s="120"/>
      <c r="C383" s="194"/>
      <c r="D383" s="194"/>
      <c r="E383" s="194"/>
      <c r="F383" s="194"/>
      <c r="G383" s="194"/>
    </row>
    <row r="384" spans="2:7" x14ac:dyDescent="0.3">
      <c r="B384" s="120"/>
      <c r="C384" s="194"/>
      <c r="D384" s="194"/>
      <c r="E384" s="194"/>
      <c r="F384" s="194"/>
      <c r="G384" s="194"/>
    </row>
    <row r="385" spans="2:7" x14ac:dyDescent="0.3">
      <c r="B385" s="120"/>
      <c r="C385" s="194"/>
      <c r="D385" s="194"/>
      <c r="E385" s="194"/>
      <c r="F385" s="194"/>
      <c r="G385" s="194"/>
    </row>
    <row r="386" spans="2:7" x14ac:dyDescent="0.3">
      <c r="B386" s="120"/>
      <c r="C386" s="194"/>
      <c r="D386" s="194"/>
      <c r="E386" s="194"/>
      <c r="F386" s="194"/>
      <c r="G386" s="194"/>
    </row>
    <row r="387" spans="2:7" x14ac:dyDescent="0.3">
      <c r="B387" s="120"/>
      <c r="C387" s="194"/>
      <c r="D387" s="194"/>
      <c r="E387" s="194"/>
      <c r="F387" s="194"/>
      <c r="G387" s="194"/>
    </row>
    <row r="388" spans="2:7" x14ac:dyDescent="0.3">
      <c r="B388" s="120"/>
      <c r="C388" s="194"/>
      <c r="D388" s="194"/>
      <c r="E388" s="194"/>
      <c r="F388" s="194"/>
      <c r="G388" s="194"/>
    </row>
    <row r="389" spans="2:7" x14ac:dyDescent="0.3">
      <c r="B389" s="120"/>
      <c r="C389" s="194"/>
      <c r="D389" s="194"/>
      <c r="E389" s="194"/>
      <c r="F389" s="194"/>
      <c r="G389" s="194"/>
    </row>
    <row r="390" spans="2:7" x14ac:dyDescent="0.3">
      <c r="B390" s="120"/>
      <c r="C390" s="194"/>
      <c r="D390" s="194"/>
      <c r="E390" s="194"/>
      <c r="F390" s="194"/>
      <c r="G390" s="194"/>
    </row>
    <row r="391" spans="2:7" x14ac:dyDescent="0.3">
      <c r="B391" s="120"/>
      <c r="C391" s="194"/>
      <c r="D391" s="194"/>
      <c r="E391" s="194"/>
      <c r="F391" s="194"/>
      <c r="G391" s="194"/>
    </row>
    <row r="392" spans="2:7" x14ac:dyDescent="0.3">
      <c r="B392" s="120"/>
      <c r="C392" s="194"/>
      <c r="D392" s="194"/>
      <c r="E392" s="194"/>
      <c r="F392" s="194"/>
      <c r="G392" s="194"/>
    </row>
    <row r="393" spans="2:7" x14ac:dyDescent="0.3">
      <c r="B393" s="120"/>
      <c r="C393" s="194"/>
      <c r="D393" s="194"/>
      <c r="E393" s="194"/>
      <c r="F393" s="194"/>
      <c r="G393" s="194"/>
    </row>
    <row r="394" spans="2:7" x14ac:dyDescent="0.3">
      <c r="B394" s="120"/>
      <c r="C394" s="194"/>
      <c r="D394" s="194"/>
      <c r="E394" s="194"/>
      <c r="F394" s="194"/>
      <c r="G394" s="194"/>
    </row>
    <row r="395" spans="2:7" x14ac:dyDescent="0.3">
      <c r="B395" s="120"/>
      <c r="C395" s="194"/>
      <c r="D395" s="194"/>
      <c r="E395" s="194"/>
      <c r="F395" s="194"/>
      <c r="G395" s="194"/>
    </row>
    <row r="396" spans="2:7" x14ac:dyDescent="0.3">
      <c r="B396" s="120"/>
      <c r="C396" s="194"/>
      <c r="D396" s="194"/>
      <c r="E396" s="194"/>
      <c r="F396" s="194"/>
      <c r="G396" s="194"/>
    </row>
    <row r="397" spans="2:7" x14ac:dyDescent="0.3">
      <c r="B397" s="120"/>
      <c r="C397" s="194"/>
      <c r="D397" s="194"/>
      <c r="E397" s="194"/>
      <c r="F397" s="194"/>
      <c r="G397" s="194"/>
    </row>
    <row r="398" spans="2:7" x14ac:dyDescent="0.3">
      <c r="B398" s="120"/>
      <c r="C398" s="194"/>
      <c r="D398" s="194"/>
      <c r="E398" s="194"/>
      <c r="F398" s="194"/>
      <c r="G398" s="194"/>
    </row>
    <row r="399" spans="2:7" x14ac:dyDescent="0.3">
      <c r="B399" s="120"/>
      <c r="C399" s="194"/>
      <c r="D399" s="194"/>
      <c r="E399" s="194"/>
      <c r="F399" s="194"/>
      <c r="G399" s="194"/>
    </row>
    <row r="400" spans="2:7" x14ac:dyDescent="0.3">
      <c r="B400" s="120"/>
      <c r="C400" s="194"/>
      <c r="D400" s="194"/>
      <c r="E400" s="194"/>
      <c r="F400" s="194"/>
      <c r="G400" s="194"/>
    </row>
    <row r="401" spans="2:7" x14ac:dyDescent="0.3">
      <c r="B401" s="120"/>
      <c r="C401" s="194"/>
      <c r="D401" s="194"/>
      <c r="E401" s="194"/>
      <c r="F401" s="194"/>
      <c r="G401" s="194"/>
    </row>
    <row r="402" spans="2:7" x14ac:dyDescent="0.3">
      <c r="B402" s="120"/>
      <c r="C402" s="194"/>
      <c r="D402" s="194"/>
      <c r="E402" s="194"/>
      <c r="F402" s="194"/>
      <c r="G402" s="194"/>
    </row>
    <row r="403" spans="2:7" x14ac:dyDescent="0.3">
      <c r="B403" s="120"/>
      <c r="C403" s="194"/>
      <c r="D403" s="194"/>
      <c r="E403" s="194"/>
      <c r="F403" s="194"/>
      <c r="G403" s="194"/>
    </row>
    <row r="404" spans="2:7" x14ac:dyDescent="0.3">
      <c r="B404" s="120"/>
      <c r="C404" s="194"/>
      <c r="D404" s="194"/>
      <c r="E404" s="194"/>
      <c r="F404" s="194"/>
      <c r="G404" s="194"/>
    </row>
    <row r="405" spans="2:7" x14ac:dyDescent="0.3">
      <c r="B405" s="120"/>
      <c r="C405" s="194"/>
      <c r="D405" s="194"/>
      <c r="E405" s="194"/>
      <c r="F405" s="194"/>
      <c r="G405" s="194"/>
    </row>
    <row r="406" spans="2:7" x14ac:dyDescent="0.3">
      <c r="B406" s="120"/>
      <c r="C406" s="194"/>
      <c r="D406" s="194"/>
      <c r="E406" s="194"/>
      <c r="F406" s="194"/>
      <c r="G406" s="194"/>
    </row>
    <row r="407" spans="2:7" x14ac:dyDescent="0.3">
      <c r="B407" s="120"/>
      <c r="C407" s="194"/>
      <c r="D407" s="194"/>
      <c r="E407" s="194"/>
      <c r="F407" s="194"/>
      <c r="G407" s="194"/>
    </row>
    <row r="408" spans="2:7" x14ac:dyDescent="0.3">
      <c r="B408" s="120"/>
      <c r="C408" s="194"/>
      <c r="D408" s="194"/>
      <c r="E408" s="194"/>
      <c r="F408" s="194"/>
      <c r="G408" s="194"/>
    </row>
    <row r="409" spans="2:7" x14ac:dyDescent="0.3">
      <c r="B409" s="120"/>
      <c r="C409" s="194"/>
      <c r="D409" s="194"/>
      <c r="E409" s="194"/>
      <c r="F409" s="194"/>
      <c r="G409" s="194"/>
    </row>
    <row r="410" spans="2:7" x14ac:dyDescent="0.3">
      <c r="B410" s="120"/>
      <c r="C410" s="194"/>
      <c r="D410" s="194"/>
      <c r="E410" s="194"/>
      <c r="F410" s="194"/>
      <c r="G410" s="194"/>
    </row>
    <row r="411" spans="2:7" x14ac:dyDescent="0.3">
      <c r="B411" s="120"/>
      <c r="C411" s="194"/>
      <c r="D411" s="194"/>
      <c r="E411" s="194"/>
      <c r="F411" s="194"/>
      <c r="G411" s="194"/>
    </row>
    <row r="412" spans="2:7" x14ac:dyDescent="0.3">
      <c r="B412" s="120"/>
      <c r="C412" s="194"/>
      <c r="D412" s="194"/>
      <c r="E412" s="194"/>
      <c r="F412" s="194"/>
      <c r="G412" s="194"/>
    </row>
    <row r="413" spans="2:7" x14ac:dyDescent="0.3">
      <c r="B413" s="120"/>
      <c r="C413" s="194"/>
      <c r="D413" s="194"/>
      <c r="E413" s="194"/>
      <c r="F413" s="194"/>
      <c r="G413" s="194"/>
    </row>
    <row r="414" spans="2:7" x14ac:dyDescent="0.3">
      <c r="B414" s="120"/>
      <c r="C414" s="194"/>
      <c r="D414" s="194"/>
      <c r="E414" s="194"/>
      <c r="F414" s="194"/>
      <c r="G414" s="194"/>
    </row>
    <row r="415" spans="2:7" x14ac:dyDescent="0.3">
      <c r="B415" s="120"/>
      <c r="C415" s="194"/>
      <c r="D415" s="194"/>
      <c r="E415" s="194"/>
      <c r="F415" s="194"/>
      <c r="G415" s="194"/>
    </row>
    <row r="416" spans="2:7" x14ac:dyDescent="0.3">
      <c r="B416" s="120"/>
      <c r="C416" s="194"/>
      <c r="D416" s="194"/>
      <c r="E416" s="194"/>
      <c r="F416" s="194"/>
      <c r="G416" s="194"/>
    </row>
    <row r="417" spans="2:7" x14ac:dyDescent="0.3">
      <c r="B417" s="120"/>
      <c r="C417" s="194"/>
      <c r="D417" s="194"/>
      <c r="E417" s="194"/>
      <c r="F417" s="194"/>
      <c r="G417" s="194"/>
    </row>
    <row r="418" spans="2:7" x14ac:dyDescent="0.3">
      <c r="B418" s="120"/>
      <c r="C418" s="194"/>
      <c r="D418" s="194"/>
      <c r="E418" s="194"/>
      <c r="F418" s="194"/>
      <c r="G418" s="194"/>
    </row>
    <row r="419" spans="2:7" x14ac:dyDescent="0.3">
      <c r="B419" s="120"/>
      <c r="C419" s="194"/>
      <c r="D419" s="194"/>
      <c r="E419" s="194"/>
      <c r="F419" s="194"/>
      <c r="G419" s="194"/>
    </row>
    <row r="420" spans="2:7" x14ac:dyDescent="0.3">
      <c r="B420" s="120"/>
      <c r="C420" s="194"/>
      <c r="D420" s="194"/>
      <c r="E420" s="194"/>
      <c r="F420" s="194"/>
      <c r="G420" s="194"/>
    </row>
    <row r="421" spans="2:7" x14ac:dyDescent="0.3">
      <c r="B421" s="120"/>
      <c r="C421" s="194"/>
      <c r="D421" s="194"/>
      <c r="E421" s="194"/>
      <c r="F421" s="194"/>
      <c r="G421" s="194"/>
    </row>
    <row r="422" spans="2:7" x14ac:dyDescent="0.3">
      <c r="B422" s="120"/>
      <c r="C422" s="194"/>
      <c r="D422" s="194"/>
      <c r="E422" s="194"/>
      <c r="F422" s="194"/>
      <c r="G422" s="194"/>
    </row>
    <row r="423" spans="2:7" x14ac:dyDescent="0.3">
      <c r="B423" s="120"/>
      <c r="C423" s="194"/>
      <c r="D423" s="194"/>
      <c r="E423" s="194"/>
      <c r="F423" s="194"/>
      <c r="G423" s="194"/>
    </row>
    <row r="424" spans="2:7" x14ac:dyDescent="0.3">
      <c r="B424" s="120"/>
      <c r="C424" s="194"/>
      <c r="D424" s="194"/>
      <c r="E424" s="194"/>
      <c r="F424" s="194"/>
      <c r="G424" s="194"/>
    </row>
    <row r="425" spans="2:7" x14ac:dyDescent="0.3">
      <c r="B425" s="120"/>
      <c r="C425" s="194"/>
      <c r="D425" s="194"/>
      <c r="E425" s="194"/>
      <c r="F425" s="194"/>
      <c r="G425" s="194"/>
    </row>
    <row r="426" spans="2:7" x14ac:dyDescent="0.3">
      <c r="B426" s="120"/>
      <c r="C426" s="194"/>
      <c r="D426" s="194"/>
      <c r="E426" s="194"/>
      <c r="F426" s="194"/>
      <c r="G426" s="194"/>
    </row>
    <row r="427" spans="2:7" x14ac:dyDescent="0.3">
      <c r="B427" s="120"/>
      <c r="C427" s="194"/>
      <c r="D427" s="194"/>
      <c r="E427" s="194"/>
      <c r="F427" s="194"/>
      <c r="G427" s="194"/>
    </row>
    <row r="428" spans="2:7" x14ac:dyDescent="0.3">
      <c r="B428" s="120"/>
      <c r="C428" s="194"/>
      <c r="D428" s="194"/>
      <c r="E428" s="194"/>
      <c r="F428" s="194"/>
      <c r="G428" s="194"/>
    </row>
    <row r="429" spans="2:7" x14ac:dyDescent="0.3">
      <c r="B429" s="120"/>
      <c r="C429" s="194"/>
      <c r="D429" s="194"/>
      <c r="E429" s="194"/>
      <c r="F429" s="194"/>
      <c r="G429" s="194"/>
    </row>
    <row r="430" spans="2:7" x14ac:dyDescent="0.3">
      <c r="B430" s="120"/>
      <c r="C430" s="194"/>
      <c r="D430" s="194"/>
      <c r="E430" s="194"/>
      <c r="F430" s="194"/>
      <c r="G430" s="194"/>
    </row>
    <row r="431" spans="2:7" x14ac:dyDescent="0.3">
      <c r="B431" s="120"/>
      <c r="C431" s="194"/>
      <c r="D431" s="194"/>
      <c r="E431" s="194"/>
      <c r="F431" s="194"/>
      <c r="G431" s="194"/>
    </row>
    <row r="432" spans="2:7" x14ac:dyDescent="0.3">
      <c r="B432" s="120"/>
      <c r="C432" s="194"/>
      <c r="D432" s="194"/>
      <c r="E432" s="194"/>
      <c r="F432" s="194"/>
      <c r="G432" s="194"/>
    </row>
    <row r="433" spans="2:7" x14ac:dyDescent="0.3">
      <c r="B433" s="120"/>
      <c r="C433" s="194"/>
      <c r="D433" s="194"/>
      <c r="E433" s="194"/>
      <c r="F433" s="194"/>
      <c r="G433" s="194"/>
    </row>
    <row r="434" spans="2:7" x14ac:dyDescent="0.3">
      <c r="B434" s="120"/>
      <c r="C434" s="194"/>
      <c r="D434" s="194"/>
      <c r="E434" s="194"/>
      <c r="F434" s="194"/>
      <c r="G434" s="194"/>
    </row>
    <row r="435" spans="2:7" x14ac:dyDescent="0.3">
      <c r="B435" s="120"/>
      <c r="C435" s="194"/>
      <c r="D435" s="194"/>
      <c r="E435" s="194"/>
      <c r="F435" s="194"/>
      <c r="G435" s="194"/>
    </row>
    <row r="436" spans="2:7" x14ac:dyDescent="0.3">
      <c r="B436" s="120"/>
      <c r="C436" s="194"/>
      <c r="D436" s="194"/>
      <c r="E436" s="194"/>
      <c r="F436" s="194"/>
      <c r="G436" s="194"/>
    </row>
    <row r="437" spans="2:7" x14ac:dyDescent="0.3">
      <c r="B437" s="120"/>
      <c r="C437" s="194"/>
      <c r="D437" s="194"/>
      <c r="E437" s="194"/>
      <c r="F437" s="194"/>
      <c r="G437" s="194"/>
    </row>
    <row r="438" spans="2:7" x14ac:dyDescent="0.3">
      <c r="B438" s="120"/>
      <c r="C438" s="194"/>
      <c r="D438" s="194"/>
      <c r="E438" s="194"/>
      <c r="F438" s="194"/>
      <c r="G438" s="194"/>
    </row>
    <row r="439" spans="2:7" x14ac:dyDescent="0.3">
      <c r="B439" s="120"/>
      <c r="C439" s="194"/>
      <c r="D439" s="194"/>
      <c r="E439" s="194"/>
      <c r="F439" s="194"/>
      <c r="G439" s="194"/>
    </row>
    <row r="440" spans="2:7" x14ac:dyDescent="0.3">
      <c r="B440" s="120"/>
      <c r="C440" s="194"/>
      <c r="D440" s="194"/>
      <c r="E440" s="194"/>
      <c r="F440" s="194"/>
      <c r="G440" s="194"/>
    </row>
    <row r="441" spans="2:7" x14ac:dyDescent="0.3">
      <c r="B441" s="120"/>
      <c r="C441" s="194"/>
      <c r="D441" s="194"/>
      <c r="E441" s="194"/>
      <c r="F441" s="194"/>
      <c r="G441" s="194"/>
    </row>
    <row r="442" spans="2:7" x14ac:dyDescent="0.3">
      <c r="B442" s="120"/>
      <c r="C442" s="194"/>
      <c r="D442" s="194"/>
      <c r="E442" s="194"/>
      <c r="F442" s="194"/>
      <c r="G442" s="194"/>
    </row>
    <row r="443" spans="2:7" x14ac:dyDescent="0.3">
      <c r="B443" s="120"/>
      <c r="C443" s="194"/>
      <c r="D443" s="194"/>
      <c r="E443" s="194"/>
      <c r="F443" s="194"/>
      <c r="G443" s="194"/>
    </row>
    <row r="444" spans="2:7" x14ac:dyDescent="0.3">
      <c r="B444" s="120"/>
      <c r="C444" s="194"/>
      <c r="D444" s="194"/>
      <c r="E444" s="194"/>
      <c r="F444" s="194"/>
      <c r="G444" s="194"/>
    </row>
    <row r="445" spans="2:7" x14ac:dyDescent="0.3">
      <c r="B445" s="120"/>
      <c r="C445" s="194"/>
      <c r="D445" s="194"/>
      <c r="E445" s="194"/>
      <c r="F445" s="194"/>
      <c r="G445" s="194"/>
    </row>
    <row r="446" spans="2:7" x14ac:dyDescent="0.3">
      <c r="B446" s="120"/>
      <c r="C446" s="194"/>
      <c r="D446" s="194"/>
      <c r="E446" s="194"/>
      <c r="F446" s="194"/>
      <c r="G446" s="194"/>
    </row>
    <row r="447" spans="2:7" x14ac:dyDescent="0.3">
      <c r="B447" s="120"/>
      <c r="C447" s="194"/>
      <c r="D447" s="194"/>
      <c r="E447" s="194"/>
      <c r="F447" s="194"/>
      <c r="G447" s="194"/>
    </row>
    <row r="448" spans="2:7" x14ac:dyDescent="0.3">
      <c r="B448" s="120"/>
      <c r="C448" s="194"/>
      <c r="D448" s="194"/>
      <c r="E448" s="194"/>
      <c r="F448" s="194"/>
      <c r="G448" s="194"/>
    </row>
    <row r="449" spans="2:7" x14ac:dyDescent="0.3">
      <c r="B449" s="120"/>
      <c r="C449" s="194"/>
      <c r="D449" s="194"/>
      <c r="E449" s="194"/>
      <c r="F449" s="194"/>
      <c r="G449" s="194"/>
    </row>
    <row r="450" spans="2:7" x14ac:dyDescent="0.3">
      <c r="B450" s="120"/>
      <c r="C450" s="194"/>
      <c r="D450" s="194"/>
      <c r="E450" s="194"/>
      <c r="F450" s="194"/>
      <c r="G450" s="194"/>
    </row>
    <row r="451" spans="2:7" x14ac:dyDescent="0.3">
      <c r="B451" s="120"/>
      <c r="C451" s="194"/>
      <c r="D451" s="194"/>
      <c r="E451" s="194"/>
      <c r="F451" s="194"/>
      <c r="G451" s="194"/>
    </row>
    <row r="452" spans="2:7" x14ac:dyDescent="0.3">
      <c r="B452" s="120"/>
      <c r="C452" s="194"/>
      <c r="D452" s="194"/>
      <c r="E452" s="194"/>
      <c r="F452" s="194"/>
      <c r="G452" s="194"/>
    </row>
    <row r="453" spans="2:7" x14ac:dyDescent="0.3">
      <c r="B453" s="120"/>
      <c r="C453" s="194"/>
      <c r="D453" s="194"/>
      <c r="E453" s="194"/>
      <c r="F453" s="194"/>
      <c r="G453" s="194"/>
    </row>
    <row r="454" spans="2:7" x14ac:dyDescent="0.3">
      <c r="B454" s="120"/>
      <c r="C454" s="194"/>
      <c r="D454" s="194"/>
      <c r="E454" s="194"/>
      <c r="F454" s="194"/>
      <c r="G454" s="194"/>
    </row>
    <row r="455" spans="2:7" x14ac:dyDescent="0.3">
      <c r="B455" s="120"/>
      <c r="C455" s="194"/>
      <c r="D455" s="194"/>
      <c r="E455" s="194"/>
      <c r="F455" s="194"/>
      <c r="G455" s="194"/>
    </row>
    <row r="456" spans="2:7" x14ac:dyDescent="0.3">
      <c r="B456" s="120"/>
      <c r="C456" s="194"/>
      <c r="D456" s="194"/>
      <c r="E456" s="194"/>
      <c r="F456" s="194"/>
      <c r="G456" s="194"/>
    </row>
    <row r="457" spans="2:7" x14ac:dyDescent="0.3">
      <c r="B457" s="120"/>
      <c r="C457" s="194"/>
      <c r="D457" s="194"/>
      <c r="E457" s="194"/>
      <c r="F457" s="194"/>
      <c r="G457" s="194"/>
    </row>
    <row r="458" spans="2:7" x14ac:dyDescent="0.3">
      <c r="B458" s="120"/>
      <c r="C458" s="194"/>
      <c r="D458" s="194"/>
      <c r="E458" s="194"/>
      <c r="F458" s="194"/>
      <c r="G458" s="194"/>
    </row>
  </sheetData>
  <mergeCells count="5">
    <mergeCell ref="A5:A24"/>
    <mergeCell ref="A25:A39"/>
    <mergeCell ref="A2:B4"/>
    <mergeCell ref="B44:G44"/>
    <mergeCell ref="B45:G47"/>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459"/>
  <sheetViews>
    <sheetView topLeftCell="A16" workbookViewId="0">
      <selection activeCell="H16" sqref="H1:H1048576"/>
    </sheetView>
  </sheetViews>
  <sheetFormatPr defaultColWidth="8.75" defaultRowHeight="13" x14ac:dyDescent="0.3"/>
  <cols>
    <col min="1" max="1" width="2.25" style="120" customWidth="1"/>
    <col min="2" max="2" width="44" style="167" customWidth="1"/>
    <col min="3" max="3" width="13.25" style="257" customWidth="1"/>
    <col min="4" max="4" width="13.4375" style="188" customWidth="1"/>
    <col min="5" max="5" width="13.25" style="188" customWidth="1"/>
    <col min="6" max="6" width="13.4375" style="188" customWidth="1"/>
    <col min="7" max="7" width="13.0625" style="188" customWidth="1"/>
    <col min="8" max="45" width="8.75" style="169"/>
    <col min="46" max="16384" width="8.75" style="120"/>
  </cols>
  <sheetData>
    <row r="1" spans="1:46" ht="20.149999999999999" customHeight="1" thickBot="1" x14ac:dyDescent="0.3">
      <c r="C1" s="250"/>
      <c r="D1" s="168"/>
      <c r="E1" s="168"/>
      <c r="F1" s="168"/>
      <c r="G1" s="168"/>
    </row>
    <row r="2" spans="1:46" ht="32.25" customHeight="1" x14ac:dyDescent="0.3">
      <c r="A2" s="307" t="s">
        <v>104</v>
      </c>
      <c r="B2" s="315"/>
      <c r="C2" s="170" t="s">
        <v>18</v>
      </c>
      <c r="D2" s="170" t="s">
        <v>18</v>
      </c>
      <c r="E2" s="170" t="s">
        <v>18</v>
      </c>
      <c r="F2" s="170" t="s">
        <v>18</v>
      </c>
      <c r="G2" s="171" t="s">
        <v>18</v>
      </c>
      <c r="AT2" s="169"/>
    </row>
    <row r="3" spans="1:46" ht="12.75" customHeight="1" x14ac:dyDescent="0.3">
      <c r="A3" s="309"/>
      <c r="B3" s="316"/>
      <c r="C3" s="150" t="s">
        <v>43</v>
      </c>
      <c r="D3" s="150" t="s">
        <v>117</v>
      </c>
      <c r="E3" s="150" t="s">
        <v>118</v>
      </c>
      <c r="F3" s="150" t="s">
        <v>119</v>
      </c>
      <c r="G3" s="172" t="s">
        <v>120</v>
      </c>
      <c r="AT3" s="169"/>
    </row>
    <row r="4" spans="1:46" ht="14.25" customHeight="1" thickBot="1" x14ac:dyDescent="0.35">
      <c r="A4" s="317"/>
      <c r="B4" s="318"/>
      <c r="C4" s="251"/>
      <c r="D4" s="154"/>
      <c r="E4" s="154"/>
      <c r="F4" s="154"/>
      <c r="G4" s="174"/>
      <c r="AT4" s="169"/>
    </row>
    <row r="5" spans="1:46" s="177" customFormat="1" ht="12" customHeight="1" x14ac:dyDescent="0.3">
      <c r="A5" s="305" t="s">
        <v>100</v>
      </c>
      <c r="B5" s="111" t="s">
        <v>152</v>
      </c>
      <c r="C5" s="252"/>
      <c r="D5" s="175"/>
      <c r="E5" s="175"/>
      <c r="F5" s="175"/>
      <c r="G5" s="176"/>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row>
    <row r="6" spans="1:46" ht="12" customHeight="1" x14ac:dyDescent="0.3">
      <c r="A6" s="305"/>
      <c r="B6" s="209" t="s">
        <v>52</v>
      </c>
      <c r="C6" s="253"/>
      <c r="D6" s="178"/>
      <c r="E6" s="178"/>
      <c r="F6" s="178"/>
      <c r="G6" s="179"/>
      <c r="AN6" s="120"/>
      <c r="AO6" s="120"/>
      <c r="AP6" s="120"/>
      <c r="AQ6" s="120"/>
      <c r="AR6" s="120"/>
      <c r="AS6" s="120"/>
    </row>
    <row r="7" spans="1:46" ht="14.5" x14ac:dyDescent="0.3">
      <c r="A7" s="305"/>
      <c r="B7" s="283" t="s">
        <v>186</v>
      </c>
      <c r="C7" s="254"/>
      <c r="D7" s="180"/>
      <c r="E7" s="180"/>
      <c r="F7" s="180"/>
      <c r="G7" s="181"/>
      <c r="AN7" s="120"/>
      <c r="AO7" s="120"/>
      <c r="AP7" s="120"/>
      <c r="AQ7" s="120"/>
      <c r="AR7" s="120"/>
      <c r="AS7" s="120"/>
    </row>
    <row r="8" spans="1:46" ht="12" customHeight="1" x14ac:dyDescent="0.3">
      <c r="A8" s="305"/>
      <c r="B8" s="210" t="s">
        <v>80</v>
      </c>
      <c r="C8" s="254"/>
      <c r="D8" s="180"/>
      <c r="E8" s="180"/>
      <c r="F8" s="180"/>
      <c r="G8" s="181"/>
      <c r="AN8" s="120"/>
      <c r="AO8" s="120"/>
      <c r="AP8" s="120"/>
      <c r="AQ8" s="120"/>
      <c r="AR8" s="120"/>
      <c r="AS8" s="120"/>
    </row>
    <row r="9" spans="1:46" ht="12" customHeight="1" x14ac:dyDescent="0.3">
      <c r="A9" s="305"/>
      <c r="B9" s="116"/>
      <c r="C9" s="254"/>
      <c r="D9" s="180"/>
      <c r="E9" s="180"/>
      <c r="F9" s="180"/>
      <c r="G9" s="181"/>
      <c r="AN9" s="120"/>
      <c r="AO9" s="120"/>
      <c r="AP9" s="120"/>
      <c r="AQ9" s="120"/>
      <c r="AR9" s="120"/>
      <c r="AS9" s="120"/>
    </row>
    <row r="10" spans="1:46" s="117" customFormat="1" ht="12" customHeight="1" thickBot="1" x14ac:dyDescent="0.35">
      <c r="A10" s="305"/>
      <c r="B10" s="117" t="s">
        <v>91</v>
      </c>
      <c r="C10" s="255">
        <f>ROUND('4. Expenditure Actuals'!C10/'5. Caseload'!C55,0)</f>
        <v>503</v>
      </c>
      <c r="D10" s="255">
        <f>ROUND('4. Expenditure Actuals'!D10/'5. Caseload'!D55,0)</f>
        <v>547</v>
      </c>
      <c r="E10" s="255">
        <f>ROUND('4. Expenditure Actuals'!E10/'5. Caseload'!E55,0)</f>
        <v>571</v>
      </c>
      <c r="F10" s="255">
        <f>ROUND('4. Expenditure Actuals'!F10/'5. Caseload'!F55,0)</f>
        <v>541</v>
      </c>
      <c r="G10" s="255">
        <f>ROUND('4. Expenditure Actuals'!G10/'5. Caseload'!G55,0)</f>
        <v>581</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row>
    <row r="11" spans="1:46" s="177" customFormat="1" ht="12" customHeight="1" x14ac:dyDescent="0.3">
      <c r="A11" s="305"/>
      <c r="B11" s="185" t="s">
        <v>31</v>
      </c>
      <c r="C11" s="256"/>
      <c r="D11" s="186"/>
      <c r="E11" s="186"/>
      <c r="F11" s="186"/>
      <c r="G11" s="187"/>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46" ht="12" customHeight="1" x14ac:dyDescent="0.3">
      <c r="A12" s="305"/>
      <c r="B12" s="118" t="s">
        <v>116</v>
      </c>
      <c r="G12" s="189"/>
      <c r="AN12" s="120"/>
      <c r="AO12" s="120"/>
      <c r="AP12" s="120"/>
      <c r="AQ12" s="120"/>
      <c r="AR12" s="120"/>
      <c r="AS12" s="120"/>
    </row>
    <row r="13" spans="1:46" ht="12" customHeight="1" x14ac:dyDescent="0.3">
      <c r="A13" s="305"/>
      <c r="B13" s="118" t="s">
        <v>26</v>
      </c>
      <c r="G13" s="189"/>
      <c r="AN13" s="120"/>
      <c r="AO13" s="120"/>
      <c r="AP13" s="120"/>
      <c r="AQ13" s="120"/>
      <c r="AR13" s="120"/>
      <c r="AS13" s="120"/>
    </row>
    <row r="14" spans="1:46" ht="12" customHeight="1" x14ac:dyDescent="0.3">
      <c r="A14" s="305"/>
      <c r="B14" s="118" t="s">
        <v>115</v>
      </c>
      <c r="G14" s="189"/>
      <c r="AN14" s="120"/>
      <c r="AO14" s="120"/>
      <c r="AP14" s="120"/>
      <c r="AQ14" s="120"/>
      <c r="AR14" s="120"/>
      <c r="AS14" s="120"/>
    </row>
    <row r="15" spans="1:46" ht="12" customHeight="1" x14ac:dyDescent="0.3">
      <c r="A15" s="305"/>
      <c r="B15" s="118" t="s">
        <v>28</v>
      </c>
      <c r="G15" s="189"/>
      <c r="AN15" s="120"/>
      <c r="AO15" s="120"/>
      <c r="AP15" s="120"/>
      <c r="AQ15" s="120"/>
      <c r="AR15" s="120"/>
      <c r="AS15" s="120"/>
    </row>
    <row r="16" spans="1:46" ht="12" customHeight="1" x14ac:dyDescent="0.3">
      <c r="A16" s="305"/>
      <c r="B16" s="208" t="s">
        <v>96</v>
      </c>
      <c r="G16" s="189"/>
      <c r="AN16" s="120"/>
      <c r="AO16" s="120"/>
      <c r="AP16" s="120"/>
      <c r="AQ16" s="120"/>
      <c r="AR16" s="120"/>
      <c r="AS16" s="120"/>
    </row>
    <row r="17" spans="1:45" ht="12" customHeight="1" x14ac:dyDescent="0.3">
      <c r="A17" s="305"/>
      <c r="B17" s="118" t="s">
        <v>108</v>
      </c>
      <c r="G17" s="190"/>
      <c r="AN17" s="120"/>
      <c r="AO17" s="120"/>
      <c r="AP17" s="120"/>
      <c r="AQ17" s="120"/>
      <c r="AR17" s="120"/>
      <c r="AS17" s="120"/>
    </row>
    <row r="18" spans="1:45" ht="12" customHeight="1" x14ac:dyDescent="0.3">
      <c r="A18" s="305"/>
      <c r="B18" s="122" t="s">
        <v>113</v>
      </c>
      <c r="G18" s="190"/>
      <c r="AN18" s="120"/>
      <c r="AO18" s="120"/>
      <c r="AP18" s="120"/>
      <c r="AQ18" s="120"/>
      <c r="AR18" s="120"/>
      <c r="AS18" s="120"/>
    </row>
    <row r="19" spans="1:45" ht="12" customHeight="1" x14ac:dyDescent="0.3">
      <c r="A19" s="305"/>
      <c r="B19" s="120"/>
      <c r="G19" s="190"/>
      <c r="AN19" s="120"/>
      <c r="AO19" s="120"/>
      <c r="AP19" s="120"/>
      <c r="AQ19" s="120"/>
      <c r="AR19" s="120"/>
      <c r="AS19" s="120"/>
    </row>
    <row r="20" spans="1:45" ht="12" hidden="1" customHeight="1" x14ac:dyDescent="0.3">
      <c r="A20" s="305"/>
      <c r="B20" s="120"/>
      <c r="G20" s="190"/>
      <c r="AN20" s="120"/>
      <c r="AO20" s="120"/>
      <c r="AP20" s="120"/>
      <c r="AQ20" s="120"/>
      <c r="AR20" s="120"/>
      <c r="AS20" s="120"/>
    </row>
    <row r="21" spans="1:45" ht="12" hidden="1" customHeight="1" x14ac:dyDescent="0.3">
      <c r="A21" s="305"/>
      <c r="B21" s="122"/>
      <c r="G21" s="190"/>
      <c r="AN21" s="120"/>
      <c r="AO21" s="120"/>
      <c r="AP21" s="120"/>
      <c r="AQ21" s="120"/>
      <c r="AR21" s="120"/>
      <c r="AS21" s="120"/>
    </row>
    <row r="22" spans="1:45" ht="12" hidden="1" customHeight="1" x14ac:dyDescent="0.3">
      <c r="A22" s="305"/>
      <c r="B22" s="122"/>
      <c r="G22" s="190"/>
      <c r="AN22" s="120"/>
      <c r="AO22" s="120"/>
      <c r="AP22" s="120"/>
      <c r="AQ22" s="120"/>
      <c r="AR22" s="120"/>
      <c r="AS22" s="120"/>
    </row>
    <row r="23" spans="1:45" ht="12" hidden="1" customHeight="1" x14ac:dyDescent="0.3">
      <c r="A23" s="305"/>
      <c r="B23" s="120"/>
      <c r="G23" s="190"/>
      <c r="AN23" s="120"/>
      <c r="AO23" s="120"/>
      <c r="AP23" s="120"/>
      <c r="AQ23" s="120"/>
      <c r="AR23" s="120"/>
      <c r="AS23" s="120"/>
    </row>
    <row r="24" spans="1:45" s="193" customFormat="1" ht="12" customHeight="1" thickBot="1" x14ac:dyDescent="0.35">
      <c r="A24" s="306"/>
      <c r="B24" s="191" t="s">
        <v>71</v>
      </c>
      <c r="C24" s="258">
        <f>'4. Expenditure Actuals'!C24/'5. Caseload'!C55</f>
        <v>532.55246301714476</v>
      </c>
      <c r="D24" s="258">
        <f>'4. Expenditure Actuals'!D24/'5. Caseload'!D55</f>
        <v>571.5466615440115</v>
      </c>
      <c r="E24" s="258">
        <f>'4. Expenditure Actuals'!E24/'5. Caseload'!E55</f>
        <v>590.75915988555221</v>
      </c>
      <c r="F24" s="258">
        <f>'4. Expenditure Actuals'!F24/'5. Caseload'!F55</f>
        <v>565.01864227597594</v>
      </c>
      <c r="G24" s="258">
        <f>'4. Expenditure Actuals'!G24/'5. Caseload'!G55</f>
        <v>607.734238769424</v>
      </c>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row>
    <row r="25" spans="1:45" s="177" customFormat="1" ht="12" customHeight="1" x14ac:dyDescent="0.3">
      <c r="A25" s="301" t="s">
        <v>172</v>
      </c>
      <c r="B25" s="130" t="s">
        <v>106</v>
      </c>
      <c r="C25" s="256"/>
      <c r="D25" s="186"/>
      <c r="E25" s="186"/>
      <c r="F25" s="186"/>
      <c r="G25" s="187"/>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row>
    <row r="26" spans="1:45" ht="12" customHeight="1" x14ac:dyDescent="0.3">
      <c r="A26" s="319"/>
      <c r="B26" s="207" t="s">
        <v>62</v>
      </c>
      <c r="G26" s="189"/>
      <c r="AN26" s="120"/>
      <c r="AO26" s="120"/>
      <c r="AP26" s="120"/>
      <c r="AQ26" s="120"/>
      <c r="AR26" s="120"/>
      <c r="AS26" s="120"/>
    </row>
    <row r="27" spans="1:45" ht="12" customHeight="1" x14ac:dyDescent="0.3">
      <c r="A27" s="319"/>
      <c r="B27" s="208" t="s">
        <v>34</v>
      </c>
      <c r="G27" s="189"/>
      <c r="AN27" s="120"/>
      <c r="AO27" s="120"/>
      <c r="AP27" s="120"/>
      <c r="AQ27" s="120"/>
      <c r="AR27" s="120"/>
      <c r="AS27" s="120"/>
    </row>
    <row r="28" spans="1:45" ht="12" customHeight="1" x14ac:dyDescent="0.3">
      <c r="A28" s="319"/>
      <c r="B28" s="207" t="s">
        <v>63</v>
      </c>
      <c r="G28" s="189"/>
      <c r="AN28" s="120"/>
      <c r="AO28" s="120"/>
      <c r="AP28" s="120"/>
      <c r="AQ28" s="120"/>
      <c r="AR28" s="120"/>
      <c r="AS28" s="120"/>
    </row>
    <row r="29" spans="1:45" ht="12" customHeight="1" x14ac:dyDescent="0.3">
      <c r="A29" s="319"/>
      <c r="B29" s="208" t="s">
        <v>56</v>
      </c>
      <c r="G29" s="189"/>
      <c r="AN29" s="120"/>
      <c r="AO29" s="120"/>
      <c r="AP29" s="120"/>
      <c r="AQ29" s="120"/>
      <c r="AR29" s="120"/>
      <c r="AS29" s="120"/>
    </row>
    <row r="30" spans="1:45" ht="12" customHeight="1" x14ac:dyDescent="0.3">
      <c r="A30" s="319"/>
      <c r="B30" s="118" t="s">
        <v>29</v>
      </c>
      <c r="G30" s="189"/>
      <c r="AN30" s="120"/>
      <c r="AO30" s="120"/>
      <c r="AP30" s="120"/>
      <c r="AQ30" s="120"/>
      <c r="AR30" s="120"/>
      <c r="AS30" s="120"/>
    </row>
    <row r="31" spans="1:45" ht="12" customHeight="1" x14ac:dyDescent="0.3">
      <c r="A31" s="319"/>
      <c r="B31" s="118" t="s">
        <v>107</v>
      </c>
      <c r="G31" s="189"/>
      <c r="AN31" s="120"/>
      <c r="AO31" s="120"/>
      <c r="AP31" s="120"/>
      <c r="AQ31" s="120"/>
      <c r="AR31" s="120"/>
      <c r="AS31" s="120"/>
    </row>
    <row r="32" spans="1:45" ht="12" customHeight="1" x14ac:dyDescent="0.3">
      <c r="A32" s="319"/>
      <c r="B32" s="118" t="s">
        <v>171</v>
      </c>
      <c r="G32" s="189"/>
      <c r="AN32" s="120"/>
      <c r="AO32" s="120"/>
      <c r="AP32" s="120"/>
      <c r="AQ32" s="120"/>
      <c r="AR32" s="120"/>
      <c r="AS32" s="120"/>
    </row>
    <row r="33" spans="1:45" ht="12" customHeight="1" x14ac:dyDescent="0.3">
      <c r="A33" s="319"/>
      <c r="B33" s="118" t="s">
        <v>111</v>
      </c>
      <c r="G33" s="189"/>
      <c r="AN33" s="120"/>
      <c r="AO33" s="120"/>
      <c r="AP33" s="120"/>
      <c r="AQ33" s="120"/>
      <c r="AR33" s="120"/>
      <c r="AS33" s="120"/>
    </row>
    <row r="34" spans="1:45" ht="12" customHeight="1" x14ac:dyDescent="0.3">
      <c r="A34" s="319"/>
      <c r="B34" s="136" t="s">
        <v>114</v>
      </c>
      <c r="G34" s="189"/>
      <c r="AN34" s="120"/>
      <c r="AO34" s="120"/>
      <c r="AP34" s="120"/>
      <c r="AQ34" s="120"/>
      <c r="AR34" s="120"/>
      <c r="AS34" s="120"/>
    </row>
    <row r="35" spans="1:45" ht="12" customHeight="1" x14ac:dyDescent="0.3">
      <c r="A35" s="319"/>
      <c r="B35" s="136"/>
      <c r="G35" s="189"/>
      <c r="AN35" s="120"/>
      <c r="AO35" s="120"/>
      <c r="AP35" s="120"/>
      <c r="AQ35" s="120"/>
      <c r="AR35" s="120"/>
      <c r="AS35" s="120"/>
    </row>
    <row r="36" spans="1:45" ht="12" hidden="1" customHeight="1" x14ac:dyDescent="0.3">
      <c r="A36" s="319"/>
      <c r="B36" s="136"/>
      <c r="G36" s="189"/>
      <c r="AN36" s="120"/>
      <c r="AO36" s="120"/>
      <c r="AP36" s="120"/>
      <c r="AQ36" s="120"/>
      <c r="AR36" s="120"/>
      <c r="AS36" s="120"/>
    </row>
    <row r="37" spans="1:45" ht="12" hidden="1" customHeight="1" x14ac:dyDescent="0.3">
      <c r="A37" s="319"/>
      <c r="B37" s="120"/>
      <c r="G37" s="189"/>
      <c r="AN37" s="120"/>
      <c r="AO37" s="120"/>
      <c r="AP37" s="120"/>
      <c r="AQ37" s="120"/>
      <c r="AR37" s="120"/>
      <c r="AS37" s="120"/>
    </row>
    <row r="38" spans="1:45" ht="12" hidden="1" customHeight="1" x14ac:dyDescent="0.3">
      <c r="A38" s="319"/>
      <c r="B38" s="137"/>
      <c r="G38" s="189"/>
      <c r="AN38" s="120"/>
      <c r="AO38" s="120"/>
      <c r="AP38" s="120"/>
      <c r="AQ38" s="120"/>
      <c r="AR38" s="120"/>
      <c r="AS38" s="120"/>
    </row>
    <row r="39" spans="1:45" ht="12" customHeight="1" x14ac:dyDescent="0.3">
      <c r="A39" s="320"/>
      <c r="B39" s="218" t="s">
        <v>57</v>
      </c>
      <c r="C39" s="259">
        <f>ROUND('4. Expenditure Actuals'!C39/'5. Caseload'!C55,0)</f>
        <v>135</v>
      </c>
      <c r="D39" s="259">
        <f>ROUND('4. Expenditure Actuals'!D39/'5. Caseload'!D55,0)</f>
        <v>144</v>
      </c>
      <c r="E39" s="259">
        <f>ROUND('4. Expenditure Actuals'!E39/'5. Caseload'!E55,0)</f>
        <v>147</v>
      </c>
      <c r="F39" s="259">
        <f>ROUND('4. Expenditure Actuals'!F39/'5. Caseload'!F55,0)</f>
        <v>144</v>
      </c>
      <c r="G39" s="259">
        <f>ROUND('4. Expenditure Actuals'!G39/'5. Caseload'!G55,0)</f>
        <v>143</v>
      </c>
      <c r="AN39" s="120"/>
      <c r="AO39" s="120"/>
      <c r="AP39" s="120"/>
      <c r="AQ39" s="120"/>
      <c r="AR39" s="120"/>
      <c r="AS39" s="120"/>
    </row>
    <row r="40" spans="1:45" ht="12" customHeight="1" thickBot="1" x14ac:dyDescent="0.35">
      <c r="A40" s="217"/>
      <c r="B40" s="214" t="s">
        <v>173</v>
      </c>
      <c r="C40" s="260">
        <f>ROUND(SUM('4. Expenditure Actuals'!C24+'4. Expenditure Actuals'!C39)/'5. Caseload'!C55,0)</f>
        <v>668</v>
      </c>
      <c r="D40" s="260">
        <f>ROUND(SUM('4. Expenditure Actuals'!D24+'4. Expenditure Actuals'!D39)/'5. Caseload'!D55,0)</f>
        <v>715</v>
      </c>
      <c r="E40" s="260">
        <f>ROUND(SUM('4. Expenditure Actuals'!E24+'4. Expenditure Actuals'!E39)/'5. Caseload'!E55,0)</f>
        <v>738</v>
      </c>
      <c r="F40" s="260">
        <f>ROUND(SUM('4. Expenditure Actuals'!F24+'4. Expenditure Actuals'!F39)/'5. Caseload'!F55,0)</f>
        <v>709</v>
      </c>
      <c r="G40" s="260">
        <f>ROUND(SUM('4. Expenditure Actuals'!G24+'4. Expenditure Actuals'!G39)/'5. Caseload'!G55,0)</f>
        <v>750</v>
      </c>
      <c r="AN40" s="120"/>
      <c r="AO40" s="120"/>
      <c r="AP40" s="120"/>
      <c r="AQ40" s="120"/>
      <c r="AR40" s="120"/>
      <c r="AS40" s="120"/>
    </row>
    <row r="41" spans="1:45" ht="12" customHeight="1" x14ac:dyDescent="0.3">
      <c r="B41" s="120"/>
      <c r="C41" s="261"/>
      <c r="D41" s="194"/>
      <c r="E41" s="194"/>
      <c r="F41" s="194"/>
      <c r="G41" s="194"/>
      <c r="AM41" s="120"/>
      <c r="AN41" s="120"/>
      <c r="AO41" s="120"/>
      <c r="AP41" s="120"/>
      <c r="AQ41" s="120"/>
      <c r="AR41" s="120"/>
      <c r="AS41" s="120"/>
    </row>
    <row r="42" spans="1:45" x14ac:dyDescent="0.3">
      <c r="B42" s="120"/>
      <c r="C42" s="261"/>
      <c r="D42" s="194"/>
      <c r="E42" s="194"/>
      <c r="F42" s="194"/>
      <c r="G42" s="194"/>
      <c r="AM42" s="120"/>
      <c r="AN42" s="120"/>
      <c r="AO42" s="120"/>
      <c r="AP42" s="120"/>
      <c r="AQ42" s="120"/>
      <c r="AR42" s="120"/>
      <c r="AS42" s="120"/>
    </row>
    <row r="43" spans="1:45" x14ac:dyDescent="0.3">
      <c r="A43" s="141" t="s">
        <v>74</v>
      </c>
      <c r="B43" s="120"/>
      <c r="C43" s="261"/>
      <c r="D43" s="194"/>
      <c r="E43" s="194"/>
      <c r="F43" s="194"/>
      <c r="G43" s="194"/>
      <c r="AM43" s="120"/>
      <c r="AN43" s="120"/>
      <c r="AO43" s="120"/>
      <c r="AP43" s="120"/>
      <c r="AQ43" s="120"/>
      <c r="AR43" s="120"/>
      <c r="AS43" s="120"/>
    </row>
    <row r="44" spans="1:45" ht="14.5" x14ac:dyDescent="0.25">
      <c r="A44" s="212">
        <v>1</v>
      </c>
      <c r="B44" s="42" t="s">
        <v>168</v>
      </c>
      <c r="C44" s="262"/>
      <c r="D44" s="110"/>
      <c r="E44" s="110"/>
      <c r="F44" s="110"/>
      <c r="G44" s="110"/>
      <c r="AM44" s="120"/>
      <c r="AN44" s="120"/>
      <c r="AO44" s="120"/>
      <c r="AP44" s="120"/>
      <c r="AQ44" s="120"/>
      <c r="AR44" s="120"/>
      <c r="AS44" s="120"/>
    </row>
    <row r="45" spans="1:45" ht="52.9" customHeight="1" x14ac:dyDescent="0.25">
      <c r="A45" s="211" t="s">
        <v>169</v>
      </c>
      <c r="B45" s="313" t="s">
        <v>170</v>
      </c>
      <c r="C45" s="313"/>
      <c r="D45" s="313"/>
      <c r="E45" s="313"/>
      <c r="F45" s="313"/>
      <c r="G45" s="313"/>
    </row>
    <row r="46" spans="1:45" ht="14.5" x14ac:dyDescent="0.25">
      <c r="A46" s="282">
        <v>3</v>
      </c>
      <c r="B46" s="314" t="s">
        <v>187</v>
      </c>
      <c r="C46" s="314"/>
      <c r="D46" s="314"/>
      <c r="E46" s="314"/>
      <c r="F46" s="314"/>
      <c r="G46" s="314"/>
    </row>
    <row r="47" spans="1:45" ht="12.5" x14ac:dyDescent="0.25">
      <c r="A47" s="110"/>
      <c r="B47" s="314"/>
      <c r="C47" s="314"/>
      <c r="D47" s="314"/>
      <c r="E47" s="314"/>
      <c r="F47" s="314"/>
      <c r="G47" s="314"/>
    </row>
    <row r="48" spans="1:45" ht="12.5" x14ac:dyDescent="0.25">
      <c r="A48" s="123"/>
      <c r="B48" s="314"/>
      <c r="C48" s="314"/>
      <c r="D48" s="314"/>
      <c r="E48" s="314"/>
      <c r="F48" s="314"/>
      <c r="G48" s="314"/>
    </row>
    <row r="49" spans="2:7" x14ac:dyDescent="0.3">
      <c r="B49" s="120"/>
      <c r="C49" s="261"/>
      <c r="D49" s="194"/>
      <c r="E49" s="194"/>
      <c r="F49" s="194"/>
      <c r="G49" s="194"/>
    </row>
    <row r="50" spans="2:7" x14ac:dyDescent="0.3">
      <c r="B50" s="120"/>
      <c r="C50" s="261"/>
      <c r="D50" s="194"/>
      <c r="E50" s="194"/>
      <c r="F50" s="194"/>
      <c r="G50" s="194"/>
    </row>
    <row r="51" spans="2:7" x14ac:dyDescent="0.3">
      <c r="B51" s="120"/>
      <c r="C51" s="261"/>
      <c r="D51" s="194"/>
      <c r="E51" s="194"/>
      <c r="F51" s="194"/>
      <c r="G51" s="194"/>
    </row>
    <row r="52" spans="2:7" x14ac:dyDescent="0.3">
      <c r="B52" s="120"/>
      <c r="C52" s="261"/>
      <c r="D52" s="194"/>
      <c r="E52" s="194"/>
      <c r="F52" s="194"/>
      <c r="G52" s="194"/>
    </row>
    <row r="53" spans="2:7" x14ac:dyDescent="0.3">
      <c r="B53" s="120"/>
      <c r="C53" s="261"/>
      <c r="D53" s="194"/>
      <c r="E53" s="194"/>
      <c r="F53" s="194"/>
      <c r="G53" s="194"/>
    </row>
    <row r="54" spans="2:7" x14ac:dyDescent="0.3">
      <c r="B54" s="120"/>
      <c r="C54" s="261"/>
      <c r="D54" s="194"/>
      <c r="E54" s="194"/>
      <c r="F54" s="194"/>
      <c r="G54" s="194"/>
    </row>
    <row r="55" spans="2:7" x14ac:dyDescent="0.3">
      <c r="B55" s="120"/>
      <c r="C55" s="261"/>
      <c r="D55" s="194"/>
      <c r="E55" s="194"/>
      <c r="F55" s="194"/>
      <c r="G55" s="194"/>
    </row>
    <row r="56" spans="2:7" x14ac:dyDescent="0.3">
      <c r="B56" s="120"/>
      <c r="C56" s="261"/>
      <c r="D56" s="194"/>
      <c r="E56" s="194"/>
      <c r="F56" s="194"/>
      <c r="G56" s="194"/>
    </row>
    <row r="57" spans="2:7" x14ac:dyDescent="0.3">
      <c r="B57" s="120"/>
      <c r="C57" s="261"/>
      <c r="D57" s="194"/>
      <c r="E57" s="194"/>
      <c r="F57" s="194"/>
      <c r="G57" s="194"/>
    </row>
    <row r="58" spans="2:7" x14ac:dyDescent="0.3">
      <c r="B58" s="120"/>
      <c r="C58" s="261"/>
      <c r="D58" s="194"/>
      <c r="E58" s="194"/>
      <c r="F58" s="194"/>
      <c r="G58" s="194"/>
    </row>
    <row r="59" spans="2:7" x14ac:dyDescent="0.3">
      <c r="B59" s="120"/>
      <c r="C59" s="261"/>
      <c r="D59" s="194"/>
      <c r="E59" s="194"/>
      <c r="F59" s="194"/>
      <c r="G59" s="194"/>
    </row>
    <row r="60" spans="2:7" x14ac:dyDescent="0.3">
      <c r="B60" s="120"/>
      <c r="C60" s="261"/>
      <c r="D60" s="194"/>
      <c r="E60" s="194"/>
      <c r="F60" s="194"/>
      <c r="G60" s="194"/>
    </row>
    <row r="61" spans="2:7" x14ac:dyDescent="0.3">
      <c r="B61" s="120"/>
      <c r="C61" s="261"/>
      <c r="D61" s="194"/>
      <c r="E61" s="194"/>
      <c r="F61" s="194"/>
      <c r="G61" s="194"/>
    </row>
    <row r="62" spans="2:7" x14ac:dyDescent="0.3">
      <c r="B62" s="120"/>
      <c r="C62" s="261"/>
      <c r="D62" s="194"/>
      <c r="E62" s="194"/>
      <c r="F62" s="194"/>
      <c r="G62" s="194"/>
    </row>
    <row r="63" spans="2:7" x14ac:dyDescent="0.3">
      <c r="B63" s="120"/>
      <c r="C63" s="261"/>
      <c r="D63" s="194"/>
      <c r="E63" s="194"/>
      <c r="F63" s="194"/>
      <c r="G63" s="194"/>
    </row>
    <row r="64" spans="2:7" x14ac:dyDescent="0.3">
      <c r="B64" s="120"/>
      <c r="C64" s="261"/>
      <c r="D64" s="194"/>
      <c r="E64" s="194"/>
      <c r="F64" s="194"/>
      <c r="G64" s="194"/>
    </row>
    <row r="65" spans="2:7" x14ac:dyDescent="0.3">
      <c r="B65" s="120"/>
      <c r="C65" s="261"/>
      <c r="D65" s="194"/>
      <c r="E65" s="194"/>
      <c r="F65" s="194"/>
      <c r="G65" s="194"/>
    </row>
    <row r="66" spans="2:7" x14ac:dyDescent="0.3">
      <c r="B66" s="120"/>
      <c r="C66" s="261"/>
      <c r="D66" s="194"/>
      <c r="E66" s="194"/>
      <c r="F66" s="194"/>
      <c r="G66" s="194"/>
    </row>
    <row r="67" spans="2:7" x14ac:dyDescent="0.3">
      <c r="B67" s="120"/>
      <c r="C67" s="261"/>
      <c r="D67" s="194"/>
      <c r="E67" s="194"/>
      <c r="F67" s="194"/>
      <c r="G67" s="194"/>
    </row>
    <row r="68" spans="2:7" x14ac:dyDescent="0.3">
      <c r="B68" s="120"/>
      <c r="C68" s="261"/>
      <c r="D68" s="194"/>
      <c r="E68" s="194"/>
      <c r="F68" s="194"/>
      <c r="G68" s="194"/>
    </row>
    <row r="69" spans="2:7" x14ac:dyDescent="0.3">
      <c r="B69" s="120"/>
      <c r="C69" s="261"/>
      <c r="D69" s="194"/>
      <c r="E69" s="194"/>
      <c r="F69" s="194"/>
      <c r="G69" s="194"/>
    </row>
    <row r="70" spans="2:7" x14ac:dyDescent="0.3">
      <c r="B70" s="120"/>
      <c r="C70" s="261"/>
      <c r="D70" s="194"/>
      <c r="E70" s="194"/>
      <c r="F70" s="194"/>
      <c r="G70" s="194"/>
    </row>
    <row r="71" spans="2:7" x14ac:dyDescent="0.3">
      <c r="B71" s="120"/>
      <c r="C71" s="261"/>
      <c r="D71" s="194"/>
      <c r="E71" s="194"/>
      <c r="F71" s="194"/>
      <c r="G71" s="194"/>
    </row>
    <row r="72" spans="2:7" x14ac:dyDescent="0.3">
      <c r="B72" s="120"/>
      <c r="C72" s="261"/>
      <c r="D72" s="194"/>
      <c r="E72" s="194"/>
      <c r="F72" s="194"/>
      <c r="G72" s="194"/>
    </row>
    <row r="73" spans="2:7" x14ac:dyDescent="0.3">
      <c r="B73" s="120"/>
      <c r="C73" s="261"/>
      <c r="D73" s="194"/>
      <c r="E73" s="194"/>
      <c r="F73" s="194"/>
      <c r="G73" s="194"/>
    </row>
    <row r="74" spans="2:7" x14ac:dyDescent="0.3">
      <c r="B74" s="120"/>
      <c r="C74" s="261"/>
      <c r="D74" s="194"/>
      <c r="E74" s="194"/>
      <c r="F74" s="194"/>
      <c r="G74" s="194"/>
    </row>
    <row r="75" spans="2:7" x14ac:dyDescent="0.3">
      <c r="B75" s="120"/>
      <c r="C75" s="261"/>
      <c r="D75" s="194"/>
      <c r="E75" s="194"/>
      <c r="F75" s="194"/>
      <c r="G75" s="194"/>
    </row>
    <row r="76" spans="2:7" x14ac:dyDescent="0.3">
      <c r="B76" s="120"/>
      <c r="C76" s="261"/>
      <c r="D76" s="194"/>
      <c r="E76" s="194"/>
      <c r="F76" s="194"/>
      <c r="G76" s="194"/>
    </row>
    <row r="77" spans="2:7" x14ac:dyDescent="0.3">
      <c r="B77" s="120"/>
      <c r="C77" s="261"/>
      <c r="D77" s="194"/>
      <c r="E77" s="194"/>
      <c r="F77" s="194"/>
      <c r="G77" s="194"/>
    </row>
    <row r="78" spans="2:7" x14ac:dyDescent="0.3">
      <c r="B78" s="120"/>
      <c r="C78" s="261"/>
      <c r="D78" s="194"/>
      <c r="E78" s="194"/>
      <c r="F78" s="194"/>
      <c r="G78" s="194"/>
    </row>
    <row r="79" spans="2:7" x14ac:dyDescent="0.3">
      <c r="B79" s="120"/>
      <c r="C79" s="261"/>
      <c r="D79" s="194"/>
      <c r="E79" s="194"/>
      <c r="F79" s="194"/>
      <c r="G79" s="194"/>
    </row>
    <row r="80" spans="2:7" x14ac:dyDescent="0.3">
      <c r="B80" s="120"/>
      <c r="C80" s="261"/>
      <c r="D80" s="194"/>
      <c r="E80" s="194"/>
      <c r="F80" s="194"/>
      <c r="G80" s="194"/>
    </row>
    <row r="81" spans="2:7" x14ac:dyDescent="0.3">
      <c r="B81" s="120"/>
      <c r="C81" s="261"/>
      <c r="D81" s="194"/>
      <c r="E81" s="194"/>
      <c r="F81" s="194"/>
      <c r="G81" s="194"/>
    </row>
    <row r="82" spans="2:7" x14ac:dyDescent="0.3">
      <c r="B82" s="120"/>
      <c r="C82" s="261"/>
      <c r="D82" s="194"/>
      <c r="E82" s="194"/>
      <c r="F82" s="194"/>
      <c r="G82" s="194"/>
    </row>
    <row r="83" spans="2:7" x14ac:dyDescent="0.3">
      <c r="B83" s="120"/>
      <c r="C83" s="261"/>
      <c r="D83" s="194"/>
      <c r="E83" s="194"/>
      <c r="F83" s="194"/>
      <c r="G83" s="194"/>
    </row>
    <row r="84" spans="2:7" x14ac:dyDescent="0.3">
      <c r="B84" s="120"/>
      <c r="C84" s="261"/>
      <c r="D84" s="194"/>
      <c r="E84" s="194"/>
      <c r="F84" s="194"/>
      <c r="G84" s="194"/>
    </row>
    <row r="85" spans="2:7" x14ac:dyDescent="0.3">
      <c r="B85" s="120"/>
      <c r="C85" s="261"/>
      <c r="D85" s="194"/>
      <c r="E85" s="194"/>
      <c r="F85" s="194"/>
      <c r="G85" s="194"/>
    </row>
    <row r="86" spans="2:7" x14ac:dyDescent="0.3">
      <c r="B86" s="120"/>
      <c r="C86" s="261"/>
      <c r="D86" s="194"/>
      <c r="E86" s="194"/>
      <c r="F86" s="194"/>
      <c r="G86" s="194"/>
    </row>
    <row r="87" spans="2:7" x14ac:dyDescent="0.3">
      <c r="B87" s="120"/>
      <c r="C87" s="261"/>
      <c r="D87" s="194"/>
      <c r="E87" s="194"/>
      <c r="F87" s="194"/>
      <c r="G87" s="194"/>
    </row>
    <row r="88" spans="2:7" x14ac:dyDescent="0.3">
      <c r="B88" s="120"/>
      <c r="C88" s="261"/>
      <c r="D88" s="194"/>
      <c r="E88" s="194"/>
      <c r="F88" s="194"/>
      <c r="G88" s="194"/>
    </row>
    <row r="89" spans="2:7" x14ac:dyDescent="0.3">
      <c r="B89" s="120"/>
      <c r="C89" s="261"/>
      <c r="D89" s="194"/>
      <c r="E89" s="194"/>
      <c r="F89" s="194"/>
      <c r="G89" s="194"/>
    </row>
    <row r="90" spans="2:7" x14ac:dyDescent="0.3">
      <c r="B90" s="120"/>
      <c r="C90" s="261"/>
      <c r="D90" s="194"/>
      <c r="E90" s="194"/>
      <c r="F90" s="194"/>
      <c r="G90" s="194"/>
    </row>
    <row r="91" spans="2:7" x14ac:dyDescent="0.3">
      <c r="B91" s="120"/>
      <c r="C91" s="261"/>
      <c r="D91" s="194"/>
      <c r="E91" s="194"/>
      <c r="F91" s="194"/>
      <c r="G91" s="194"/>
    </row>
    <row r="92" spans="2:7" x14ac:dyDescent="0.3">
      <c r="B92" s="120"/>
      <c r="C92" s="261"/>
      <c r="D92" s="194"/>
      <c r="E92" s="194"/>
      <c r="F92" s="194"/>
      <c r="G92" s="194"/>
    </row>
    <row r="93" spans="2:7" x14ac:dyDescent="0.3">
      <c r="B93" s="120"/>
      <c r="C93" s="261"/>
      <c r="D93" s="194"/>
      <c r="E93" s="194"/>
      <c r="F93" s="194"/>
      <c r="G93" s="194"/>
    </row>
    <row r="94" spans="2:7" x14ac:dyDescent="0.3">
      <c r="B94" s="120"/>
      <c r="C94" s="261"/>
      <c r="D94" s="194"/>
      <c r="E94" s="194"/>
      <c r="F94" s="194"/>
      <c r="G94" s="194"/>
    </row>
    <row r="95" spans="2:7" x14ac:dyDescent="0.3">
      <c r="B95" s="120"/>
      <c r="C95" s="261"/>
      <c r="D95" s="194"/>
      <c r="E95" s="194"/>
      <c r="F95" s="194"/>
      <c r="G95" s="194"/>
    </row>
    <row r="96" spans="2:7" x14ac:dyDescent="0.3">
      <c r="B96" s="120"/>
      <c r="C96" s="261"/>
      <c r="D96" s="194"/>
      <c r="E96" s="194"/>
      <c r="F96" s="194"/>
      <c r="G96" s="194"/>
    </row>
    <row r="97" spans="2:7" x14ac:dyDescent="0.3">
      <c r="B97" s="120"/>
      <c r="C97" s="261"/>
      <c r="D97" s="194"/>
      <c r="E97" s="194"/>
      <c r="F97" s="194"/>
      <c r="G97" s="194"/>
    </row>
    <row r="98" spans="2:7" x14ac:dyDescent="0.3">
      <c r="B98" s="120"/>
      <c r="C98" s="261"/>
      <c r="D98" s="194"/>
      <c r="E98" s="194"/>
      <c r="F98" s="194"/>
      <c r="G98" s="194"/>
    </row>
    <row r="99" spans="2:7" x14ac:dyDescent="0.3">
      <c r="B99" s="120"/>
      <c r="C99" s="261"/>
      <c r="D99" s="194"/>
      <c r="E99" s="194"/>
      <c r="F99" s="194"/>
      <c r="G99" s="194"/>
    </row>
    <row r="100" spans="2:7" x14ac:dyDescent="0.3">
      <c r="B100" s="120"/>
      <c r="C100" s="261"/>
      <c r="D100" s="194"/>
      <c r="E100" s="194"/>
      <c r="F100" s="194"/>
      <c r="G100" s="194"/>
    </row>
    <row r="101" spans="2:7" x14ac:dyDescent="0.3">
      <c r="B101" s="120"/>
      <c r="C101" s="261"/>
      <c r="D101" s="194"/>
      <c r="E101" s="194"/>
      <c r="F101" s="194"/>
      <c r="G101" s="194"/>
    </row>
    <row r="102" spans="2:7" x14ac:dyDescent="0.3">
      <c r="B102" s="120"/>
      <c r="C102" s="261"/>
      <c r="D102" s="194"/>
      <c r="E102" s="194"/>
      <c r="F102" s="194"/>
      <c r="G102" s="194"/>
    </row>
    <row r="103" spans="2:7" x14ac:dyDescent="0.3">
      <c r="B103" s="120"/>
      <c r="C103" s="261"/>
      <c r="D103" s="194"/>
      <c r="E103" s="194"/>
      <c r="F103" s="194"/>
      <c r="G103" s="194"/>
    </row>
    <row r="104" spans="2:7" x14ac:dyDescent="0.3">
      <c r="B104" s="120"/>
      <c r="C104" s="261"/>
      <c r="D104" s="194"/>
      <c r="E104" s="194"/>
      <c r="F104" s="194"/>
      <c r="G104" s="194"/>
    </row>
    <row r="105" spans="2:7" x14ac:dyDescent="0.3">
      <c r="B105" s="120"/>
      <c r="C105" s="261"/>
      <c r="D105" s="194"/>
      <c r="E105" s="194"/>
      <c r="F105" s="194"/>
      <c r="G105" s="194"/>
    </row>
    <row r="106" spans="2:7" x14ac:dyDescent="0.3">
      <c r="B106" s="120"/>
      <c r="C106" s="261"/>
      <c r="D106" s="194"/>
      <c r="E106" s="194"/>
      <c r="F106" s="194"/>
      <c r="G106" s="194"/>
    </row>
    <row r="107" spans="2:7" x14ac:dyDescent="0.3">
      <c r="B107" s="120"/>
      <c r="C107" s="261"/>
      <c r="D107" s="194"/>
      <c r="E107" s="194"/>
      <c r="F107" s="194"/>
      <c r="G107" s="194"/>
    </row>
    <row r="108" spans="2:7" x14ac:dyDescent="0.3">
      <c r="B108" s="120"/>
      <c r="C108" s="261"/>
      <c r="D108" s="194"/>
      <c r="E108" s="194"/>
      <c r="F108" s="194"/>
      <c r="G108" s="194"/>
    </row>
    <row r="109" spans="2:7" x14ac:dyDescent="0.3">
      <c r="B109" s="120"/>
      <c r="C109" s="261"/>
      <c r="D109" s="194"/>
      <c r="E109" s="194"/>
      <c r="F109" s="194"/>
      <c r="G109" s="194"/>
    </row>
    <row r="110" spans="2:7" x14ac:dyDescent="0.3">
      <c r="B110" s="120"/>
      <c r="C110" s="261"/>
      <c r="D110" s="194"/>
      <c r="E110" s="194"/>
      <c r="F110" s="194"/>
      <c r="G110" s="194"/>
    </row>
    <row r="111" spans="2:7" x14ac:dyDescent="0.3">
      <c r="B111" s="120"/>
      <c r="C111" s="261"/>
      <c r="D111" s="194"/>
      <c r="E111" s="194"/>
      <c r="F111" s="194"/>
      <c r="G111" s="194"/>
    </row>
    <row r="112" spans="2:7" x14ac:dyDescent="0.3">
      <c r="B112" s="120"/>
      <c r="C112" s="261"/>
      <c r="D112" s="194"/>
      <c r="E112" s="194"/>
      <c r="F112" s="194"/>
      <c r="G112" s="194"/>
    </row>
    <row r="113" spans="2:7" x14ac:dyDescent="0.3">
      <c r="B113" s="120"/>
      <c r="C113" s="261"/>
      <c r="D113" s="194"/>
      <c r="E113" s="194"/>
      <c r="F113" s="194"/>
      <c r="G113" s="194"/>
    </row>
    <row r="114" spans="2:7" x14ac:dyDescent="0.3">
      <c r="B114" s="120"/>
      <c r="C114" s="261"/>
      <c r="D114" s="194"/>
      <c r="E114" s="194"/>
      <c r="F114" s="194"/>
      <c r="G114" s="194"/>
    </row>
    <row r="115" spans="2:7" x14ac:dyDescent="0.3">
      <c r="B115" s="120"/>
      <c r="C115" s="261"/>
      <c r="D115" s="194"/>
      <c r="E115" s="194"/>
      <c r="F115" s="194"/>
      <c r="G115" s="194"/>
    </row>
    <row r="116" spans="2:7" x14ac:dyDescent="0.3">
      <c r="B116" s="120"/>
      <c r="C116" s="261"/>
      <c r="D116" s="194"/>
      <c r="E116" s="194"/>
      <c r="F116" s="194"/>
      <c r="G116" s="194"/>
    </row>
    <row r="117" spans="2:7" x14ac:dyDescent="0.3">
      <c r="B117" s="120"/>
      <c r="C117" s="261"/>
      <c r="D117" s="194"/>
      <c r="E117" s="194"/>
      <c r="F117" s="194"/>
      <c r="G117" s="194"/>
    </row>
    <row r="118" spans="2:7" x14ac:dyDescent="0.3">
      <c r="B118" s="120"/>
      <c r="C118" s="261"/>
      <c r="D118" s="194"/>
      <c r="E118" s="194"/>
      <c r="F118" s="194"/>
      <c r="G118" s="194"/>
    </row>
    <row r="119" spans="2:7" x14ac:dyDescent="0.3">
      <c r="B119" s="120"/>
      <c r="C119" s="261"/>
      <c r="D119" s="194"/>
      <c r="E119" s="194"/>
      <c r="F119" s="194"/>
      <c r="G119" s="194"/>
    </row>
    <row r="120" spans="2:7" x14ac:dyDescent="0.3">
      <c r="B120" s="120"/>
      <c r="C120" s="261"/>
      <c r="D120" s="194"/>
      <c r="E120" s="194"/>
      <c r="F120" s="194"/>
      <c r="G120" s="194"/>
    </row>
    <row r="121" spans="2:7" x14ac:dyDescent="0.3">
      <c r="B121" s="120"/>
      <c r="C121" s="261"/>
      <c r="D121" s="194"/>
      <c r="E121" s="194"/>
      <c r="F121" s="194"/>
      <c r="G121" s="194"/>
    </row>
    <row r="122" spans="2:7" x14ac:dyDescent="0.3">
      <c r="B122" s="120"/>
      <c r="C122" s="261"/>
      <c r="D122" s="194"/>
      <c r="E122" s="194"/>
      <c r="F122" s="194"/>
      <c r="G122" s="194"/>
    </row>
    <row r="123" spans="2:7" x14ac:dyDescent="0.3">
      <c r="B123" s="120"/>
      <c r="C123" s="261"/>
      <c r="D123" s="194"/>
      <c r="E123" s="194"/>
      <c r="F123" s="194"/>
      <c r="G123" s="194"/>
    </row>
    <row r="124" spans="2:7" x14ac:dyDescent="0.3">
      <c r="B124" s="120"/>
      <c r="C124" s="261"/>
      <c r="D124" s="194"/>
      <c r="E124" s="194"/>
      <c r="F124" s="194"/>
      <c r="G124" s="194"/>
    </row>
    <row r="125" spans="2:7" x14ac:dyDescent="0.3">
      <c r="B125" s="120"/>
      <c r="C125" s="261"/>
      <c r="D125" s="194"/>
      <c r="E125" s="194"/>
      <c r="F125" s="194"/>
      <c r="G125" s="194"/>
    </row>
    <row r="126" spans="2:7" x14ac:dyDescent="0.3">
      <c r="B126" s="120"/>
      <c r="C126" s="261"/>
      <c r="D126" s="194"/>
      <c r="E126" s="194"/>
      <c r="F126" s="194"/>
      <c r="G126" s="194"/>
    </row>
    <row r="127" spans="2:7" x14ac:dyDescent="0.3">
      <c r="B127" s="120"/>
      <c r="C127" s="261"/>
      <c r="D127" s="194"/>
      <c r="E127" s="194"/>
      <c r="F127" s="194"/>
      <c r="G127" s="194"/>
    </row>
    <row r="128" spans="2:7" x14ac:dyDescent="0.3">
      <c r="B128" s="120"/>
      <c r="C128" s="261"/>
      <c r="D128" s="194"/>
      <c r="E128" s="194"/>
      <c r="F128" s="194"/>
      <c r="G128" s="194"/>
    </row>
    <row r="129" spans="2:7" x14ac:dyDescent="0.3">
      <c r="B129" s="120"/>
      <c r="C129" s="261"/>
      <c r="D129" s="194"/>
      <c r="E129" s="194"/>
      <c r="F129" s="194"/>
      <c r="G129" s="194"/>
    </row>
    <row r="130" spans="2:7" x14ac:dyDescent="0.3">
      <c r="B130" s="120"/>
      <c r="C130" s="261"/>
      <c r="D130" s="194"/>
      <c r="E130" s="194"/>
      <c r="F130" s="194"/>
      <c r="G130" s="194"/>
    </row>
    <row r="131" spans="2:7" x14ac:dyDescent="0.3">
      <c r="B131" s="120"/>
      <c r="C131" s="261"/>
      <c r="D131" s="194"/>
      <c r="E131" s="194"/>
      <c r="F131" s="194"/>
      <c r="G131" s="194"/>
    </row>
    <row r="132" spans="2:7" x14ac:dyDescent="0.3">
      <c r="B132" s="120"/>
      <c r="C132" s="261"/>
      <c r="D132" s="194"/>
      <c r="E132" s="194"/>
      <c r="F132" s="194"/>
      <c r="G132" s="194"/>
    </row>
    <row r="133" spans="2:7" x14ac:dyDescent="0.3">
      <c r="B133" s="120"/>
      <c r="C133" s="261"/>
      <c r="D133" s="194"/>
      <c r="E133" s="194"/>
      <c r="F133" s="194"/>
      <c r="G133" s="194"/>
    </row>
    <row r="134" spans="2:7" x14ac:dyDescent="0.3">
      <c r="B134" s="120"/>
      <c r="C134" s="261"/>
      <c r="D134" s="194"/>
      <c r="E134" s="194"/>
      <c r="F134" s="194"/>
      <c r="G134" s="194"/>
    </row>
    <row r="135" spans="2:7" x14ac:dyDescent="0.3">
      <c r="B135" s="120"/>
      <c r="C135" s="261"/>
      <c r="D135" s="194"/>
      <c r="E135" s="194"/>
      <c r="F135" s="194"/>
      <c r="G135" s="194"/>
    </row>
    <row r="136" spans="2:7" x14ac:dyDescent="0.3">
      <c r="B136" s="120"/>
      <c r="C136" s="261"/>
      <c r="D136" s="194"/>
      <c r="E136" s="194"/>
      <c r="F136" s="194"/>
      <c r="G136" s="194"/>
    </row>
    <row r="137" spans="2:7" x14ac:dyDescent="0.3">
      <c r="B137" s="120"/>
      <c r="C137" s="261"/>
      <c r="D137" s="194"/>
      <c r="E137" s="194"/>
      <c r="F137" s="194"/>
      <c r="G137" s="194"/>
    </row>
    <row r="138" spans="2:7" x14ac:dyDescent="0.3">
      <c r="B138" s="120"/>
      <c r="C138" s="261"/>
      <c r="D138" s="194"/>
      <c r="E138" s="194"/>
      <c r="F138" s="194"/>
      <c r="G138" s="194"/>
    </row>
    <row r="139" spans="2:7" x14ac:dyDescent="0.3">
      <c r="B139" s="120"/>
      <c r="C139" s="261"/>
      <c r="D139" s="194"/>
      <c r="E139" s="194"/>
      <c r="F139" s="194"/>
      <c r="G139" s="194"/>
    </row>
    <row r="140" spans="2:7" x14ac:dyDescent="0.3">
      <c r="B140" s="120"/>
      <c r="C140" s="261"/>
      <c r="D140" s="194"/>
      <c r="E140" s="194"/>
      <c r="F140" s="194"/>
      <c r="G140" s="194"/>
    </row>
    <row r="141" spans="2:7" x14ac:dyDescent="0.3">
      <c r="B141" s="120"/>
      <c r="C141" s="261"/>
      <c r="D141" s="194"/>
      <c r="E141" s="194"/>
      <c r="F141" s="194"/>
      <c r="G141" s="194"/>
    </row>
    <row r="142" spans="2:7" x14ac:dyDescent="0.3">
      <c r="B142" s="120"/>
      <c r="C142" s="261"/>
      <c r="D142" s="194"/>
      <c r="E142" s="194"/>
      <c r="F142" s="194"/>
      <c r="G142" s="194"/>
    </row>
    <row r="143" spans="2:7" x14ac:dyDescent="0.3">
      <c r="B143" s="120"/>
      <c r="C143" s="261"/>
      <c r="D143" s="194"/>
      <c r="E143" s="194"/>
      <c r="F143" s="194"/>
      <c r="G143" s="194"/>
    </row>
    <row r="144" spans="2:7" x14ac:dyDescent="0.3">
      <c r="B144" s="120"/>
      <c r="C144" s="261"/>
      <c r="D144" s="194"/>
      <c r="E144" s="194"/>
      <c r="F144" s="194"/>
      <c r="G144" s="194"/>
    </row>
    <row r="145" spans="2:7" x14ac:dyDescent="0.3">
      <c r="B145" s="120"/>
      <c r="C145" s="261"/>
      <c r="D145" s="194"/>
      <c r="E145" s="194"/>
      <c r="F145" s="194"/>
      <c r="G145" s="194"/>
    </row>
    <row r="146" spans="2:7" x14ac:dyDescent="0.3">
      <c r="B146" s="120"/>
      <c r="C146" s="261"/>
      <c r="D146" s="194"/>
      <c r="E146" s="194"/>
      <c r="F146" s="194"/>
      <c r="G146" s="194"/>
    </row>
    <row r="147" spans="2:7" x14ac:dyDescent="0.3">
      <c r="B147" s="120"/>
      <c r="C147" s="261"/>
      <c r="D147" s="194"/>
      <c r="E147" s="194"/>
      <c r="F147" s="194"/>
      <c r="G147" s="194"/>
    </row>
    <row r="148" spans="2:7" x14ac:dyDescent="0.3">
      <c r="B148" s="120"/>
      <c r="C148" s="261"/>
      <c r="D148" s="194"/>
      <c r="E148" s="194"/>
      <c r="F148" s="194"/>
      <c r="G148" s="194"/>
    </row>
    <row r="149" spans="2:7" x14ac:dyDescent="0.3">
      <c r="B149" s="120"/>
      <c r="C149" s="261"/>
      <c r="D149" s="194"/>
      <c r="E149" s="194"/>
      <c r="F149" s="194"/>
      <c r="G149" s="194"/>
    </row>
    <row r="150" spans="2:7" x14ac:dyDescent="0.3">
      <c r="B150" s="120"/>
      <c r="C150" s="261"/>
      <c r="D150" s="194"/>
      <c r="E150" s="194"/>
      <c r="F150" s="194"/>
      <c r="G150" s="194"/>
    </row>
    <row r="151" spans="2:7" x14ac:dyDescent="0.3">
      <c r="B151" s="120"/>
      <c r="C151" s="261"/>
      <c r="D151" s="194"/>
      <c r="E151" s="194"/>
      <c r="F151" s="194"/>
      <c r="G151" s="194"/>
    </row>
    <row r="152" spans="2:7" x14ac:dyDescent="0.3">
      <c r="B152" s="120"/>
      <c r="C152" s="261"/>
      <c r="D152" s="194"/>
      <c r="E152" s="194"/>
      <c r="F152" s="194"/>
      <c r="G152" s="194"/>
    </row>
    <row r="153" spans="2:7" x14ac:dyDescent="0.3">
      <c r="B153" s="120"/>
      <c r="C153" s="261"/>
      <c r="D153" s="194"/>
      <c r="E153" s="194"/>
      <c r="F153" s="194"/>
      <c r="G153" s="194"/>
    </row>
    <row r="154" spans="2:7" x14ac:dyDescent="0.3">
      <c r="B154" s="120"/>
      <c r="C154" s="261"/>
      <c r="D154" s="194"/>
      <c r="E154" s="194"/>
      <c r="F154" s="194"/>
      <c r="G154" s="194"/>
    </row>
    <row r="155" spans="2:7" x14ac:dyDescent="0.3">
      <c r="B155" s="120"/>
      <c r="C155" s="261"/>
      <c r="D155" s="194"/>
      <c r="E155" s="194"/>
      <c r="F155" s="194"/>
      <c r="G155" s="194"/>
    </row>
    <row r="156" spans="2:7" x14ac:dyDescent="0.3">
      <c r="B156" s="120"/>
      <c r="C156" s="261"/>
      <c r="D156" s="194"/>
      <c r="E156" s="194"/>
      <c r="F156" s="194"/>
      <c r="G156" s="194"/>
    </row>
    <row r="157" spans="2:7" x14ac:dyDescent="0.3">
      <c r="B157" s="120"/>
      <c r="C157" s="261"/>
      <c r="D157" s="194"/>
      <c r="E157" s="194"/>
      <c r="F157" s="194"/>
      <c r="G157" s="194"/>
    </row>
    <row r="158" spans="2:7" x14ac:dyDescent="0.3">
      <c r="B158" s="120"/>
      <c r="C158" s="261"/>
      <c r="D158" s="194"/>
      <c r="E158" s="194"/>
      <c r="F158" s="194"/>
      <c r="G158" s="194"/>
    </row>
    <row r="159" spans="2:7" x14ac:dyDescent="0.3">
      <c r="B159" s="120"/>
      <c r="C159" s="261"/>
      <c r="D159" s="194"/>
      <c r="E159" s="194"/>
      <c r="F159" s="194"/>
      <c r="G159" s="194"/>
    </row>
    <row r="160" spans="2:7" x14ac:dyDescent="0.3">
      <c r="B160" s="120"/>
      <c r="C160" s="261"/>
      <c r="D160" s="194"/>
      <c r="E160" s="194"/>
      <c r="F160" s="194"/>
      <c r="G160" s="194"/>
    </row>
    <row r="161" spans="2:7" x14ac:dyDescent="0.3">
      <c r="B161" s="120"/>
      <c r="C161" s="261"/>
      <c r="D161" s="194"/>
      <c r="E161" s="194"/>
      <c r="F161" s="194"/>
      <c r="G161" s="194"/>
    </row>
    <row r="162" spans="2:7" x14ac:dyDescent="0.3">
      <c r="B162" s="120"/>
      <c r="C162" s="261"/>
      <c r="D162" s="194"/>
      <c r="E162" s="194"/>
      <c r="F162" s="194"/>
      <c r="G162" s="194"/>
    </row>
    <row r="163" spans="2:7" x14ac:dyDescent="0.3">
      <c r="B163" s="120"/>
      <c r="C163" s="261"/>
      <c r="D163" s="194"/>
      <c r="E163" s="194"/>
      <c r="F163" s="194"/>
      <c r="G163" s="194"/>
    </row>
    <row r="164" spans="2:7" x14ac:dyDescent="0.3">
      <c r="B164" s="120"/>
      <c r="C164" s="261"/>
      <c r="D164" s="194"/>
      <c r="E164" s="194"/>
      <c r="F164" s="194"/>
      <c r="G164" s="194"/>
    </row>
    <row r="165" spans="2:7" x14ac:dyDescent="0.3">
      <c r="B165" s="120"/>
      <c r="C165" s="261"/>
      <c r="D165" s="194"/>
      <c r="E165" s="194"/>
      <c r="F165" s="194"/>
      <c r="G165" s="194"/>
    </row>
    <row r="166" spans="2:7" x14ac:dyDescent="0.3">
      <c r="B166" s="120"/>
      <c r="C166" s="261"/>
      <c r="D166" s="194"/>
      <c r="E166" s="194"/>
      <c r="F166" s="194"/>
      <c r="G166" s="194"/>
    </row>
    <row r="167" spans="2:7" x14ac:dyDescent="0.3">
      <c r="B167" s="120"/>
      <c r="C167" s="261"/>
      <c r="D167" s="194"/>
      <c r="E167" s="194"/>
      <c r="F167" s="194"/>
      <c r="G167" s="194"/>
    </row>
    <row r="168" spans="2:7" x14ac:dyDescent="0.3">
      <c r="B168" s="120"/>
      <c r="C168" s="261"/>
      <c r="D168" s="194"/>
      <c r="E168" s="194"/>
      <c r="F168" s="194"/>
      <c r="G168" s="194"/>
    </row>
    <row r="169" spans="2:7" x14ac:dyDescent="0.3">
      <c r="B169" s="120"/>
      <c r="C169" s="261"/>
      <c r="D169" s="194"/>
      <c r="E169" s="194"/>
      <c r="F169" s="194"/>
      <c r="G169" s="194"/>
    </row>
    <row r="170" spans="2:7" x14ac:dyDescent="0.3">
      <c r="B170" s="120"/>
      <c r="C170" s="261"/>
      <c r="D170" s="194"/>
      <c r="E170" s="194"/>
      <c r="F170" s="194"/>
      <c r="G170" s="194"/>
    </row>
    <row r="171" spans="2:7" x14ac:dyDescent="0.3">
      <c r="B171" s="120"/>
      <c r="C171" s="261"/>
      <c r="D171" s="194"/>
      <c r="E171" s="194"/>
      <c r="F171" s="194"/>
      <c r="G171" s="194"/>
    </row>
    <row r="172" spans="2:7" x14ac:dyDescent="0.3">
      <c r="B172" s="120"/>
      <c r="C172" s="261"/>
      <c r="D172" s="194"/>
      <c r="E172" s="194"/>
      <c r="F172" s="194"/>
      <c r="G172" s="194"/>
    </row>
    <row r="173" spans="2:7" x14ac:dyDescent="0.3">
      <c r="B173" s="120"/>
      <c r="C173" s="261"/>
      <c r="D173" s="194"/>
      <c r="E173" s="194"/>
      <c r="F173" s="194"/>
      <c r="G173" s="194"/>
    </row>
    <row r="174" spans="2:7" x14ac:dyDescent="0.3">
      <c r="B174" s="120"/>
      <c r="C174" s="261"/>
      <c r="D174" s="194"/>
      <c r="E174" s="194"/>
      <c r="F174" s="194"/>
      <c r="G174" s="194"/>
    </row>
    <row r="175" spans="2:7" x14ac:dyDescent="0.3">
      <c r="B175" s="120"/>
      <c r="C175" s="261"/>
      <c r="D175" s="194"/>
      <c r="E175" s="194"/>
      <c r="F175" s="194"/>
      <c r="G175" s="194"/>
    </row>
    <row r="176" spans="2:7" x14ac:dyDescent="0.3">
      <c r="B176" s="120"/>
      <c r="C176" s="261"/>
      <c r="D176" s="194"/>
      <c r="E176" s="194"/>
      <c r="F176" s="194"/>
      <c r="G176" s="194"/>
    </row>
    <row r="177" spans="2:7" x14ac:dyDescent="0.3">
      <c r="B177" s="120"/>
      <c r="C177" s="261"/>
      <c r="D177" s="194"/>
      <c r="E177" s="194"/>
      <c r="F177" s="194"/>
      <c r="G177" s="194"/>
    </row>
    <row r="178" spans="2:7" x14ac:dyDescent="0.3">
      <c r="B178" s="120"/>
      <c r="C178" s="261"/>
      <c r="D178" s="194"/>
      <c r="E178" s="194"/>
      <c r="F178" s="194"/>
      <c r="G178" s="194"/>
    </row>
    <row r="179" spans="2:7" x14ac:dyDescent="0.3">
      <c r="B179" s="120"/>
      <c r="C179" s="261"/>
      <c r="D179" s="194"/>
      <c r="E179" s="194"/>
      <c r="F179" s="194"/>
      <c r="G179" s="194"/>
    </row>
    <row r="180" spans="2:7" x14ac:dyDescent="0.3">
      <c r="B180" s="120"/>
      <c r="C180" s="261"/>
      <c r="D180" s="194"/>
      <c r="E180" s="194"/>
      <c r="F180" s="194"/>
      <c r="G180" s="194"/>
    </row>
    <row r="181" spans="2:7" x14ac:dyDescent="0.3">
      <c r="B181" s="120"/>
      <c r="C181" s="261"/>
      <c r="D181" s="194"/>
      <c r="E181" s="194"/>
      <c r="F181" s="194"/>
      <c r="G181" s="194"/>
    </row>
    <row r="182" spans="2:7" x14ac:dyDescent="0.3">
      <c r="B182" s="120"/>
      <c r="C182" s="261"/>
      <c r="D182" s="194"/>
      <c r="E182" s="194"/>
      <c r="F182" s="194"/>
      <c r="G182" s="194"/>
    </row>
    <row r="183" spans="2:7" x14ac:dyDescent="0.3">
      <c r="B183" s="120"/>
      <c r="C183" s="261"/>
      <c r="D183" s="194"/>
      <c r="E183" s="194"/>
      <c r="F183" s="194"/>
      <c r="G183" s="194"/>
    </row>
    <row r="184" spans="2:7" x14ac:dyDescent="0.3">
      <c r="B184" s="120"/>
      <c r="C184" s="261"/>
      <c r="D184" s="194"/>
      <c r="E184" s="194"/>
      <c r="F184" s="194"/>
      <c r="G184" s="194"/>
    </row>
    <row r="185" spans="2:7" x14ac:dyDescent="0.3">
      <c r="B185" s="120"/>
      <c r="C185" s="261"/>
      <c r="D185" s="194"/>
      <c r="E185" s="194"/>
      <c r="F185" s="194"/>
      <c r="G185" s="194"/>
    </row>
    <row r="186" spans="2:7" x14ac:dyDescent="0.3">
      <c r="B186" s="120"/>
      <c r="C186" s="261"/>
      <c r="D186" s="194"/>
      <c r="E186" s="194"/>
      <c r="F186" s="194"/>
      <c r="G186" s="194"/>
    </row>
    <row r="187" spans="2:7" x14ac:dyDescent="0.3">
      <c r="B187" s="120"/>
      <c r="C187" s="261"/>
      <c r="D187" s="194"/>
      <c r="E187" s="194"/>
      <c r="F187" s="194"/>
      <c r="G187" s="194"/>
    </row>
    <row r="188" spans="2:7" x14ac:dyDescent="0.3">
      <c r="B188" s="120"/>
      <c r="C188" s="261"/>
      <c r="D188" s="194"/>
      <c r="E188" s="194"/>
      <c r="F188" s="194"/>
      <c r="G188" s="194"/>
    </row>
    <row r="189" spans="2:7" x14ac:dyDescent="0.3">
      <c r="B189" s="120"/>
      <c r="C189" s="261"/>
      <c r="D189" s="194"/>
      <c r="E189" s="194"/>
      <c r="F189" s="194"/>
      <c r="G189" s="194"/>
    </row>
    <row r="190" spans="2:7" x14ac:dyDescent="0.3">
      <c r="B190" s="120"/>
      <c r="C190" s="261"/>
      <c r="D190" s="194"/>
      <c r="E190" s="194"/>
      <c r="F190" s="194"/>
      <c r="G190" s="194"/>
    </row>
    <row r="191" spans="2:7" x14ac:dyDescent="0.3">
      <c r="B191" s="120"/>
      <c r="C191" s="261"/>
      <c r="D191" s="194"/>
      <c r="E191" s="194"/>
      <c r="F191" s="194"/>
      <c r="G191" s="194"/>
    </row>
    <row r="192" spans="2:7" x14ac:dyDescent="0.3">
      <c r="B192" s="120"/>
      <c r="C192" s="261"/>
      <c r="D192" s="194"/>
      <c r="E192" s="194"/>
      <c r="F192" s="194"/>
      <c r="G192" s="194"/>
    </row>
    <row r="193" spans="2:7" x14ac:dyDescent="0.3">
      <c r="B193" s="120"/>
      <c r="C193" s="261"/>
      <c r="D193" s="194"/>
      <c r="E193" s="194"/>
      <c r="F193" s="194"/>
      <c r="G193" s="194"/>
    </row>
    <row r="194" spans="2:7" x14ac:dyDescent="0.3">
      <c r="B194" s="120"/>
      <c r="C194" s="261"/>
      <c r="D194" s="194"/>
      <c r="E194" s="194"/>
      <c r="F194" s="194"/>
      <c r="G194" s="194"/>
    </row>
    <row r="195" spans="2:7" x14ac:dyDescent="0.3">
      <c r="B195" s="120"/>
      <c r="C195" s="261"/>
      <c r="D195" s="194"/>
      <c r="E195" s="194"/>
      <c r="F195" s="194"/>
      <c r="G195" s="194"/>
    </row>
    <row r="196" spans="2:7" x14ac:dyDescent="0.3">
      <c r="B196" s="120"/>
      <c r="C196" s="261"/>
      <c r="D196" s="194"/>
      <c r="E196" s="194"/>
      <c r="F196" s="194"/>
      <c r="G196" s="194"/>
    </row>
    <row r="197" spans="2:7" x14ac:dyDescent="0.3">
      <c r="B197" s="120"/>
      <c r="C197" s="261"/>
      <c r="D197" s="194"/>
      <c r="E197" s="194"/>
      <c r="F197" s="194"/>
      <c r="G197" s="194"/>
    </row>
    <row r="198" spans="2:7" x14ac:dyDescent="0.3">
      <c r="B198" s="120"/>
      <c r="C198" s="261"/>
      <c r="D198" s="194"/>
      <c r="E198" s="194"/>
      <c r="F198" s="194"/>
      <c r="G198" s="194"/>
    </row>
    <row r="199" spans="2:7" x14ac:dyDescent="0.3">
      <c r="B199" s="120"/>
      <c r="C199" s="261"/>
      <c r="D199" s="194"/>
      <c r="E199" s="194"/>
      <c r="F199" s="194"/>
      <c r="G199" s="194"/>
    </row>
    <row r="200" spans="2:7" x14ac:dyDescent="0.3">
      <c r="B200" s="120"/>
      <c r="C200" s="261"/>
      <c r="D200" s="194"/>
      <c r="E200" s="194"/>
      <c r="F200" s="194"/>
      <c r="G200" s="194"/>
    </row>
    <row r="201" spans="2:7" x14ac:dyDescent="0.3">
      <c r="B201" s="120"/>
      <c r="C201" s="261"/>
      <c r="D201" s="194"/>
      <c r="E201" s="194"/>
      <c r="F201" s="194"/>
      <c r="G201" s="194"/>
    </row>
    <row r="202" spans="2:7" x14ac:dyDescent="0.3">
      <c r="B202" s="120"/>
      <c r="C202" s="261"/>
      <c r="D202" s="194"/>
      <c r="E202" s="194"/>
      <c r="F202" s="194"/>
      <c r="G202" s="194"/>
    </row>
    <row r="203" spans="2:7" x14ac:dyDescent="0.3">
      <c r="B203" s="120"/>
      <c r="C203" s="261"/>
      <c r="D203" s="194"/>
      <c r="E203" s="194"/>
      <c r="F203" s="194"/>
      <c r="G203" s="194"/>
    </row>
    <row r="204" spans="2:7" x14ac:dyDescent="0.3">
      <c r="B204" s="120"/>
      <c r="C204" s="261"/>
      <c r="D204" s="194"/>
      <c r="E204" s="194"/>
      <c r="F204" s="194"/>
      <c r="G204" s="194"/>
    </row>
    <row r="205" spans="2:7" x14ac:dyDescent="0.3">
      <c r="B205" s="120"/>
      <c r="C205" s="261"/>
      <c r="D205" s="194"/>
      <c r="E205" s="194"/>
      <c r="F205" s="194"/>
      <c r="G205" s="194"/>
    </row>
    <row r="206" spans="2:7" x14ac:dyDescent="0.3">
      <c r="B206" s="120"/>
      <c r="C206" s="261"/>
      <c r="D206" s="194"/>
      <c r="E206" s="194"/>
      <c r="F206" s="194"/>
      <c r="G206" s="194"/>
    </row>
    <row r="207" spans="2:7" x14ac:dyDescent="0.3">
      <c r="B207" s="120"/>
      <c r="C207" s="261"/>
      <c r="D207" s="194"/>
      <c r="E207" s="194"/>
      <c r="F207" s="194"/>
      <c r="G207" s="194"/>
    </row>
    <row r="208" spans="2:7" x14ac:dyDescent="0.3">
      <c r="B208" s="120"/>
      <c r="C208" s="261"/>
      <c r="D208" s="194"/>
      <c r="E208" s="194"/>
      <c r="F208" s="194"/>
      <c r="G208" s="194"/>
    </row>
    <row r="209" spans="2:7" x14ac:dyDescent="0.3">
      <c r="B209" s="120"/>
      <c r="C209" s="261"/>
      <c r="D209" s="194"/>
      <c r="E209" s="194"/>
      <c r="F209" s="194"/>
      <c r="G209" s="194"/>
    </row>
    <row r="210" spans="2:7" x14ac:dyDescent="0.3">
      <c r="B210" s="120"/>
      <c r="C210" s="261"/>
      <c r="D210" s="194"/>
      <c r="E210" s="194"/>
      <c r="F210" s="194"/>
      <c r="G210" s="194"/>
    </row>
    <row r="211" spans="2:7" x14ac:dyDescent="0.3">
      <c r="B211" s="120"/>
      <c r="C211" s="261"/>
      <c r="D211" s="194"/>
      <c r="E211" s="194"/>
      <c r="F211" s="194"/>
      <c r="G211" s="194"/>
    </row>
    <row r="212" spans="2:7" x14ac:dyDescent="0.3">
      <c r="B212" s="120"/>
      <c r="C212" s="261"/>
      <c r="D212" s="194"/>
      <c r="E212" s="194"/>
      <c r="F212" s="194"/>
      <c r="G212" s="194"/>
    </row>
    <row r="213" spans="2:7" x14ac:dyDescent="0.3">
      <c r="B213" s="120"/>
      <c r="C213" s="261"/>
      <c r="D213" s="194"/>
      <c r="E213" s="194"/>
      <c r="F213" s="194"/>
      <c r="G213" s="194"/>
    </row>
    <row r="214" spans="2:7" x14ac:dyDescent="0.3">
      <c r="B214" s="120"/>
      <c r="C214" s="261"/>
      <c r="D214" s="194"/>
      <c r="E214" s="194"/>
      <c r="F214" s="194"/>
      <c r="G214" s="194"/>
    </row>
    <row r="215" spans="2:7" x14ac:dyDescent="0.3">
      <c r="B215" s="120"/>
      <c r="C215" s="261"/>
      <c r="D215" s="194"/>
      <c r="E215" s="194"/>
      <c r="F215" s="194"/>
      <c r="G215" s="194"/>
    </row>
    <row r="216" spans="2:7" x14ac:dyDescent="0.3">
      <c r="B216" s="120"/>
      <c r="C216" s="261"/>
      <c r="D216" s="194"/>
      <c r="E216" s="194"/>
      <c r="F216" s="194"/>
      <c r="G216" s="194"/>
    </row>
    <row r="217" spans="2:7" x14ac:dyDescent="0.3">
      <c r="B217" s="120"/>
      <c r="C217" s="261"/>
      <c r="D217" s="194"/>
      <c r="E217" s="194"/>
      <c r="F217" s="194"/>
      <c r="G217" s="194"/>
    </row>
    <row r="218" spans="2:7" x14ac:dyDescent="0.3">
      <c r="B218" s="120"/>
      <c r="C218" s="261"/>
      <c r="D218" s="194"/>
      <c r="E218" s="194"/>
      <c r="F218" s="194"/>
      <c r="G218" s="194"/>
    </row>
    <row r="219" spans="2:7" x14ac:dyDescent="0.3">
      <c r="B219" s="120"/>
      <c r="C219" s="261"/>
      <c r="D219" s="194"/>
      <c r="E219" s="194"/>
      <c r="F219" s="194"/>
      <c r="G219" s="194"/>
    </row>
    <row r="220" spans="2:7" x14ac:dyDescent="0.3">
      <c r="B220" s="120"/>
      <c r="C220" s="261"/>
      <c r="D220" s="194"/>
      <c r="E220" s="194"/>
      <c r="F220" s="194"/>
      <c r="G220" s="194"/>
    </row>
    <row r="221" spans="2:7" x14ac:dyDescent="0.3">
      <c r="B221" s="120"/>
      <c r="C221" s="261"/>
      <c r="D221" s="194"/>
      <c r="E221" s="194"/>
      <c r="F221" s="194"/>
      <c r="G221" s="194"/>
    </row>
    <row r="222" spans="2:7" x14ac:dyDescent="0.3">
      <c r="B222" s="120"/>
      <c r="C222" s="261"/>
      <c r="D222" s="194"/>
      <c r="E222" s="194"/>
      <c r="F222" s="194"/>
      <c r="G222" s="194"/>
    </row>
    <row r="223" spans="2:7" x14ac:dyDescent="0.3">
      <c r="B223" s="120"/>
      <c r="C223" s="261"/>
      <c r="D223" s="194"/>
      <c r="E223" s="194"/>
      <c r="F223" s="194"/>
      <c r="G223" s="194"/>
    </row>
    <row r="224" spans="2:7" x14ac:dyDescent="0.3">
      <c r="B224" s="120"/>
      <c r="C224" s="261"/>
      <c r="D224" s="194"/>
      <c r="E224" s="194"/>
      <c r="F224" s="194"/>
      <c r="G224" s="194"/>
    </row>
    <row r="225" spans="2:7" x14ac:dyDescent="0.3">
      <c r="B225" s="120"/>
      <c r="C225" s="261"/>
      <c r="D225" s="194"/>
      <c r="E225" s="194"/>
      <c r="F225" s="194"/>
      <c r="G225" s="194"/>
    </row>
    <row r="226" spans="2:7" x14ac:dyDescent="0.3">
      <c r="B226" s="120"/>
      <c r="C226" s="261"/>
      <c r="D226" s="194"/>
      <c r="E226" s="194"/>
      <c r="F226" s="194"/>
      <c r="G226" s="194"/>
    </row>
    <row r="227" spans="2:7" x14ac:dyDescent="0.3">
      <c r="B227" s="120"/>
      <c r="C227" s="261"/>
      <c r="D227" s="194"/>
      <c r="E227" s="194"/>
      <c r="F227" s="194"/>
      <c r="G227" s="194"/>
    </row>
    <row r="228" spans="2:7" x14ac:dyDescent="0.3">
      <c r="B228" s="120"/>
      <c r="C228" s="261"/>
      <c r="D228" s="194"/>
      <c r="E228" s="194"/>
      <c r="F228" s="194"/>
      <c r="G228" s="194"/>
    </row>
    <row r="229" spans="2:7" x14ac:dyDescent="0.3">
      <c r="B229" s="120"/>
      <c r="C229" s="261"/>
      <c r="D229" s="194"/>
      <c r="E229" s="194"/>
      <c r="F229" s="194"/>
      <c r="G229" s="194"/>
    </row>
    <row r="230" spans="2:7" x14ac:dyDescent="0.3">
      <c r="B230" s="120"/>
      <c r="C230" s="261"/>
      <c r="D230" s="194"/>
      <c r="E230" s="194"/>
      <c r="F230" s="194"/>
      <c r="G230" s="194"/>
    </row>
    <row r="231" spans="2:7" x14ac:dyDescent="0.3">
      <c r="B231" s="120"/>
      <c r="C231" s="261"/>
      <c r="D231" s="194"/>
      <c r="E231" s="194"/>
      <c r="F231" s="194"/>
      <c r="G231" s="194"/>
    </row>
    <row r="232" spans="2:7" x14ac:dyDescent="0.3">
      <c r="B232" s="120"/>
      <c r="C232" s="261"/>
      <c r="D232" s="194"/>
      <c r="E232" s="194"/>
      <c r="F232" s="194"/>
      <c r="G232" s="194"/>
    </row>
    <row r="233" spans="2:7" x14ac:dyDescent="0.3">
      <c r="B233" s="120"/>
      <c r="C233" s="261"/>
      <c r="D233" s="194"/>
      <c r="E233" s="194"/>
      <c r="F233" s="194"/>
      <c r="G233" s="194"/>
    </row>
    <row r="234" spans="2:7" x14ac:dyDescent="0.3">
      <c r="B234" s="120"/>
      <c r="C234" s="261"/>
      <c r="D234" s="194"/>
      <c r="E234" s="194"/>
      <c r="F234" s="194"/>
      <c r="G234" s="194"/>
    </row>
    <row r="235" spans="2:7" x14ac:dyDescent="0.3">
      <c r="B235" s="120"/>
      <c r="C235" s="261"/>
      <c r="D235" s="194"/>
      <c r="E235" s="194"/>
      <c r="F235" s="194"/>
      <c r="G235" s="194"/>
    </row>
    <row r="236" spans="2:7" x14ac:dyDescent="0.3">
      <c r="B236" s="120"/>
      <c r="C236" s="261"/>
      <c r="D236" s="194"/>
      <c r="E236" s="194"/>
      <c r="F236" s="194"/>
      <c r="G236" s="194"/>
    </row>
    <row r="237" spans="2:7" x14ac:dyDescent="0.3">
      <c r="B237" s="120"/>
      <c r="C237" s="261"/>
      <c r="D237" s="194"/>
      <c r="E237" s="194"/>
      <c r="F237" s="194"/>
      <c r="G237" s="194"/>
    </row>
    <row r="238" spans="2:7" x14ac:dyDescent="0.3">
      <c r="B238" s="120"/>
      <c r="C238" s="261"/>
      <c r="D238" s="194"/>
      <c r="E238" s="194"/>
      <c r="F238" s="194"/>
      <c r="G238" s="194"/>
    </row>
    <row r="239" spans="2:7" x14ac:dyDescent="0.3">
      <c r="B239" s="120"/>
      <c r="C239" s="261"/>
      <c r="D239" s="194"/>
      <c r="E239" s="194"/>
      <c r="F239" s="194"/>
      <c r="G239" s="194"/>
    </row>
    <row r="240" spans="2:7" x14ac:dyDescent="0.3">
      <c r="B240" s="120"/>
      <c r="C240" s="261"/>
      <c r="D240" s="194"/>
      <c r="E240" s="194"/>
      <c r="F240" s="194"/>
      <c r="G240" s="194"/>
    </row>
    <row r="241" spans="2:7" x14ac:dyDescent="0.3">
      <c r="B241" s="120"/>
      <c r="C241" s="261"/>
      <c r="D241" s="194"/>
      <c r="E241" s="194"/>
      <c r="F241" s="194"/>
      <c r="G241" s="194"/>
    </row>
    <row r="242" spans="2:7" x14ac:dyDescent="0.3">
      <c r="B242" s="120"/>
      <c r="C242" s="261"/>
      <c r="D242" s="194"/>
      <c r="E242" s="194"/>
      <c r="F242" s="194"/>
      <c r="G242" s="194"/>
    </row>
    <row r="243" spans="2:7" x14ac:dyDescent="0.3">
      <c r="B243" s="120"/>
      <c r="C243" s="261"/>
      <c r="D243" s="194"/>
      <c r="E243" s="194"/>
      <c r="F243" s="194"/>
      <c r="G243" s="194"/>
    </row>
    <row r="244" spans="2:7" x14ac:dyDescent="0.3">
      <c r="B244" s="120"/>
      <c r="C244" s="261"/>
      <c r="D244" s="194"/>
      <c r="E244" s="194"/>
      <c r="F244" s="194"/>
      <c r="G244" s="194"/>
    </row>
    <row r="245" spans="2:7" x14ac:dyDescent="0.3">
      <c r="B245" s="120"/>
      <c r="C245" s="261"/>
      <c r="D245" s="194"/>
      <c r="E245" s="194"/>
      <c r="F245" s="194"/>
      <c r="G245" s="194"/>
    </row>
    <row r="246" spans="2:7" x14ac:dyDescent="0.3">
      <c r="B246" s="120"/>
      <c r="C246" s="261"/>
      <c r="D246" s="194"/>
      <c r="E246" s="194"/>
      <c r="F246" s="194"/>
      <c r="G246" s="194"/>
    </row>
    <row r="247" spans="2:7" x14ac:dyDescent="0.3">
      <c r="B247" s="120"/>
      <c r="C247" s="261"/>
      <c r="D247" s="194"/>
      <c r="E247" s="194"/>
      <c r="F247" s="194"/>
      <c r="G247" s="194"/>
    </row>
    <row r="248" spans="2:7" x14ac:dyDescent="0.3">
      <c r="B248" s="120"/>
      <c r="C248" s="261"/>
      <c r="D248" s="194"/>
      <c r="E248" s="194"/>
      <c r="F248" s="194"/>
      <c r="G248" s="194"/>
    </row>
    <row r="249" spans="2:7" x14ac:dyDescent="0.3">
      <c r="B249" s="120"/>
      <c r="C249" s="261"/>
      <c r="D249" s="194"/>
      <c r="E249" s="194"/>
      <c r="F249" s="194"/>
      <c r="G249" s="194"/>
    </row>
    <row r="250" spans="2:7" x14ac:dyDescent="0.3">
      <c r="B250" s="120"/>
      <c r="C250" s="261"/>
      <c r="D250" s="194"/>
      <c r="E250" s="194"/>
      <c r="F250" s="194"/>
      <c r="G250" s="194"/>
    </row>
    <row r="251" spans="2:7" x14ac:dyDescent="0.3">
      <c r="B251" s="120"/>
      <c r="C251" s="261"/>
      <c r="D251" s="194"/>
      <c r="E251" s="194"/>
      <c r="F251" s="194"/>
      <c r="G251" s="194"/>
    </row>
    <row r="252" spans="2:7" x14ac:dyDescent="0.3">
      <c r="B252" s="120"/>
      <c r="C252" s="261"/>
      <c r="D252" s="194"/>
      <c r="E252" s="194"/>
      <c r="F252" s="194"/>
      <c r="G252" s="194"/>
    </row>
    <row r="253" spans="2:7" x14ac:dyDescent="0.3">
      <c r="B253" s="120"/>
      <c r="C253" s="261"/>
      <c r="D253" s="194"/>
      <c r="E253" s="194"/>
      <c r="F253" s="194"/>
      <c r="G253" s="194"/>
    </row>
    <row r="254" spans="2:7" x14ac:dyDescent="0.3">
      <c r="B254" s="120"/>
      <c r="C254" s="261"/>
      <c r="D254" s="194"/>
      <c r="E254" s="194"/>
      <c r="F254" s="194"/>
      <c r="G254" s="194"/>
    </row>
    <row r="255" spans="2:7" x14ac:dyDescent="0.3">
      <c r="B255" s="120"/>
      <c r="C255" s="261"/>
      <c r="D255" s="194"/>
      <c r="E255" s="194"/>
      <c r="F255" s="194"/>
      <c r="G255" s="194"/>
    </row>
    <row r="256" spans="2:7" x14ac:dyDescent="0.3">
      <c r="B256" s="120"/>
      <c r="C256" s="261"/>
      <c r="D256" s="194"/>
      <c r="E256" s="194"/>
      <c r="F256" s="194"/>
      <c r="G256" s="194"/>
    </row>
    <row r="257" spans="2:7" x14ac:dyDescent="0.3">
      <c r="B257" s="120"/>
      <c r="C257" s="261"/>
      <c r="D257" s="194"/>
      <c r="E257" s="194"/>
      <c r="F257" s="194"/>
      <c r="G257" s="194"/>
    </row>
    <row r="258" spans="2:7" x14ac:dyDescent="0.3">
      <c r="B258" s="120"/>
      <c r="C258" s="261"/>
      <c r="D258" s="194"/>
      <c r="E258" s="194"/>
      <c r="F258" s="194"/>
      <c r="G258" s="194"/>
    </row>
    <row r="259" spans="2:7" x14ac:dyDescent="0.3">
      <c r="B259" s="120"/>
      <c r="C259" s="261"/>
      <c r="D259" s="194"/>
      <c r="E259" s="194"/>
      <c r="F259" s="194"/>
      <c r="G259" s="194"/>
    </row>
    <row r="260" spans="2:7" x14ac:dyDescent="0.3">
      <c r="B260" s="120"/>
      <c r="C260" s="261"/>
      <c r="D260" s="194"/>
      <c r="E260" s="194"/>
      <c r="F260" s="194"/>
      <c r="G260" s="194"/>
    </row>
    <row r="261" spans="2:7" x14ac:dyDescent="0.3">
      <c r="B261" s="120"/>
      <c r="C261" s="261"/>
      <c r="D261" s="194"/>
      <c r="E261" s="194"/>
      <c r="F261" s="194"/>
      <c r="G261" s="194"/>
    </row>
    <row r="262" spans="2:7" x14ac:dyDescent="0.3">
      <c r="B262" s="120"/>
      <c r="C262" s="261"/>
      <c r="D262" s="194"/>
      <c r="E262" s="194"/>
      <c r="F262" s="194"/>
      <c r="G262" s="194"/>
    </row>
    <row r="263" spans="2:7" x14ac:dyDescent="0.3">
      <c r="B263" s="120"/>
      <c r="C263" s="261"/>
      <c r="D263" s="194"/>
      <c r="E263" s="194"/>
      <c r="F263" s="194"/>
      <c r="G263" s="194"/>
    </row>
    <row r="264" spans="2:7" x14ac:dyDescent="0.3">
      <c r="B264" s="120"/>
      <c r="C264" s="261"/>
      <c r="D264" s="194"/>
      <c r="E264" s="194"/>
      <c r="F264" s="194"/>
      <c r="G264" s="194"/>
    </row>
    <row r="265" spans="2:7" x14ac:dyDescent="0.3">
      <c r="B265" s="120"/>
      <c r="C265" s="261"/>
      <c r="D265" s="194"/>
      <c r="E265" s="194"/>
      <c r="F265" s="194"/>
      <c r="G265" s="194"/>
    </row>
    <row r="266" spans="2:7" x14ac:dyDescent="0.3">
      <c r="B266" s="120"/>
      <c r="C266" s="261"/>
      <c r="D266" s="194"/>
      <c r="E266" s="194"/>
      <c r="F266" s="194"/>
      <c r="G266" s="194"/>
    </row>
    <row r="267" spans="2:7" x14ac:dyDescent="0.3">
      <c r="B267" s="120"/>
      <c r="C267" s="261"/>
      <c r="D267" s="194"/>
      <c r="E267" s="194"/>
      <c r="F267" s="194"/>
      <c r="G267" s="194"/>
    </row>
    <row r="268" spans="2:7" x14ac:dyDescent="0.3">
      <c r="B268" s="120"/>
      <c r="C268" s="261"/>
      <c r="D268" s="194"/>
      <c r="E268" s="194"/>
      <c r="F268" s="194"/>
      <c r="G268" s="194"/>
    </row>
    <row r="269" spans="2:7" x14ac:dyDescent="0.3">
      <c r="B269" s="120"/>
      <c r="C269" s="261"/>
      <c r="D269" s="194"/>
      <c r="E269" s="194"/>
      <c r="F269" s="194"/>
      <c r="G269" s="194"/>
    </row>
    <row r="270" spans="2:7" x14ac:dyDescent="0.3">
      <c r="B270" s="120"/>
      <c r="C270" s="261"/>
      <c r="D270" s="194"/>
      <c r="E270" s="194"/>
      <c r="F270" s="194"/>
      <c r="G270" s="194"/>
    </row>
    <row r="271" spans="2:7" x14ac:dyDescent="0.3">
      <c r="B271" s="120"/>
      <c r="C271" s="261"/>
      <c r="D271" s="194"/>
      <c r="E271" s="194"/>
      <c r="F271" s="194"/>
      <c r="G271" s="194"/>
    </row>
    <row r="272" spans="2:7" x14ac:dyDescent="0.3">
      <c r="B272" s="120"/>
      <c r="C272" s="261"/>
      <c r="D272" s="194"/>
      <c r="E272" s="194"/>
      <c r="F272" s="194"/>
      <c r="G272" s="194"/>
    </row>
    <row r="273" spans="2:7" x14ac:dyDescent="0.3">
      <c r="B273" s="120"/>
      <c r="C273" s="261"/>
      <c r="D273" s="194"/>
      <c r="E273" s="194"/>
      <c r="F273" s="194"/>
      <c r="G273" s="194"/>
    </row>
    <row r="274" spans="2:7" x14ac:dyDescent="0.3">
      <c r="B274" s="120"/>
      <c r="C274" s="261"/>
      <c r="D274" s="194"/>
      <c r="E274" s="194"/>
      <c r="F274" s="194"/>
      <c r="G274" s="194"/>
    </row>
    <row r="275" spans="2:7" x14ac:dyDescent="0.3">
      <c r="B275" s="120"/>
      <c r="C275" s="261"/>
      <c r="D275" s="194"/>
      <c r="E275" s="194"/>
      <c r="F275" s="194"/>
      <c r="G275" s="194"/>
    </row>
    <row r="276" spans="2:7" x14ac:dyDescent="0.3">
      <c r="B276" s="120"/>
      <c r="C276" s="261"/>
      <c r="D276" s="194"/>
      <c r="E276" s="194"/>
      <c r="F276" s="194"/>
      <c r="G276" s="194"/>
    </row>
    <row r="277" spans="2:7" x14ac:dyDescent="0.3">
      <c r="B277" s="120"/>
      <c r="C277" s="261"/>
      <c r="D277" s="194"/>
      <c r="E277" s="194"/>
      <c r="F277" s="194"/>
      <c r="G277" s="194"/>
    </row>
    <row r="278" spans="2:7" x14ac:dyDescent="0.3">
      <c r="B278" s="120"/>
      <c r="C278" s="261"/>
      <c r="D278" s="194"/>
      <c r="E278" s="194"/>
      <c r="F278" s="194"/>
      <c r="G278" s="194"/>
    </row>
    <row r="279" spans="2:7" x14ac:dyDescent="0.3">
      <c r="B279" s="120"/>
      <c r="C279" s="261"/>
      <c r="D279" s="194"/>
      <c r="E279" s="194"/>
      <c r="F279" s="194"/>
      <c r="G279" s="194"/>
    </row>
    <row r="280" spans="2:7" x14ac:dyDescent="0.3">
      <c r="B280" s="120"/>
      <c r="C280" s="261"/>
      <c r="D280" s="194"/>
      <c r="E280" s="194"/>
      <c r="F280" s="194"/>
      <c r="G280" s="194"/>
    </row>
    <row r="281" spans="2:7" x14ac:dyDescent="0.3">
      <c r="B281" s="120"/>
      <c r="C281" s="261"/>
      <c r="D281" s="194"/>
      <c r="E281" s="194"/>
      <c r="F281" s="194"/>
      <c r="G281" s="194"/>
    </row>
    <row r="282" spans="2:7" x14ac:dyDescent="0.3">
      <c r="B282" s="120"/>
      <c r="C282" s="261"/>
      <c r="D282" s="194"/>
      <c r="E282" s="194"/>
      <c r="F282" s="194"/>
      <c r="G282" s="194"/>
    </row>
    <row r="283" spans="2:7" x14ac:dyDescent="0.3">
      <c r="B283" s="120"/>
      <c r="C283" s="261"/>
      <c r="D283" s="194"/>
      <c r="E283" s="194"/>
      <c r="F283" s="194"/>
      <c r="G283" s="194"/>
    </row>
    <row r="284" spans="2:7" x14ac:dyDescent="0.3">
      <c r="B284" s="120"/>
      <c r="C284" s="261"/>
      <c r="D284" s="194"/>
      <c r="E284" s="194"/>
      <c r="F284" s="194"/>
      <c r="G284" s="194"/>
    </row>
    <row r="285" spans="2:7" x14ac:dyDescent="0.3">
      <c r="B285" s="120"/>
      <c r="C285" s="261"/>
      <c r="D285" s="194"/>
      <c r="E285" s="194"/>
      <c r="F285" s="194"/>
      <c r="G285" s="194"/>
    </row>
    <row r="286" spans="2:7" x14ac:dyDescent="0.3">
      <c r="B286" s="120"/>
      <c r="C286" s="261"/>
      <c r="D286" s="194"/>
      <c r="E286" s="194"/>
      <c r="F286" s="194"/>
      <c r="G286" s="194"/>
    </row>
    <row r="287" spans="2:7" x14ac:dyDescent="0.3">
      <c r="B287" s="120"/>
      <c r="C287" s="261"/>
      <c r="D287" s="194"/>
      <c r="E287" s="194"/>
      <c r="F287" s="194"/>
      <c r="G287" s="194"/>
    </row>
    <row r="288" spans="2:7" x14ac:dyDescent="0.3">
      <c r="B288" s="120"/>
      <c r="C288" s="261"/>
      <c r="D288" s="194"/>
      <c r="E288" s="194"/>
      <c r="F288" s="194"/>
      <c r="G288" s="194"/>
    </row>
    <row r="289" spans="2:7" x14ac:dyDescent="0.3">
      <c r="B289" s="120"/>
      <c r="C289" s="261"/>
      <c r="D289" s="194"/>
      <c r="E289" s="194"/>
      <c r="F289" s="194"/>
      <c r="G289" s="194"/>
    </row>
    <row r="290" spans="2:7" x14ac:dyDescent="0.3">
      <c r="B290" s="120"/>
      <c r="C290" s="261"/>
      <c r="D290" s="194"/>
      <c r="E290" s="194"/>
      <c r="F290" s="194"/>
      <c r="G290" s="194"/>
    </row>
    <row r="291" spans="2:7" x14ac:dyDescent="0.3">
      <c r="B291" s="120"/>
      <c r="C291" s="261"/>
      <c r="D291" s="194"/>
      <c r="E291" s="194"/>
      <c r="F291" s="194"/>
      <c r="G291" s="194"/>
    </row>
    <row r="292" spans="2:7" x14ac:dyDescent="0.3">
      <c r="B292" s="120"/>
      <c r="C292" s="261"/>
      <c r="D292" s="194"/>
      <c r="E292" s="194"/>
      <c r="F292" s="194"/>
      <c r="G292" s="194"/>
    </row>
    <row r="293" spans="2:7" x14ac:dyDescent="0.3">
      <c r="B293" s="120"/>
      <c r="C293" s="261"/>
      <c r="D293" s="194"/>
      <c r="E293" s="194"/>
      <c r="F293" s="194"/>
      <c r="G293" s="194"/>
    </row>
    <row r="294" spans="2:7" x14ac:dyDescent="0.3">
      <c r="B294" s="120"/>
      <c r="C294" s="261"/>
      <c r="D294" s="194"/>
      <c r="E294" s="194"/>
      <c r="F294" s="194"/>
      <c r="G294" s="194"/>
    </row>
    <row r="295" spans="2:7" x14ac:dyDescent="0.3">
      <c r="B295" s="120"/>
      <c r="C295" s="261"/>
      <c r="D295" s="194"/>
      <c r="E295" s="194"/>
      <c r="F295" s="194"/>
      <c r="G295" s="194"/>
    </row>
    <row r="296" spans="2:7" x14ac:dyDescent="0.3">
      <c r="B296" s="120"/>
      <c r="C296" s="261"/>
      <c r="D296" s="194"/>
      <c r="E296" s="194"/>
      <c r="F296" s="194"/>
      <c r="G296" s="194"/>
    </row>
    <row r="297" spans="2:7" x14ac:dyDescent="0.3">
      <c r="B297" s="120"/>
      <c r="C297" s="261"/>
      <c r="D297" s="194"/>
      <c r="E297" s="194"/>
      <c r="F297" s="194"/>
      <c r="G297" s="194"/>
    </row>
    <row r="298" spans="2:7" x14ac:dyDescent="0.3">
      <c r="B298" s="120"/>
      <c r="C298" s="261"/>
      <c r="D298" s="194"/>
      <c r="E298" s="194"/>
      <c r="F298" s="194"/>
      <c r="G298" s="194"/>
    </row>
    <row r="299" spans="2:7" x14ac:dyDescent="0.3">
      <c r="B299" s="120"/>
      <c r="C299" s="261"/>
      <c r="D299" s="194"/>
      <c r="E299" s="194"/>
      <c r="F299" s="194"/>
      <c r="G299" s="194"/>
    </row>
    <row r="300" spans="2:7" x14ac:dyDescent="0.3">
      <c r="B300" s="120"/>
      <c r="C300" s="261"/>
      <c r="D300" s="194"/>
      <c r="E300" s="194"/>
      <c r="F300" s="194"/>
      <c r="G300" s="194"/>
    </row>
    <row r="301" spans="2:7" x14ac:dyDescent="0.3">
      <c r="B301" s="120"/>
      <c r="C301" s="261"/>
      <c r="D301" s="194"/>
      <c r="E301" s="194"/>
      <c r="F301" s="194"/>
      <c r="G301" s="194"/>
    </row>
    <row r="302" spans="2:7" x14ac:dyDescent="0.3">
      <c r="B302" s="120"/>
      <c r="C302" s="261"/>
      <c r="D302" s="194"/>
      <c r="E302" s="194"/>
      <c r="F302" s="194"/>
      <c r="G302" s="194"/>
    </row>
    <row r="303" spans="2:7" x14ac:dyDescent="0.3">
      <c r="B303" s="120"/>
      <c r="C303" s="261"/>
      <c r="D303" s="194"/>
      <c r="E303" s="194"/>
      <c r="F303" s="194"/>
      <c r="G303" s="194"/>
    </row>
    <row r="304" spans="2:7" x14ac:dyDescent="0.3">
      <c r="B304" s="120"/>
      <c r="C304" s="261"/>
      <c r="D304" s="194"/>
      <c r="E304" s="194"/>
      <c r="F304" s="194"/>
      <c r="G304" s="194"/>
    </row>
    <row r="305" spans="2:7" x14ac:dyDescent="0.3">
      <c r="B305" s="120"/>
      <c r="C305" s="261"/>
      <c r="D305" s="194"/>
      <c r="E305" s="194"/>
      <c r="F305" s="194"/>
      <c r="G305" s="194"/>
    </row>
    <row r="306" spans="2:7" x14ac:dyDescent="0.3">
      <c r="B306" s="120"/>
      <c r="C306" s="261"/>
      <c r="D306" s="194"/>
      <c r="E306" s="194"/>
      <c r="F306" s="194"/>
      <c r="G306" s="194"/>
    </row>
    <row r="307" spans="2:7" x14ac:dyDescent="0.3">
      <c r="B307" s="120"/>
      <c r="C307" s="261"/>
      <c r="D307" s="194"/>
      <c r="E307" s="194"/>
      <c r="F307" s="194"/>
      <c r="G307" s="194"/>
    </row>
    <row r="308" spans="2:7" x14ac:dyDescent="0.3">
      <c r="B308" s="120"/>
      <c r="C308" s="261"/>
      <c r="D308" s="194"/>
      <c r="E308" s="194"/>
      <c r="F308" s="194"/>
      <c r="G308" s="194"/>
    </row>
    <row r="309" spans="2:7" x14ac:dyDescent="0.3">
      <c r="B309" s="120"/>
      <c r="C309" s="261"/>
      <c r="D309" s="194"/>
      <c r="E309" s="194"/>
      <c r="F309" s="194"/>
      <c r="G309" s="194"/>
    </row>
    <row r="310" spans="2:7" x14ac:dyDescent="0.3">
      <c r="B310" s="120"/>
      <c r="C310" s="261"/>
      <c r="D310" s="194"/>
      <c r="E310" s="194"/>
      <c r="F310" s="194"/>
      <c r="G310" s="194"/>
    </row>
    <row r="311" spans="2:7" x14ac:dyDescent="0.3">
      <c r="B311" s="120"/>
      <c r="C311" s="261"/>
      <c r="D311" s="194"/>
      <c r="E311" s="194"/>
      <c r="F311" s="194"/>
      <c r="G311" s="194"/>
    </row>
    <row r="312" spans="2:7" x14ac:dyDescent="0.3">
      <c r="B312" s="120"/>
      <c r="C312" s="261"/>
      <c r="D312" s="194"/>
      <c r="E312" s="194"/>
      <c r="F312" s="194"/>
      <c r="G312" s="194"/>
    </row>
    <row r="313" spans="2:7" x14ac:dyDescent="0.3">
      <c r="B313" s="120"/>
      <c r="C313" s="261"/>
      <c r="D313" s="194"/>
      <c r="E313" s="194"/>
      <c r="F313" s="194"/>
      <c r="G313" s="194"/>
    </row>
    <row r="314" spans="2:7" x14ac:dyDescent="0.3">
      <c r="B314" s="120"/>
      <c r="C314" s="261"/>
      <c r="D314" s="194"/>
      <c r="E314" s="194"/>
      <c r="F314" s="194"/>
      <c r="G314" s="194"/>
    </row>
    <row r="315" spans="2:7" x14ac:dyDescent="0.3">
      <c r="B315" s="120"/>
      <c r="C315" s="261"/>
      <c r="D315" s="194"/>
      <c r="E315" s="194"/>
      <c r="F315" s="194"/>
      <c r="G315" s="194"/>
    </row>
    <row r="316" spans="2:7" x14ac:dyDescent="0.3">
      <c r="B316" s="120"/>
      <c r="C316" s="261"/>
      <c r="D316" s="194"/>
      <c r="E316" s="194"/>
      <c r="F316" s="194"/>
      <c r="G316" s="194"/>
    </row>
    <row r="317" spans="2:7" x14ac:dyDescent="0.3">
      <c r="B317" s="120"/>
      <c r="C317" s="261"/>
      <c r="D317" s="194"/>
      <c r="E317" s="194"/>
      <c r="F317" s="194"/>
      <c r="G317" s="194"/>
    </row>
    <row r="318" spans="2:7" x14ac:dyDescent="0.3">
      <c r="B318" s="120"/>
      <c r="C318" s="261"/>
      <c r="D318" s="194"/>
      <c r="E318" s="194"/>
      <c r="F318" s="194"/>
      <c r="G318" s="194"/>
    </row>
    <row r="319" spans="2:7" x14ac:dyDescent="0.3">
      <c r="B319" s="120"/>
      <c r="C319" s="261"/>
      <c r="D319" s="194"/>
      <c r="E319" s="194"/>
      <c r="F319" s="194"/>
      <c r="G319" s="194"/>
    </row>
    <row r="320" spans="2:7" x14ac:dyDescent="0.3">
      <c r="B320" s="120"/>
      <c r="C320" s="261"/>
      <c r="D320" s="194"/>
      <c r="E320" s="194"/>
      <c r="F320" s="194"/>
      <c r="G320" s="194"/>
    </row>
    <row r="321" spans="2:7" x14ac:dyDescent="0.3">
      <c r="B321" s="120"/>
      <c r="C321" s="261"/>
      <c r="D321" s="194"/>
      <c r="E321" s="194"/>
      <c r="F321" s="194"/>
      <c r="G321" s="194"/>
    </row>
    <row r="322" spans="2:7" x14ac:dyDescent="0.3">
      <c r="B322" s="120"/>
      <c r="C322" s="261"/>
      <c r="D322" s="194"/>
      <c r="E322" s="194"/>
      <c r="F322" s="194"/>
      <c r="G322" s="194"/>
    </row>
    <row r="323" spans="2:7" x14ac:dyDescent="0.3">
      <c r="B323" s="120"/>
      <c r="C323" s="261"/>
      <c r="D323" s="194"/>
      <c r="E323" s="194"/>
      <c r="F323" s="194"/>
      <c r="G323" s="194"/>
    </row>
    <row r="324" spans="2:7" x14ac:dyDescent="0.3">
      <c r="B324" s="120"/>
      <c r="C324" s="261"/>
      <c r="D324" s="194"/>
      <c r="E324" s="194"/>
      <c r="F324" s="194"/>
      <c r="G324" s="194"/>
    </row>
    <row r="325" spans="2:7" x14ac:dyDescent="0.3">
      <c r="B325" s="120"/>
      <c r="C325" s="261"/>
      <c r="D325" s="194"/>
      <c r="E325" s="194"/>
      <c r="F325" s="194"/>
      <c r="G325" s="194"/>
    </row>
    <row r="326" spans="2:7" x14ac:dyDescent="0.3">
      <c r="B326" s="120"/>
      <c r="C326" s="261"/>
      <c r="D326" s="194"/>
      <c r="E326" s="194"/>
      <c r="F326" s="194"/>
      <c r="G326" s="194"/>
    </row>
    <row r="327" spans="2:7" x14ac:dyDescent="0.3">
      <c r="B327" s="120"/>
      <c r="C327" s="261"/>
      <c r="D327" s="194"/>
      <c r="E327" s="194"/>
      <c r="F327" s="194"/>
      <c r="G327" s="194"/>
    </row>
    <row r="328" spans="2:7" x14ac:dyDescent="0.3">
      <c r="B328" s="120"/>
      <c r="C328" s="261"/>
      <c r="D328" s="194"/>
      <c r="E328" s="194"/>
      <c r="F328" s="194"/>
      <c r="G328" s="194"/>
    </row>
    <row r="329" spans="2:7" x14ac:dyDescent="0.3">
      <c r="B329" s="120"/>
      <c r="C329" s="261"/>
      <c r="D329" s="194"/>
      <c r="E329" s="194"/>
      <c r="F329" s="194"/>
      <c r="G329" s="194"/>
    </row>
    <row r="330" spans="2:7" x14ac:dyDescent="0.3">
      <c r="B330" s="120"/>
      <c r="C330" s="261"/>
      <c r="D330" s="194"/>
      <c r="E330" s="194"/>
      <c r="F330" s="194"/>
      <c r="G330" s="194"/>
    </row>
    <row r="331" spans="2:7" x14ac:dyDescent="0.3">
      <c r="B331" s="120"/>
      <c r="C331" s="261"/>
      <c r="D331" s="194"/>
      <c r="E331" s="194"/>
      <c r="F331" s="194"/>
      <c r="G331" s="194"/>
    </row>
    <row r="332" spans="2:7" x14ac:dyDescent="0.3">
      <c r="B332" s="120"/>
      <c r="C332" s="261"/>
      <c r="D332" s="194"/>
      <c r="E332" s="194"/>
      <c r="F332" s="194"/>
      <c r="G332" s="194"/>
    </row>
    <row r="333" spans="2:7" x14ac:dyDescent="0.3">
      <c r="B333" s="120"/>
      <c r="C333" s="261"/>
      <c r="D333" s="194"/>
      <c r="E333" s="194"/>
      <c r="F333" s="194"/>
      <c r="G333" s="194"/>
    </row>
    <row r="334" spans="2:7" x14ac:dyDescent="0.3">
      <c r="B334" s="120"/>
      <c r="C334" s="261"/>
      <c r="D334" s="194"/>
      <c r="E334" s="194"/>
      <c r="F334" s="194"/>
      <c r="G334" s="194"/>
    </row>
    <row r="335" spans="2:7" x14ac:dyDescent="0.3">
      <c r="B335" s="120"/>
      <c r="C335" s="261"/>
      <c r="D335" s="194"/>
      <c r="E335" s="194"/>
      <c r="F335" s="194"/>
      <c r="G335" s="194"/>
    </row>
    <row r="336" spans="2:7" x14ac:dyDescent="0.3">
      <c r="B336" s="120"/>
      <c r="C336" s="261"/>
      <c r="D336" s="194"/>
      <c r="E336" s="194"/>
      <c r="F336" s="194"/>
      <c r="G336" s="194"/>
    </row>
    <row r="337" spans="2:7" x14ac:dyDescent="0.3">
      <c r="B337" s="120"/>
      <c r="C337" s="261"/>
      <c r="D337" s="194"/>
      <c r="E337" s="194"/>
      <c r="F337" s="194"/>
      <c r="G337" s="194"/>
    </row>
    <row r="338" spans="2:7" x14ac:dyDescent="0.3">
      <c r="B338" s="120"/>
      <c r="C338" s="261"/>
      <c r="D338" s="194"/>
      <c r="E338" s="194"/>
      <c r="F338" s="194"/>
      <c r="G338" s="194"/>
    </row>
    <row r="339" spans="2:7" x14ac:dyDescent="0.3">
      <c r="B339" s="120"/>
      <c r="C339" s="261"/>
      <c r="D339" s="194"/>
      <c r="E339" s="194"/>
      <c r="F339" s="194"/>
      <c r="G339" s="194"/>
    </row>
    <row r="340" spans="2:7" x14ac:dyDescent="0.3">
      <c r="B340" s="120"/>
      <c r="C340" s="261"/>
      <c r="D340" s="194"/>
      <c r="E340" s="194"/>
      <c r="F340" s="194"/>
      <c r="G340" s="194"/>
    </row>
    <row r="341" spans="2:7" x14ac:dyDescent="0.3">
      <c r="B341" s="120"/>
      <c r="C341" s="261"/>
      <c r="D341" s="194"/>
      <c r="E341" s="194"/>
      <c r="F341" s="194"/>
      <c r="G341" s="194"/>
    </row>
    <row r="342" spans="2:7" x14ac:dyDescent="0.3">
      <c r="B342" s="120"/>
      <c r="C342" s="261"/>
      <c r="D342" s="194"/>
      <c r="E342" s="194"/>
      <c r="F342" s="194"/>
      <c r="G342" s="194"/>
    </row>
    <row r="343" spans="2:7" x14ac:dyDescent="0.3">
      <c r="B343" s="120"/>
      <c r="C343" s="261"/>
      <c r="D343" s="194"/>
      <c r="E343" s="194"/>
      <c r="F343" s="194"/>
      <c r="G343" s="194"/>
    </row>
    <row r="344" spans="2:7" x14ac:dyDescent="0.3">
      <c r="B344" s="120"/>
      <c r="C344" s="261"/>
      <c r="D344" s="194"/>
      <c r="E344" s="194"/>
      <c r="F344" s="194"/>
      <c r="G344" s="194"/>
    </row>
    <row r="345" spans="2:7" x14ac:dyDescent="0.3">
      <c r="B345" s="120"/>
      <c r="C345" s="261"/>
      <c r="D345" s="194"/>
      <c r="E345" s="194"/>
      <c r="F345" s="194"/>
      <c r="G345" s="194"/>
    </row>
    <row r="346" spans="2:7" x14ac:dyDescent="0.3">
      <c r="B346" s="120"/>
      <c r="C346" s="261"/>
      <c r="D346" s="194"/>
      <c r="E346" s="194"/>
      <c r="F346" s="194"/>
      <c r="G346" s="194"/>
    </row>
    <row r="347" spans="2:7" x14ac:dyDescent="0.3">
      <c r="B347" s="120"/>
      <c r="C347" s="261"/>
      <c r="D347" s="194"/>
      <c r="E347" s="194"/>
      <c r="F347" s="194"/>
      <c r="G347" s="194"/>
    </row>
    <row r="348" spans="2:7" x14ac:dyDescent="0.3">
      <c r="B348" s="120"/>
      <c r="C348" s="261"/>
      <c r="D348" s="194"/>
      <c r="E348" s="194"/>
      <c r="F348" s="194"/>
      <c r="G348" s="194"/>
    </row>
    <row r="349" spans="2:7" x14ac:dyDescent="0.3">
      <c r="B349" s="120"/>
      <c r="C349" s="261"/>
      <c r="D349" s="194"/>
      <c r="E349" s="194"/>
      <c r="F349" s="194"/>
      <c r="G349" s="194"/>
    </row>
    <row r="350" spans="2:7" x14ac:dyDescent="0.3">
      <c r="B350" s="120"/>
      <c r="C350" s="261"/>
      <c r="D350" s="194"/>
      <c r="E350" s="194"/>
      <c r="F350" s="194"/>
      <c r="G350" s="194"/>
    </row>
    <row r="351" spans="2:7" x14ac:dyDescent="0.3">
      <c r="B351" s="120"/>
      <c r="C351" s="261"/>
      <c r="D351" s="194"/>
      <c r="E351" s="194"/>
      <c r="F351" s="194"/>
      <c r="G351" s="194"/>
    </row>
    <row r="352" spans="2:7" x14ac:dyDescent="0.3">
      <c r="B352" s="120"/>
      <c r="C352" s="261"/>
      <c r="D352" s="194"/>
      <c r="E352" s="194"/>
      <c r="F352" s="194"/>
      <c r="G352" s="194"/>
    </row>
    <row r="353" spans="2:7" x14ac:dyDescent="0.3">
      <c r="B353" s="120"/>
      <c r="C353" s="261"/>
      <c r="D353" s="194"/>
      <c r="E353" s="194"/>
      <c r="F353" s="194"/>
      <c r="G353" s="194"/>
    </row>
    <row r="354" spans="2:7" x14ac:dyDescent="0.3">
      <c r="B354" s="120"/>
      <c r="C354" s="261"/>
      <c r="D354" s="194"/>
      <c r="E354" s="194"/>
      <c r="F354" s="194"/>
      <c r="G354" s="194"/>
    </row>
    <row r="355" spans="2:7" x14ac:dyDescent="0.3">
      <c r="B355" s="120"/>
      <c r="C355" s="261"/>
      <c r="D355" s="194"/>
      <c r="E355" s="194"/>
      <c r="F355" s="194"/>
      <c r="G355" s="194"/>
    </row>
    <row r="356" spans="2:7" x14ac:dyDescent="0.3">
      <c r="B356" s="120"/>
      <c r="C356" s="261"/>
      <c r="D356" s="194"/>
      <c r="E356" s="194"/>
      <c r="F356" s="194"/>
      <c r="G356" s="194"/>
    </row>
    <row r="357" spans="2:7" x14ac:dyDescent="0.3">
      <c r="B357" s="120"/>
      <c r="C357" s="261"/>
      <c r="D357" s="194"/>
      <c r="E357" s="194"/>
      <c r="F357" s="194"/>
      <c r="G357" s="194"/>
    </row>
    <row r="358" spans="2:7" x14ac:dyDescent="0.3">
      <c r="B358" s="120"/>
      <c r="C358" s="261"/>
      <c r="D358" s="194"/>
      <c r="E358" s="194"/>
      <c r="F358" s="194"/>
      <c r="G358" s="194"/>
    </row>
    <row r="359" spans="2:7" x14ac:dyDescent="0.3">
      <c r="B359" s="120"/>
      <c r="C359" s="261"/>
      <c r="D359" s="194"/>
      <c r="E359" s="194"/>
      <c r="F359" s="194"/>
      <c r="G359" s="194"/>
    </row>
    <row r="360" spans="2:7" x14ac:dyDescent="0.3">
      <c r="B360" s="120"/>
      <c r="C360" s="261"/>
      <c r="D360" s="194"/>
      <c r="E360" s="194"/>
      <c r="F360" s="194"/>
      <c r="G360" s="194"/>
    </row>
    <row r="361" spans="2:7" x14ac:dyDescent="0.3">
      <c r="B361" s="120"/>
      <c r="C361" s="261"/>
      <c r="D361" s="194"/>
      <c r="E361" s="194"/>
      <c r="F361" s="194"/>
      <c r="G361" s="194"/>
    </row>
    <row r="362" spans="2:7" x14ac:dyDescent="0.3">
      <c r="B362" s="120"/>
      <c r="C362" s="261"/>
      <c r="D362" s="194"/>
      <c r="E362" s="194"/>
      <c r="F362" s="194"/>
      <c r="G362" s="194"/>
    </row>
    <row r="363" spans="2:7" x14ac:dyDescent="0.3">
      <c r="B363" s="120"/>
      <c r="C363" s="261"/>
      <c r="D363" s="194"/>
      <c r="E363" s="194"/>
      <c r="F363" s="194"/>
      <c r="G363" s="194"/>
    </row>
    <row r="364" spans="2:7" x14ac:dyDescent="0.3">
      <c r="B364" s="120"/>
      <c r="C364" s="261"/>
      <c r="D364" s="194"/>
      <c r="E364" s="194"/>
      <c r="F364" s="194"/>
      <c r="G364" s="194"/>
    </row>
    <row r="365" spans="2:7" x14ac:dyDescent="0.3">
      <c r="B365" s="120"/>
      <c r="C365" s="261"/>
      <c r="D365" s="194"/>
      <c r="E365" s="194"/>
      <c r="F365" s="194"/>
      <c r="G365" s="194"/>
    </row>
    <row r="366" spans="2:7" x14ac:dyDescent="0.3">
      <c r="B366" s="120"/>
      <c r="C366" s="261"/>
      <c r="D366" s="194"/>
      <c r="E366" s="194"/>
      <c r="F366" s="194"/>
      <c r="G366" s="194"/>
    </row>
    <row r="367" spans="2:7" x14ac:dyDescent="0.3">
      <c r="B367" s="120"/>
      <c r="C367" s="261"/>
      <c r="D367" s="194"/>
      <c r="E367" s="194"/>
      <c r="F367" s="194"/>
      <c r="G367" s="194"/>
    </row>
    <row r="368" spans="2:7" x14ac:dyDescent="0.3">
      <c r="B368" s="120"/>
      <c r="C368" s="261"/>
      <c r="D368" s="194"/>
      <c r="E368" s="194"/>
      <c r="F368" s="194"/>
      <c r="G368" s="194"/>
    </row>
    <row r="369" spans="2:7" x14ac:dyDescent="0.3">
      <c r="B369" s="120"/>
      <c r="C369" s="261"/>
      <c r="D369" s="194"/>
      <c r="E369" s="194"/>
      <c r="F369" s="194"/>
      <c r="G369" s="194"/>
    </row>
    <row r="370" spans="2:7" x14ac:dyDescent="0.3">
      <c r="B370" s="120"/>
      <c r="C370" s="261"/>
      <c r="D370" s="194"/>
      <c r="E370" s="194"/>
      <c r="F370" s="194"/>
      <c r="G370" s="194"/>
    </row>
    <row r="371" spans="2:7" x14ac:dyDescent="0.3">
      <c r="B371" s="120"/>
      <c r="C371" s="261"/>
      <c r="D371" s="194"/>
      <c r="E371" s="194"/>
      <c r="F371" s="194"/>
      <c r="G371" s="194"/>
    </row>
    <row r="372" spans="2:7" x14ac:dyDescent="0.3">
      <c r="B372" s="120"/>
      <c r="C372" s="261"/>
      <c r="D372" s="194"/>
      <c r="E372" s="194"/>
      <c r="F372" s="194"/>
      <c r="G372" s="194"/>
    </row>
    <row r="373" spans="2:7" x14ac:dyDescent="0.3">
      <c r="B373" s="120"/>
      <c r="C373" s="261"/>
      <c r="D373" s="194"/>
      <c r="E373" s="194"/>
      <c r="F373" s="194"/>
      <c r="G373" s="194"/>
    </row>
    <row r="374" spans="2:7" x14ac:dyDescent="0.3">
      <c r="B374" s="120"/>
      <c r="C374" s="261"/>
      <c r="D374" s="194"/>
      <c r="E374" s="194"/>
      <c r="F374" s="194"/>
      <c r="G374" s="194"/>
    </row>
    <row r="375" spans="2:7" x14ac:dyDescent="0.3">
      <c r="B375" s="120"/>
      <c r="C375" s="261"/>
      <c r="D375" s="194"/>
      <c r="E375" s="194"/>
      <c r="F375" s="194"/>
      <c r="G375" s="194"/>
    </row>
    <row r="376" spans="2:7" x14ac:dyDescent="0.3">
      <c r="B376" s="120"/>
      <c r="C376" s="261"/>
      <c r="D376" s="194"/>
      <c r="E376" s="194"/>
      <c r="F376" s="194"/>
      <c r="G376" s="194"/>
    </row>
    <row r="377" spans="2:7" x14ac:dyDescent="0.3">
      <c r="B377" s="120"/>
      <c r="C377" s="261"/>
      <c r="D377" s="194"/>
      <c r="E377" s="194"/>
      <c r="F377" s="194"/>
      <c r="G377" s="194"/>
    </row>
    <row r="378" spans="2:7" x14ac:dyDescent="0.3">
      <c r="B378" s="120"/>
      <c r="C378" s="261"/>
      <c r="D378" s="194"/>
      <c r="E378" s="194"/>
      <c r="F378" s="194"/>
      <c r="G378" s="194"/>
    </row>
    <row r="379" spans="2:7" x14ac:dyDescent="0.3">
      <c r="B379" s="120"/>
      <c r="C379" s="261"/>
      <c r="D379" s="194"/>
      <c r="E379" s="194"/>
      <c r="F379" s="194"/>
      <c r="G379" s="194"/>
    </row>
    <row r="380" spans="2:7" x14ac:dyDescent="0.3">
      <c r="B380" s="120"/>
      <c r="C380" s="261"/>
      <c r="D380" s="194"/>
      <c r="E380" s="194"/>
      <c r="F380" s="194"/>
      <c r="G380" s="194"/>
    </row>
    <row r="381" spans="2:7" x14ac:dyDescent="0.3">
      <c r="B381" s="120"/>
      <c r="C381" s="261"/>
      <c r="D381" s="194"/>
      <c r="E381" s="194"/>
      <c r="F381" s="194"/>
      <c r="G381" s="194"/>
    </row>
    <row r="382" spans="2:7" x14ac:dyDescent="0.3">
      <c r="B382" s="120"/>
      <c r="C382" s="261"/>
      <c r="D382" s="194"/>
      <c r="E382" s="194"/>
      <c r="F382" s="194"/>
      <c r="G382" s="194"/>
    </row>
    <row r="383" spans="2:7" x14ac:dyDescent="0.3">
      <c r="B383" s="120"/>
      <c r="C383" s="261"/>
      <c r="D383" s="194"/>
      <c r="E383" s="194"/>
      <c r="F383" s="194"/>
      <c r="G383" s="194"/>
    </row>
    <row r="384" spans="2:7" x14ac:dyDescent="0.3">
      <c r="B384" s="120"/>
      <c r="C384" s="261"/>
      <c r="D384" s="194"/>
      <c r="E384" s="194"/>
      <c r="F384" s="194"/>
      <c r="G384" s="194"/>
    </row>
    <row r="385" spans="2:7" x14ac:dyDescent="0.3">
      <c r="B385" s="120"/>
      <c r="C385" s="261"/>
      <c r="D385" s="194"/>
      <c r="E385" s="194"/>
      <c r="F385" s="194"/>
      <c r="G385" s="194"/>
    </row>
    <row r="386" spans="2:7" x14ac:dyDescent="0.3">
      <c r="B386" s="120"/>
      <c r="C386" s="261"/>
      <c r="D386" s="194"/>
      <c r="E386" s="194"/>
      <c r="F386" s="194"/>
      <c r="G386" s="194"/>
    </row>
    <row r="387" spans="2:7" x14ac:dyDescent="0.3">
      <c r="B387" s="120"/>
      <c r="C387" s="261"/>
      <c r="D387" s="194"/>
      <c r="E387" s="194"/>
      <c r="F387" s="194"/>
      <c r="G387" s="194"/>
    </row>
    <row r="388" spans="2:7" x14ac:dyDescent="0.3">
      <c r="B388" s="120"/>
      <c r="C388" s="261"/>
      <c r="D388" s="194"/>
      <c r="E388" s="194"/>
      <c r="F388" s="194"/>
      <c r="G388" s="194"/>
    </row>
    <row r="389" spans="2:7" x14ac:dyDescent="0.3">
      <c r="B389" s="120"/>
      <c r="C389" s="261"/>
      <c r="D389" s="194"/>
      <c r="E389" s="194"/>
      <c r="F389" s="194"/>
      <c r="G389" s="194"/>
    </row>
    <row r="390" spans="2:7" x14ac:dyDescent="0.3">
      <c r="B390" s="120"/>
      <c r="C390" s="261"/>
      <c r="D390" s="194"/>
      <c r="E390" s="194"/>
      <c r="F390" s="194"/>
      <c r="G390" s="194"/>
    </row>
    <row r="391" spans="2:7" x14ac:dyDescent="0.3">
      <c r="B391" s="120"/>
      <c r="C391" s="261"/>
      <c r="D391" s="194"/>
      <c r="E391" s="194"/>
      <c r="F391" s="194"/>
      <c r="G391" s="194"/>
    </row>
    <row r="392" spans="2:7" x14ac:dyDescent="0.3">
      <c r="B392" s="120"/>
      <c r="C392" s="261"/>
      <c r="D392" s="194"/>
      <c r="E392" s="194"/>
      <c r="F392" s="194"/>
      <c r="G392" s="194"/>
    </row>
    <row r="393" spans="2:7" x14ac:dyDescent="0.3">
      <c r="B393" s="120"/>
      <c r="C393" s="261"/>
      <c r="D393" s="194"/>
      <c r="E393" s="194"/>
      <c r="F393" s="194"/>
      <c r="G393" s="194"/>
    </row>
    <row r="394" spans="2:7" x14ac:dyDescent="0.3">
      <c r="B394" s="120"/>
      <c r="C394" s="261"/>
      <c r="D394" s="194"/>
      <c r="E394" s="194"/>
      <c r="F394" s="194"/>
      <c r="G394" s="194"/>
    </row>
    <row r="395" spans="2:7" x14ac:dyDescent="0.3">
      <c r="B395" s="120"/>
      <c r="C395" s="261"/>
      <c r="D395" s="194"/>
      <c r="E395" s="194"/>
      <c r="F395" s="194"/>
      <c r="G395" s="194"/>
    </row>
    <row r="396" spans="2:7" x14ac:dyDescent="0.3">
      <c r="B396" s="120"/>
      <c r="C396" s="261"/>
      <c r="D396" s="194"/>
      <c r="E396" s="194"/>
      <c r="F396" s="194"/>
      <c r="G396" s="194"/>
    </row>
    <row r="397" spans="2:7" x14ac:dyDescent="0.3">
      <c r="B397" s="120"/>
      <c r="C397" s="261"/>
      <c r="D397" s="194"/>
      <c r="E397" s="194"/>
      <c r="F397" s="194"/>
      <c r="G397" s="194"/>
    </row>
    <row r="398" spans="2:7" x14ac:dyDescent="0.3">
      <c r="B398" s="120"/>
      <c r="C398" s="261"/>
      <c r="D398" s="194"/>
      <c r="E398" s="194"/>
      <c r="F398" s="194"/>
      <c r="G398" s="194"/>
    </row>
    <row r="399" spans="2:7" x14ac:dyDescent="0.3">
      <c r="B399" s="120"/>
      <c r="C399" s="261"/>
      <c r="D399" s="194"/>
      <c r="E399" s="194"/>
      <c r="F399" s="194"/>
      <c r="G399" s="194"/>
    </row>
    <row r="400" spans="2:7" x14ac:dyDescent="0.3">
      <c r="B400" s="120"/>
      <c r="C400" s="261"/>
      <c r="D400" s="194"/>
      <c r="E400" s="194"/>
      <c r="F400" s="194"/>
      <c r="G400" s="194"/>
    </row>
    <row r="401" spans="2:7" x14ac:dyDescent="0.3">
      <c r="B401" s="120"/>
      <c r="C401" s="261"/>
      <c r="D401" s="194"/>
      <c r="E401" s="194"/>
      <c r="F401" s="194"/>
      <c r="G401" s="194"/>
    </row>
    <row r="402" spans="2:7" x14ac:dyDescent="0.3">
      <c r="B402" s="120"/>
      <c r="C402" s="261"/>
      <c r="D402" s="194"/>
      <c r="E402" s="194"/>
      <c r="F402" s="194"/>
      <c r="G402" s="194"/>
    </row>
    <row r="403" spans="2:7" x14ac:dyDescent="0.3">
      <c r="B403" s="120"/>
      <c r="C403" s="261"/>
      <c r="D403" s="194"/>
      <c r="E403" s="194"/>
      <c r="F403" s="194"/>
      <c r="G403" s="194"/>
    </row>
    <row r="404" spans="2:7" x14ac:dyDescent="0.3">
      <c r="B404" s="120"/>
      <c r="C404" s="261"/>
      <c r="D404" s="194"/>
      <c r="E404" s="194"/>
      <c r="F404" s="194"/>
      <c r="G404" s="194"/>
    </row>
    <row r="405" spans="2:7" x14ac:dyDescent="0.3">
      <c r="B405" s="120"/>
      <c r="C405" s="261"/>
      <c r="D405" s="194"/>
      <c r="E405" s="194"/>
      <c r="F405" s="194"/>
      <c r="G405" s="194"/>
    </row>
    <row r="406" spans="2:7" x14ac:dyDescent="0.3">
      <c r="B406" s="120"/>
      <c r="C406" s="261"/>
      <c r="D406" s="194"/>
      <c r="E406" s="194"/>
      <c r="F406" s="194"/>
      <c r="G406" s="194"/>
    </row>
    <row r="407" spans="2:7" x14ac:dyDescent="0.3">
      <c r="B407" s="120"/>
      <c r="C407" s="261"/>
      <c r="D407" s="194"/>
      <c r="E407" s="194"/>
      <c r="F407" s="194"/>
      <c r="G407" s="194"/>
    </row>
    <row r="408" spans="2:7" x14ac:dyDescent="0.3">
      <c r="B408" s="120"/>
      <c r="C408" s="261"/>
      <c r="D408" s="194"/>
      <c r="E408" s="194"/>
      <c r="F408" s="194"/>
      <c r="G408" s="194"/>
    </row>
    <row r="409" spans="2:7" x14ac:dyDescent="0.3">
      <c r="B409" s="120"/>
      <c r="C409" s="261"/>
      <c r="D409" s="194"/>
      <c r="E409" s="194"/>
      <c r="F409" s="194"/>
      <c r="G409" s="194"/>
    </row>
    <row r="410" spans="2:7" x14ac:dyDescent="0.3">
      <c r="B410" s="120"/>
      <c r="C410" s="261"/>
      <c r="D410" s="194"/>
      <c r="E410" s="194"/>
      <c r="F410" s="194"/>
      <c r="G410" s="194"/>
    </row>
    <row r="411" spans="2:7" x14ac:dyDescent="0.3">
      <c r="B411" s="120"/>
      <c r="C411" s="261"/>
      <c r="D411" s="194"/>
      <c r="E411" s="194"/>
      <c r="F411" s="194"/>
      <c r="G411" s="194"/>
    </row>
    <row r="412" spans="2:7" x14ac:dyDescent="0.3">
      <c r="B412" s="120"/>
      <c r="C412" s="261"/>
      <c r="D412" s="194"/>
      <c r="E412" s="194"/>
      <c r="F412" s="194"/>
      <c r="G412" s="194"/>
    </row>
    <row r="413" spans="2:7" x14ac:dyDescent="0.3">
      <c r="B413" s="120"/>
      <c r="C413" s="261"/>
      <c r="D413" s="194"/>
      <c r="E413" s="194"/>
      <c r="F413" s="194"/>
      <c r="G413" s="194"/>
    </row>
    <row r="414" spans="2:7" x14ac:dyDescent="0.3">
      <c r="B414" s="120"/>
      <c r="C414" s="261"/>
      <c r="D414" s="194"/>
      <c r="E414" s="194"/>
      <c r="F414" s="194"/>
      <c r="G414" s="194"/>
    </row>
    <row r="415" spans="2:7" x14ac:dyDescent="0.3">
      <c r="B415" s="120"/>
      <c r="C415" s="261"/>
      <c r="D415" s="194"/>
      <c r="E415" s="194"/>
      <c r="F415" s="194"/>
      <c r="G415" s="194"/>
    </row>
    <row r="416" spans="2:7" x14ac:dyDescent="0.3">
      <c r="B416" s="120"/>
      <c r="C416" s="261"/>
      <c r="D416" s="194"/>
      <c r="E416" s="194"/>
      <c r="F416" s="194"/>
      <c r="G416" s="194"/>
    </row>
    <row r="417" spans="2:7" x14ac:dyDescent="0.3">
      <c r="B417" s="120"/>
      <c r="C417" s="261"/>
      <c r="D417" s="194"/>
      <c r="E417" s="194"/>
      <c r="F417" s="194"/>
      <c r="G417" s="194"/>
    </row>
    <row r="418" spans="2:7" x14ac:dyDescent="0.3">
      <c r="B418" s="120"/>
      <c r="C418" s="261"/>
      <c r="D418" s="194"/>
      <c r="E418" s="194"/>
      <c r="F418" s="194"/>
      <c r="G418" s="194"/>
    </row>
    <row r="419" spans="2:7" x14ac:dyDescent="0.3">
      <c r="B419" s="120"/>
      <c r="C419" s="261"/>
      <c r="D419" s="194"/>
      <c r="E419" s="194"/>
      <c r="F419" s="194"/>
      <c r="G419" s="194"/>
    </row>
    <row r="420" spans="2:7" x14ac:dyDescent="0.3">
      <c r="B420" s="120"/>
      <c r="C420" s="261"/>
      <c r="D420" s="194"/>
      <c r="E420" s="194"/>
      <c r="F420" s="194"/>
      <c r="G420" s="194"/>
    </row>
    <row r="421" spans="2:7" x14ac:dyDescent="0.3">
      <c r="B421" s="120"/>
      <c r="C421" s="261"/>
      <c r="D421" s="194"/>
      <c r="E421" s="194"/>
      <c r="F421" s="194"/>
      <c r="G421" s="194"/>
    </row>
    <row r="422" spans="2:7" x14ac:dyDescent="0.3">
      <c r="B422" s="120"/>
      <c r="C422" s="261"/>
      <c r="D422" s="194"/>
      <c r="E422" s="194"/>
      <c r="F422" s="194"/>
      <c r="G422" s="194"/>
    </row>
    <row r="423" spans="2:7" x14ac:dyDescent="0.3">
      <c r="B423" s="120"/>
      <c r="C423" s="261"/>
      <c r="D423" s="194"/>
      <c r="E423" s="194"/>
      <c r="F423" s="194"/>
      <c r="G423" s="194"/>
    </row>
    <row r="424" spans="2:7" x14ac:dyDescent="0.3">
      <c r="B424" s="120"/>
      <c r="C424" s="261"/>
      <c r="D424" s="194"/>
      <c r="E424" s="194"/>
      <c r="F424" s="194"/>
      <c r="G424" s="194"/>
    </row>
    <row r="425" spans="2:7" x14ac:dyDescent="0.3">
      <c r="B425" s="120"/>
      <c r="C425" s="261"/>
      <c r="D425" s="194"/>
      <c r="E425" s="194"/>
      <c r="F425" s="194"/>
      <c r="G425" s="194"/>
    </row>
    <row r="426" spans="2:7" x14ac:dyDescent="0.3">
      <c r="B426" s="120"/>
      <c r="C426" s="261"/>
      <c r="D426" s="194"/>
      <c r="E426" s="194"/>
      <c r="F426" s="194"/>
      <c r="G426" s="194"/>
    </row>
    <row r="427" spans="2:7" x14ac:dyDescent="0.3">
      <c r="B427" s="120"/>
      <c r="C427" s="261"/>
      <c r="D427" s="194"/>
      <c r="E427" s="194"/>
      <c r="F427" s="194"/>
      <c r="G427" s="194"/>
    </row>
    <row r="428" spans="2:7" x14ac:dyDescent="0.3">
      <c r="B428" s="120"/>
      <c r="C428" s="261"/>
      <c r="D428" s="194"/>
      <c r="E428" s="194"/>
      <c r="F428" s="194"/>
      <c r="G428" s="194"/>
    </row>
    <row r="429" spans="2:7" x14ac:dyDescent="0.3">
      <c r="B429" s="120"/>
      <c r="C429" s="261"/>
      <c r="D429" s="194"/>
      <c r="E429" s="194"/>
      <c r="F429" s="194"/>
      <c r="G429" s="194"/>
    </row>
    <row r="430" spans="2:7" x14ac:dyDescent="0.3">
      <c r="B430" s="120"/>
      <c r="C430" s="261"/>
      <c r="D430" s="194"/>
      <c r="E430" s="194"/>
      <c r="F430" s="194"/>
      <c r="G430" s="194"/>
    </row>
    <row r="431" spans="2:7" x14ac:dyDescent="0.3">
      <c r="B431" s="120"/>
      <c r="C431" s="261"/>
      <c r="D431" s="194"/>
      <c r="E431" s="194"/>
      <c r="F431" s="194"/>
      <c r="G431" s="194"/>
    </row>
    <row r="432" spans="2:7" x14ac:dyDescent="0.3">
      <c r="B432" s="120"/>
      <c r="C432" s="261"/>
      <c r="D432" s="194"/>
      <c r="E432" s="194"/>
      <c r="F432" s="194"/>
      <c r="G432" s="194"/>
    </row>
    <row r="433" spans="2:7" x14ac:dyDescent="0.3">
      <c r="B433" s="120"/>
      <c r="C433" s="261"/>
      <c r="D433" s="194"/>
      <c r="E433" s="194"/>
      <c r="F433" s="194"/>
      <c r="G433" s="194"/>
    </row>
    <row r="434" spans="2:7" x14ac:dyDescent="0.3">
      <c r="B434" s="120"/>
      <c r="C434" s="261"/>
      <c r="D434" s="194"/>
      <c r="E434" s="194"/>
      <c r="F434" s="194"/>
      <c r="G434" s="194"/>
    </row>
    <row r="435" spans="2:7" x14ac:dyDescent="0.3">
      <c r="B435" s="120"/>
      <c r="C435" s="261"/>
      <c r="D435" s="194"/>
      <c r="E435" s="194"/>
      <c r="F435" s="194"/>
      <c r="G435" s="194"/>
    </row>
    <row r="436" spans="2:7" x14ac:dyDescent="0.3">
      <c r="B436" s="120"/>
      <c r="C436" s="261"/>
      <c r="D436" s="194"/>
      <c r="E436" s="194"/>
      <c r="F436" s="194"/>
      <c r="G436" s="194"/>
    </row>
    <row r="437" spans="2:7" x14ac:dyDescent="0.3">
      <c r="B437" s="120"/>
      <c r="C437" s="261"/>
      <c r="D437" s="194"/>
      <c r="E437" s="194"/>
      <c r="F437" s="194"/>
      <c r="G437" s="194"/>
    </row>
    <row r="438" spans="2:7" x14ac:dyDescent="0.3">
      <c r="B438" s="120"/>
      <c r="C438" s="261"/>
      <c r="D438" s="194"/>
      <c r="E438" s="194"/>
      <c r="F438" s="194"/>
      <c r="G438" s="194"/>
    </row>
    <row r="439" spans="2:7" x14ac:dyDescent="0.3">
      <c r="B439" s="120"/>
      <c r="C439" s="261"/>
      <c r="D439" s="194"/>
      <c r="E439" s="194"/>
      <c r="F439" s="194"/>
      <c r="G439" s="194"/>
    </row>
    <row r="440" spans="2:7" x14ac:dyDescent="0.3">
      <c r="B440" s="120"/>
      <c r="C440" s="261"/>
      <c r="D440" s="194"/>
      <c r="E440" s="194"/>
      <c r="F440" s="194"/>
      <c r="G440" s="194"/>
    </row>
    <row r="441" spans="2:7" x14ac:dyDescent="0.3">
      <c r="B441" s="120"/>
      <c r="C441" s="261"/>
      <c r="D441" s="194"/>
      <c r="E441" s="194"/>
      <c r="F441" s="194"/>
      <c r="G441" s="194"/>
    </row>
    <row r="442" spans="2:7" x14ac:dyDescent="0.3">
      <c r="B442" s="120"/>
      <c r="C442" s="261"/>
      <c r="D442" s="194"/>
      <c r="E442" s="194"/>
      <c r="F442" s="194"/>
      <c r="G442" s="194"/>
    </row>
    <row r="443" spans="2:7" x14ac:dyDescent="0.3">
      <c r="B443" s="120"/>
      <c r="C443" s="261"/>
      <c r="D443" s="194"/>
      <c r="E443" s="194"/>
      <c r="F443" s="194"/>
      <c r="G443" s="194"/>
    </row>
    <row r="444" spans="2:7" x14ac:dyDescent="0.3">
      <c r="B444" s="120"/>
      <c r="C444" s="261"/>
      <c r="D444" s="194"/>
      <c r="E444" s="194"/>
      <c r="F444" s="194"/>
      <c r="G444" s="194"/>
    </row>
    <row r="445" spans="2:7" x14ac:dyDescent="0.3">
      <c r="B445" s="120"/>
      <c r="C445" s="261"/>
      <c r="D445" s="194"/>
      <c r="E445" s="194"/>
      <c r="F445" s="194"/>
      <c r="G445" s="194"/>
    </row>
    <row r="446" spans="2:7" x14ac:dyDescent="0.3">
      <c r="B446" s="120"/>
      <c r="C446" s="261"/>
      <c r="D446" s="194"/>
      <c r="E446" s="194"/>
      <c r="F446" s="194"/>
      <c r="G446" s="194"/>
    </row>
    <row r="447" spans="2:7" x14ac:dyDescent="0.3">
      <c r="B447" s="120"/>
      <c r="C447" s="261"/>
      <c r="D447" s="194"/>
      <c r="E447" s="194"/>
      <c r="F447" s="194"/>
      <c r="G447" s="194"/>
    </row>
    <row r="448" spans="2:7" x14ac:dyDescent="0.3">
      <c r="B448" s="120"/>
      <c r="C448" s="261"/>
      <c r="D448" s="194"/>
      <c r="E448" s="194"/>
      <c r="F448" s="194"/>
      <c r="G448" s="194"/>
    </row>
    <row r="449" spans="2:7" x14ac:dyDescent="0.3">
      <c r="B449" s="120"/>
      <c r="C449" s="261"/>
      <c r="D449" s="194"/>
      <c r="E449" s="194"/>
      <c r="F449" s="194"/>
      <c r="G449" s="194"/>
    </row>
    <row r="450" spans="2:7" x14ac:dyDescent="0.3">
      <c r="B450" s="120"/>
      <c r="C450" s="261"/>
      <c r="D450" s="194"/>
      <c r="E450" s="194"/>
      <c r="F450" s="194"/>
      <c r="G450" s="194"/>
    </row>
    <row r="451" spans="2:7" x14ac:dyDescent="0.3">
      <c r="B451" s="120"/>
      <c r="C451" s="261"/>
      <c r="D451" s="194"/>
      <c r="E451" s="194"/>
      <c r="F451" s="194"/>
      <c r="G451" s="194"/>
    </row>
    <row r="452" spans="2:7" x14ac:dyDescent="0.3">
      <c r="B452" s="120"/>
      <c r="C452" s="261"/>
      <c r="D452" s="194"/>
      <c r="E452" s="194"/>
      <c r="F452" s="194"/>
      <c r="G452" s="194"/>
    </row>
    <row r="453" spans="2:7" x14ac:dyDescent="0.3">
      <c r="B453" s="120"/>
      <c r="C453" s="261"/>
      <c r="D453" s="194"/>
      <c r="E453" s="194"/>
      <c r="F453" s="194"/>
      <c r="G453" s="194"/>
    </row>
    <row r="454" spans="2:7" x14ac:dyDescent="0.3">
      <c r="B454" s="120"/>
      <c r="C454" s="261"/>
      <c r="D454" s="194"/>
      <c r="E454" s="194"/>
      <c r="F454" s="194"/>
      <c r="G454" s="194"/>
    </row>
    <row r="455" spans="2:7" x14ac:dyDescent="0.3">
      <c r="B455" s="120"/>
      <c r="C455" s="261"/>
      <c r="D455" s="194"/>
      <c r="E455" s="194"/>
      <c r="F455" s="194"/>
      <c r="G455" s="194"/>
    </row>
    <row r="456" spans="2:7" x14ac:dyDescent="0.3">
      <c r="B456" s="120"/>
      <c r="C456" s="261"/>
      <c r="D456" s="194"/>
      <c r="E456" s="194"/>
      <c r="F456" s="194"/>
      <c r="G456" s="194"/>
    </row>
    <row r="457" spans="2:7" x14ac:dyDescent="0.3">
      <c r="B457" s="120"/>
      <c r="C457" s="261"/>
      <c r="D457" s="194"/>
      <c r="E457" s="194"/>
      <c r="F457" s="194"/>
      <c r="G457" s="194"/>
    </row>
    <row r="458" spans="2:7" x14ac:dyDescent="0.3">
      <c r="B458" s="120"/>
      <c r="C458" s="261"/>
      <c r="D458" s="194"/>
      <c r="E458" s="194"/>
      <c r="F458" s="194"/>
      <c r="G458" s="194"/>
    </row>
    <row r="459" spans="2:7" x14ac:dyDescent="0.3">
      <c r="B459" s="120"/>
      <c r="C459" s="261"/>
      <c r="D459" s="194"/>
      <c r="E459" s="194"/>
      <c r="F459" s="194"/>
      <c r="G459" s="194"/>
    </row>
  </sheetData>
  <mergeCells count="5">
    <mergeCell ref="A2:B4"/>
    <mergeCell ref="A5:A24"/>
    <mergeCell ref="B45:G45"/>
    <mergeCell ref="A25:A39"/>
    <mergeCell ref="B46:G48"/>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T458"/>
  <sheetViews>
    <sheetView workbookViewId="0">
      <selection activeCell="H1" sqref="H1:H1048576"/>
    </sheetView>
  </sheetViews>
  <sheetFormatPr defaultColWidth="8.75" defaultRowHeight="13" x14ac:dyDescent="0.3"/>
  <cols>
    <col min="1" max="1" width="2.25" style="120" customWidth="1"/>
    <col min="2" max="2" width="44.0625" style="167" customWidth="1"/>
    <col min="3" max="3" width="13.25" style="188" customWidth="1"/>
    <col min="4" max="4" width="13.4375" style="188" customWidth="1"/>
    <col min="5" max="5" width="13.25" style="188" customWidth="1"/>
    <col min="6" max="6" width="13.4375" style="188" customWidth="1"/>
    <col min="7" max="7" width="13.0625" style="188" customWidth="1"/>
    <col min="8" max="45" width="8.75" style="169"/>
    <col min="46" max="16384" width="8.75" style="120"/>
  </cols>
  <sheetData>
    <row r="1" spans="1:46" ht="20.149999999999999" customHeight="1" thickBot="1" x14ac:dyDescent="0.3">
      <c r="C1" s="168"/>
      <c r="D1" s="168"/>
      <c r="E1" s="168"/>
      <c r="F1" s="168"/>
      <c r="G1" s="168"/>
    </row>
    <row r="2" spans="1:46" ht="27.75" customHeight="1" x14ac:dyDescent="0.3">
      <c r="A2" s="307" t="s">
        <v>105</v>
      </c>
      <c r="B2" s="315"/>
      <c r="C2" s="170" t="s">
        <v>18</v>
      </c>
      <c r="D2" s="170" t="s">
        <v>18</v>
      </c>
      <c r="E2" s="170" t="s">
        <v>18</v>
      </c>
      <c r="F2" s="170" t="s">
        <v>18</v>
      </c>
      <c r="G2" s="171" t="s">
        <v>18</v>
      </c>
      <c r="AT2" s="169"/>
    </row>
    <row r="3" spans="1:46" ht="11.25" customHeight="1" x14ac:dyDescent="0.3">
      <c r="A3" s="309"/>
      <c r="B3" s="316"/>
      <c r="C3" s="150" t="s">
        <v>43</v>
      </c>
      <c r="D3" s="150" t="s">
        <v>117</v>
      </c>
      <c r="E3" s="150" t="s">
        <v>118</v>
      </c>
      <c r="F3" s="150" t="s">
        <v>119</v>
      </c>
      <c r="G3" s="172" t="s">
        <v>120</v>
      </c>
      <c r="AT3" s="169"/>
    </row>
    <row r="4" spans="1:46" ht="14.25" customHeight="1" thickBot="1" x14ac:dyDescent="0.35">
      <c r="A4" s="317"/>
      <c r="B4" s="318"/>
      <c r="C4" s="173"/>
      <c r="D4" s="154"/>
      <c r="E4" s="154"/>
      <c r="F4" s="154"/>
      <c r="G4" s="174"/>
      <c r="AT4" s="169"/>
    </row>
    <row r="5" spans="1:46" s="177" customFormat="1" ht="12" customHeight="1" x14ac:dyDescent="0.3">
      <c r="A5" s="305" t="s">
        <v>100</v>
      </c>
      <c r="B5" s="111" t="s">
        <v>152</v>
      </c>
      <c r="C5" s="175"/>
      <c r="D5" s="175"/>
      <c r="E5" s="175"/>
      <c r="F5" s="175"/>
      <c r="G5" s="176"/>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row>
    <row r="6" spans="1:46" ht="12" customHeight="1" x14ac:dyDescent="0.3">
      <c r="A6" s="305"/>
      <c r="B6" s="209" t="s">
        <v>52</v>
      </c>
      <c r="C6" s="235">
        <f>'6. SFY 2018'!I4</f>
        <v>5026520736.759861</v>
      </c>
      <c r="D6" s="235">
        <f>'7. SFY 2019'!I4</f>
        <v>5646477091.6446056</v>
      </c>
      <c r="E6" s="235">
        <f>'8. SFY 2020'!I4</f>
        <v>6168142765.2385273</v>
      </c>
      <c r="F6" s="235">
        <f>'9. SFY 2021'!I4</f>
        <v>6992812144.4614449</v>
      </c>
      <c r="G6" s="235">
        <f>'10. SFY 2022'!I4</f>
        <v>8092843776.2964077</v>
      </c>
      <c r="AN6" s="120"/>
      <c r="AO6" s="120"/>
      <c r="AP6" s="120"/>
      <c r="AQ6" s="120"/>
      <c r="AR6" s="120"/>
      <c r="AS6" s="120"/>
    </row>
    <row r="7" spans="1:46" ht="14.5" x14ac:dyDescent="0.3">
      <c r="A7" s="305"/>
      <c r="B7" s="283" t="s">
        <v>186</v>
      </c>
      <c r="C7" s="236">
        <f>'6. SFY 2018'!I5</f>
        <v>494993215.29922462</v>
      </c>
      <c r="D7" s="237">
        <f>'7. SFY 2019'!I5</f>
        <v>408965546.58068287</v>
      </c>
      <c r="E7" s="237">
        <f>'8. SFY 2020'!I5</f>
        <v>425520358.45462644</v>
      </c>
      <c r="F7" s="237">
        <f>'9. SFY 2021'!I5</f>
        <v>397157220.07393473</v>
      </c>
      <c r="G7" s="237">
        <f>'10. SFY 2022'!I5</f>
        <v>407500876.82408082</v>
      </c>
      <c r="AN7" s="120"/>
      <c r="AO7" s="120"/>
      <c r="AP7" s="120"/>
      <c r="AQ7" s="120"/>
      <c r="AR7" s="120"/>
      <c r="AS7" s="120"/>
    </row>
    <row r="8" spans="1:46" ht="12" customHeight="1" x14ac:dyDescent="0.3">
      <c r="A8" s="305"/>
      <c r="B8" s="210" t="s">
        <v>80</v>
      </c>
      <c r="C8" s="236">
        <f>'6. SFY 2018'!I6</f>
        <v>178435533</v>
      </c>
      <c r="D8" s="237">
        <f>'7. SFY 2019'!I6</f>
        <v>188264693</v>
      </c>
      <c r="E8" s="237">
        <f>'8. SFY 2020'!I6</f>
        <v>166713798.63650545</v>
      </c>
      <c r="F8" s="237">
        <f>'9. SFY 2021'!I6</f>
        <v>0</v>
      </c>
      <c r="G8" s="237">
        <f>'10. SFY 2022'!I6</f>
        <v>266215650.24999997</v>
      </c>
      <c r="AN8" s="120"/>
      <c r="AO8" s="120"/>
      <c r="AP8" s="120"/>
      <c r="AQ8" s="120"/>
      <c r="AR8" s="120"/>
      <c r="AS8" s="120"/>
    </row>
    <row r="9" spans="1:46" ht="12" customHeight="1" x14ac:dyDescent="0.3">
      <c r="A9" s="305"/>
      <c r="B9" s="116"/>
      <c r="C9" s="237"/>
      <c r="D9" s="237"/>
      <c r="E9" s="237"/>
      <c r="F9" s="237"/>
      <c r="G9" s="237"/>
      <c r="AN9" s="120"/>
      <c r="AO9" s="120"/>
      <c r="AP9" s="120"/>
      <c r="AQ9" s="120"/>
      <c r="AR9" s="120"/>
      <c r="AS9" s="120"/>
    </row>
    <row r="10" spans="1:46" s="117" customFormat="1" ht="12" customHeight="1" thickBot="1" x14ac:dyDescent="0.35">
      <c r="A10" s="305"/>
      <c r="B10" s="117" t="s">
        <v>85</v>
      </c>
      <c r="C10" s="236">
        <f>'6. SFY 2018'!I8</f>
        <v>5699949485.0590858</v>
      </c>
      <c r="D10" s="236">
        <f>'7. SFY 2019'!I8</f>
        <v>6243707331.2252884</v>
      </c>
      <c r="E10" s="236">
        <f>'8. SFY 2020'!I8</f>
        <v>6814281984.7196589</v>
      </c>
      <c r="F10" s="236">
        <f>'9. SFY 2021'!I8</f>
        <v>7389969364.5353794</v>
      </c>
      <c r="G10" s="237">
        <f>'10. SFY 2022'!I8</f>
        <v>8766560303.3704872</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row>
    <row r="11" spans="1:46" s="177" customFormat="1" ht="12" customHeight="1" x14ac:dyDescent="0.3">
      <c r="A11" s="305"/>
      <c r="B11" s="185" t="s">
        <v>31</v>
      </c>
      <c r="C11" s="238"/>
      <c r="D11" s="238"/>
      <c r="E11" s="238"/>
      <c r="F11" s="186"/>
      <c r="G11" s="186"/>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46" ht="12" customHeight="1" x14ac:dyDescent="0.3">
      <c r="A12" s="305"/>
      <c r="B12" s="118" t="s">
        <v>116</v>
      </c>
      <c r="C12" s="236">
        <f>'6. SFY 2018'!I10</f>
        <v>132622.13</v>
      </c>
      <c r="D12" s="236">
        <f>'7. SFY 2019'!I10</f>
        <v>75179.219999999972</v>
      </c>
      <c r="E12" s="236">
        <f>'8. SFY 2020'!I10</f>
        <v>39664.759999999995</v>
      </c>
      <c r="F12" s="236">
        <f>'9. SFY 2021'!I10</f>
        <v>152370.41999999998</v>
      </c>
      <c r="G12" s="236">
        <f>'10. SFY 2022'!I10</f>
        <v>98145.719999999987</v>
      </c>
      <c r="AN12" s="120"/>
      <c r="AO12" s="120"/>
      <c r="AP12" s="120"/>
      <c r="AQ12" s="120"/>
      <c r="AR12" s="120"/>
      <c r="AS12" s="120"/>
    </row>
    <row r="13" spans="1:46" ht="12" customHeight="1" x14ac:dyDescent="0.3">
      <c r="A13" s="305"/>
      <c r="B13" s="118" t="s">
        <v>26</v>
      </c>
      <c r="C13" s="236">
        <f>'6. SFY 2018'!I11</f>
        <v>44856081.819999948</v>
      </c>
      <c r="D13" s="236">
        <f>'7. SFY 2019'!I11</f>
        <v>42321671.970001161</v>
      </c>
      <c r="E13" s="236">
        <f>'8. SFY 2020'!I11</f>
        <v>41152746.450000003</v>
      </c>
      <c r="F13" s="236">
        <f>'9. SFY 2021'!I11</f>
        <v>36142532.620000005</v>
      </c>
      <c r="G13" s="236">
        <f>'10. SFY 2022'!I11</f>
        <v>74152541.884100765</v>
      </c>
      <c r="AN13" s="120"/>
      <c r="AO13" s="120"/>
      <c r="AP13" s="120"/>
      <c r="AQ13" s="120"/>
      <c r="AR13" s="120"/>
      <c r="AS13" s="120"/>
    </row>
    <row r="14" spans="1:46" ht="12" customHeight="1" x14ac:dyDescent="0.3">
      <c r="A14" s="305"/>
      <c r="B14" s="118" t="s">
        <v>115</v>
      </c>
      <c r="C14" s="236">
        <f>'6. SFY 2018'!I12</f>
        <v>2351715.4684993285</v>
      </c>
      <c r="D14" s="236">
        <f>'7. SFY 2019'!I12</f>
        <v>2291813.67</v>
      </c>
      <c r="E14" s="236">
        <f>'8. SFY 2020'!I12</f>
        <v>1684554.76</v>
      </c>
      <c r="F14" s="236">
        <f>'9. SFY 2021'!I12</f>
        <v>1301410.78</v>
      </c>
      <c r="G14" s="236">
        <f>'10. SFY 2022'!I12</f>
        <v>839864.8</v>
      </c>
      <c r="AN14" s="120"/>
      <c r="AO14" s="120"/>
      <c r="AP14" s="120"/>
      <c r="AQ14" s="120"/>
      <c r="AR14" s="120"/>
      <c r="AS14" s="120"/>
    </row>
    <row r="15" spans="1:46" ht="12" customHeight="1" x14ac:dyDescent="0.3">
      <c r="A15" s="305"/>
      <c r="B15" s="118" t="s">
        <v>28</v>
      </c>
      <c r="C15" s="236">
        <f>'6. SFY 2018'!I13</f>
        <v>4022544.29</v>
      </c>
      <c r="D15" s="236">
        <f>'7. SFY 2019'!I13</f>
        <v>3814004.9399999995</v>
      </c>
      <c r="E15" s="236">
        <f>'8. SFY 2020'!I13</f>
        <v>4567808.830000001</v>
      </c>
      <c r="F15" s="236">
        <f>'9. SFY 2021'!I13</f>
        <v>5420759.4800000004</v>
      </c>
      <c r="G15" s="236">
        <f>'10. SFY 2022'!I13</f>
        <v>7356761.8000000017</v>
      </c>
      <c r="AN15" s="120"/>
      <c r="AO15" s="120"/>
      <c r="AP15" s="120"/>
      <c r="AQ15" s="120"/>
      <c r="AR15" s="120"/>
      <c r="AS15" s="120"/>
    </row>
    <row r="16" spans="1:46" ht="12" customHeight="1" x14ac:dyDescent="0.3">
      <c r="A16" s="305"/>
      <c r="B16" s="208" t="s">
        <v>96</v>
      </c>
      <c r="C16" s="236">
        <f>'6. SFY 2018'!I14</f>
        <v>10102378.8532</v>
      </c>
      <c r="D16" s="236">
        <f>'7. SFY 2019'!I14</f>
        <v>6108889</v>
      </c>
      <c r="E16" s="236">
        <f>'8. SFY 2020'!I14</f>
        <v>7136874</v>
      </c>
      <c r="F16" s="236">
        <f>'9. SFY 2021'!I14</f>
        <v>11221128</v>
      </c>
      <c r="G16" s="236">
        <f>'10. SFY 2022'!I14</f>
        <v>11106084.479999999</v>
      </c>
      <c r="AN16" s="120"/>
      <c r="AO16" s="120"/>
      <c r="AP16" s="120"/>
      <c r="AQ16" s="120"/>
      <c r="AR16" s="120"/>
      <c r="AS16" s="120"/>
    </row>
    <row r="17" spans="1:45" ht="12" customHeight="1" x14ac:dyDescent="0.3">
      <c r="A17" s="305"/>
      <c r="B17" s="118" t="s">
        <v>108</v>
      </c>
      <c r="C17" s="236">
        <f>'6. SFY 2018'!I15</f>
        <v>189491586.78519845</v>
      </c>
      <c r="D17" s="236">
        <f>'7. SFY 2019'!I15</f>
        <v>221089823.00009635</v>
      </c>
      <c r="E17" s="236">
        <f>'8. SFY 2020'!I15</f>
        <v>184967724.05890432</v>
      </c>
      <c r="F17" s="236">
        <f>'9. SFY 2021'!I15</f>
        <v>272655703.10424185</v>
      </c>
      <c r="G17" s="236">
        <f>'10. SFY 2022'!I15</f>
        <v>316162566.54266053</v>
      </c>
      <c r="AN17" s="120"/>
      <c r="AO17" s="120"/>
      <c r="AP17" s="120"/>
      <c r="AQ17" s="120"/>
      <c r="AR17" s="120"/>
      <c r="AS17" s="120"/>
    </row>
    <row r="18" spans="1:45" ht="12" customHeight="1" x14ac:dyDescent="0.3">
      <c r="A18" s="305"/>
      <c r="B18" s="122" t="s">
        <v>113</v>
      </c>
      <c r="C18" s="236">
        <f>'6. SFY 2018'!I16</f>
        <v>89758991</v>
      </c>
      <c r="D18" s="236">
        <f>'7. SFY 2019'!I16</f>
        <v>0</v>
      </c>
      <c r="E18" s="236">
        <f>'8. SFY 2020'!I16</f>
        <v>0</v>
      </c>
      <c r="F18" s="236">
        <f>'9. SFY 2021'!I16</f>
        <v>0</v>
      </c>
      <c r="G18" s="236">
        <f>'10. SFY 2022'!I16</f>
        <v>0</v>
      </c>
      <c r="AN18" s="120"/>
      <c r="AO18" s="120"/>
      <c r="AP18" s="120"/>
      <c r="AQ18" s="120"/>
      <c r="AR18" s="120"/>
      <c r="AS18" s="120"/>
    </row>
    <row r="19" spans="1:45" ht="12" customHeight="1" x14ac:dyDescent="0.3">
      <c r="A19" s="305"/>
      <c r="B19" s="120"/>
      <c r="C19" s="236"/>
      <c r="D19" s="236"/>
      <c r="E19" s="236"/>
      <c r="F19" s="236"/>
      <c r="G19" s="236"/>
      <c r="AN19" s="120"/>
      <c r="AO19" s="120"/>
      <c r="AP19" s="120"/>
      <c r="AQ19" s="120"/>
      <c r="AR19" s="120"/>
      <c r="AS19" s="120"/>
    </row>
    <row r="20" spans="1:45" ht="12" hidden="1" customHeight="1" x14ac:dyDescent="0.3">
      <c r="A20" s="305"/>
      <c r="B20" s="120"/>
      <c r="C20" s="236"/>
      <c r="D20" s="236">
        <f>'7. SFY 2019'!I18</f>
        <v>0</v>
      </c>
      <c r="E20" s="236">
        <f>'8. SFY 2020'!I18</f>
        <v>0</v>
      </c>
      <c r="F20" s="236">
        <f>'8. SFY 2020'!J18</f>
        <v>0</v>
      </c>
      <c r="G20" s="236" t="e">
        <f>'8. SFY 2020'!#REF!</f>
        <v>#REF!</v>
      </c>
      <c r="AN20" s="120"/>
      <c r="AO20" s="120"/>
      <c r="AP20" s="120"/>
      <c r="AQ20" s="120"/>
      <c r="AR20" s="120"/>
      <c r="AS20" s="120"/>
    </row>
    <row r="21" spans="1:45" ht="12" hidden="1" customHeight="1" x14ac:dyDescent="0.3">
      <c r="A21" s="305"/>
      <c r="B21" s="122"/>
      <c r="C21" s="236"/>
      <c r="D21" s="236">
        <f>'7. SFY 2019'!I19</f>
        <v>0</v>
      </c>
      <c r="E21" s="236">
        <f>'8. SFY 2020'!I19</f>
        <v>0</v>
      </c>
      <c r="F21" s="236">
        <f>'8. SFY 2020'!J19</f>
        <v>0</v>
      </c>
      <c r="G21" s="236" t="e">
        <f>'8. SFY 2020'!#REF!</f>
        <v>#REF!</v>
      </c>
      <c r="AN21" s="120"/>
      <c r="AO21" s="120"/>
      <c r="AP21" s="120"/>
      <c r="AQ21" s="120"/>
      <c r="AR21" s="120"/>
      <c r="AS21" s="120"/>
    </row>
    <row r="22" spans="1:45" ht="12" hidden="1" customHeight="1" x14ac:dyDescent="0.3">
      <c r="A22" s="305"/>
      <c r="B22" s="122"/>
      <c r="C22" s="236"/>
      <c r="D22" s="236">
        <f>'7. SFY 2019'!I20</f>
        <v>0</v>
      </c>
      <c r="E22" s="236">
        <f>'8. SFY 2020'!I20</f>
        <v>0</v>
      </c>
      <c r="F22" s="236">
        <f>'8. SFY 2020'!J20</f>
        <v>0</v>
      </c>
      <c r="G22" s="236" t="e">
        <f>'8. SFY 2020'!#REF!</f>
        <v>#REF!</v>
      </c>
      <c r="AN22" s="120"/>
      <c r="AO22" s="120"/>
      <c r="AP22" s="120"/>
      <c r="AQ22" s="120"/>
      <c r="AR22" s="120"/>
      <c r="AS22" s="120"/>
    </row>
    <row r="23" spans="1:45" ht="12" hidden="1" customHeight="1" x14ac:dyDescent="0.3">
      <c r="A23" s="305"/>
      <c r="B23" s="120"/>
      <c r="C23" s="236"/>
      <c r="D23" s="236">
        <f>'7. SFY 2019'!I21</f>
        <v>0</v>
      </c>
      <c r="E23" s="236">
        <f>'8. SFY 2020'!I21</f>
        <v>0</v>
      </c>
      <c r="F23" s="236">
        <f>'8. SFY 2020'!J21</f>
        <v>0</v>
      </c>
      <c r="G23" s="236" t="e">
        <f>'8. SFY 2020'!#REF!</f>
        <v>#REF!</v>
      </c>
      <c r="AN23" s="120"/>
      <c r="AO23" s="120"/>
      <c r="AP23" s="120"/>
      <c r="AQ23" s="120"/>
      <c r="AR23" s="120"/>
      <c r="AS23" s="120"/>
    </row>
    <row r="24" spans="1:45" s="193" customFormat="1" ht="12" customHeight="1" thickBot="1" x14ac:dyDescent="0.35">
      <c r="A24" s="306"/>
      <c r="B24" s="191" t="s">
        <v>70</v>
      </c>
      <c r="C24" s="236">
        <f>'6. SFY 2018'!I22</f>
        <v>6040665405.405983</v>
      </c>
      <c r="D24" s="239">
        <f>'7. SFY 2019'!I22</f>
        <v>6519408713.0253859</v>
      </c>
      <c r="E24" s="239">
        <f>'8. SFY 2020'!I22</f>
        <v>7053831357.5785637</v>
      </c>
      <c r="F24" s="239">
        <f>'9. SFY 2021'!I22</f>
        <v>7716863268.939621</v>
      </c>
      <c r="G24" s="239">
        <f>'10. SFY 2022'!I22</f>
        <v>9176276268.5972443</v>
      </c>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row>
    <row r="25" spans="1:45" s="177" customFormat="1" ht="12" customHeight="1" x14ac:dyDescent="0.3">
      <c r="A25" s="301" t="s">
        <v>172</v>
      </c>
      <c r="B25" s="130" t="s">
        <v>106</v>
      </c>
      <c r="C25" s="238"/>
      <c r="D25" s="238"/>
      <c r="E25" s="238"/>
      <c r="F25" s="186"/>
      <c r="G25" s="186"/>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row>
    <row r="26" spans="1:45" ht="12" customHeight="1" x14ac:dyDescent="0.3">
      <c r="A26" s="302"/>
      <c r="B26" s="207" t="s">
        <v>62</v>
      </c>
      <c r="C26" s="236">
        <f>'6. SFY 2018'!I26</f>
        <v>89952295.430000007</v>
      </c>
      <c r="D26" s="236">
        <f>'7. SFY 2019'!I27</f>
        <v>91257802.569999993</v>
      </c>
      <c r="E26" s="236">
        <f>'8. SFY 2020'!I27</f>
        <v>102398052.2199997</v>
      </c>
      <c r="F26" s="236">
        <f>'9. SFY 2021'!I27</f>
        <v>119895930.95000014</v>
      </c>
      <c r="G26" s="236">
        <f>'10. SFY 2022'!I27</f>
        <v>132563672.81000051</v>
      </c>
      <c r="AN26" s="120"/>
      <c r="AO26" s="120"/>
      <c r="AP26" s="120"/>
      <c r="AQ26" s="120"/>
      <c r="AR26" s="120"/>
      <c r="AS26" s="120"/>
    </row>
    <row r="27" spans="1:45" ht="12" customHeight="1" x14ac:dyDescent="0.3">
      <c r="A27" s="302"/>
      <c r="B27" s="208" t="s">
        <v>34</v>
      </c>
      <c r="C27" s="236">
        <f>'6. SFY 2018'!I27</f>
        <v>1345159895</v>
      </c>
      <c r="D27" s="236">
        <f>'7. SFY 2019'!I28</f>
        <v>1426539285.1500001</v>
      </c>
      <c r="E27" s="236">
        <f>'8. SFY 2020'!I28</f>
        <v>1509190786</v>
      </c>
      <c r="F27" s="236">
        <f>'9. SFY 2021'!I28</f>
        <v>1691877556.8600001</v>
      </c>
      <c r="G27" s="236">
        <f>'10. SFY 2022'!I28</f>
        <v>1879269324.0799999</v>
      </c>
      <c r="AN27" s="120"/>
      <c r="AO27" s="120"/>
      <c r="AP27" s="120"/>
      <c r="AQ27" s="120"/>
      <c r="AR27" s="120"/>
      <c r="AS27" s="120"/>
    </row>
    <row r="28" spans="1:45" ht="12" customHeight="1" x14ac:dyDescent="0.3">
      <c r="A28" s="302"/>
      <c r="B28" s="207" t="s">
        <v>63</v>
      </c>
      <c r="C28" s="236">
        <f>'6. SFY 2018'!I28</f>
        <v>20545463.640650004</v>
      </c>
      <c r="D28" s="236">
        <f>'7. SFY 2019'!I29</f>
        <v>27083146</v>
      </c>
      <c r="E28" s="236">
        <f>'8. SFY 2020'!I29</f>
        <v>17833858</v>
      </c>
      <c r="F28" s="236">
        <f>'9. SFY 2021'!I29</f>
        <v>20484213</v>
      </c>
      <c r="G28" s="236">
        <f>'10. SFY 2022'!I29</f>
        <v>16253913.92</v>
      </c>
      <c r="AN28" s="120"/>
      <c r="AO28" s="120"/>
      <c r="AP28" s="120"/>
      <c r="AQ28" s="120"/>
      <c r="AR28" s="120"/>
      <c r="AS28" s="120"/>
    </row>
    <row r="29" spans="1:45" ht="12" customHeight="1" x14ac:dyDescent="0.3">
      <c r="A29" s="302"/>
      <c r="B29" s="208" t="s">
        <v>56</v>
      </c>
      <c r="C29" s="236">
        <f>'6. SFY 2018'!I29</f>
        <v>2626898.581999999</v>
      </c>
      <c r="D29" s="236">
        <f>'7. SFY 2019'!I30</f>
        <v>3133369</v>
      </c>
      <c r="E29" s="236">
        <f>'8. SFY 2020'!I30</f>
        <v>3074951</v>
      </c>
      <c r="F29" s="236">
        <f>'9. SFY 2021'!I30</f>
        <v>2156294</v>
      </c>
      <c r="G29" s="236">
        <f>'10. SFY 2022'!I30</f>
        <v>1873809.99</v>
      </c>
      <c r="AN29" s="120"/>
      <c r="AO29" s="120"/>
      <c r="AP29" s="120"/>
      <c r="AQ29" s="120"/>
      <c r="AR29" s="120"/>
      <c r="AS29" s="120"/>
    </row>
    <row r="30" spans="1:45" ht="12" customHeight="1" x14ac:dyDescent="0.3">
      <c r="A30" s="302"/>
      <c r="B30" s="118" t="s">
        <v>29</v>
      </c>
      <c r="C30" s="236">
        <f>'6. SFY 2018'!I30</f>
        <v>1922386.5299999996</v>
      </c>
      <c r="D30" s="236">
        <f>'7. SFY 2019'!I31</f>
        <v>1955988.7199999995</v>
      </c>
      <c r="E30" s="236">
        <f>'8. SFY 2020'!I31</f>
        <v>1736893.2400000002</v>
      </c>
      <c r="F30" s="236">
        <f>'9. SFY 2021'!I31</f>
        <v>1792577.0499999996</v>
      </c>
      <c r="G30" s="236">
        <f>'10. SFY 2022'!I31</f>
        <v>1923349.2000000011</v>
      </c>
      <c r="AN30" s="120"/>
      <c r="AO30" s="120"/>
      <c r="AP30" s="120"/>
      <c r="AQ30" s="120"/>
      <c r="AR30" s="120"/>
      <c r="AS30" s="120"/>
    </row>
    <row r="31" spans="1:45" ht="12" customHeight="1" x14ac:dyDescent="0.3">
      <c r="A31" s="302"/>
      <c r="B31" s="118" t="s">
        <v>107</v>
      </c>
      <c r="C31" s="236">
        <f>'6. SFY 2018'!I31</f>
        <v>20658591.124801565</v>
      </c>
      <c r="D31" s="236">
        <f>'7. SFY 2019'!I32</f>
        <v>25165780.749903753</v>
      </c>
      <c r="E31" s="236">
        <f>'8. SFY 2020'!I32</f>
        <v>32579798.401095681</v>
      </c>
      <c r="F31" s="236">
        <f>'9. SFY 2021'!I32</f>
        <v>33083663.857646242</v>
      </c>
      <c r="G31" s="236">
        <f>'10. SFY 2022'!I32</f>
        <v>38720922.89733953</v>
      </c>
      <c r="AN31" s="120"/>
      <c r="AO31" s="120"/>
      <c r="AP31" s="120"/>
      <c r="AQ31" s="120"/>
      <c r="AR31" s="120"/>
      <c r="AS31" s="120"/>
    </row>
    <row r="32" spans="1:45" ht="12" customHeight="1" x14ac:dyDescent="0.3">
      <c r="A32" s="302"/>
      <c r="B32" s="118" t="s">
        <v>171</v>
      </c>
      <c r="C32" s="236">
        <f>'6. SFY 2018'!I32</f>
        <v>54968174.899999991</v>
      </c>
      <c r="D32" s="236">
        <f>'7. SFY 2019'!I33</f>
        <v>56317040.61999999</v>
      </c>
      <c r="E32" s="236">
        <f>'8. SFY 2020'!I33</f>
        <v>85661471.50999999</v>
      </c>
      <c r="F32" s="236">
        <f>'9. SFY 2021'!I33</f>
        <v>90919831.099999979</v>
      </c>
      <c r="G32" s="236">
        <f>'10. SFY 2022'!I33</f>
        <v>80825228.010000035</v>
      </c>
      <c r="AN32" s="120"/>
      <c r="AO32" s="120"/>
      <c r="AP32" s="120"/>
      <c r="AQ32" s="120"/>
      <c r="AR32" s="120"/>
      <c r="AS32" s="120"/>
    </row>
    <row r="33" spans="1:45" ht="12" customHeight="1" x14ac:dyDescent="0.3">
      <c r="A33" s="302"/>
      <c r="B33" s="118" t="s">
        <v>111</v>
      </c>
      <c r="C33" s="236">
        <f>'6. SFY 2018'!I33</f>
        <v>80250.5</v>
      </c>
      <c r="D33" s="236">
        <f>'7. SFY 2019'!I34</f>
        <v>9647008.2299999986</v>
      </c>
      <c r="E33" s="236">
        <f>'8. SFY 2020'!I34</f>
        <v>5022676.4300000016</v>
      </c>
      <c r="F33" s="236">
        <f>'9. SFY 2021'!I34</f>
        <v>3082194.3100000005</v>
      </c>
      <c r="G33" s="236">
        <f>'10. SFY 2022'!I34</f>
        <v>2453103.7100000009</v>
      </c>
      <c r="AN33" s="120"/>
      <c r="AO33" s="120"/>
      <c r="AP33" s="120"/>
      <c r="AQ33" s="120"/>
      <c r="AR33" s="120"/>
      <c r="AS33" s="120"/>
    </row>
    <row r="34" spans="1:45" ht="12" customHeight="1" x14ac:dyDescent="0.3">
      <c r="A34" s="302"/>
      <c r="B34" s="136" t="s">
        <v>114</v>
      </c>
      <c r="C34" s="236">
        <f>'6. SFY 2018'!I34</f>
        <v>0</v>
      </c>
      <c r="D34" s="236">
        <f>'7. SFY 2019'!I35</f>
        <v>0</v>
      </c>
      <c r="E34" s="236">
        <f>'8. SFY 2020'!I35</f>
        <v>0</v>
      </c>
      <c r="F34" s="236">
        <f>'9. SFY 2021'!I35</f>
        <v>0</v>
      </c>
      <c r="G34" s="236">
        <f>'10. SFY 2022'!I35</f>
        <v>0</v>
      </c>
      <c r="AN34" s="120"/>
      <c r="AO34" s="120"/>
      <c r="AP34" s="120"/>
      <c r="AQ34" s="120"/>
      <c r="AR34" s="120"/>
      <c r="AS34" s="120"/>
    </row>
    <row r="35" spans="1:45" ht="12" customHeight="1" x14ac:dyDescent="0.3">
      <c r="A35" s="302"/>
      <c r="B35" s="136"/>
      <c r="C35" s="236"/>
      <c r="D35" s="236"/>
      <c r="E35" s="236"/>
      <c r="F35" s="236"/>
      <c r="G35" s="236"/>
      <c r="AN35" s="120"/>
      <c r="AO35" s="120"/>
      <c r="AP35" s="120"/>
      <c r="AQ35" s="120"/>
      <c r="AR35" s="120"/>
      <c r="AS35" s="120"/>
    </row>
    <row r="36" spans="1:45" ht="12" hidden="1" customHeight="1" x14ac:dyDescent="0.3">
      <c r="A36" s="302"/>
      <c r="B36" s="136"/>
      <c r="C36" s="236"/>
      <c r="D36" s="236"/>
      <c r="E36" s="236"/>
      <c r="F36" s="236"/>
      <c r="G36" s="236">
        <f>'10. SFY 2022'!I37</f>
        <v>0</v>
      </c>
      <c r="AN36" s="120"/>
      <c r="AO36" s="120"/>
      <c r="AP36" s="120"/>
      <c r="AQ36" s="120"/>
      <c r="AR36" s="120"/>
      <c r="AS36" s="120"/>
    </row>
    <row r="37" spans="1:45" ht="12" hidden="1" customHeight="1" x14ac:dyDescent="0.3">
      <c r="A37" s="302"/>
      <c r="B37" s="120"/>
      <c r="C37" s="236"/>
      <c r="D37" s="236"/>
      <c r="E37" s="236"/>
      <c r="F37" s="236"/>
      <c r="G37" s="236">
        <f>'10. SFY 2022'!I38</f>
        <v>0</v>
      </c>
      <c r="AN37" s="120"/>
      <c r="AO37" s="120"/>
      <c r="AP37" s="120"/>
      <c r="AQ37" s="120"/>
      <c r="AR37" s="120"/>
      <c r="AS37" s="120"/>
    </row>
    <row r="38" spans="1:45" ht="12" hidden="1" customHeight="1" x14ac:dyDescent="0.3">
      <c r="A38" s="302"/>
      <c r="B38" s="137"/>
      <c r="C38" s="236"/>
      <c r="D38" s="236"/>
      <c r="E38" s="236"/>
      <c r="F38" s="236"/>
      <c r="G38" s="236">
        <f>'10. SFY 2022'!I39</f>
        <v>0</v>
      </c>
      <c r="AN38" s="120"/>
      <c r="AO38" s="120"/>
      <c r="AP38" s="120"/>
      <c r="AQ38" s="120"/>
      <c r="AR38" s="120"/>
      <c r="AS38" s="120"/>
    </row>
    <row r="39" spans="1:45" ht="16.5" customHeight="1" thickBot="1" x14ac:dyDescent="0.35">
      <c r="A39" s="303"/>
      <c r="B39" s="138" t="s">
        <v>121</v>
      </c>
      <c r="C39" s="239">
        <f>'6. SFY 2018'!I39</f>
        <v>1535913955.7074518</v>
      </c>
      <c r="D39" s="239">
        <f>'7. SFY 2019'!I40</f>
        <v>1641099421.0399036</v>
      </c>
      <c r="E39" s="239">
        <f>'8. SFY 2020'!I40</f>
        <v>1757498486.8010955</v>
      </c>
      <c r="F39" s="239">
        <f>'9. SFY 2021'!I40</f>
        <v>1963292261.1276462</v>
      </c>
      <c r="G39" s="239">
        <f>'10. SFY 2022'!I40</f>
        <v>2153883324.6173401</v>
      </c>
      <c r="AN39" s="120"/>
      <c r="AO39" s="120"/>
      <c r="AP39" s="120"/>
      <c r="AQ39" s="120"/>
      <c r="AR39" s="120"/>
      <c r="AS39" s="120"/>
    </row>
    <row r="40" spans="1:45" ht="12" customHeight="1" x14ac:dyDescent="0.3">
      <c r="B40" s="120"/>
      <c r="C40" s="240"/>
      <c r="D40" s="194"/>
      <c r="E40" s="194"/>
      <c r="F40" s="194"/>
      <c r="G40" s="194"/>
      <c r="AM40" s="120"/>
      <c r="AN40" s="120"/>
      <c r="AO40" s="120"/>
      <c r="AP40" s="120"/>
      <c r="AQ40" s="120"/>
      <c r="AR40" s="120"/>
      <c r="AS40" s="120"/>
    </row>
    <row r="41" spans="1:45" x14ac:dyDescent="0.3">
      <c r="B41" s="120"/>
      <c r="C41" s="194"/>
      <c r="D41" s="194"/>
      <c r="E41" s="194"/>
      <c r="F41" s="194"/>
      <c r="G41" s="194"/>
      <c r="AM41" s="120"/>
      <c r="AN41" s="120"/>
      <c r="AO41" s="120"/>
      <c r="AP41" s="120"/>
      <c r="AQ41" s="120"/>
      <c r="AR41" s="120"/>
      <c r="AS41" s="120"/>
    </row>
    <row r="42" spans="1:45" x14ac:dyDescent="0.3">
      <c r="A42" s="141" t="s">
        <v>74</v>
      </c>
      <c r="B42" s="120"/>
      <c r="C42" s="194"/>
      <c r="D42" s="194"/>
      <c r="E42" s="194"/>
      <c r="F42" s="194"/>
      <c r="G42" s="194"/>
      <c r="AM42" s="120"/>
      <c r="AN42" s="120"/>
      <c r="AO42" s="120"/>
      <c r="AP42" s="120"/>
      <c r="AQ42" s="120"/>
      <c r="AR42" s="120"/>
      <c r="AS42" s="120"/>
    </row>
    <row r="43" spans="1:45" ht="14.5" x14ac:dyDescent="0.3">
      <c r="A43" s="212">
        <v>1</v>
      </c>
      <c r="B43" s="42" t="s">
        <v>168</v>
      </c>
      <c r="C43" s="194"/>
      <c r="D43" s="194"/>
      <c r="E43" s="194"/>
      <c r="F43" s="194"/>
      <c r="G43" s="194"/>
      <c r="AM43" s="120"/>
      <c r="AN43" s="120"/>
      <c r="AO43" s="120"/>
      <c r="AP43" s="120"/>
      <c r="AQ43" s="120"/>
      <c r="AR43" s="120"/>
      <c r="AS43" s="120"/>
    </row>
    <row r="44" spans="1:45" ht="56.5" customHeight="1" x14ac:dyDescent="0.25">
      <c r="A44" s="211" t="s">
        <v>169</v>
      </c>
      <c r="B44" s="313" t="s">
        <v>170</v>
      </c>
      <c r="C44" s="313"/>
      <c r="D44" s="313"/>
      <c r="E44" s="313"/>
      <c r="F44" s="313"/>
      <c r="G44" s="313"/>
      <c r="H44" s="213"/>
    </row>
    <row r="45" spans="1:45" ht="14.5" x14ac:dyDescent="0.25">
      <c r="A45" s="282">
        <v>3</v>
      </c>
      <c r="B45" s="314" t="s">
        <v>187</v>
      </c>
      <c r="C45" s="314"/>
      <c r="D45" s="314"/>
      <c r="E45" s="314"/>
      <c r="F45" s="314"/>
      <c r="G45" s="314"/>
    </row>
    <row r="46" spans="1:45" ht="12.5" x14ac:dyDescent="0.25">
      <c r="A46" s="110"/>
      <c r="B46" s="314"/>
      <c r="C46" s="314"/>
      <c r="D46" s="314"/>
      <c r="E46" s="314"/>
      <c r="F46" s="314"/>
      <c r="G46" s="314"/>
    </row>
    <row r="47" spans="1:45" ht="12.5" x14ac:dyDescent="0.25">
      <c r="A47" s="123"/>
      <c r="B47" s="314"/>
      <c r="C47" s="314"/>
      <c r="D47" s="314"/>
      <c r="E47" s="314"/>
      <c r="F47" s="314"/>
      <c r="G47" s="314"/>
    </row>
    <row r="48" spans="1:45" x14ac:dyDescent="0.3">
      <c r="B48" s="120"/>
      <c r="C48" s="194"/>
      <c r="D48" s="194"/>
      <c r="E48" s="194"/>
      <c r="F48" s="194"/>
      <c r="G48" s="194"/>
    </row>
    <row r="49" spans="3:45" s="120" customFormat="1" x14ac:dyDescent="0.3">
      <c r="C49" s="194"/>
      <c r="D49" s="194"/>
      <c r="E49" s="194"/>
      <c r="F49" s="194"/>
      <c r="G49" s="194"/>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row>
    <row r="50" spans="3:45" s="120" customFormat="1" x14ac:dyDescent="0.3">
      <c r="C50" s="194"/>
      <c r="D50" s="194"/>
      <c r="E50" s="194"/>
      <c r="F50" s="194"/>
      <c r="G50" s="194"/>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row>
    <row r="51" spans="3:45" s="120" customFormat="1" x14ac:dyDescent="0.3">
      <c r="C51" s="194"/>
      <c r="D51" s="194"/>
      <c r="E51" s="194"/>
      <c r="F51" s="194"/>
      <c r="G51" s="194"/>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row>
    <row r="52" spans="3:45" s="120" customFormat="1" x14ac:dyDescent="0.3">
      <c r="C52" s="194"/>
      <c r="D52" s="194"/>
      <c r="E52" s="194"/>
      <c r="F52" s="194"/>
      <c r="G52" s="194"/>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row>
    <row r="53" spans="3:45" s="120" customFormat="1" x14ac:dyDescent="0.3">
      <c r="C53" s="194"/>
      <c r="D53" s="194"/>
      <c r="E53" s="194"/>
      <c r="F53" s="194"/>
      <c r="G53" s="194"/>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row>
    <row r="54" spans="3:45" s="120" customFormat="1" x14ac:dyDescent="0.3">
      <c r="C54" s="194"/>
      <c r="D54" s="194"/>
      <c r="E54" s="194"/>
      <c r="F54" s="194"/>
      <c r="G54" s="194"/>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row>
    <row r="55" spans="3:45" s="120" customFormat="1" x14ac:dyDescent="0.3">
      <c r="C55" s="194"/>
      <c r="D55" s="194"/>
      <c r="E55" s="194"/>
      <c r="F55" s="194"/>
      <c r="G55" s="194"/>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row>
    <row r="56" spans="3:45" s="120" customFormat="1" x14ac:dyDescent="0.3">
      <c r="C56" s="194"/>
      <c r="D56" s="194"/>
      <c r="E56" s="194"/>
      <c r="F56" s="194"/>
      <c r="G56" s="194"/>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row>
    <row r="57" spans="3:45" s="120" customFormat="1" x14ac:dyDescent="0.3">
      <c r="C57" s="194"/>
      <c r="D57" s="194"/>
      <c r="E57" s="194"/>
      <c r="F57" s="194"/>
      <c r="G57" s="194"/>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row>
    <row r="58" spans="3:45" s="120" customFormat="1" x14ac:dyDescent="0.3">
      <c r="C58" s="194"/>
      <c r="D58" s="194"/>
      <c r="E58" s="194"/>
      <c r="F58" s="194"/>
      <c r="G58" s="194"/>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row>
    <row r="59" spans="3:45" s="120" customFormat="1" x14ac:dyDescent="0.3">
      <c r="C59" s="194"/>
      <c r="D59" s="194"/>
      <c r="E59" s="194"/>
      <c r="F59" s="194"/>
      <c r="G59" s="194"/>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row>
    <row r="60" spans="3:45" s="120" customFormat="1" x14ac:dyDescent="0.3">
      <c r="C60" s="194"/>
      <c r="D60" s="194"/>
      <c r="E60" s="194"/>
      <c r="F60" s="194"/>
      <c r="G60" s="194"/>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row>
    <row r="61" spans="3:45" s="120" customFormat="1" x14ac:dyDescent="0.3">
      <c r="C61" s="194"/>
      <c r="D61" s="194"/>
      <c r="E61" s="194"/>
      <c r="F61" s="194"/>
      <c r="G61" s="194"/>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row>
    <row r="62" spans="3:45" s="120" customFormat="1" x14ac:dyDescent="0.3">
      <c r="C62" s="194"/>
      <c r="D62" s="194"/>
      <c r="E62" s="194"/>
      <c r="F62" s="194"/>
      <c r="G62" s="194"/>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row>
    <row r="63" spans="3:45" s="120" customFormat="1" x14ac:dyDescent="0.3">
      <c r="C63" s="194"/>
      <c r="D63" s="194"/>
      <c r="E63" s="194"/>
      <c r="F63" s="194"/>
      <c r="G63" s="194"/>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row>
    <row r="64" spans="3:45" s="120" customFormat="1" x14ac:dyDescent="0.3">
      <c r="C64" s="194"/>
      <c r="D64" s="194"/>
      <c r="E64" s="194"/>
      <c r="F64" s="194"/>
      <c r="G64" s="194"/>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row>
    <row r="65" spans="3:45" s="120" customFormat="1" x14ac:dyDescent="0.3">
      <c r="C65" s="194"/>
      <c r="D65" s="194"/>
      <c r="E65" s="194"/>
      <c r="F65" s="194"/>
      <c r="G65" s="194"/>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row>
    <row r="66" spans="3:45" s="120" customFormat="1" x14ac:dyDescent="0.3">
      <c r="C66" s="194"/>
      <c r="D66" s="194"/>
      <c r="E66" s="194"/>
      <c r="F66" s="194"/>
      <c r="G66" s="194"/>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row>
    <row r="67" spans="3:45" s="120" customFormat="1" x14ac:dyDescent="0.3">
      <c r="C67" s="194"/>
      <c r="D67" s="194"/>
      <c r="E67" s="194"/>
      <c r="F67" s="194"/>
      <c r="G67" s="194"/>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row>
    <row r="68" spans="3:45" s="120" customFormat="1" x14ac:dyDescent="0.3">
      <c r="C68" s="194"/>
      <c r="D68" s="194"/>
      <c r="E68" s="194"/>
      <c r="F68" s="194"/>
      <c r="G68" s="194"/>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row>
    <row r="69" spans="3:45" s="120" customFormat="1" x14ac:dyDescent="0.3">
      <c r="C69" s="194"/>
      <c r="D69" s="194"/>
      <c r="E69" s="194"/>
      <c r="F69" s="194"/>
      <c r="G69" s="194"/>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row>
    <row r="70" spans="3:45" s="120" customFormat="1" x14ac:dyDescent="0.3">
      <c r="C70" s="194"/>
      <c r="D70" s="194"/>
      <c r="E70" s="194"/>
      <c r="F70" s="194"/>
      <c r="G70" s="194"/>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row>
    <row r="71" spans="3:45" s="120" customFormat="1" x14ac:dyDescent="0.3">
      <c r="C71" s="194"/>
      <c r="D71" s="194"/>
      <c r="E71" s="194"/>
      <c r="F71" s="194"/>
      <c r="G71" s="194"/>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row>
    <row r="72" spans="3:45" s="120" customFormat="1" x14ac:dyDescent="0.3">
      <c r="C72" s="194"/>
      <c r="D72" s="194"/>
      <c r="E72" s="194"/>
      <c r="F72" s="194"/>
      <c r="G72" s="194"/>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row>
    <row r="73" spans="3:45" s="120" customFormat="1" x14ac:dyDescent="0.3">
      <c r="C73" s="194"/>
      <c r="D73" s="194"/>
      <c r="E73" s="194"/>
      <c r="F73" s="194"/>
      <c r="G73" s="194"/>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row>
    <row r="74" spans="3:45" s="120" customFormat="1" x14ac:dyDescent="0.3">
      <c r="C74" s="194"/>
      <c r="D74" s="194"/>
      <c r="E74" s="194"/>
      <c r="F74" s="194"/>
      <c r="G74" s="194"/>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row>
    <row r="75" spans="3:45" s="120" customFormat="1" x14ac:dyDescent="0.3">
      <c r="C75" s="194"/>
      <c r="D75" s="194"/>
      <c r="E75" s="194"/>
      <c r="F75" s="194"/>
      <c r="G75" s="194"/>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row>
    <row r="76" spans="3:45" s="120" customFormat="1" x14ac:dyDescent="0.3">
      <c r="C76" s="194"/>
      <c r="D76" s="194"/>
      <c r="E76" s="194"/>
      <c r="F76" s="194"/>
      <c r="G76" s="194"/>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row>
    <row r="77" spans="3:45" s="120" customFormat="1" x14ac:dyDescent="0.3">
      <c r="C77" s="194"/>
      <c r="D77" s="194"/>
      <c r="E77" s="194"/>
      <c r="F77" s="194"/>
      <c r="G77" s="194"/>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row>
    <row r="78" spans="3:45" s="120" customFormat="1" x14ac:dyDescent="0.3">
      <c r="C78" s="194"/>
      <c r="D78" s="194"/>
      <c r="E78" s="194"/>
      <c r="F78" s="194"/>
      <c r="G78" s="194"/>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row>
    <row r="79" spans="3:45" s="120" customFormat="1" x14ac:dyDescent="0.3">
      <c r="C79" s="194"/>
      <c r="D79" s="194"/>
      <c r="E79" s="194"/>
      <c r="F79" s="194"/>
      <c r="G79" s="194"/>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row>
    <row r="80" spans="3:45" s="120" customFormat="1" x14ac:dyDescent="0.3">
      <c r="C80" s="194"/>
      <c r="D80" s="194"/>
      <c r="E80" s="194"/>
      <c r="F80" s="194"/>
      <c r="G80" s="194"/>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row>
    <row r="81" spans="3:45" s="120" customFormat="1" x14ac:dyDescent="0.3">
      <c r="C81" s="194"/>
      <c r="D81" s="194"/>
      <c r="E81" s="194"/>
      <c r="F81" s="194"/>
      <c r="G81" s="194"/>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row>
    <row r="82" spans="3:45" s="120" customFormat="1" x14ac:dyDescent="0.3">
      <c r="C82" s="194"/>
      <c r="D82" s="194"/>
      <c r="E82" s="194"/>
      <c r="F82" s="194"/>
      <c r="G82" s="194"/>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row>
    <row r="83" spans="3:45" s="120" customFormat="1" x14ac:dyDescent="0.3">
      <c r="C83" s="194"/>
      <c r="D83" s="194"/>
      <c r="E83" s="194"/>
      <c r="F83" s="194"/>
      <c r="G83" s="194"/>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row>
    <row r="84" spans="3:45" s="120" customFormat="1" x14ac:dyDescent="0.3">
      <c r="C84" s="194"/>
      <c r="D84" s="194"/>
      <c r="E84" s="194"/>
      <c r="F84" s="194"/>
      <c r="G84" s="194"/>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row>
    <row r="85" spans="3:45" s="120" customFormat="1" x14ac:dyDescent="0.3">
      <c r="C85" s="194"/>
      <c r="D85" s="194"/>
      <c r="E85" s="194"/>
      <c r="F85" s="194"/>
      <c r="G85" s="194"/>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row>
    <row r="86" spans="3:45" s="120" customFormat="1" x14ac:dyDescent="0.3">
      <c r="C86" s="194"/>
      <c r="D86" s="194"/>
      <c r="E86" s="194"/>
      <c r="F86" s="194"/>
      <c r="G86" s="194"/>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row>
    <row r="87" spans="3:45" s="120" customFormat="1" x14ac:dyDescent="0.3">
      <c r="C87" s="194"/>
      <c r="D87" s="194"/>
      <c r="E87" s="194"/>
      <c r="F87" s="194"/>
      <c r="G87" s="194"/>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row>
    <row r="88" spans="3:45" s="120" customFormat="1" x14ac:dyDescent="0.3">
      <c r="C88" s="194"/>
      <c r="D88" s="194"/>
      <c r="E88" s="194"/>
      <c r="F88" s="194"/>
      <c r="G88" s="194"/>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row>
    <row r="89" spans="3:45" s="120" customFormat="1" x14ac:dyDescent="0.3">
      <c r="C89" s="194"/>
      <c r="D89" s="194"/>
      <c r="E89" s="194"/>
      <c r="F89" s="194"/>
      <c r="G89" s="194"/>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row>
    <row r="90" spans="3:45" s="120" customFormat="1" x14ac:dyDescent="0.3">
      <c r="C90" s="194"/>
      <c r="D90" s="194"/>
      <c r="E90" s="194"/>
      <c r="F90" s="194"/>
      <c r="G90" s="194"/>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row>
    <row r="91" spans="3:45" s="120" customFormat="1" x14ac:dyDescent="0.3">
      <c r="C91" s="194"/>
      <c r="D91" s="194"/>
      <c r="E91" s="194"/>
      <c r="F91" s="194"/>
      <c r="G91" s="194"/>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row>
    <row r="92" spans="3:45" s="120" customFormat="1" x14ac:dyDescent="0.3">
      <c r="C92" s="194"/>
      <c r="D92" s="194"/>
      <c r="E92" s="194"/>
      <c r="F92" s="194"/>
      <c r="G92" s="194"/>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row>
    <row r="93" spans="3:45" s="120" customFormat="1" x14ac:dyDescent="0.3">
      <c r="C93" s="194"/>
      <c r="D93" s="194"/>
      <c r="E93" s="194"/>
      <c r="F93" s="194"/>
      <c r="G93" s="194"/>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row>
    <row r="94" spans="3:45" s="120" customFormat="1" x14ac:dyDescent="0.3">
      <c r="C94" s="194"/>
      <c r="D94" s="194"/>
      <c r="E94" s="194"/>
      <c r="F94" s="194"/>
      <c r="G94" s="194"/>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row>
    <row r="95" spans="3:45" s="120" customFormat="1" x14ac:dyDescent="0.3">
      <c r="C95" s="194"/>
      <c r="D95" s="194"/>
      <c r="E95" s="194"/>
      <c r="F95" s="194"/>
      <c r="G95" s="194"/>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row>
    <row r="96" spans="3:45" s="120" customFormat="1" x14ac:dyDescent="0.3">
      <c r="C96" s="194"/>
      <c r="D96" s="194"/>
      <c r="E96" s="194"/>
      <c r="F96" s="194"/>
      <c r="G96" s="194"/>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row>
    <row r="97" spans="3:45" s="120" customFormat="1" x14ac:dyDescent="0.3">
      <c r="C97" s="194"/>
      <c r="D97" s="194"/>
      <c r="E97" s="194"/>
      <c r="F97" s="194"/>
      <c r="G97" s="194"/>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row>
    <row r="98" spans="3:45" s="120" customFormat="1" x14ac:dyDescent="0.3">
      <c r="C98" s="194"/>
      <c r="D98" s="194"/>
      <c r="E98" s="194"/>
      <c r="F98" s="194"/>
      <c r="G98" s="194"/>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row>
    <row r="99" spans="3:45" s="120" customFormat="1" x14ac:dyDescent="0.3">
      <c r="C99" s="194"/>
      <c r="D99" s="194"/>
      <c r="E99" s="194"/>
      <c r="F99" s="194"/>
      <c r="G99" s="194"/>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row>
    <row r="100" spans="3:45" s="120" customFormat="1" x14ac:dyDescent="0.3">
      <c r="C100" s="194"/>
      <c r="D100" s="194"/>
      <c r="E100" s="194"/>
      <c r="F100" s="194"/>
      <c r="G100" s="194"/>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row>
    <row r="101" spans="3:45" s="120" customFormat="1" x14ac:dyDescent="0.3">
      <c r="C101" s="194"/>
      <c r="D101" s="194"/>
      <c r="E101" s="194"/>
      <c r="F101" s="194"/>
      <c r="G101" s="194"/>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row>
    <row r="102" spans="3:45" s="120" customFormat="1" x14ac:dyDescent="0.3">
      <c r="C102" s="194"/>
      <c r="D102" s="194"/>
      <c r="E102" s="194"/>
      <c r="F102" s="194"/>
      <c r="G102" s="194"/>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row>
    <row r="103" spans="3:45" s="120" customFormat="1" x14ac:dyDescent="0.3">
      <c r="C103" s="194"/>
      <c r="D103" s="194"/>
      <c r="E103" s="194"/>
      <c r="F103" s="194"/>
      <c r="G103" s="194"/>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row>
    <row r="104" spans="3:45" s="120" customFormat="1" x14ac:dyDescent="0.3">
      <c r="C104" s="194"/>
      <c r="D104" s="194"/>
      <c r="E104" s="194"/>
      <c r="F104" s="194"/>
      <c r="G104" s="194"/>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row>
    <row r="105" spans="3:45" s="120" customFormat="1" x14ac:dyDescent="0.3">
      <c r="C105" s="194"/>
      <c r="D105" s="194"/>
      <c r="E105" s="194"/>
      <c r="F105" s="194"/>
      <c r="G105" s="194"/>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row>
    <row r="106" spans="3:45" s="120" customFormat="1" x14ac:dyDescent="0.3">
      <c r="C106" s="194"/>
      <c r="D106" s="194"/>
      <c r="E106" s="194"/>
      <c r="F106" s="194"/>
      <c r="G106" s="194"/>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row>
    <row r="107" spans="3:45" s="120" customFormat="1" x14ac:dyDescent="0.3">
      <c r="C107" s="194"/>
      <c r="D107" s="194"/>
      <c r="E107" s="194"/>
      <c r="F107" s="194"/>
      <c r="G107" s="194"/>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row>
    <row r="108" spans="3:45" s="120" customFormat="1" x14ac:dyDescent="0.3">
      <c r="C108" s="194"/>
      <c r="D108" s="194"/>
      <c r="E108" s="194"/>
      <c r="F108" s="194"/>
      <c r="G108" s="194"/>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row>
    <row r="109" spans="3:45" s="120" customFormat="1" x14ac:dyDescent="0.3">
      <c r="C109" s="194"/>
      <c r="D109" s="194"/>
      <c r="E109" s="194"/>
      <c r="F109" s="194"/>
      <c r="G109" s="194"/>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row>
    <row r="110" spans="3:45" s="120" customFormat="1" x14ac:dyDescent="0.3">
      <c r="C110" s="194"/>
      <c r="D110" s="194"/>
      <c r="E110" s="194"/>
      <c r="F110" s="194"/>
      <c r="G110" s="194"/>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row>
    <row r="111" spans="3:45" s="120" customFormat="1" x14ac:dyDescent="0.3">
      <c r="C111" s="194"/>
      <c r="D111" s="194"/>
      <c r="E111" s="194"/>
      <c r="F111" s="194"/>
      <c r="G111" s="194"/>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row>
    <row r="112" spans="3:45" s="120" customFormat="1" x14ac:dyDescent="0.3">
      <c r="C112" s="194"/>
      <c r="D112" s="194"/>
      <c r="E112" s="194"/>
      <c r="F112" s="194"/>
      <c r="G112" s="194"/>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row>
    <row r="113" spans="3:45" s="120" customFormat="1" x14ac:dyDescent="0.3">
      <c r="C113" s="194"/>
      <c r="D113" s="194"/>
      <c r="E113" s="194"/>
      <c r="F113" s="194"/>
      <c r="G113" s="194"/>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row>
    <row r="114" spans="3:45" s="120" customFormat="1" x14ac:dyDescent="0.3">
      <c r="C114" s="194"/>
      <c r="D114" s="194"/>
      <c r="E114" s="194"/>
      <c r="F114" s="194"/>
      <c r="G114" s="194"/>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row>
    <row r="115" spans="3:45" s="120" customFormat="1" x14ac:dyDescent="0.3">
      <c r="C115" s="194"/>
      <c r="D115" s="194"/>
      <c r="E115" s="194"/>
      <c r="F115" s="194"/>
      <c r="G115" s="194"/>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row>
    <row r="116" spans="3:45" s="120" customFormat="1" x14ac:dyDescent="0.3">
      <c r="C116" s="194"/>
      <c r="D116" s="194"/>
      <c r="E116" s="194"/>
      <c r="F116" s="194"/>
      <c r="G116" s="194"/>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row>
    <row r="117" spans="3:45" s="120" customFormat="1" x14ac:dyDescent="0.3">
      <c r="C117" s="194"/>
      <c r="D117" s="194"/>
      <c r="E117" s="194"/>
      <c r="F117" s="194"/>
      <c r="G117" s="194"/>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row>
    <row r="118" spans="3:45" s="120" customFormat="1" x14ac:dyDescent="0.3">
      <c r="C118" s="194"/>
      <c r="D118" s="194"/>
      <c r="E118" s="194"/>
      <c r="F118" s="194"/>
      <c r="G118" s="194"/>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row>
    <row r="119" spans="3:45" s="120" customFormat="1" x14ac:dyDescent="0.3">
      <c r="C119" s="194"/>
      <c r="D119" s="194"/>
      <c r="E119" s="194"/>
      <c r="F119" s="194"/>
      <c r="G119" s="194"/>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row>
    <row r="120" spans="3:45" s="120" customFormat="1" x14ac:dyDescent="0.3">
      <c r="C120" s="194"/>
      <c r="D120" s="194"/>
      <c r="E120" s="194"/>
      <c r="F120" s="194"/>
      <c r="G120" s="194"/>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row>
    <row r="121" spans="3:45" s="120" customFormat="1" x14ac:dyDescent="0.3">
      <c r="C121" s="194"/>
      <c r="D121" s="194"/>
      <c r="E121" s="194"/>
      <c r="F121" s="194"/>
      <c r="G121" s="194"/>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row>
    <row r="122" spans="3:45" s="120" customFormat="1" x14ac:dyDescent="0.3">
      <c r="C122" s="194"/>
      <c r="D122" s="194"/>
      <c r="E122" s="194"/>
      <c r="F122" s="194"/>
      <c r="G122" s="194"/>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row>
    <row r="123" spans="3:45" s="120" customFormat="1" x14ac:dyDescent="0.3">
      <c r="C123" s="194"/>
      <c r="D123" s="194"/>
      <c r="E123" s="194"/>
      <c r="F123" s="194"/>
      <c r="G123" s="194"/>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row>
    <row r="124" spans="3:45" s="120" customFormat="1" x14ac:dyDescent="0.3">
      <c r="C124" s="194"/>
      <c r="D124" s="194"/>
      <c r="E124" s="194"/>
      <c r="F124" s="194"/>
      <c r="G124" s="194"/>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row>
    <row r="125" spans="3:45" s="120" customFormat="1" x14ac:dyDescent="0.3">
      <c r="C125" s="194"/>
      <c r="D125" s="194"/>
      <c r="E125" s="194"/>
      <c r="F125" s="194"/>
      <c r="G125" s="194"/>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row>
    <row r="126" spans="3:45" s="120" customFormat="1" x14ac:dyDescent="0.3">
      <c r="C126" s="194"/>
      <c r="D126" s="194"/>
      <c r="E126" s="194"/>
      <c r="F126" s="194"/>
      <c r="G126" s="194"/>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row>
    <row r="127" spans="3:45" s="120" customFormat="1" x14ac:dyDescent="0.3">
      <c r="C127" s="194"/>
      <c r="D127" s="194"/>
      <c r="E127" s="194"/>
      <c r="F127" s="194"/>
      <c r="G127" s="194"/>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row>
    <row r="128" spans="3:45" s="120" customFormat="1" x14ac:dyDescent="0.3">
      <c r="C128" s="194"/>
      <c r="D128" s="194"/>
      <c r="E128" s="194"/>
      <c r="F128" s="194"/>
      <c r="G128" s="194"/>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row>
    <row r="129" spans="3:45" s="120" customFormat="1" x14ac:dyDescent="0.3">
      <c r="C129" s="194"/>
      <c r="D129" s="194"/>
      <c r="E129" s="194"/>
      <c r="F129" s="194"/>
      <c r="G129" s="194"/>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row>
    <row r="130" spans="3:45" s="120" customFormat="1" x14ac:dyDescent="0.3">
      <c r="C130" s="194"/>
      <c r="D130" s="194"/>
      <c r="E130" s="194"/>
      <c r="F130" s="194"/>
      <c r="G130" s="194"/>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row>
    <row r="131" spans="3:45" s="120" customFormat="1" x14ac:dyDescent="0.3">
      <c r="C131" s="194"/>
      <c r="D131" s="194"/>
      <c r="E131" s="194"/>
      <c r="F131" s="194"/>
      <c r="G131" s="194"/>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row>
    <row r="132" spans="3:45" s="120" customFormat="1" x14ac:dyDescent="0.3">
      <c r="C132" s="194"/>
      <c r="D132" s="194"/>
      <c r="E132" s="194"/>
      <c r="F132" s="194"/>
      <c r="G132" s="194"/>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row>
    <row r="133" spans="3:45" s="120" customFormat="1" x14ac:dyDescent="0.3">
      <c r="C133" s="194"/>
      <c r="D133" s="194"/>
      <c r="E133" s="194"/>
      <c r="F133" s="194"/>
      <c r="G133" s="194"/>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row>
    <row r="134" spans="3:45" s="120" customFormat="1" x14ac:dyDescent="0.3">
      <c r="C134" s="194"/>
      <c r="D134" s="194"/>
      <c r="E134" s="194"/>
      <c r="F134" s="194"/>
      <c r="G134" s="194"/>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row>
    <row r="135" spans="3:45" s="120" customFormat="1" x14ac:dyDescent="0.3">
      <c r="C135" s="194"/>
      <c r="D135" s="194"/>
      <c r="E135" s="194"/>
      <c r="F135" s="194"/>
      <c r="G135" s="194"/>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row>
    <row r="136" spans="3:45" s="120" customFormat="1" x14ac:dyDescent="0.3">
      <c r="C136" s="194"/>
      <c r="D136" s="194"/>
      <c r="E136" s="194"/>
      <c r="F136" s="194"/>
      <c r="G136" s="194"/>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row>
    <row r="137" spans="3:45" s="120" customFormat="1" x14ac:dyDescent="0.3">
      <c r="C137" s="194"/>
      <c r="D137" s="194"/>
      <c r="E137" s="194"/>
      <c r="F137" s="194"/>
      <c r="G137" s="194"/>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row>
    <row r="138" spans="3:45" s="120" customFormat="1" x14ac:dyDescent="0.3">
      <c r="C138" s="194"/>
      <c r="D138" s="194"/>
      <c r="E138" s="194"/>
      <c r="F138" s="194"/>
      <c r="G138" s="194"/>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row>
    <row r="139" spans="3:45" s="120" customFormat="1" x14ac:dyDescent="0.3">
      <c r="C139" s="194"/>
      <c r="D139" s="194"/>
      <c r="E139" s="194"/>
      <c r="F139" s="194"/>
      <c r="G139" s="194"/>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row>
    <row r="140" spans="3:45" s="120" customFormat="1" x14ac:dyDescent="0.3">
      <c r="C140" s="194"/>
      <c r="D140" s="194"/>
      <c r="E140" s="194"/>
      <c r="F140" s="194"/>
      <c r="G140" s="194"/>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row>
    <row r="141" spans="3:45" s="120" customFormat="1" x14ac:dyDescent="0.3">
      <c r="C141" s="194"/>
      <c r="D141" s="194"/>
      <c r="E141" s="194"/>
      <c r="F141" s="194"/>
      <c r="G141" s="194"/>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row>
    <row r="142" spans="3:45" s="120" customFormat="1" x14ac:dyDescent="0.3">
      <c r="C142" s="194"/>
      <c r="D142" s="194"/>
      <c r="E142" s="194"/>
      <c r="F142" s="194"/>
      <c r="G142" s="194"/>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row>
    <row r="143" spans="3:45" s="120" customFormat="1" x14ac:dyDescent="0.3">
      <c r="C143" s="194"/>
      <c r="D143" s="194"/>
      <c r="E143" s="194"/>
      <c r="F143" s="194"/>
      <c r="G143" s="194"/>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row>
    <row r="144" spans="3:45" s="120" customFormat="1" x14ac:dyDescent="0.3">
      <c r="C144" s="194"/>
      <c r="D144" s="194"/>
      <c r="E144" s="194"/>
      <c r="F144" s="194"/>
      <c r="G144" s="194"/>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row>
    <row r="145" spans="3:45" s="120" customFormat="1" x14ac:dyDescent="0.3">
      <c r="C145" s="194"/>
      <c r="D145" s="194"/>
      <c r="E145" s="194"/>
      <c r="F145" s="194"/>
      <c r="G145" s="194"/>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row>
    <row r="146" spans="3:45" s="120" customFormat="1" x14ac:dyDescent="0.3">
      <c r="C146" s="194"/>
      <c r="D146" s="194"/>
      <c r="E146" s="194"/>
      <c r="F146" s="194"/>
      <c r="G146" s="194"/>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row>
    <row r="147" spans="3:45" s="120" customFormat="1" x14ac:dyDescent="0.3">
      <c r="C147" s="194"/>
      <c r="D147" s="194"/>
      <c r="E147" s="194"/>
      <c r="F147" s="194"/>
      <c r="G147" s="194"/>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row>
    <row r="148" spans="3:45" s="120" customFormat="1" x14ac:dyDescent="0.3">
      <c r="C148" s="194"/>
      <c r="D148" s="194"/>
      <c r="E148" s="194"/>
      <c r="F148" s="194"/>
      <c r="G148" s="194"/>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row>
    <row r="149" spans="3:45" s="120" customFormat="1" x14ac:dyDescent="0.3">
      <c r="C149" s="194"/>
      <c r="D149" s="194"/>
      <c r="E149" s="194"/>
      <c r="F149" s="194"/>
      <c r="G149" s="194"/>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row>
    <row r="150" spans="3:45" s="120" customFormat="1" x14ac:dyDescent="0.3">
      <c r="C150" s="194"/>
      <c r="D150" s="194"/>
      <c r="E150" s="194"/>
      <c r="F150" s="194"/>
      <c r="G150" s="194"/>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row>
    <row r="151" spans="3:45" s="120" customFormat="1" x14ac:dyDescent="0.3">
      <c r="C151" s="194"/>
      <c r="D151" s="194"/>
      <c r="E151" s="194"/>
      <c r="F151" s="194"/>
      <c r="G151" s="194"/>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row>
    <row r="152" spans="3:45" s="120" customFormat="1" x14ac:dyDescent="0.3">
      <c r="C152" s="194"/>
      <c r="D152" s="194"/>
      <c r="E152" s="194"/>
      <c r="F152" s="194"/>
      <c r="G152" s="194"/>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row>
    <row r="153" spans="3:45" s="120" customFormat="1" x14ac:dyDescent="0.3">
      <c r="C153" s="194"/>
      <c r="D153" s="194"/>
      <c r="E153" s="194"/>
      <c r="F153" s="194"/>
      <c r="G153" s="194"/>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row>
    <row r="154" spans="3:45" s="120" customFormat="1" x14ac:dyDescent="0.3">
      <c r="C154" s="194"/>
      <c r="D154" s="194"/>
      <c r="E154" s="194"/>
      <c r="F154" s="194"/>
      <c r="G154" s="194"/>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row>
    <row r="155" spans="3:45" s="120" customFormat="1" x14ac:dyDescent="0.3">
      <c r="C155" s="194"/>
      <c r="D155" s="194"/>
      <c r="E155" s="194"/>
      <c r="F155" s="194"/>
      <c r="G155" s="194"/>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row>
    <row r="156" spans="3:45" s="120" customFormat="1" x14ac:dyDescent="0.3">
      <c r="C156" s="194"/>
      <c r="D156" s="194"/>
      <c r="E156" s="194"/>
      <c r="F156" s="194"/>
      <c r="G156" s="194"/>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row>
    <row r="157" spans="3:45" s="120" customFormat="1" x14ac:dyDescent="0.3">
      <c r="C157" s="194"/>
      <c r="D157" s="194"/>
      <c r="E157" s="194"/>
      <c r="F157" s="194"/>
      <c r="G157" s="194"/>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row>
    <row r="158" spans="3:45" s="120" customFormat="1" x14ac:dyDescent="0.3">
      <c r="C158" s="194"/>
      <c r="D158" s="194"/>
      <c r="E158" s="194"/>
      <c r="F158" s="194"/>
      <c r="G158" s="194"/>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row>
    <row r="159" spans="3:45" s="120" customFormat="1" x14ac:dyDescent="0.3">
      <c r="C159" s="194"/>
      <c r="D159" s="194"/>
      <c r="E159" s="194"/>
      <c r="F159" s="194"/>
      <c r="G159" s="194"/>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row>
    <row r="160" spans="3:45" s="120" customFormat="1" x14ac:dyDescent="0.3">
      <c r="C160" s="194"/>
      <c r="D160" s="194"/>
      <c r="E160" s="194"/>
      <c r="F160" s="194"/>
      <c r="G160" s="194"/>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row>
    <row r="161" spans="3:45" s="120" customFormat="1" x14ac:dyDescent="0.3">
      <c r="C161" s="194"/>
      <c r="D161" s="194"/>
      <c r="E161" s="194"/>
      <c r="F161" s="194"/>
      <c r="G161" s="194"/>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row>
    <row r="162" spans="3:45" s="120" customFormat="1" x14ac:dyDescent="0.3">
      <c r="C162" s="194"/>
      <c r="D162" s="194"/>
      <c r="E162" s="194"/>
      <c r="F162" s="194"/>
      <c r="G162" s="194"/>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row>
    <row r="163" spans="3:45" s="120" customFormat="1" x14ac:dyDescent="0.3">
      <c r="C163" s="194"/>
      <c r="D163" s="194"/>
      <c r="E163" s="194"/>
      <c r="F163" s="194"/>
      <c r="G163" s="194"/>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row>
    <row r="164" spans="3:45" s="120" customFormat="1" x14ac:dyDescent="0.3">
      <c r="C164" s="194"/>
      <c r="D164" s="194"/>
      <c r="E164" s="194"/>
      <c r="F164" s="194"/>
      <c r="G164" s="194"/>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row>
    <row r="165" spans="3:45" s="120" customFormat="1" x14ac:dyDescent="0.3">
      <c r="C165" s="194"/>
      <c r="D165" s="194"/>
      <c r="E165" s="194"/>
      <c r="F165" s="194"/>
      <c r="G165" s="194"/>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row>
    <row r="166" spans="3:45" s="120" customFormat="1" x14ac:dyDescent="0.3">
      <c r="C166" s="194"/>
      <c r="D166" s="194"/>
      <c r="E166" s="194"/>
      <c r="F166" s="194"/>
      <c r="G166" s="194"/>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row>
    <row r="167" spans="3:45" s="120" customFormat="1" x14ac:dyDescent="0.3">
      <c r="C167" s="194"/>
      <c r="D167" s="194"/>
      <c r="E167" s="194"/>
      <c r="F167" s="194"/>
      <c r="G167" s="194"/>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row>
    <row r="168" spans="3:45" s="120" customFormat="1" x14ac:dyDescent="0.3">
      <c r="C168" s="194"/>
      <c r="D168" s="194"/>
      <c r="E168" s="194"/>
      <c r="F168" s="194"/>
      <c r="G168" s="194"/>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row>
    <row r="169" spans="3:45" s="120" customFormat="1" x14ac:dyDescent="0.3">
      <c r="C169" s="194"/>
      <c r="D169" s="194"/>
      <c r="E169" s="194"/>
      <c r="F169" s="194"/>
      <c r="G169" s="194"/>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row>
    <row r="170" spans="3:45" s="120" customFormat="1" x14ac:dyDescent="0.3">
      <c r="C170" s="194"/>
      <c r="D170" s="194"/>
      <c r="E170" s="194"/>
      <c r="F170" s="194"/>
      <c r="G170" s="194"/>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row>
    <row r="171" spans="3:45" s="120" customFormat="1" x14ac:dyDescent="0.3">
      <c r="C171" s="194"/>
      <c r="D171" s="194"/>
      <c r="E171" s="194"/>
      <c r="F171" s="194"/>
      <c r="G171" s="194"/>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row>
    <row r="172" spans="3:45" s="120" customFormat="1" x14ac:dyDescent="0.3">
      <c r="C172" s="194"/>
      <c r="D172" s="194"/>
      <c r="E172" s="194"/>
      <c r="F172" s="194"/>
      <c r="G172" s="194"/>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row>
    <row r="173" spans="3:45" s="120" customFormat="1" x14ac:dyDescent="0.3">
      <c r="C173" s="194"/>
      <c r="D173" s="194"/>
      <c r="E173" s="194"/>
      <c r="F173" s="194"/>
      <c r="G173" s="194"/>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row>
    <row r="174" spans="3:45" s="120" customFormat="1" x14ac:dyDescent="0.3">
      <c r="C174" s="194"/>
      <c r="D174" s="194"/>
      <c r="E174" s="194"/>
      <c r="F174" s="194"/>
      <c r="G174" s="194"/>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row>
    <row r="175" spans="3:45" s="120" customFormat="1" x14ac:dyDescent="0.3">
      <c r="C175" s="194"/>
      <c r="D175" s="194"/>
      <c r="E175" s="194"/>
      <c r="F175" s="194"/>
      <c r="G175" s="194"/>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row>
    <row r="176" spans="3:45" s="120" customFormat="1" x14ac:dyDescent="0.3">
      <c r="C176" s="194"/>
      <c r="D176" s="194"/>
      <c r="E176" s="194"/>
      <c r="F176" s="194"/>
      <c r="G176" s="194"/>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row>
    <row r="177" spans="3:45" s="120" customFormat="1" x14ac:dyDescent="0.3">
      <c r="C177" s="194"/>
      <c r="D177" s="194"/>
      <c r="E177" s="194"/>
      <c r="F177" s="194"/>
      <c r="G177" s="194"/>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row>
    <row r="178" spans="3:45" s="120" customFormat="1" x14ac:dyDescent="0.3">
      <c r="C178" s="194"/>
      <c r="D178" s="194"/>
      <c r="E178" s="194"/>
      <c r="F178" s="194"/>
      <c r="G178" s="194"/>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row>
    <row r="179" spans="3:45" s="120" customFormat="1" x14ac:dyDescent="0.3">
      <c r="C179" s="194"/>
      <c r="D179" s="194"/>
      <c r="E179" s="194"/>
      <c r="F179" s="194"/>
      <c r="G179" s="194"/>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row>
    <row r="180" spans="3:45" s="120" customFormat="1" x14ac:dyDescent="0.3">
      <c r="C180" s="194"/>
      <c r="D180" s="194"/>
      <c r="E180" s="194"/>
      <c r="F180" s="194"/>
      <c r="G180" s="194"/>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row>
    <row r="181" spans="3:45" s="120" customFormat="1" x14ac:dyDescent="0.3">
      <c r="C181" s="194"/>
      <c r="D181" s="194"/>
      <c r="E181" s="194"/>
      <c r="F181" s="194"/>
      <c r="G181" s="194"/>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row>
    <row r="182" spans="3:45" s="120" customFormat="1" x14ac:dyDescent="0.3">
      <c r="C182" s="194"/>
      <c r="D182" s="194"/>
      <c r="E182" s="194"/>
      <c r="F182" s="194"/>
      <c r="G182" s="194"/>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row>
    <row r="183" spans="3:45" s="120" customFormat="1" x14ac:dyDescent="0.3">
      <c r="C183" s="194"/>
      <c r="D183" s="194"/>
      <c r="E183" s="194"/>
      <c r="F183" s="194"/>
      <c r="G183" s="194"/>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row>
    <row r="184" spans="3:45" s="120" customFormat="1" x14ac:dyDescent="0.3">
      <c r="C184" s="194"/>
      <c r="D184" s="194"/>
      <c r="E184" s="194"/>
      <c r="F184" s="194"/>
      <c r="G184" s="194"/>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row>
    <row r="185" spans="3:45" s="120" customFormat="1" x14ac:dyDescent="0.3">
      <c r="C185" s="194"/>
      <c r="D185" s="194"/>
      <c r="E185" s="194"/>
      <c r="F185" s="194"/>
      <c r="G185" s="194"/>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row>
    <row r="186" spans="3:45" s="120" customFormat="1" x14ac:dyDescent="0.3">
      <c r="C186" s="194"/>
      <c r="D186" s="194"/>
      <c r="E186" s="194"/>
      <c r="F186" s="194"/>
      <c r="G186" s="194"/>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row>
    <row r="187" spans="3:45" s="120" customFormat="1" x14ac:dyDescent="0.3">
      <c r="C187" s="194"/>
      <c r="D187" s="194"/>
      <c r="E187" s="194"/>
      <c r="F187" s="194"/>
      <c r="G187" s="194"/>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row>
    <row r="188" spans="3:45" s="120" customFormat="1" x14ac:dyDescent="0.3">
      <c r="C188" s="194"/>
      <c r="D188" s="194"/>
      <c r="E188" s="194"/>
      <c r="F188" s="194"/>
      <c r="G188" s="194"/>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row>
    <row r="189" spans="3:45" s="120" customFormat="1" x14ac:dyDescent="0.3">
      <c r="C189" s="194"/>
      <c r="D189" s="194"/>
      <c r="E189" s="194"/>
      <c r="F189" s="194"/>
      <c r="G189" s="194"/>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row>
    <row r="190" spans="3:45" s="120" customFormat="1" x14ac:dyDescent="0.3">
      <c r="C190" s="194"/>
      <c r="D190" s="194"/>
      <c r="E190" s="194"/>
      <c r="F190" s="194"/>
      <c r="G190" s="194"/>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row>
    <row r="191" spans="3:45" s="120" customFormat="1" x14ac:dyDescent="0.3">
      <c r="C191" s="194"/>
      <c r="D191" s="194"/>
      <c r="E191" s="194"/>
      <c r="F191" s="194"/>
      <c r="G191" s="194"/>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row>
    <row r="192" spans="3:45" s="120" customFormat="1" x14ac:dyDescent="0.3">
      <c r="C192" s="194"/>
      <c r="D192" s="194"/>
      <c r="E192" s="194"/>
      <c r="F192" s="194"/>
      <c r="G192" s="194"/>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row>
    <row r="193" spans="3:45" s="120" customFormat="1" x14ac:dyDescent="0.3">
      <c r="C193" s="194"/>
      <c r="D193" s="194"/>
      <c r="E193" s="194"/>
      <c r="F193" s="194"/>
      <c r="G193" s="194"/>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row>
    <row r="194" spans="3:45" s="120" customFormat="1" x14ac:dyDescent="0.3">
      <c r="C194" s="194"/>
      <c r="D194" s="194"/>
      <c r="E194" s="194"/>
      <c r="F194" s="194"/>
      <c r="G194" s="194"/>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row>
    <row r="195" spans="3:45" s="120" customFormat="1" x14ac:dyDescent="0.3">
      <c r="C195" s="194"/>
      <c r="D195" s="194"/>
      <c r="E195" s="194"/>
      <c r="F195" s="194"/>
      <c r="G195" s="194"/>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row>
    <row r="196" spans="3:45" s="120" customFormat="1" x14ac:dyDescent="0.3">
      <c r="C196" s="194"/>
      <c r="D196" s="194"/>
      <c r="E196" s="194"/>
      <c r="F196" s="194"/>
      <c r="G196" s="194"/>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row>
    <row r="197" spans="3:45" s="120" customFormat="1" x14ac:dyDescent="0.3">
      <c r="C197" s="194"/>
      <c r="D197" s="194"/>
      <c r="E197" s="194"/>
      <c r="F197" s="194"/>
      <c r="G197" s="194"/>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row>
    <row r="198" spans="3:45" s="120" customFormat="1" x14ac:dyDescent="0.3">
      <c r="C198" s="194"/>
      <c r="D198" s="194"/>
      <c r="E198" s="194"/>
      <c r="F198" s="194"/>
      <c r="G198" s="194"/>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row>
    <row r="199" spans="3:45" s="120" customFormat="1" x14ac:dyDescent="0.3">
      <c r="C199" s="194"/>
      <c r="D199" s="194"/>
      <c r="E199" s="194"/>
      <c r="F199" s="194"/>
      <c r="G199" s="194"/>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row>
    <row r="200" spans="3:45" s="120" customFormat="1" x14ac:dyDescent="0.3">
      <c r="C200" s="194"/>
      <c r="D200" s="194"/>
      <c r="E200" s="194"/>
      <c r="F200" s="194"/>
      <c r="G200" s="194"/>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row>
    <row r="201" spans="3:45" s="120" customFormat="1" x14ac:dyDescent="0.3">
      <c r="C201" s="194"/>
      <c r="D201" s="194"/>
      <c r="E201" s="194"/>
      <c r="F201" s="194"/>
      <c r="G201" s="194"/>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row>
    <row r="202" spans="3:45" s="120" customFormat="1" x14ac:dyDescent="0.3">
      <c r="C202" s="194"/>
      <c r="D202" s="194"/>
      <c r="E202" s="194"/>
      <c r="F202" s="194"/>
      <c r="G202" s="194"/>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row>
    <row r="203" spans="3:45" s="120" customFormat="1" x14ac:dyDescent="0.3">
      <c r="C203" s="194"/>
      <c r="D203" s="194"/>
      <c r="E203" s="194"/>
      <c r="F203" s="194"/>
      <c r="G203" s="194"/>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row>
    <row r="204" spans="3:45" s="120" customFormat="1" x14ac:dyDescent="0.3">
      <c r="C204" s="194"/>
      <c r="D204" s="194"/>
      <c r="E204" s="194"/>
      <c r="F204" s="194"/>
      <c r="G204" s="194"/>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row>
    <row r="205" spans="3:45" s="120" customFormat="1" x14ac:dyDescent="0.3">
      <c r="C205" s="194"/>
      <c r="D205" s="194"/>
      <c r="E205" s="194"/>
      <c r="F205" s="194"/>
      <c r="G205" s="194"/>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row>
    <row r="206" spans="3:45" s="120" customFormat="1" x14ac:dyDescent="0.3">
      <c r="C206" s="194"/>
      <c r="D206" s="194"/>
      <c r="E206" s="194"/>
      <c r="F206" s="194"/>
      <c r="G206" s="194"/>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row>
    <row r="207" spans="3:45" s="120" customFormat="1" x14ac:dyDescent="0.3">
      <c r="C207" s="194"/>
      <c r="D207" s="194"/>
      <c r="E207" s="194"/>
      <c r="F207" s="194"/>
      <c r="G207" s="194"/>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row>
    <row r="208" spans="3:45" s="120" customFormat="1" x14ac:dyDescent="0.3">
      <c r="C208" s="194"/>
      <c r="D208" s="194"/>
      <c r="E208" s="194"/>
      <c r="F208" s="194"/>
      <c r="G208" s="194"/>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row>
    <row r="209" spans="3:45" s="120" customFormat="1" x14ac:dyDescent="0.3">
      <c r="C209" s="194"/>
      <c r="D209" s="194"/>
      <c r="E209" s="194"/>
      <c r="F209" s="194"/>
      <c r="G209" s="194"/>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row>
    <row r="210" spans="3:45" s="120" customFormat="1" x14ac:dyDescent="0.3">
      <c r="C210" s="194"/>
      <c r="D210" s="194"/>
      <c r="E210" s="194"/>
      <c r="F210" s="194"/>
      <c r="G210" s="194"/>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row>
    <row r="211" spans="3:45" s="120" customFormat="1" x14ac:dyDescent="0.3">
      <c r="C211" s="194"/>
      <c r="D211" s="194"/>
      <c r="E211" s="194"/>
      <c r="F211" s="194"/>
      <c r="G211" s="194"/>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row>
    <row r="212" spans="3:45" s="120" customFormat="1" x14ac:dyDescent="0.3">
      <c r="C212" s="194"/>
      <c r="D212" s="194"/>
      <c r="E212" s="194"/>
      <c r="F212" s="194"/>
      <c r="G212" s="194"/>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row>
    <row r="213" spans="3:45" s="120" customFormat="1" x14ac:dyDescent="0.3">
      <c r="C213" s="194"/>
      <c r="D213" s="194"/>
      <c r="E213" s="194"/>
      <c r="F213" s="194"/>
      <c r="G213" s="194"/>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row>
    <row r="214" spans="3:45" s="120" customFormat="1" x14ac:dyDescent="0.3">
      <c r="C214" s="194"/>
      <c r="D214" s="194"/>
      <c r="E214" s="194"/>
      <c r="F214" s="194"/>
      <c r="G214" s="194"/>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row>
    <row r="215" spans="3:45" s="120" customFormat="1" x14ac:dyDescent="0.3">
      <c r="C215" s="194"/>
      <c r="D215" s="194"/>
      <c r="E215" s="194"/>
      <c r="F215" s="194"/>
      <c r="G215" s="194"/>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row>
    <row r="216" spans="3:45" s="120" customFormat="1" x14ac:dyDescent="0.3">
      <c r="C216" s="194"/>
      <c r="D216" s="194"/>
      <c r="E216" s="194"/>
      <c r="F216" s="194"/>
      <c r="G216" s="194"/>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row>
    <row r="217" spans="3:45" s="120" customFormat="1" x14ac:dyDescent="0.3">
      <c r="C217" s="194"/>
      <c r="D217" s="194"/>
      <c r="E217" s="194"/>
      <c r="F217" s="194"/>
      <c r="G217" s="194"/>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row>
    <row r="218" spans="3:45" s="120" customFormat="1" x14ac:dyDescent="0.3">
      <c r="C218" s="194"/>
      <c r="D218" s="194"/>
      <c r="E218" s="194"/>
      <c r="F218" s="194"/>
      <c r="G218" s="194"/>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row>
    <row r="219" spans="3:45" s="120" customFormat="1" x14ac:dyDescent="0.3">
      <c r="C219" s="194"/>
      <c r="D219" s="194"/>
      <c r="E219" s="194"/>
      <c r="F219" s="194"/>
      <c r="G219" s="194"/>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row>
    <row r="220" spans="3:45" s="120" customFormat="1" x14ac:dyDescent="0.3">
      <c r="C220" s="194"/>
      <c r="D220" s="194"/>
      <c r="E220" s="194"/>
      <c r="F220" s="194"/>
      <c r="G220" s="194"/>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row>
    <row r="221" spans="3:45" s="120" customFormat="1" x14ac:dyDescent="0.3">
      <c r="C221" s="194"/>
      <c r="D221" s="194"/>
      <c r="E221" s="194"/>
      <c r="F221" s="194"/>
      <c r="G221" s="194"/>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row>
    <row r="222" spans="3:45" s="120" customFormat="1" x14ac:dyDescent="0.3">
      <c r="C222" s="194"/>
      <c r="D222" s="194"/>
      <c r="E222" s="194"/>
      <c r="F222" s="194"/>
      <c r="G222" s="194"/>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row>
    <row r="223" spans="3:45" s="120" customFormat="1" x14ac:dyDescent="0.3">
      <c r="C223" s="194"/>
      <c r="D223" s="194"/>
      <c r="E223" s="194"/>
      <c r="F223" s="194"/>
      <c r="G223" s="194"/>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row>
    <row r="224" spans="3:45" s="120" customFormat="1" x14ac:dyDescent="0.3">
      <c r="C224" s="194"/>
      <c r="D224" s="194"/>
      <c r="E224" s="194"/>
      <c r="F224" s="194"/>
      <c r="G224" s="194"/>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row>
    <row r="225" spans="3:45" s="120" customFormat="1" x14ac:dyDescent="0.3">
      <c r="C225" s="194"/>
      <c r="D225" s="194"/>
      <c r="E225" s="194"/>
      <c r="F225" s="194"/>
      <c r="G225" s="194"/>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row>
    <row r="226" spans="3:45" s="120" customFormat="1" x14ac:dyDescent="0.3">
      <c r="C226" s="194"/>
      <c r="D226" s="194"/>
      <c r="E226" s="194"/>
      <c r="F226" s="194"/>
      <c r="G226" s="194"/>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row>
    <row r="227" spans="3:45" s="120" customFormat="1" x14ac:dyDescent="0.3">
      <c r="C227" s="194"/>
      <c r="D227" s="194"/>
      <c r="E227" s="194"/>
      <c r="F227" s="194"/>
      <c r="G227" s="194"/>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row>
    <row r="228" spans="3:45" s="120" customFormat="1" x14ac:dyDescent="0.3">
      <c r="C228" s="194"/>
      <c r="D228" s="194"/>
      <c r="E228" s="194"/>
      <c r="F228" s="194"/>
      <c r="G228" s="194"/>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row>
    <row r="229" spans="3:45" s="120" customFormat="1" x14ac:dyDescent="0.3">
      <c r="C229" s="194"/>
      <c r="D229" s="194"/>
      <c r="E229" s="194"/>
      <c r="F229" s="194"/>
      <c r="G229" s="194"/>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row>
    <row r="230" spans="3:45" s="120" customFormat="1" x14ac:dyDescent="0.3">
      <c r="C230" s="194"/>
      <c r="D230" s="194"/>
      <c r="E230" s="194"/>
      <c r="F230" s="194"/>
      <c r="G230" s="194"/>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row>
    <row r="231" spans="3:45" s="120" customFormat="1" x14ac:dyDescent="0.3">
      <c r="C231" s="194"/>
      <c r="D231" s="194"/>
      <c r="E231" s="194"/>
      <c r="F231" s="194"/>
      <c r="G231" s="194"/>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row>
    <row r="232" spans="3:45" s="120" customFormat="1" x14ac:dyDescent="0.3">
      <c r="C232" s="194"/>
      <c r="D232" s="194"/>
      <c r="E232" s="194"/>
      <c r="F232" s="194"/>
      <c r="G232" s="194"/>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row>
    <row r="233" spans="3:45" s="120" customFormat="1" x14ac:dyDescent="0.3">
      <c r="C233" s="194"/>
      <c r="D233" s="194"/>
      <c r="E233" s="194"/>
      <c r="F233" s="194"/>
      <c r="G233" s="194"/>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row>
    <row r="234" spans="3:45" s="120" customFormat="1" x14ac:dyDescent="0.3">
      <c r="C234" s="194"/>
      <c r="D234" s="194"/>
      <c r="E234" s="194"/>
      <c r="F234" s="194"/>
      <c r="G234" s="194"/>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row>
    <row r="235" spans="3:45" s="120" customFormat="1" x14ac:dyDescent="0.3">
      <c r="C235" s="194"/>
      <c r="D235" s="194"/>
      <c r="E235" s="194"/>
      <c r="F235" s="194"/>
      <c r="G235" s="194"/>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row>
    <row r="236" spans="3:45" s="120" customFormat="1" x14ac:dyDescent="0.3">
      <c r="C236" s="194"/>
      <c r="D236" s="194"/>
      <c r="E236" s="194"/>
      <c r="F236" s="194"/>
      <c r="G236" s="194"/>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row>
    <row r="237" spans="3:45" s="120" customFormat="1" x14ac:dyDescent="0.3">
      <c r="C237" s="194"/>
      <c r="D237" s="194"/>
      <c r="E237" s="194"/>
      <c r="F237" s="194"/>
      <c r="G237" s="194"/>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row>
    <row r="238" spans="3:45" s="120" customFormat="1" x14ac:dyDescent="0.3">
      <c r="C238" s="194"/>
      <c r="D238" s="194"/>
      <c r="E238" s="194"/>
      <c r="F238" s="194"/>
      <c r="G238" s="194"/>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row>
    <row r="239" spans="3:45" s="120" customFormat="1" x14ac:dyDescent="0.3">
      <c r="C239" s="194"/>
      <c r="D239" s="194"/>
      <c r="E239" s="194"/>
      <c r="F239" s="194"/>
      <c r="G239" s="194"/>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row>
    <row r="240" spans="3:45" s="120" customFormat="1" x14ac:dyDescent="0.3">
      <c r="C240" s="194"/>
      <c r="D240" s="194"/>
      <c r="E240" s="194"/>
      <c r="F240" s="194"/>
      <c r="G240" s="194"/>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row>
    <row r="241" spans="3:45" s="120" customFormat="1" x14ac:dyDescent="0.3">
      <c r="C241" s="194"/>
      <c r="D241" s="194"/>
      <c r="E241" s="194"/>
      <c r="F241" s="194"/>
      <c r="G241" s="194"/>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row>
    <row r="242" spans="3:45" s="120" customFormat="1" x14ac:dyDescent="0.3">
      <c r="C242" s="194"/>
      <c r="D242" s="194"/>
      <c r="E242" s="194"/>
      <c r="F242" s="194"/>
      <c r="G242" s="194"/>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row>
    <row r="243" spans="3:45" s="120" customFormat="1" x14ac:dyDescent="0.3">
      <c r="C243" s="194"/>
      <c r="D243" s="194"/>
      <c r="E243" s="194"/>
      <c r="F243" s="194"/>
      <c r="G243" s="194"/>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row>
    <row r="244" spans="3:45" s="120" customFormat="1" x14ac:dyDescent="0.3">
      <c r="C244" s="194"/>
      <c r="D244" s="194"/>
      <c r="E244" s="194"/>
      <c r="F244" s="194"/>
      <c r="G244" s="194"/>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row>
    <row r="245" spans="3:45" s="120" customFormat="1" x14ac:dyDescent="0.3">
      <c r="C245" s="194"/>
      <c r="D245" s="194"/>
      <c r="E245" s="194"/>
      <c r="F245" s="194"/>
      <c r="G245" s="194"/>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row>
    <row r="246" spans="3:45" s="120" customFormat="1" x14ac:dyDescent="0.3">
      <c r="C246" s="194"/>
      <c r="D246" s="194"/>
      <c r="E246" s="194"/>
      <c r="F246" s="194"/>
      <c r="G246" s="194"/>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row>
    <row r="247" spans="3:45" s="120" customFormat="1" x14ac:dyDescent="0.3">
      <c r="C247" s="194"/>
      <c r="D247" s="194"/>
      <c r="E247" s="194"/>
      <c r="F247" s="194"/>
      <c r="G247" s="194"/>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row>
    <row r="248" spans="3:45" s="120" customFormat="1" x14ac:dyDescent="0.3">
      <c r="C248" s="194"/>
      <c r="D248" s="194"/>
      <c r="E248" s="194"/>
      <c r="F248" s="194"/>
      <c r="G248" s="194"/>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row>
    <row r="249" spans="3:45" s="120" customFormat="1" x14ac:dyDescent="0.3">
      <c r="C249" s="194"/>
      <c r="D249" s="194"/>
      <c r="E249" s="194"/>
      <c r="F249" s="194"/>
      <c r="G249" s="194"/>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row>
    <row r="250" spans="3:45" s="120" customFormat="1" x14ac:dyDescent="0.3">
      <c r="C250" s="194"/>
      <c r="D250" s="194"/>
      <c r="E250" s="194"/>
      <c r="F250" s="194"/>
      <c r="G250" s="194"/>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row>
    <row r="251" spans="3:45" s="120" customFormat="1" x14ac:dyDescent="0.3">
      <c r="C251" s="194"/>
      <c r="D251" s="194"/>
      <c r="E251" s="194"/>
      <c r="F251" s="194"/>
      <c r="G251" s="194"/>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row>
    <row r="252" spans="3:45" s="120" customFormat="1" x14ac:dyDescent="0.3">
      <c r="C252" s="194"/>
      <c r="D252" s="194"/>
      <c r="E252" s="194"/>
      <c r="F252" s="194"/>
      <c r="G252" s="194"/>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row>
    <row r="253" spans="3:45" s="120" customFormat="1" x14ac:dyDescent="0.3">
      <c r="C253" s="194"/>
      <c r="D253" s="194"/>
      <c r="E253" s="194"/>
      <c r="F253" s="194"/>
      <c r="G253" s="194"/>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row>
    <row r="254" spans="3:45" s="120" customFormat="1" x14ac:dyDescent="0.3">
      <c r="C254" s="194"/>
      <c r="D254" s="194"/>
      <c r="E254" s="194"/>
      <c r="F254" s="194"/>
      <c r="G254" s="194"/>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row>
    <row r="255" spans="3:45" s="120" customFormat="1" x14ac:dyDescent="0.3">
      <c r="C255" s="194"/>
      <c r="D255" s="194"/>
      <c r="E255" s="194"/>
      <c r="F255" s="194"/>
      <c r="G255" s="194"/>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row>
    <row r="256" spans="3:45" s="120" customFormat="1" x14ac:dyDescent="0.3">
      <c r="C256" s="194"/>
      <c r="D256" s="194"/>
      <c r="E256" s="194"/>
      <c r="F256" s="194"/>
      <c r="G256" s="194"/>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row>
    <row r="257" spans="3:45" s="120" customFormat="1" x14ac:dyDescent="0.3">
      <c r="C257" s="194"/>
      <c r="D257" s="194"/>
      <c r="E257" s="194"/>
      <c r="F257" s="194"/>
      <c r="G257" s="194"/>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row>
    <row r="258" spans="3:45" s="120" customFormat="1" x14ac:dyDescent="0.3">
      <c r="C258" s="194"/>
      <c r="D258" s="194"/>
      <c r="E258" s="194"/>
      <c r="F258" s="194"/>
      <c r="G258" s="194"/>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row>
    <row r="259" spans="3:45" s="120" customFormat="1" x14ac:dyDescent="0.3">
      <c r="C259" s="194"/>
      <c r="D259" s="194"/>
      <c r="E259" s="194"/>
      <c r="F259" s="194"/>
      <c r="G259" s="194"/>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row>
    <row r="260" spans="3:45" s="120" customFormat="1" x14ac:dyDescent="0.3">
      <c r="C260" s="194"/>
      <c r="D260" s="194"/>
      <c r="E260" s="194"/>
      <c r="F260" s="194"/>
      <c r="G260" s="194"/>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row>
    <row r="261" spans="3:45" s="120" customFormat="1" x14ac:dyDescent="0.3">
      <c r="C261" s="194"/>
      <c r="D261" s="194"/>
      <c r="E261" s="194"/>
      <c r="F261" s="194"/>
      <c r="G261" s="194"/>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row>
    <row r="262" spans="3:45" s="120" customFormat="1" x14ac:dyDescent="0.3">
      <c r="C262" s="194"/>
      <c r="D262" s="194"/>
      <c r="E262" s="194"/>
      <c r="F262" s="194"/>
      <c r="G262" s="194"/>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row>
    <row r="263" spans="3:45" s="120" customFormat="1" x14ac:dyDescent="0.3">
      <c r="C263" s="194"/>
      <c r="D263" s="194"/>
      <c r="E263" s="194"/>
      <c r="F263" s="194"/>
      <c r="G263" s="194"/>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row>
    <row r="264" spans="3:45" s="120" customFormat="1" x14ac:dyDescent="0.3">
      <c r="C264" s="194"/>
      <c r="D264" s="194"/>
      <c r="E264" s="194"/>
      <c r="F264" s="194"/>
      <c r="G264" s="194"/>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row>
    <row r="265" spans="3:45" s="120" customFormat="1" x14ac:dyDescent="0.3">
      <c r="C265" s="194"/>
      <c r="D265" s="194"/>
      <c r="E265" s="194"/>
      <c r="F265" s="194"/>
      <c r="G265" s="194"/>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row>
    <row r="266" spans="3:45" s="120" customFormat="1" x14ac:dyDescent="0.3">
      <c r="C266" s="194"/>
      <c r="D266" s="194"/>
      <c r="E266" s="194"/>
      <c r="F266" s="194"/>
      <c r="G266" s="194"/>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row>
    <row r="267" spans="3:45" s="120" customFormat="1" x14ac:dyDescent="0.3">
      <c r="C267" s="194"/>
      <c r="D267" s="194"/>
      <c r="E267" s="194"/>
      <c r="F267" s="194"/>
      <c r="G267" s="194"/>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row>
    <row r="268" spans="3:45" s="120" customFormat="1" x14ac:dyDescent="0.3">
      <c r="C268" s="194"/>
      <c r="D268" s="194"/>
      <c r="E268" s="194"/>
      <c r="F268" s="194"/>
      <c r="G268" s="194"/>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c r="AM268" s="169"/>
      <c r="AN268" s="169"/>
      <c r="AO268" s="169"/>
      <c r="AP268" s="169"/>
      <c r="AQ268" s="169"/>
      <c r="AR268" s="169"/>
      <c r="AS268" s="169"/>
    </row>
    <row r="269" spans="3:45" s="120" customFormat="1" x14ac:dyDescent="0.3">
      <c r="C269" s="194"/>
      <c r="D269" s="194"/>
      <c r="E269" s="194"/>
      <c r="F269" s="194"/>
      <c r="G269" s="194"/>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row>
    <row r="270" spans="3:45" s="120" customFormat="1" x14ac:dyDescent="0.3">
      <c r="C270" s="194"/>
      <c r="D270" s="194"/>
      <c r="E270" s="194"/>
      <c r="F270" s="194"/>
      <c r="G270" s="194"/>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row>
    <row r="271" spans="3:45" s="120" customFormat="1" x14ac:dyDescent="0.3">
      <c r="C271" s="194"/>
      <c r="D271" s="194"/>
      <c r="E271" s="194"/>
      <c r="F271" s="194"/>
      <c r="G271" s="194"/>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row>
    <row r="272" spans="3:45" s="120" customFormat="1" x14ac:dyDescent="0.3">
      <c r="C272" s="194"/>
      <c r="D272" s="194"/>
      <c r="E272" s="194"/>
      <c r="F272" s="194"/>
      <c r="G272" s="194"/>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row>
    <row r="273" spans="3:45" s="120" customFormat="1" x14ac:dyDescent="0.3">
      <c r="C273" s="194"/>
      <c r="D273" s="194"/>
      <c r="E273" s="194"/>
      <c r="F273" s="194"/>
      <c r="G273" s="194"/>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row>
    <row r="274" spans="3:45" s="120" customFormat="1" x14ac:dyDescent="0.3">
      <c r="C274" s="194"/>
      <c r="D274" s="194"/>
      <c r="E274" s="194"/>
      <c r="F274" s="194"/>
      <c r="G274" s="194"/>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row>
    <row r="275" spans="3:45" s="120" customFormat="1" x14ac:dyDescent="0.3">
      <c r="C275" s="194"/>
      <c r="D275" s="194"/>
      <c r="E275" s="194"/>
      <c r="F275" s="194"/>
      <c r="G275" s="194"/>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row>
    <row r="276" spans="3:45" s="120" customFormat="1" x14ac:dyDescent="0.3">
      <c r="C276" s="194"/>
      <c r="D276" s="194"/>
      <c r="E276" s="194"/>
      <c r="F276" s="194"/>
      <c r="G276" s="194"/>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row>
    <row r="277" spans="3:45" s="120" customFormat="1" x14ac:dyDescent="0.3">
      <c r="C277" s="194"/>
      <c r="D277" s="194"/>
      <c r="E277" s="194"/>
      <c r="F277" s="194"/>
      <c r="G277" s="194"/>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row>
    <row r="278" spans="3:45" s="120" customFormat="1" x14ac:dyDescent="0.3">
      <c r="C278" s="194"/>
      <c r="D278" s="194"/>
      <c r="E278" s="194"/>
      <c r="F278" s="194"/>
      <c r="G278" s="194"/>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row>
    <row r="279" spans="3:45" s="120" customFormat="1" x14ac:dyDescent="0.3">
      <c r="C279" s="194"/>
      <c r="D279" s="194"/>
      <c r="E279" s="194"/>
      <c r="F279" s="194"/>
      <c r="G279" s="194"/>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row>
    <row r="280" spans="3:45" s="120" customFormat="1" x14ac:dyDescent="0.3">
      <c r="C280" s="194"/>
      <c r="D280" s="194"/>
      <c r="E280" s="194"/>
      <c r="F280" s="194"/>
      <c r="G280" s="194"/>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row>
    <row r="281" spans="3:45" s="120" customFormat="1" x14ac:dyDescent="0.3">
      <c r="C281" s="194"/>
      <c r="D281" s="194"/>
      <c r="E281" s="194"/>
      <c r="F281" s="194"/>
      <c r="G281" s="194"/>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row>
    <row r="282" spans="3:45" s="120" customFormat="1" x14ac:dyDescent="0.3">
      <c r="C282" s="194"/>
      <c r="D282" s="194"/>
      <c r="E282" s="194"/>
      <c r="F282" s="194"/>
      <c r="G282" s="194"/>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row>
    <row r="283" spans="3:45" s="120" customFormat="1" x14ac:dyDescent="0.3">
      <c r="C283" s="194"/>
      <c r="D283" s="194"/>
      <c r="E283" s="194"/>
      <c r="F283" s="194"/>
      <c r="G283" s="194"/>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row>
    <row r="284" spans="3:45" s="120" customFormat="1" x14ac:dyDescent="0.3">
      <c r="C284" s="194"/>
      <c r="D284" s="194"/>
      <c r="E284" s="194"/>
      <c r="F284" s="194"/>
      <c r="G284" s="194"/>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row>
    <row r="285" spans="3:45" s="120" customFormat="1" x14ac:dyDescent="0.3">
      <c r="C285" s="194"/>
      <c r="D285" s="194"/>
      <c r="E285" s="194"/>
      <c r="F285" s="194"/>
      <c r="G285" s="194"/>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row>
    <row r="286" spans="3:45" s="120" customFormat="1" x14ac:dyDescent="0.3">
      <c r="C286" s="194"/>
      <c r="D286" s="194"/>
      <c r="E286" s="194"/>
      <c r="F286" s="194"/>
      <c r="G286" s="194"/>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row>
    <row r="287" spans="3:45" s="120" customFormat="1" x14ac:dyDescent="0.3">
      <c r="C287" s="194"/>
      <c r="D287" s="194"/>
      <c r="E287" s="194"/>
      <c r="F287" s="194"/>
      <c r="G287" s="194"/>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row>
    <row r="288" spans="3:45" s="120" customFormat="1" x14ac:dyDescent="0.3">
      <c r="C288" s="194"/>
      <c r="D288" s="194"/>
      <c r="E288" s="194"/>
      <c r="F288" s="194"/>
      <c r="G288" s="194"/>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row>
    <row r="289" spans="3:45" s="120" customFormat="1" x14ac:dyDescent="0.3">
      <c r="C289" s="194"/>
      <c r="D289" s="194"/>
      <c r="E289" s="194"/>
      <c r="F289" s="194"/>
      <c r="G289" s="194"/>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row>
    <row r="290" spans="3:45" s="120" customFormat="1" x14ac:dyDescent="0.3">
      <c r="C290" s="194"/>
      <c r="D290" s="194"/>
      <c r="E290" s="194"/>
      <c r="F290" s="194"/>
      <c r="G290" s="194"/>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row>
    <row r="291" spans="3:45" s="120" customFormat="1" x14ac:dyDescent="0.3">
      <c r="C291" s="194"/>
      <c r="D291" s="194"/>
      <c r="E291" s="194"/>
      <c r="F291" s="194"/>
      <c r="G291" s="194"/>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row>
    <row r="292" spans="3:45" s="120" customFormat="1" x14ac:dyDescent="0.3">
      <c r="C292" s="194"/>
      <c r="D292" s="194"/>
      <c r="E292" s="194"/>
      <c r="F292" s="194"/>
      <c r="G292" s="194"/>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row>
    <row r="293" spans="3:45" s="120" customFormat="1" x14ac:dyDescent="0.3">
      <c r="C293" s="194"/>
      <c r="D293" s="194"/>
      <c r="E293" s="194"/>
      <c r="F293" s="194"/>
      <c r="G293" s="194"/>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row>
    <row r="294" spans="3:45" s="120" customFormat="1" x14ac:dyDescent="0.3">
      <c r="C294" s="194"/>
      <c r="D294" s="194"/>
      <c r="E294" s="194"/>
      <c r="F294" s="194"/>
      <c r="G294" s="194"/>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row>
    <row r="295" spans="3:45" s="120" customFormat="1" x14ac:dyDescent="0.3">
      <c r="C295" s="194"/>
      <c r="D295" s="194"/>
      <c r="E295" s="194"/>
      <c r="F295" s="194"/>
      <c r="G295" s="194"/>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row>
    <row r="296" spans="3:45" s="120" customFormat="1" x14ac:dyDescent="0.3">
      <c r="C296" s="194"/>
      <c r="D296" s="194"/>
      <c r="E296" s="194"/>
      <c r="F296" s="194"/>
      <c r="G296" s="194"/>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row>
    <row r="297" spans="3:45" s="120" customFormat="1" x14ac:dyDescent="0.3">
      <c r="C297" s="194"/>
      <c r="D297" s="194"/>
      <c r="E297" s="194"/>
      <c r="F297" s="194"/>
      <c r="G297" s="194"/>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row>
    <row r="298" spans="3:45" s="120" customFormat="1" x14ac:dyDescent="0.3">
      <c r="C298" s="194"/>
      <c r="D298" s="194"/>
      <c r="E298" s="194"/>
      <c r="F298" s="194"/>
      <c r="G298" s="194"/>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row>
    <row r="299" spans="3:45" s="120" customFormat="1" x14ac:dyDescent="0.3">
      <c r="C299" s="194"/>
      <c r="D299" s="194"/>
      <c r="E299" s="194"/>
      <c r="F299" s="194"/>
      <c r="G299" s="194"/>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row>
    <row r="300" spans="3:45" s="120" customFormat="1" x14ac:dyDescent="0.3">
      <c r="C300" s="194"/>
      <c r="D300" s="194"/>
      <c r="E300" s="194"/>
      <c r="F300" s="194"/>
      <c r="G300" s="194"/>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row>
    <row r="301" spans="3:45" s="120" customFormat="1" x14ac:dyDescent="0.3">
      <c r="C301" s="194"/>
      <c r="D301" s="194"/>
      <c r="E301" s="194"/>
      <c r="F301" s="194"/>
      <c r="G301" s="194"/>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row>
    <row r="302" spans="3:45" s="120" customFormat="1" x14ac:dyDescent="0.3">
      <c r="C302" s="194"/>
      <c r="D302" s="194"/>
      <c r="E302" s="194"/>
      <c r="F302" s="194"/>
      <c r="G302" s="194"/>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row>
    <row r="303" spans="3:45" s="120" customFormat="1" x14ac:dyDescent="0.3">
      <c r="C303" s="194"/>
      <c r="D303" s="194"/>
      <c r="E303" s="194"/>
      <c r="F303" s="194"/>
      <c r="G303" s="194"/>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row>
    <row r="304" spans="3:45" s="120" customFormat="1" x14ac:dyDescent="0.3">
      <c r="C304" s="194"/>
      <c r="D304" s="194"/>
      <c r="E304" s="194"/>
      <c r="F304" s="194"/>
      <c r="G304" s="194"/>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row>
    <row r="305" spans="3:45" s="120" customFormat="1" x14ac:dyDescent="0.3">
      <c r="C305" s="194"/>
      <c r="D305" s="194"/>
      <c r="E305" s="194"/>
      <c r="F305" s="194"/>
      <c r="G305" s="194"/>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row>
    <row r="306" spans="3:45" s="120" customFormat="1" x14ac:dyDescent="0.3">
      <c r="C306" s="194"/>
      <c r="D306" s="194"/>
      <c r="E306" s="194"/>
      <c r="F306" s="194"/>
      <c r="G306" s="194"/>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row>
    <row r="307" spans="3:45" s="120" customFormat="1" x14ac:dyDescent="0.3">
      <c r="C307" s="194"/>
      <c r="D307" s="194"/>
      <c r="E307" s="194"/>
      <c r="F307" s="194"/>
      <c r="G307" s="194"/>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row>
    <row r="308" spans="3:45" s="120" customFormat="1" x14ac:dyDescent="0.3">
      <c r="C308" s="194"/>
      <c r="D308" s="194"/>
      <c r="E308" s="194"/>
      <c r="F308" s="194"/>
      <c r="G308" s="194"/>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row>
    <row r="309" spans="3:45" s="120" customFormat="1" x14ac:dyDescent="0.3">
      <c r="C309" s="194"/>
      <c r="D309" s="194"/>
      <c r="E309" s="194"/>
      <c r="F309" s="194"/>
      <c r="G309" s="194"/>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row>
    <row r="310" spans="3:45" s="120" customFormat="1" x14ac:dyDescent="0.3">
      <c r="C310" s="194"/>
      <c r="D310" s="194"/>
      <c r="E310" s="194"/>
      <c r="F310" s="194"/>
      <c r="G310" s="194"/>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row>
    <row r="311" spans="3:45" s="120" customFormat="1" x14ac:dyDescent="0.3">
      <c r="C311" s="194"/>
      <c r="D311" s="194"/>
      <c r="E311" s="194"/>
      <c r="F311" s="194"/>
      <c r="G311" s="194"/>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row>
    <row r="312" spans="3:45" s="120" customFormat="1" x14ac:dyDescent="0.3">
      <c r="C312" s="194"/>
      <c r="D312" s="194"/>
      <c r="E312" s="194"/>
      <c r="F312" s="194"/>
      <c r="G312" s="194"/>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row>
    <row r="313" spans="3:45" s="120" customFormat="1" x14ac:dyDescent="0.3">
      <c r="C313" s="194"/>
      <c r="D313" s="194"/>
      <c r="E313" s="194"/>
      <c r="F313" s="194"/>
      <c r="G313" s="194"/>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row>
    <row r="314" spans="3:45" s="120" customFormat="1" x14ac:dyDescent="0.3">
      <c r="C314" s="194"/>
      <c r="D314" s="194"/>
      <c r="E314" s="194"/>
      <c r="F314" s="194"/>
      <c r="G314" s="194"/>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row>
    <row r="315" spans="3:45" s="120" customFormat="1" x14ac:dyDescent="0.3">
      <c r="C315" s="194"/>
      <c r="D315" s="194"/>
      <c r="E315" s="194"/>
      <c r="F315" s="194"/>
      <c r="G315" s="194"/>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row>
    <row r="316" spans="3:45" s="120" customFormat="1" x14ac:dyDescent="0.3">
      <c r="C316" s="194"/>
      <c r="D316" s="194"/>
      <c r="E316" s="194"/>
      <c r="F316" s="194"/>
      <c r="G316" s="194"/>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row>
    <row r="317" spans="3:45" s="120" customFormat="1" x14ac:dyDescent="0.3">
      <c r="C317" s="194"/>
      <c r="D317" s="194"/>
      <c r="E317" s="194"/>
      <c r="F317" s="194"/>
      <c r="G317" s="194"/>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row>
    <row r="318" spans="3:45" s="120" customFormat="1" x14ac:dyDescent="0.3">
      <c r="C318" s="194"/>
      <c r="D318" s="194"/>
      <c r="E318" s="194"/>
      <c r="F318" s="194"/>
      <c r="G318" s="194"/>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row>
    <row r="319" spans="3:45" s="120" customFormat="1" x14ac:dyDescent="0.3">
      <c r="C319" s="194"/>
      <c r="D319" s="194"/>
      <c r="E319" s="194"/>
      <c r="F319" s="194"/>
      <c r="G319" s="194"/>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row>
    <row r="320" spans="3:45" s="120" customFormat="1" x14ac:dyDescent="0.3">
      <c r="C320" s="194"/>
      <c r="D320" s="194"/>
      <c r="E320" s="194"/>
      <c r="F320" s="194"/>
      <c r="G320" s="194"/>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row>
    <row r="321" spans="3:45" s="120" customFormat="1" x14ac:dyDescent="0.3">
      <c r="C321" s="194"/>
      <c r="D321" s="194"/>
      <c r="E321" s="194"/>
      <c r="F321" s="194"/>
      <c r="G321" s="194"/>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169"/>
      <c r="AQ321" s="169"/>
      <c r="AR321" s="169"/>
      <c r="AS321" s="169"/>
    </row>
    <row r="322" spans="3:45" s="120" customFormat="1" x14ac:dyDescent="0.3">
      <c r="C322" s="194"/>
      <c r="D322" s="194"/>
      <c r="E322" s="194"/>
      <c r="F322" s="194"/>
      <c r="G322" s="194"/>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row>
    <row r="323" spans="3:45" s="120" customFormat="1" x14ac:dyDescent="0.3">
      <c r="C323" s="194"/>
      <c r="D323" s="194"/>
      <c r="E323" s="194"/>
      <c r="F323" s="194"/>
      <c r="G323" s="194"/>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row>
    <row r="324" spans="3:45" s="120" customFormat="1" x14ac:dyDescent="0.3">
      <c r="C324" s="194"/>
      <c r="D324" s="194"/>
      <c r="E324" s="194"/>
      <c r="F324" s="194"/>
      <c r="G324" s="194"/>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row>
    <row r="325" spans="3:45" s="120" customFormat="1" x14ac:dyDescent="0.3">
      <c r="C325" s="194"/>
      <c r="D325" s="194"/>
      <c r="E325" s="194"/>
      <c r="F325" s="194"/>
      <c r="G325" s="194"/>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row>
    <row r="326" spans="3:45" s="120" customFormat="1" x14ac:dyDescent="0.3">
      <c r="C326" s="194"/>
      <c r="D326" s="194"/>
      <c r="E326" s="194"/>
      <c r="F326" s="194"/>
      <c r="G326" s="194"/>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row>
    <row r="327" spans="3:45" s="120" customFormat="1" x14ac:dyDescent="0.3">
      <c r="C327" s="194"/>
      <c r="D327" s="194"/>
      <c r="E327" s="194"/>
      <c r="F327" s="194"/>
      <c r="G327" s="194"/>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69"/>
      <c r="AL327" s="169"/>
      <c r="AM327" s="169"/>
      <c r="AN327" s="169"/>
      <c r="AO327" s="169"/>
      <c r="AP327" s="169"/>
      <c r="AQ327" s="169"/>
      <c r="AR327" s="169"/>
      <c r="AS327" s="169"/>
    </row>
    <row r="328" spans="3:45" s="120" customFormat="1" x14ac:dyDescent="0.3">
      <c r="C328" s="194"/>
      <c r="D328" s="194"/>
      <c r="E328" s="194"/>
      <c r="F328" s="194"/>
      <c r="G328" s="194"/>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69"/>
      <c r="AL328" s="169"/>
      <c r="AM328" s="169"/>
      <c r="AN328" s="169"/>
      <c r="AO328" s="169"/>
      <c r="AP328" s="169"/>
      <c r="AQ328" s="169"/>
      <c r="AR328" s="169"/>
      <c r="AS328" s="169"/>
    </row>
    <row r="329" spans="3:45" s="120" customFormat="1" x14ac:dyDescent="0.3">
      <c r="C329" s="194"/>
      <c r="D329" s="194"/>
      <c r="E329" s="194"/>
      <c r="F329" s="194"/>
      <c r="G329" s="194"/>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69"/>
      <c r="AL329" s="169"/>
      <c r="AM329" s="169"/>
      <c r="AN329" s="169"/>
      <c r="AO329" s="169"/>
      <c r="AP329" s="169"/>
      <c r="AQ329" s="169"/>
      <c r="AR329" s="169"/>
      <c r="AS329" s="169"/>
    </row>
    <row r="330" spans="3:45" s="120" customFormat="1" x14ac:dyDescent="0.3">
      <c r="C330" s="194"/>
      <c r="D330" s="194"/>
      <c r="E330" s="194"/>
      <c r="F330" s="194"/>
      <c r="G330" s="194"/>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69"/>
      <c r="AL330" s="169"/>
      <c r="AM330" s="169"/>
      <c r="AN330" s="169"/>
      <c r="AO330" s="169"/>
      <c r="AP330" s="169"/>
      <c r="AQ330" s="169"/>
      <c r="AR330" s="169"/>
      <c r="AS330" s="169"/>
    </row>
    <row r="331" spans="3:45" s="120" customFormat="1" x14ac:dyDescent="0.3">
      <c r="C331" s="194"/>
      <c r="D331" s="194"/>
      <c r="E331" s="194"/>
      <c r="F331" s="194"/>
      <c r="G331" s="194"/>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row>
    <row r="332" spans="3:45" s="120" customFormat="1" x14ac:dyDescent="0.3">
      <c r="C332" s="194"/>
      <c r="D332" s="194"/>
      <c r="E332" s="194"/>
      <c r="F332" s="194"/>
      <c r="G332" s="194"/>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c r="AI332" s="169"/>
      <c r="AJ332" s="169"/>
      <c r="AK332" s="169"/>
      <c r="AL332" s="169"/>
      <c r="AM332" s="169"/>
      <c r="AN332" s="169"/>
      <c r="AO332" s="169"/>
      <c r="AP332" s="169"/>
      <c r="AQ332" s="169"/>
      <c r="AR332" s="169"/>
      <c r="AS332" s="169"/>
    </row>
    <row r="333" spans="3:45" s="120" customFormat="1" x14ac:dyDescent="0.3">
      <c r="C333" s="194"/>
      <c r="D333" s="194"/>
      <c r="E333" s="194"/>
      <c r="F333" s="194"/>
      <c r="G333" s="194"/>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c r="AI333" s="169"/>
      <c r="AJ333" s="169"/>
      <c r="AK333" s="169"/>
      <c r="AL333" s="169"/>
      <c r="AM333" s="169"/>
      <c r="AN333" s="169"/>
      <c r="AO333" s="169"/>
      <c r="AP333" s="169"/>
      <c r="AQ333" s="169"/>
      <c r="AR333" s="169"/>
      <c r="AS333" s="169"/>
    </row>
    <row r="334" spans="3:45" s="120" customFormat="1" x14ac:dyDescent="0.3">
      <c r="C334" s="194"/>
      <c r="D334" s="194"/>
      <c r="E334" s="194"/>
      <c r="F334" s="194"/>
      <c r="G334" s="194"/>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69"/>
      <c r="AL334" s="169"/>
      <c r="AM334" s="169"/>
      <c r="AN334" s="169"/>
      <c r="AO334" s="169"/>
      <c r="AP334" s="169"/>
      <c r="AQ334" s="169"/>
      <c r="AR334" s="169"/>
      <c r="AS334" s="169"/>
    </row>
    <row r="335" spans="3:45" s="120" customFormat="1" x14ac:dyDescent="0.3">
      <c r="C335" s="194"/>
      <c r="D335" s="194"/>
      <c r="E335" s="194"/>
      <c r="F335" s="194"/>
      <c r="G335" s="194"/>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69"/>
      <c r="AQ335" s="169"/>
      <c r="AR335" s="169"/>
      <c r="AS335" s="169"/>
    </row>
    <row r="336" spans="3:45" s="120" customFormat="1" x14ac:dyDescent="0.3">
      <c r="C336" s="194"/>
      <c r="D336" s="194"/>
      <c r="E336" s="194"/>
      <c r="F336" s="194"/>
      <c r="G336" s="194"/>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69"/>
      <c r="AL336" s="169"/>
      <c r="AM336" s="169"/>
      <c r="AN336" s="169"/>
      <c r="AO336" s="169"/>
      <c r="AP336" s="169"/>
      <c r="AQ336" s="169"/>
      <c r="AR336" s="169"/>
      <c r="AS336" s="169"/>
    </row>
    <row r="337" spans="3:45" s="120" customFormat="1" x14ac:dyDescent="0.3">
      <c r="C337" s="194"/>
      <c r="D337" s="194"/>
      <c r="E337" s="194"/>
      <c r="F337" s="194"/>
      <c r="G337" s="194"/>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69"/>
      <c r="AL337" s="169"/>
      <c r="AM337" s="169"/>
      <c r="AN337" s="169"/>
      <c r="AO337" s="169"/>
      <c r="AP337" s="169"/>
      <c r="AQ337" s="169"/>
      <c r="AR337" s="169"/>
      <c r="AS337" s="169"/>
    </row>
    <row r="338" spans="3:45" s="120" customFormat="1" x14ac:dyDescent="0.3">
      <c r="C338" s="194"/>
      <c r="D338" s="194"/>
      <c r="E338" s="194"/>
      <c r="F338" s="194"/>
      <c r="G338" s="194"/>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69"/>
      <c r="AL338" s="169"/>
      <c r="AM338" s="169"/>
      <c r="AN338" s="169"/>
      <c r="AO338" s="169"/>
      <c r="AP338" s="169"/>
      <c r="AQ338" s="169"/>
      <c r="AR338" s="169"/>
      <c r="AS338" s="169"/>
    </row>
    <row r="339" spans="3:45" s="120" customFormat="1" x14ac:dyDescent="0.3">
      <c r="C339" s="194"/>
      <c r="D339" s="194"/>
      <c r="E339" s="194"/>
      <c r="F339" s="194"/>
      <c r="G339" s="194"/>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row>
    <row r="340" spans="3:45" s="120" customFormat="1" x14ac:dyDescent="0.3">
      <c r="C340" s="194"/>
      <c r="D340" s="194"/>
      <c r="E340" s="194"/>
      <c r="F340" s="194"/>
      <c r="G340" s="194"/>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row>
    <row r="341" spans="3:45" s="120" customFormat="1" x14ac:dyDescent="0.3">
      <c r="C341" s="194"/>
      <c r="D341" s="194"/>
      <c r="E341" s="194"/>
      <c r="F341" s="194"/>
      <c r="G341" s="194"/>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row>
    <row r="342" spans="3:45" s="120" customFormat="1" x14ac:dyDescent="0.3">
      <c r="C342" s="194"/>
      <c r="D342" s="194"/>
      <c r="E342" s="194"/>
      <c r="F342" s="194"/>
      <c r="G342" s="194"/>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69"/>
      <c r="AL342" s="169"/>
      <c r="AM342" s="169"/>
      <c r="AN342" s="169"/>
      <c r="AO342" s="169"/>
      <c r="AP342" s="169"/>
      <c r="AQ342" s="169"/>
      <c r="AR342" s="169"/>
      <c r="AS342" s="169"/>
    </row>
    <row r="343" spans="3:45" s="120" customFormat="1" x14ac:dyDescent="0.3">
      <c r="C343" s="194"/>
      <c r="D343" s="194"/>
      <c r="E343" s="194"/>
      <c r="F343" s="194"/>
      <c r="G343" s="194"/>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row>
    <row r="344" spans="3:45" s="120" customFormat="1" x14ac:dyDescent="0.3">
      <c r="C344" s="194"/>
      <c r="D344" s="194"/>
      <c r="E344" s="194"/>
      <c r="F344" s="194"/>
      <c r="G344" s="194"/>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69"/>
      <c r="AL344" s="169"/>
      <c r="AM344" s="169"/>
      <c r="AN344" s="169"/>
      <c r="AO344" s="169"/>
      <c r="AP344" s="169"/>
      <c r="AQ344" s="169"/>
      <c r="AR344" s="169"/>
      <c r="AS344" s="169"/>
    </row>
    <row r="345" spans="3:45" s="120" customFormat="1" x14ac:dyDescent="0.3">
      <c r="C345" s="194"/>
      <c r="D345" s="194"/>
      <c r="E345" s="194"/>
      <c r="F345" s="194"/>
      <c r="G345" s="194"/>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69"/>
      <c r="AL345" s="169"/>
      <c r="AM345" s="169"/>
      <c r="AN345" s="169"/>
      <c r="AO345" s="169"/>
      <c r="AP345" s="169"/>
      <c r="AQ345" s="169"/>
      <c r="AR345" s="169"/>
      <c r="AS345" s="169"/>
    </row>
    <row r="346" spans="3:45" s="120" customFormat="1" x14ac:dyDescent="0.3">
      <c r="C346" s="194"/>
      <c r="D346" s="194"/>
      <c r="E346" s="194"/>
      <c r="F346" s="194"/>
      <c r="G346" s="194"/>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69"/>
      <c r="AL346" s="169"/>
      <c r="AM346" s="169"/>
      <c r="AN346" s="169"/>
      <c r="AO346" s="169"/>
      <c r="AP346" s="169"/>
      <c r="AQ346" s="169"/>
      <c r="AR346" s="169"/>
      <c r="AS346" s="169"/>
    </row>
    <row r="347" spans="3:45" s="120" customFormat="1" x14ac:dyDescent="0.3">
      <c r="C347" s="194"/>
      <c r="D347" s="194"/>
      <c r="E347" s="194"/>
      <c r="F347" s="194"/>
      <c r="G347" s="194"/>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69"/>
      <c r="AL347" s="169"/>
      <c r="AM347" s="169"/>
      <c r="AN347" s="169"/>
      <c r="AO347" s="169"/>
      <c r="AP347" s="169"/>
      <c r="AQ347" s="169"/>
      <c r="AR347" s="169"/>
      <c r="AS347" s="169"/>
    </row>
    <row r="348" spans="3:45" s="120" customFormat="1" x14ac:dyDescent="0.3">
      <c r="C348" s="194"/>
      <c r="D348" s="194"/>
      <c r="E348" s="194"/>
      <c r="F348" s="194"/>
      <c r="G348" s="194"/>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row>
    <row r="349" spans="3:45" s="120" customFormat="1" x14ac:dyDescent="0.3">
      <c r="C349" s="194"/>
      <c r="D349" s="194"/>
      <c r="E349" s="194"/>
      <c r="F349" s="194"/>
      <c r="G349" s="194"/>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c r="AI349" s="169"/>
      <c r="AJ349" s="169"/>
      <c r="AK349" s="169"/>
      <c r="AL349" s="169"/>
      <c r="AM349" s="169"/>
      <c r="AN349" s="169"/>
      <c r="AO349" s="169"/>
      <c r="AP349" s="169"/>
      <c r="AQ349" s="169"/>
      <c r="AR349" s="169"/>
      <c r="AS349" s="169"/>
    </row>
    <row r="350" spans="3:45" s="120" customFormat="1" x14ac:dyDescent="0.3">
      <c r="C350" s="194"/>
      <c r="D350" s="194"/>
      <c r="E350" s="194"/>
      <c r="F350" s="194"/>
      <c r="G350" s="194"/>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c r="AI350" s="169"/>
      <c r="AJ350" s="169"/>
      <c r="AK350" s="169"/>
      <c r="AL350" s="169"/>
      <c r="AM350" s="169"/>
      <c r="AN350" s="169"/>
      <c r="AO350" s="169"/>
      <c r="AP350" s="169"/>
      <c r="AQ350" s="169"/>
      <c r="AR350" s="169"/>
      <c r="AS350" s="169"/>
    </row>
    <row r="351" spans="3:45" s="120" customFormat="1" x14ac:dyDescent="0.3">
      <c r="C351" s="194"/>
      <c r="D351" s="194"/>
      <c r="E351" s="194"/>
      <c r="F351" s="194"/>
      <c r="G351" s="194"/>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c r="AI351" s="169"/>
      <c r="AJ351" s="169"/>
      <c r="AK351" s="169"/>
      <c r="AL351" s="169"/>
      <c r="AM351" s="169"/>
      <c r="AN351" s="169"/>
      <c r="AO351" s="169"/>
      <c r="AP351" s="169"/>
      <c r="AQ351" s="169"/>
      <c r="AR351" s="169"/>
      <c r="AS351" s="169"/>
    </row>
    <row r="352" spans="3:45" s="120" customFormat="1" x14ac:dyDescent="0.3">
      <c r="C352" s="194"/>
      <c r="D352" s="194"/>
      <c r="E352" s="194"/>
      <c r="F352" s="194"/>
      <c r="G352" s="194"/>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c r="AI352" s="169"/>
      <c r="AJ352" s="169"/>
      <c r="AK352" s="169"/>
      <c r="AL352" s="169"/>
      <c r="AM352" s="169"/>
      <c r="AN352" s="169"/>
      <c r="AO352" s="169"/>
      <c r="AP352" s="169"/>
      <c r="AQ352" s="169"/>
      <c r="AR352" s="169"/>
      <c r="AS352" s="169"/>
    </row>
    <row r="353" spans="3:45" s="120" customFormat="1" x14ac:dyDescent="0.3">
      <c r="C353" s="194"/>
      <c r="D353" s="194"/>
      <c r="E353" s="194"/>
      <c r="F353" s="194"/>
      <c r="G353" s="194"/>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c r="AI353" s="169"/>
      <c r="AJ353" s="169"/>
      <c r="AK353" s="169"/>
      <c r="AL353" s="169"/>
      <c r="AM353" s="169"/>
      <c r="AN353" s="169"/>
      <c r="AO353" s="169"/>
      <c r="AP353" s="169"/>
      <c r="AQ353" s="169"/>
      <c r="AR353" s="169"/>
      <c r="AS353" s="169"/>
    </row>
    <row r="354" spans="3:45" s="120" customFormat="1" x14ac:dyDescent="0.3">
      <c r="C354" s="194"/>
      <c r="D354" s="194"/>
      <c r="E354" s="194"/>
      <c r="F354" s="194"/>
      <c r="G354" s="194"/>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c r="AI354" s="169"/>
      <c r="AJ354" s="169"/>
      <c r="AK354" s="169"/>
      <c r="AL354" s="169"/>
      <c r="AM354" s="169"/>
      <c r="AN354" s="169"/>
      <c r="AO354" s="169"/>
      <c r="AP354" s="169"/>
      <c r="AQ354" s="169"/>
      <c r="AR354" s="169"/>
      <c r="AS354" s="169"/>
    </row>
    <row r="355" spans="3:45" s="120" customFormat="1" x14ac:dyDescent="0.3">
      <c r="C355" s="194"/>
      <c r="D355" s="194"/>
      <c r="E355" s="194"/>
      <c r="F355" s="194"/>
      <c r="G355" s="194"/>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c r="AI355" s="169"/>
      <c r="AJ355" s="169"/>
      <c r="AK355" s="169"/>
      <c r="AL355" s="169"/>
      <c r="AM355" s="169"/>
      <c r="AN355" s="169"/>
      <c r="AO355" s="169"/>
      <c r="AP355" s="169"/>
      <c r="AQ355" s="169"/>
      <c r="AR355" s="169"/>
      <c r="AS355" s="169"/>
    </row>
    <row r="356" spans="3:45" s="120" customFormat="1" x14ac:dyDescent="0.3">
      <c r="C356" s="194"/>
      <c r="D356" s="194"/>
      <c r="E356" s="194"/>
      <c r="F356" s="194"/>
      <c r="G356" s="194"/>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c r="AI356" s="169"/>
      <c r="AJ356" s="169"/>
      <c r="AK356" s="169"/>
      <c r="AL356" s="169"/>
      <c r="AM356" s="169"/>
      <c r="AN356" s="169"/>
      <c r="AO356" s="169"/>
      <c r="AP356" s="169"/>
      <c r="AQ356" s="169"/>
      <c r="AR356" s="169"/>
      <c r="AS356" s="169"/>
    </row>
    <row r="357" spans="3:45" s="120" customFormat="1" x14ac:dyDescent="0.3">
      <c r="C357" s="194"/>
      <c r="D357" s="194"/>
      <c r="E357" s="194"/>
      <c r="F357" s="194"/>
      <c r="G357" s="194"/>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c r="AI357" s="169"/>
      <c r="AJ357" s="169"/>
      <c r="AK357" s="169"/>
      <c r="AL357" s="169"/>
      <c r="AM357" s="169"/>
      <c r="AN357" s="169"/>
      <c r="AO357" s="169"/>
      <c r="AP357" s="169"/>
      <c r="AQ357" s="169"/>
      <c r="AR357" s="169"/>
      <c r="AS357" s="169"/>
    </row>
    <row r="358" spans="3:45" s="120" customFormat="1" x14ac:dyDescent="0.3">
      <c r="C358" s="194"/>
      <c r="D358" s="194"/>
      <c r="E358" s="194"/>
      <c r="F358" s="194"/>
      <c r="G358" s="194"/>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c r="AI358" s="169"/>
      <c r="AJ358" s="169"/>
      <c r="AK358" s="169"/>
      <c r="AL358" s="169"/>
      <c r="AM358" s="169"/>
      <c r="AN358" s="169"/>
      <c r="AO358" s="169"/>
      <c r="AP358" s="169"/>
      <c r="AQ358" s="169"/>
      <c r="AR358" s="169"/>
      <c r="AS358" s="169"/>
    </row>
    <row r="359" spans="3:45" s="120" customFormat="1" x14ac:dyDescent="0.3">
      <c r="C359" s="194"/>
      <c r="D359" s="194"/>
      <c r="E359" s="194"/>
      <c r="F359" s="194"/>
      <c r="G359" s="194"/>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c r="AI359" s="169"/>
      <c r="AJ359" s="169"/>
      <c r="AK359" s="169"/>
      <c r="AL359" s="169"/>
      <c r="AM359" s="169"/>
      <c r="AN359" s="169"/>
      <c r="AO359" s="169"/>
      <c r="AP359" s="169"/>
      <c r="AQ359" s="169"/>
      <c r="AR359" s="169"/>
      <c r="AS359" s="169"/>
    </row>
    <row r="360" spans="3:45" s="120" customFormat="1" x14ac:dyDescent="0.3">
      <c r="C360" s="194"/>
      <c r="D360" s="194"/>
      <c r="E360" s="194"/>
      <c r="F360" s="194"/>
      <c r="G360" s="194"/>
      <c r="H360" s="169"/>
      <c r="I360" s="169"/>
      <c r="J360" s="169"/>
      <c r="K360" s="169"/>
      <c r="L360" s="169"/>
      <c r="M360" s="169"/>
      <c r="N360" s="169"/>
      <c r="O360" s="169"/>
      <c r="P360" s="169"/>
      <c r="Q360" s="169"/>
      <c r="R360" s="169"/>
      <c r="S360" s="169"/>
      <c r="T360" s="169"/>
      <c r="U360" s="169"/>
      <c r="V360" s="169"/>
      <c r="W360" s="169"/>
      <c r="X360" s="169"/>
      <c r="Y360" s="169"/>
      <c r="Z360" s="169"/>
      <c r="AA360" s="169"/>
      <c r="AB360" s="169"/>
      <c r="AC360" s="169"/>
      <c r="AD360" s="169"/>
      <c r="AE360" s="169"/>
      <c r="AF360" s="169"/>
      <c r="AG360" s="169"/>
      <c r="AH360" s="169"/>
      <c r="AI360" s="169"/>
      <c r="AJ360" s="169"/>
      <c r="AK360" s="169"/>
      <c r="AL360" s="169"/>
      <c r="AM360" s="169"/>
      <c r="AN360" s="169"/>
      <c r="AO360" s="169"/>
      <c r="AP360" s="169"/>
      <c r="AQ360" s="169"/>
      <c r="AR360" s="169"/>
      <c r="AS360" s="169"/>
    </row>
    <row r="361" spans="3:45" s="120" customFormat="1" x14ac:dyDescent="0.3">
      <c r="C361" s="194"/>
      <c r="D361" s="194"/>
      <c r="E361" s="194"/>
      <c r="F361" s="194"/>
      <c r="G361" s="194"/>
      <c r="H361" s="169"/>
      <c r="I361" s="169"/>
      <c r="J361" s="169"/>
      <c r="K361" s="169"/>
      <c r="L361" s="169"/>
      <c r="M361" s="169"/>
      <c r="N361" s="169"/>
      <c r="O361" s="169"/>
      <c r="P361" s="169"/>
      <c r="Q361" s="169"/>
      <c r="R361" s="169"/>
      <c r="S361" s="169"/>
      <c r="T361" s="169"/>
      <c r="U361" s="169"/>
      <c r="V361" s="169"/>
      <c r="W361" s="169"/>
      <c r="X361" s="169"/>
      <c r="Y361" s="169"/>
      <c r="Z361" s="169"/>
      <c r="AA361" s="169"/>
      <c r="AB361" s="169"/>
      <c r="AC361" s="169"/>
      <c r="AD361" s="169"/>
      <c r="AE361" s="169"/>
      <c r="AF361" s="169"/>
      <c r="AG361" s="169"/>
      <c r="AH361" s="169"/>
      <c r="AI361" s="169"/>
      <c r="AJ361" s="169"/>
      <c r="AK361" s="169"/>
      <c r="AL361" s="169"/>
      <c r="AM361" s="169"/>
      <c r="AN361" s="169"/>
      <c r="AO361" s="169"/>
      <c r="AP361" s="169"/>
      <c r="AQ361" s="169"/>
      <c r="AR361" s="169"/>
      <c r="AS361" s="169"/>
    </row>
    <row r="362" spans="3:45" s="120" customFormat="1" x14ac:dyDescent="0.3">
      <c r="C362" s="194"/>
      <c r="D362" s="194"/>
      <c r="E362" s="194"/>
      <c r="F362" s="194"/>
      <c r="G362" s="194"/>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169"/>
      <c r="AO362" s="169"/>
      <c r="AP362" s="169"/>
      <c r="AQ362" s="169"/>
      <c r="AR362" s="169"/>
      <c r="AS362" s="169"/>
    </row>
    <row r="363" spans="3:45" s="120" customFormat="1" x14ac:dyDescent="0.3">
      <c r="C363" s="194"/>
      <c r="D363" s="194"/>
      <c r="E363" s="194"/>
      <c r="F363" s="194"/>
      <c r="G363" s="194"/>
      <c r="H363" s="169"/>
      <c r="I363" s="169"/>
      <c r="J363" s="169"/>
      <c r="K363" s="169"/>
      <c r="L363" s="169"/>
      <c r="M363" s="169"/>
      <c r="N363" s="169"/>
      <c r="O363" s="169"/>
      <c r="P363" s="169"/>
      <c r="Q363" s="169"/>
      <c r="R363" s="169"/>
      <c r="S363" s="169"/>
      <c r="T363" s="169"/>
      <c r="U363" s="169"/>
      <c r="V363" s="169"/>
      <c r="W363" s="169"/>
      <c r="X363" s="169"/>
      <c r="Y363" s="169"/>
      <c r="Z363" s="169"/>
      <c r="AA363" s="169"/>
      <c r="AB363" s="169"/>
      <c r="AC363" s="169"/>
      <c r="AD363" s="169"/>
      <c r="AE363" s="169"/>
      <c r="AF363" s="169"/>
      <c r="AG363" s="169"/>
      <c r="AH363" s="169"/>
      <c r="AI363" s="169"/>
      <c r="AJ363" s="169"/>
      <c r="AK363" s="169"/>
      <c r="AL363" s="169"/>
      <c r="AM363" s="169"/>
      <c r="AN363" s="169"/>
      <c r="AO363" s="169"/>
      <c r="AP363" s="169"/>
      <c r="AQ363" s="169"/>
      <c r="AR363" s="169"/>
      <c r="AS363" s="169"/>
    </row>
    <row r="364" spans="3:45" s="120" customFormat="1" x14ac:dyDescent="0.3">
      <c r="C364" s="194"/>
      <c r="D364" s="194"/>
      <c r="E364" s="194"/>
      <c r="F364" s="194"/>
      <c r="G364" s="194"/>
      <c r="H364" s="169"/>
      <c r="I364" s="169"/>
      <c r="J364" s="169"/>
      <c r="K364" s="169"/>
      <c r="L364" s="169"/>
      <c r="M364" s="169"/>
      <c r="N364" s="169"/>
      <c r="O364" s="169"/>
      <c r="P364" s="169"/>
      <c r="Q364" s="169"/>
      <c r="R364" s="169"/>
      <c r="S364" s="169"/>
      <c r="T364" s="169"/>
      <c r="U364" s="169"/>
      <c r="V364" s="169"/>
      <c r="W364" s="169"/>
      <c r="X364" s="169"/>
      <c r="Y364" s="169"/>
      <c r="Z364" s="169"/>
      <c r="AA364" s="169"/>
      <c r="AB364" s="169"/>
      <c r="AC364" s="169"/>
      <c r="AD364" s="169"/>
      <c r="AE364" s="169"/>
      <c r="AF364" s="169"/>
      <c r="AG364" s="169"/>
      <c r="AH364" s="169"/>
      <c r="AI364" s="169"/>
      <c r="AJ364" s="169"/>
      <c r="AK364" s="169"/>
      <c r="AL364" s="169"/>
      <c r="AM364" s="169"/>
      <c r="AN364" s="169"/>
      <c r="AO364" s="169"/>
      <c r="AP364" s="169"/>
      <c r="AQ364" s="169"/>
      <c r="AR364" s="169"/>
      <c r="AS364" s="169"/>
    </row>
    <row r="365" spans="3:45" s="120" customFormat="1" x14ac:dyDescent="0.3">
      <c r="C365" s="194"/>
      <c r="D365" s="194"/>
      <c r="E365" s="194"/>
      <c r="F365" s="194"/>
      <c r="G365" s="194"/>
      <c r="H365" s="169"/>
      <c r="I365" s="169"/>
      <c r="J365" s="169"/>
      <c r="K365" s="169"/>
      <c r="L365" s="169"/>
      <c r="M365" s="169"/>
      <c r="N365" s="169"/>
      <c r="O365" s="169"/>
      <c r="P365" s="169"/>
      <c r="Q365" s="169"/>
      <c r="R365" s="169"/>
      <c r="S365" s="169"/>
      <c r="T365" s="169"/>
      <c r="U365" s="169"/>
      <c r="V365" s="169"/>
      <c r="W365" s="169"/>
      <c r="X365" s="169"/>
      <c r="Y365" s="169"/>
      <c r="Z365" s="169"/>
      <c r="AA365" s="169"/>
      <c r="AB365" s="169"/>
      <c r="AC365" s="169"/>
      <c r="AD365" s="169"/>
      <c r="AE365" s="169"/>
      <c r="AF365" s="169"/>
      <c r="AG365" s="169"/>
      <c r="AH365" s="169"/>
      <c r="AI365" s="169"/>
      <c r="AJ365" s="169"/>
      <c r="AK365" s="169"/>
      <c r="AL365" s="169"/>
      <c r="AM365" s="169"/>
      <c r="AN365" s="169"/>
      <c r="AO365" s="169"/>
      <c r="AP365" s="169"/>
      <c r="AQ365" s="169"/>
      <c r="AR365" s="169"/>
      <c r="AS365" s="169"/>
    </row>
    <row r="366" spans="3:45" s="120" customFormat="1" x14ac:dyDescent="0.3">
      <c r="C366" s="194"/>
      <c r="D366" s="194"/>
      <c r="E366" s="194"/>
      <c r="F366" s="194"/>
      <c r="G366" s="194"/>
      <c r="H366" s="169"/>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69"/>
      <c r="AE366" s="169"/>
      <c r="AF366" s="169"/>
      <c r="AG366" s="169"/>
      <c r="AH366" s="169"/>
      <c r="AI366" s="169"/>
      <c r="AJ366" s="169"/>
      <c r="AK366" s="169"/>
      <c r="AL366" s="169"/>
      <c r="AM366" s="169"/>
      <c r="AN366" s="169"/>
      <c r="AO366" s="169"/>
      <c r="AP366" s="169"/>
      <c r="AQ366" s="169"/>
      <c r="AR366" s="169"/>
      <c r="AS366" s="169"/>
    </row>
    <row r="367" spans="3:45" s="120" customFormat="1" x14ac:dyDescent="0.3">
      <c r="C367" s="194"/>
      <c r="D367" s="194"/>
      <c r="E367" s="194"/>
      <c r="F367" s="194"/>
      <c r="G367" s="194"/>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row>
    <row r="368" spans="3:45" s="120" customFormat="1" x14ac:dyDescent="0.3">
      <c r="C368" s="194"/>
      <c r="D368" s="194"/>
      <c r="E368" s="194"/>
      <c r="F368" s="194"/>
      <c r="G368" s="194"/>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row>
    <row r="369" spans="3:45" s="120" customFormat="1" x14ac:dyDescent="0.3">
      <c r="C369" s="194"/>
      <c r="D369" s="194"/>
      <c r="E369" s="194"/>
      <c r="F369" s="194"/>
      <c r="G369" s="194"/>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c r="AI369" s="169"/>
      <c r="AJ369" s="169"/>
      <c r="AK369" s="169"/>
      <c r="AL369" s="169"/>
      <c r="AM369" s="169"/>
      <c r="AN369" s="169"/>
      <c r="AO369" s="169"/>
      <c r="AP369" s="169"/>
      <c r="AQ369" s="169"/>
      <c r="AR369" s="169"/>
      <c r="AS369" s="169"/>
    </row>
    <row r="370" spans="3:45" s="120" customFormat="1" x14ac:dyDescent="0.3">
      <c r="C370" s="194"/>
      <c r="D370" s="194"/>
      <c r="E370" s="194"/>
      <c r="F370" s="194"/>
      <c r="G370" s="194"/>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row>
    <row r="371" spans="3:45" s="120" customFormat="1" x14ac:dyDescent="0.3">
      <c r="C371" s="194"/>
      <c r="D371" s="194"/>
      <c r="E371" s="194"/>
      <c r="F371" s="194"/>
      <c r="G371" s="194"/>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row>
    <row r="372" spans="3:45" s="120" customFormat="1" x14ac:dyDescent="0.3">
      <c r="C372" s="194"/>
      <c r="D372" s="194"/>
      <c r="E372" s="194"/>
      <c r="F372" s="194"/>
      <c r="G372" s="194"/>
      <c r="H372" s="169"/>
      <c r="I372" s="169"/>
      <c r="J372" s="169"/>
      <c r="K372" s="169"/>
      <c r="L372" s="169"/>
      <c r="M372" s="169"/>
      <c r="N372" s="169"/>
      <c r="O372" s="169"/>
      <c r="P372" s="169"/>
      <c r="Q372" s="169"/>
      <c r="R372" s="169"/>
      <c r="S372" s="169"/>
      <c r="T372" s="169"/>
      <c r="U372" s="169"/>
      <c r="V372" s="169"/>
      <c r="W372" s="169"/>
      <c r="X372" s="169"/>
      <c r="Y372" s="169"/>
      <c r="Z372" s="169"/>
      <c r="AA372" s="169"/>
      <c r="AB372" s="169"/>
      <c r="AC372" s="169"/>
      <c r="AD372" s="169"/>
      <c r="AE372" s="169"/>
      <c r="AF372" s="169"/>
      <c r="AG372" s="169"/>
      <c r="AH372" s="169"/>
      <c r="AI372" s="169"/>
      <c r="AJ372" s="169"/>
      <c r="AK372" s="169"/>
      <c r="AL372" s="169"/>
      <c r="AM372" s="169"/>
      <c r="AN372" s="169"/>
      <c r="AO372" s="169"/>
      <c r="AP372" s="169"/>
      <c r="AQ372" s="169"/>
      <c r="AR372" s="169"/>
      <c r="AS372" s="169"/>
    </row>
    <row r="373" spans="3:45" s="120" customFormat="1" x14ac:dyDescent="0.3">
      <c r="C373" s="194"/>
      <c r="D373" s="194"/>
      <c r="E373" s="194"/>
      <c r="F373" s="194"/>
      <c r="G373" s="194"/>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69"/>
      <c r="AE373" s="169"/>
      <c r="AF373" s="169"/>
      <c r="AG373" s="169"/>
      <c r="AH373" s="169"/>
      <c r="AI373" s="169"/>
      <c r="AJ373" s="169"/>
      <c r="AK373" s="169"/>
      <c r="AL373" s="169"/>
      <c r="AM373" s="169"/>
      <c r="AN373" s="169"/>
      <c r="AO373" s="169"/>
      <c r="AP373" s="169"/>
      <c r="AQ373" s="169"/>
      <c r="AR373" s="169"/>
      <c r="AS373" s="169"/>
    </row>
    <row r="374" spans="3:45" s="120" customFormat="1" x14ac:dyDescent="0.3">
      <c r="C374" s="194"/>
      <c r="D374" s="194"/>
      <c r="E374" s="194"/>
      <c r="F374" s="194"/>
      <c r="G374" s="194"/>
      <c r="H374" s="169"/>
      <c r="I374" s="169"/>
      <c r="J374" s="169"/>
      <c r="K374" s="169"/>
      <c r="L374" s="169"/>
      <c r="M374" s="169"/>
      <c r="N374" s="169"/>
      <c r="O374" s="169"/>
      <c r="P374" s="169"/>
      <c r="Q374" s="169"/>
      <c r="R374" s="169"/>
      <c r="S374" s="169"/>
      <c r="T374" s="169"/>
      <c r="U374" s="169"/>
      <c r="V374" s="169"/>
      <c r="W374" s="169"/>
      <c r="X374" s="169"/>
      <c r="Y374" s="169"/>
      <c r="Z374" s="169"/>
      <c r="AA374" s="169"/>
      <c r="AB374" s="169"/>
      <c r="AC374" s="169"/>
      <c r="AD374" s="169"/>
      <c r="AE374" s="169"/>
      <c r="AF374" s="169"/>
      <c r="AG374" s="169"/>
      <c r="AH374" s="169"/>
      <c r="AI374" s="169"/>
      <c r="AJ374" s="169"/>
      <c r="AK374" s="169"/>
      <c r="AL374" s="169"/>
      <c r="AM374" s="169"/>
      <c r="AN374" s="169"/>
      <c r="AO374" s="169"/>
      <c r="AP374" s="169"/>
      <c r="AQ374" s="169"/>
      <c r="AR374" s="169"/>
      <c r="AS374" s="169"/>
    </row>
    <row r="375" spans="3:45" s="120" customFormat="1" x14ac:dyDescent="0.3">
      <c r="C375" s="194"/>
      <c r="D375" s="194"/>
      <c r="E375" s="194"/>
      <c r="F375" s="194"/>
      <c r="G375" s="194"/>
      <c r="H375" s="169"/>
      <c r="I375" s="169"/>
      <c r="J375" s="169"/>
      <c r="K375" s="169"/>
      <c r="L375" s="169"/>
      <c r="M375" s="169"/>
      <c r="N375" s="169"/>
      <c r="O375" s="169"/>
      <c r="P375" s="169"/>
      <c r="Q375" s="169"/>
      <c r="R375" s="169"/>
      <c r="S375" s="169"/>
      <c r="T375" s="169"/>
      <c r="U375" s="169"/>
      <c r="V375" s="169"/>
      <c r="W375" s="169"/>
      <c r="X375" s="169"/>
      <c r="Y375" s="169"/>
      <c r="Z375" s="169"/>
      <c r="AA375" s="169"/>
      <c r="AB375" s="169"/>
      <c r="AC375" s="169"/>
      <c r="AD375" s="169"/>
      <c r="AE375" s="169"/>
      <c r="AF375" s="169"/>
      <c r="AG375" s="169"/>
      <c r="AH375" s="169"/>
      <c r="AI375" s="169"/>
      <c r="AJ375" s="169"/>
      <c r="AK375" s="169"/>
      <c r="AL375" s="169"/>
      <c r="AM375" s="169"/>
      <c r="AN375" s="169"/>
      <c r="AO375" s="169"/>
      <c r="AP375" s="169"/>
      <c r="AQ375" s="169"/>
      <c r="AR375" s="169"/>
      <c r="AS375" s="169"/>
    </row>
    <row r="376" spans="3:45" s="120" customFormat="1" x14ac:dyDescent="0.3">
      <c r="C376" s="194"/>
      <c r="D376" s="194"/>
      <c r="E376" s="194"/>
      <c r="F376" s="194"/>
      <c r="G376" s="194"/>
      <c r="H376" s="169"/>
      <c r="I376" s="169"/>
      <c r="J376" s="169"/>
      <c r="K376" s="169"/>
      <c r="L376" s="169"/>
      <c r="M376" s="169"/>
      <c r="N376" s="169"/>
      <c r="O376" s="169"/>
      <c r="P376" s="169"/>
      <c r="Q376" s="169"/>
      <c r="R376" s="169"/>
      <c r="S376" s="169"/>
      <c r="T376" s="169"/>
      <c r="U376" s="169"/>
      <c r="V376" s="169"/>
      <c r="W376" s="169"/>
      <c r="X376" s="169"/>
      <c r="Y376" s="169"/>
      <c r="Z376" s="169"/>
      <c r="AA376" s="169"/>
      <c r="AB376" s="169"/>
      <c r="AC376" s="169"/>
      <c r="AD376" s="169"/>
      <c r="AE376" s="169"/>
      <c r="AF376" s="169"/>
      <c r="AG376" s="169"/>
      <c r="AH376" s="169"/>
      <c r="AI376" s="169"/>
      <c r="AJ376" s="169"/>
      <c r="AK376" s="169"/>
      <c r="AL376" s="169"/>
      <c r="AM376" s="169"/>
      <c r="AN376" s="169"/>
      <c r="AO376" s="169"/>
      <c r="AP376" s="169"/>
      <c r="AQ376" s="169"/>
      <c r="AR376" s="169"/>
      <c r="AS376" s="169"/>
    </row>
    <row r="377" spans="3:45" s="120" customFormat="1" x14ac:dyDescent="0.3">
      <c r="C377" s="194"/>
      <c r="D377" s="194"/>
      <c r="E377" s="194"/>
      <c r="F377" s="194"/>
      <c r="G377" s="194"/>
      <c r="H377" s="169"/>
      <c r="I377" s="169"/>
      <c r="J377" s="169"/>
      <c r="K377" s="169"/>
      <c r="L377" s="169"/>
      <c r="M377" s="169"/>
      <c r="N377" s="169"/>
      <c r="O377" s="169"/>
      <c r="P377" s="169"/>
      <c r="Q377" s="169"/>
      <c r="R377" s="169"/>
      <c r="S377" s="169"/>
      <c r="T377" s="169"/>
      <c r="U377" s="169"/>
      <c r="V377" s="169"/>
      <c r="W377" s="169"/>
      <c r="X377" s="169"/>
      <c r="Y377" s="169"/>
      <c r="Z377" s="169"/>
      <c r="AA377" s="169"/>
      <c r="AB377" s="169"/>
      <c r="AC377" s="169"/>
      <c r="AD377" s="169"/>
      <c r="AE377" s="169"/>
      <c r="AF377" s="169"/>
      <c r="AG377" s="169"/>
      <c r="AH377" s="169"/>
      <c r="AI377" s="169"/>
      <c r="AJ377" s="169"/>
      <c r="AK377" s="169"/>
      <c r="AL377" s="169"/>
      <c r="AM377" s="169"/>
      <c r="AN377" s="169"/>
      <c r="AO377" s="169"/>
      <c r="AP377" s="169"/>
      <c r="AQ377" s="169"/>
      <c r="AR377" s="169"/>
      <c r="AS377" s="169"/>
    </row>
    <row r="378" spans="3:45" s="120" customFormat="1" x14ac:dyDescent="0.3">
      <c r="C378" s="194"/>
      <c r="D378" s="194"/>
      <c r="E378" s="194"/>
      <c r="F378" s="194"/>
      <c r="G378" s="194"/>
      <c r="H378" s="169"/>
      <c r="I378" s="169"/>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69"/>
      <c r="AG378" s="169"/>
      <c r="AH378" s="169"/>
      <c r="AI378" s="169"/>
      <c r="AJ378" s="169"/>
      <c r="AK378" s="169"/>
      <c r="AL378" s="169"/>
      <c r="AM378" s="169"/>
      <c r="AN378" s="169"/>
      <c r="AO378" s="169"/>
      <c r="AP378" s="169"/>
      <c r="AQ378" s="169"/>
      <c r="AR378" s="169"/>
      <c r="AS378" s="169"/>
    </row>
    <row r="379" spans="3:45" s="120" customFormat="1" x14ac:dyDescent="0.3">
      <c r="C379" s="194"/>
      <c r="D379" s="194"/>
      <c r="E379" s="194"/>
      <c r="F379" s="194"/>
      <c r="G379" s="194"/>
      <c r="H379" s="169"/>
      <c r="I379" s="169"/>
      <c r="J379" s="169"/>
      <c r="K379" s="169"/>
      <c r="L379" s="169"/>
      <c r="M379" s="169"/>
      <c r="N379" s="169"/>
      <c r="O379" s="169"/>
      <c r="P379" s="169"/>
      <c r="Q379" s="169"/>
      <c r="R379" s="169"/>
      <c r="S379" s="169"/>
      <c r="T379" s="169"/>
      <c r="U379" s="169"/>
      <c r="V379" s="169"/>
      <c r="W379" s="169"/>
      <c r="X379" s="169"/>
      <c r="Y379" s="169"/>
      <c r="Z379" s="169"/>
      <c r="AA379" s="169"/>
      <c r="AB379" s="169"/>
      <c r="AC379" s="169"/>
      <c r="AD379" s="169"/>
      <c r="AE379" s="169"/>
      <c r="AF379" s="169"/>
      <c r="AG379" s="169"/>
      <c r="AH379" s="169"/>
      <c r="AI379" s="169"/>
      <c r="AJ379" s="169"/>
      <c r="AK379" s="169"/>
      <c r="AL379" s="169"/>
      <c r="AM379" s="169"/>
      <c r="AN379" s="169"/>
      <c r="AO379" s="169"/>
      <c r="AP379" s="169"/>
      <c r="AQ379" s="169"/>
      <c r="AR379" s="169"/>
      <c r="AS379" s="169"/>
    </row>
    <row r="380" spans="3:45" s="120" customFormat="1" x14ac:dyDescent="0.3">
      <c r="C380" s="194"/>
      <c r="D380" s="194"/>
      <c r="E380" s="194"/>
      <c r="F380" s="194"/>
      <c r="G380" s="194"/>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69"/>
      <c r="AE380" s="169"/>
      <c r="AF380" s="169"/>
      <c r="AG380" s="169"/>
      <c r="AH380" s="169"/>
      <c r="AI380" s="169"/>
      <c r="AJ380" s="169"/>
      <c r="AK380" s="169"/>
      <c r="AL380" s="169"/>
      <c r="AM380" s="169"/>
      <c r="AN380" s="169"/>
      <c r="AO380" s="169"/>
      <c r="AP380" s="169"/>
      <c r="AQ380" s="169"/>
      <c r="AR380" s="169"/>
      <c r="AS380" s="169"/>
    </row>
    <row r="381" spans="3:45" s="120" customFormat="1" x14ac:dyDescent="0.3">
      <c r="C381" s="194"/>
      <c r="D381" s="194"/>
      <c r="E381" s="194"/>
      <c r="F381" s="194"/>
      <c r="G381" s="194"/>
      <c r="H381" s="169"/>
      <c r="I381" s="169"/>
      <c r="J381" s="169"/>
      <c r="K381" s="169"/>
      <c r="L381" s="169"/>
      <c r="M381" s="169"/>
      <c r="N381" s="169"/>
      <c r="O381" s="169"/>
      <c r="P381" s="169"/>
      <c r="Q381" s="169"/>
      <c r="R381" s="169"/>
      <c r="S381" s="169"/>
      <c r="T381" s="169"/>
      <c r="U381" s="169"/>
      <c r="V381" s="169"/>
      <c r="W381" s="169"/>
      <c r="X381" s="169"/>
      <c r="Y381" s="169"/>
      <c r="Z381" s="169"/>
      <c r="AA381" s="169"/>
      <c r="AB381" s="169"/>
      <c r="AC381" s="169"/>
      <c r="AD381" s="169"/>
      <c r="AE381" s="169"/>
      <c r="AF381" s="169"/>
      <c r="AG381" s="169"/>
      <c r="AH381" s="169"/>
      <c r="AI381" s="169"/>
      <c r="AJ381" s="169"/>
      <c r="AK381" s="169"/>
      <c r="AL381" s="169"/>
      <c r="AM381" s="169"/>
      <c r="AN381" s="169"/>
      <c r="AO381" s="169"/>
      <c r="AP381" s="169"/>
      <c r="AQ381" s="169"/>
      <c r="AR381" s="169"/>
      <c r="AS381" s="169"/>
    </row>
    <row r="382" spans="3:45" s="120" customFormat="1" x14ac:dyDescent="0.3">
      <c r="C382" s="194"/>
      <c r="D382" s="194"/>
      <c r="E382" s="194"/>
      <c r="F382" s="194"/>
      <c r="G382" s="194"/>
      <c r="H382" s="169"/>
      <c r="I382" s="169"/>
      <c r="J382" s="169"/>
      <c r="K382" s="169"/>
      <c r="L382" s="169"/>
      <c r="M382" s="169"/>
      <c r="N382" s="169"/>
      <c r="O382" s="169"/>
      <c r="P382" s="169"/>
      <c r="Q382" s="169"/>
      <c r="R382" s="169"/>
      <c r="S382" s="169"/>
      <c r="T382" s="169"/>
      <c r="U382" s="169"/>
      <c r="V382" s="169"/>
      <c r="W382" s="169"/>
      <c r="X382" s="169"/>
      <c r="Y382" s="169"/>
      <c r="Z382" s="169"/>
      <c r="AA382" s="169"/>
      <c r="AB382" s="169"/>
      <c r="AC382" s="169"/>
      <c r="AD382" s="169"/>
      <c r="AE382" s="169"/>
      <c r="AF382" s="169"/>
      <c r="AG382" s="169"/>
      <c r="AH382" s="169"/>
      <c r="AI382" s="169"/>
      <c r="AJ382" s="169"/>
      <c r="AK382" s="169"/>
      <c r="AL382" s="169"/>
      <c r="AM382" s="169"/>
      <c r="AN382" s="169"/>
      <c r="AO382" s="169"/>
      <c r="AP382" s="169"/>
      <c r="AQ382" s="169"/>
      <c r="AR382" s="169"/>
      <c r="AS382" s="169"/>
    </row>
    <row r="383" spans="3:45" s="120" customFormat="1" x14ac:dyDescent="0.3">
      <c r="C383" s="194"/>
      <c r="D383" s="194"/>
      <c r="E383" s="194"/>
      <c r="F383" s="194"/>
      <c r="G383" s="194"/>
      <c r="H383" s="169"/>
      <c r="I383" s="169"/>
      <c r="J383" s="169"/>
      <c r="K383" s="169"/>
      <c r="L383" s="169"/>
      <c r="M383" s="169"/>
      <c r="N383" s="169"/>
      <c r="O383" s="169"/>
      <c r="P383" s="169"/>
      <c r="Q383" s="169"/>
      <c r="R383" s="169"/>
      <c r="S383" s="169"/>
      <c r="T383" s="169"/>
      <c r="U383" s="169"/>
      <c r="V383" s="169"/>
      <c r="W383" s="169"/>
      <c r="X383" s="169"/>
      <c r="Y383" s="169"/>
      <c r="Z383" s="169"/>
      <c r="AA383" s="169"/>
      <c r="AB383" s="169"/>
      <c r="AC383" s="169"/>
      <c r="AD383" s="169"/>
      <c r="AE383" s="169"/>
      <c r="AF383" s="169"/>
      <c r="AG383" s="169"/>
      <c r="AH383" s="169"/>
      <c r="AI383" s="169"/>
      <c r="AJ383" s="169"/>
      <c r="AK383" s="169"/>
      <c r="AL383" s="169"/>
      <c r="AM383" s="169"/>
      <c r="AN383" s="169"/>
      <c r="AO383" s="169"/>
      <c r="AP383" s="169"/>
      <c r="AQ383" s="169"/>
      <c r="AR383" s="169"/>
      <c r="AS383" s="169"/>
    </row>
    <row r="384" spans="3:45" s="120" customFormat="1" x14ac:dyDescent="0.3">
      <c r="C384" s="194"/>
      <c r="D384" s="194"/>
      <c r="E384" s="194"/>
      <c r="F384" s="194"/>
      <c r="G384" s="194"/>
      <c r="H384" s="169"/>
      <c r="I384" s="169"/>
      <c r="J384" s="169"/>
      <c r="K384" s="169"/>
      <c r="L384" s="169"/>
      <c r="M384" s="169"/>
      <c r="N384" s="169"/>
      <c r="O384" s="169"/>
      <c r="P384" s="169"/>
      <c r="Q384" s="169"/>
      <c r="R384" s="169"/>
      <c r="S384" s="169"/>
      <c r="T384" s="169"/>
      <c r="U384" s="169"/>
      <c r="V384" s="169"/>
      <c r="W384" s="169"/>
      <c r="X384" s="169"/>
      <c r="Y384" s="169"/>
      <c r="Z384" s="169"/>
      <c r="AA384" s="169"/>
      <c r="AB384" s="169"/>
      <c r="AC384" s="169"/>
      <c r="AD384" s="169"/>
      <c r="AE384" s="169"/>
      <c r="AF384" s="169"/>
      <c r="AG384" s="169"/>
      <c r="AH384" s="169"/>
      <c r="AI384" s="169"/>
      <c r="AJ384" s="169"/>
      <c r="AK384" s="169"/>
      <c r="AL384" s="169"/>
      <c r="AM384" s="169"/>
      <c r="AN384" s="169"/>
      <c r="AO384" s="169"/>
      <c r="AP384" s="169"/>
      <c r="AQ384" s="169"/>
      <c r="AR384" s="169"/>
      <c r="AS384" s="169"/>
    </row>
    <row r="385" spans="3:45" s="120" customFormat="1" x14ac:dyDescent="0.3">
      <c r="C385" s="194"/>
      <c r="D385" s="194"/>
      <c r="E385" s="194"/>
      <c r="F385" s="194"/>
      <c r="G385" s="194"/>
      <c r="H385" s="169"/>
      <c r="I385" s="169"/>
      <c r="J385" s="169"/>
      <c r="K385" s="169"/>
      <c r="L385" s="169"/>
      <c r="M385" s="169"/>
      <c r="N385" s="169"/>
      <c r="O385" s="169"/>
      <c r="P385" s="169"/>
      <c r="Q385" s="169"/>
      <c r="R385" s="169"/>
      <c r="S385" s="169"/>
      <c r="T385" s="169"/>
      <c r="U385" s="169"/>
      <c r="V385" s="169"/>
      <c r="W385" s="169"/>
      <c r="X385" s="169"/>
      <c r="Y385" s="169"/>
      <c r="Z385" s="169"/>
      <c r="AA385" s="169"/>
      <c r="AB385" s="169"/>
      <c r="AC385" s="169"/>
      <c r="AD385" s="169"/>
      <c r="AE385" s="169"/>
      <c r="AF385" s="169"/>
      <c r="AG385" s="169"/>
      <c r="AH385" s="169"/>
      <c r="AI385" s="169"/>
      <c r="AJ385" s="169"/>
      <c r="AK385" s="169"/>
      <c r="AL385" s="169"/>
      <c r="AM385" s="169"/>
      <c r="AN385" s="169"/>
      <c r="AO385" s="169"/>
      <c r="AP385" s="169"/>
      <c r="AQ385" s="169"/>
      <c r="AR385" s="169"/>
      <c r="AS385" s="169"/>
    </row>
    <row r="386" spans="3:45" s="120" customFormat="1" x14ac:dyDescent="0.3">
      <c r="C386" s="194"/>
      <c r="D386" s="194"/>
      <c r="E386" s="194"/>
      <c r="F386" s="194"/>
      <c r="G386" s="194"/>
      <c r="H386" s="169"/>
      <c r="I386" s="169"/>
      <c r="J386" s="169"/>
      <c r="K386" s="169"/>
      <c r="L386" s="169"/>
      <c r="M386" s="169"/>
      <c r="N386" s="169"/>
      <c r="O386" s="169"/>
      <c r="P386" s="169"/>
      <c r="Q386" s="169"/>
      <c r="R386" s="169"/>
      <c r="S386" s="169"/>
      <c r="T386" s="169"/>
      <c r="U386" s="169"/>
      <c r="V386" s="169"/>
      <c r="W386" s="169"/>
      <c r="X386" s="169"/>
      <c r="Y386" s="169"/>
      <c r="Z386" s="169"/>
      <c r="AA386" s="169"/>
      <c r="AB386" s="169"/>
      <c r="AC386" s="169"/>
      <c r="AD386" s="169"/>
      <c r="AE386" s="169"/>
      <c r="AF386" s="169"/>
      <c r="AG386" s="169"/>
      <c r="AH386" s="169"/>
      <c r="AI386" s="169"/>
      <c r="AJ386" s="169"/>
      <c r="AK386" s="169"/>
      <c r="AL386" s="169"/>
      <c r="AM386" s="169"/>
      <c r="AN386" s="169"/>
      <c r="AO386" s="169"/>
      <c r="AP386" s="169"/>
      <c r="AQ386" s="169"/>
      <c r="AR386" s="169"/>
      <c r="AS386" s="169"/>
    </row>
    <row r="387" spans="3:45" s="120" customFormat="1" x14ac:dyDescent="0.3">
      <c r="C387" s="194"/>
      <c r="D387" s="194"/>
      <c r="E387" s="194"/>
      <c r="F387" s="194"/>
      <c r="G387" s="194"/>
      <c r="H387" s="169"/>
      <c r="I387" s="169"/>
      <c r="J387" s="169"/>
      <c r="K387" s="169"/>
      <c r="L387" s="169"/>
      <c r="M387" s="169"/>
      <c r="N387" s="169"/>
      <c r="O387" s="169"/>
      <c r="P387" s="169"/>
      <c r="Q387" s="169"/>
      <c r="R387" s="169"/>
      <c r="S387" s="169"/>
      <c r="T387" s="169"/>
      <c r="U387" s="169"/>
      <c r="V387" s="169"/>
      <c r="W387" s="169"/>
      <c r="X387" s="169"/>
      <c r="Y387" s="169"/>
      <c r="Z387" s="169"/>
      <c r="AA387" s="169"/>
      <c r="AB387" s="169"/>
      <c r="AC387" s="169"/>
      <c r="AD387" s="169"/>
      <c r="AE387" s="169"/>
      <c r="AF387" s="169"/>
      <c r="AG387" s="169"/>
      <c r="AH387" s="169"/>
      <c r="AI387" s="169"/>
      <c r="AJ387" s="169"/>
      <c r="AK387" s="169"/>
      <c r="AL387" s="169"/>
      <c r="AM387" s="169"/>
      <c r="AN387" s="169"/>
      <c r="AO387" s="169"/>
      <c r="AP387" s="169"/>
      <c r="AQ387" s="169"/>
      <c r="AR387" s="169"/>
      <c r="AS387" s="169"/>
    </row>
    <row r="388" spans="3:45" s="120" customFormat="1" x14ac:dyDescent="0.3">
      <c r="C388" s="194"/>
      <c r="D388" s="194"/>
      <c r="E388" s="194"/>
      <c r="F388" s="194"/>
      <c r="G388" s="194"/>
      <c r="H388" s="169"/>
      <c r="I388" s="169"/>
      <c r="J388" s="169"/>
      <c r="K388" s="169"/>
      <c r="L388" s="169"/>
      <c r="M388" s="169"/>
      <c r="N388" s="169"/>
      <c r="O388" s="169"/>
      <c r="P388" s="169"/>
      <c r="Q388" s="169"/>
      <c r="R388" s="169"/>
      <c r="S388" s="169"/>
      <c r="T388" s="169"/>
      <c r="U388" s="169"/>
      <c r="V388" s="169"/>
      <c r="W388" s="169"/>
      <c r="X388" s="169"/>
      <c r="Y388" s="169"/>
      <c r="Z388" s="169"/>
      <c r="AA388" s="169"/>
      <c r="AB388" s="169"/>
      <c r="AC388" s="169"/>
      <c r="AD388" s="169"/>
      <c r="AE388" s="169"/>
      <c r="AF388" s="169"/>
      <c r="AG388" s="169"/>
      <c r="AH388" s="169"/>
      <c r="AI388" s="169"/>
      <c r="AJ388" s="169"/>
      <c r="AK388" s="169"/>
      <c r="AL388" s="169"/>
      <c r="AM388" s="169"/>
      <c r="AN388" s="169"/>
      <c r="AO388" s="169"/>
      <c r="AP388" s="169"/>
      <c r="AQ388" s="169"/>
      <c r="AR388" s="169"/>
      <c r="AS388" s="169"/>
    </row>
    <row r="389" spans="3:45" s="120" customFormat="1" x14ac:dyDescent="0.3">
      <c r="C389" s="194"/>
      <c r="D389" s="194"/>
      <c r="E389" s="194"/>
      <c r="F389" s="194"/>
      <c r="G389" s="194"/>
      <c r="H389" s="169"/>
      <c r="I389" s="169"/>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69"/>
      <c r="AG389" s="169"/>
      <c r="AH389" s="169"/>
      <c r="AI389" s="169"/>
      <c r="AJ389" s="169"/>
      <c r="AK389" s="169"/>
      <c r="AL389" s="169"/>
      <c r="AM389" s="169"/>
      <c r="AN389" s="169"/>
      <c r="AO389" s="169"/>
      <c r="AP389" s="169"/>
      <c r="AQ389" s="169"/>
      <c r="AR389" s="169"/>
      <c r="AS389" s="169"/>
    </row>
    <row r="390" spans="3:45" s="120" customFormat="1" x14ac:dyDescent="0.3">
      <c r="C390" s="194"/>
      <c r="D390" s="194"/>
      <c r="E390" s="194"/>
      <c r="F390" s="194"/>
      <c r="G390" s="194"/>
      <c r="H390" s="169"/>
      <c r="I390" s="169"/>
      <c r="J390" s="169"/>
      <c r="K390" s="169"/>
      <c r="L390" s="169"/>
      <c r="M390" s="169"/>
      <c r="N390" s="169"/>
      <c r="O390" s="169"/>
      <c r="P390" s="169"/>
      <c r="Q390" s="169"/>
      <c r="R390" s="169"/>
      <c r="S390" s="169"/>
      <c r="T390" s="169"/>
      <c r="U390" s="169"/>
      <c r="V390" s="169"/>
      <c r="W390" s="169"/>
      <c r="X390" s="169"/>
      <c r="Y390" s="169"/>
      <c r="Z390" s="169"/>
      <c r="AA390" s="169"/>
      <c r="AB390" s="169"/>
      <c r="AC390" s="169"/>
      <c r="AD390" s="169"/>
      <c r="AE390" s="169"/>
      <c r="AF390" s="169"/>
      <c r="AG390" s="169"/>
      <c r="AH390" s="169"/>
      <c r="AI390" s="169"/>
      <c r="AJ390" s="169"/>
      <c r="AK390" s="169"/>
      <c r="AL390" s="169"/>
      <c r="AM390" s="169"/>
      <c r="AN390" s="169"/>
      <c r="AO390" s="169"/>
      <c r="AP390" s="169"/>
      <c r="AQ390" s="169"/>
      <c r="AR390" s="169"/>
      <c r="AS390" s="169"/>
    </row>
    <row r="391" spans="3:45" s="120" customFormat="1" x14ac:dyDescent="0.3">
      <c r="C391" s="194"/>
      <c r="D391" s="194"/>
      <c r="E391" s="194"/>
      <c r="F391" s="194"/>
      <c r="G391" s="194"/>
      <c r="H391" s="169"/>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c r="AI391" s="169"/>
      <c r="AJ391" s="169"/>
      <c r="AK391" s="169"/>
      <c r="AL391" s="169"/>
      <c r="AM391" s="169"/>
      <c r="AN391" s="169"/>
      <c r="AO391" s="169"/>
      <c r="AP391" s="169"/>
      <c r="AQ391" s="169"/>
      <c r="AR391" s="169"/>
      <c r="AS391" s="169"/>
    </row>
    <row r="392" spans="3:45" s="120" customFormat="1" x14ac:dyDescent="0.3">
      <c r="C392" s="194"/>
      <c r="D392" s="194"/>
      <c r="E392" s="194"/>
      <c r="F392" s="194"/>
      <c r="G392" s="194"/>
      <c r="H392" s="169"/>
      <c r="I392" s="169"/>
      <c r="J392" s="169"/>
      <c r="K392" s="169"/>
      <c r="L392" s="169"/>
      <c r="M392" s="169"/>
      <c r="N392" s="169"/>
      <c r="O392" s="169"/>
      <c r="P392" s="169"/>
      <c r="Q392" s="169"/>
      <c r="R392" s="169"/>
      <c r="S392" s="169"/>
      <c r="T392" s="169"/>
      <c r="U392" s="169"/>
      <c r="V392" s="169"/>
      <c r="W392" s="169"/>
      <c r="X392" s="169"/>
      <c r="Y392" s="169"/>
      <c r="Z392" s="169"/>
      <c r="AA392" s="169"/>
      <c r="AB392" s="169"/>
      <c r="AC392" s="169"/>
      <c r="AD392" s="169"/>
      <c r="AE392" s="169"/>
      <c r="AF392" s="169"/>
      <c r="AG392" s="169"/>
      <c r="AH392" s="169"/>
      <c r="AI392" s="169"/>
      <c r="AJ392" s="169"/>
      <c r="AK392" s="169"/>
      <c r="AL392" s="169"/>
      <c r="AM392" s="169"/>
      <c r="AN392" s="169"/>
      <c r="AO392" s="169"/>
      <c r="AP392" s="169"/>
      <c r="AQ392" s="169"/>
      <c r="AR392" s="169"/>
      <c r="AS392" s="169"/>
    </row>
    <row r="393" spans="3:45" s="120" customFormat="1" x14ac:dyDescent="0.3">
      <c r="C393" s="194"/>
      <c r="D393" s="194"/>
      <c r="E393" s="194"/>
      <c r="F393" s="194"/>
      <c r="G393" s="194"/>
      <c r="H393" s="169"/>
      <c r="I393" s="169"/>
      <c r="J393" s="169"/>
      <c r="K393" s="169"/>
      <c r="L393" s="169"/>
      <c r="M393" s="169"/>
      <c r="N393" s="169"/>
      <c r="O393" s="169"/>
      <c r="P393" s="169"/>
      <c r="Q393" s="169"/>
      <c r="R393" s="169"/>
      <c r="S393" s="169"/>
      <c r="T393" s="169"/>
      <c r="U393" s="169"/>
      <c r="V393" s="169"/>
      <c r="W393" s="169"/>
      <c r="X393" s="169"/>
      <c r="Y393" s="169"/>
      <c r="Z393" s="169"/>
      <c r="AA393" s="169"/>
      <c r="AB393" s="169"/>
      <c r="AC393" s="169"/>
      <c r="AD393" s="169"/>
      <c r="AE393" s="169"/>
      <c r="AF393" s="169"/>
      <c r="AG393" s="169"/>
      <c r="AH393" s="169"/>
      <c r="AI393" s="169"/>
      <c r="AJ393" s="169"/>
      <c r="AK393" s="169"/>
      <c r="AL393" s="169"/>
      <c r="AM393" s="169"/>
      <c r="AN393" s="169"/>
      <c r="AO393" s="169"/>
      <c r="AP393" s="169"/>
      <c r="AQ393" s="169"/>
      <c r="AR393" s="169"/>
      <c r="AS393" s="169"/>
    </row>
    <row r="394" spans="3:45" s="120" customFormat="1" x14ac:dyDescent="0.3">
      <c r="C394" s="194"/>
      <c r="D394" s="194"/>
      <c r="E394" s="194"/>
      <c r="F394" s="194"/>
      <c r="G394" s="194"/>
      <c r="H394" s="169"/>
      <c r="I394" s="169"/>
      <c r="J394" s="169"/>
      <c r="K394" s="169"/>
      <c r="L394" s="169"/>
      <c r="M394" s="169"/>
      <c r="N394" s="169"/>
      <c r="O394" s="169"/>
      <c r="P394" s="169"/>
      <c r="Q394" s="169"/>
      <c r="R394" s="169"/>
      <c r="S394" s="169"/>
      <c r="T394" s="169"/>
      <c r="U394" s="169"/>
      <c r="V394" s="169"/>
      <c r="W394" s="169"/>
      <c r="X394" s="169"/>
      <c r="Y394" s="169"/>
      <c r="Z394" s="169"/>
      <c r="AA394" s="169"/>
      <c r="AB394" s="169"/>
      <c r="AC394" s="169"/>
      <c r="AD394" s="169"/>
      <c r="AE394" s="169"/>
      <c r="AF394" s="169"/>
      <c r="AG394" s="169"/>
      <c r="AH394" s="169"/>
      <c r="AI394" s="169"/>
      <c r="AJ394" s="169"/>
      <c r="AK394" s="169"/>
      <c r="AL394" s="169"/>
      <c r="AM394" s="169"/>
      <c r="AN394" s="169"/>
      <c r="AO394" s="169"/>
      <c r="AP394" s="169"/>
      <c r="AQ394" s="169"/>
      <c r="AR394" s="169"/>
      <c r="AS394" s="169"/>
    </row>
    <row r="395" spans="3:45" s="120" customFormat="1" x14ac:dyDescent="0.3">
      <c r="C395" s="194"/>
      <c r="D395" s="194"/>
      <c r="E395" s="194"/>
      <c r="F395" s="194"/>
      <c r="G395" s="194"/>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169"/>
      <c r="AO395" s="169"/>
      <c r="AP395" s="169"/>
      <c r="AQ395" s="169"/>
      <c r="AR395" s="169"/>
      <c r="AS395" s="169"/>
    </row>
    <row r="396" spans="3:45" s="120" customFormat="1" x14ac:dyDescent="0.3">
      <c r="C396" s="194"/>
      <c r="D396" s="194"/>
      <c r="E396" s="194"/>
      <c r="F396" s="194"/>
      <c r="G396" s="194"/>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c r="AI396" s="169"/>
      <c r="AJ396" s="169"/>
      <c r="AK396" s="169"/>
      <c r="AL396" s="169"/>
      <c r="AM396" s="169"/>
      <c r="AN396" s="169"/>
      <c r="AO396" s="169"/>
      <c r="AP396" s="169"/>
      <c r="AQ396" s="169"/>
      <c r="AR396" s="169"/>
      <c r="AS396" s="169"/>
    </row>
    <row r="397" spans="3:45" s="120" customFormat="1" x14ac:dyDescent="0.3">
      <c r="C397" s="194"/>
      <c r="D397" s="194"/>
      <c r="E397" s="194"/>
      <c r="F397" s="194"/>
      <c r="G397" s="194"/>
      <c r="H397" s="169"/>
      <c r="I397" s="169"/>
      <c r="J397" s="169"/>
      <c r="K397" s="169"/>
      <c r="L397" s="169"/>
      <c r="M397" s="169"/>
      <c r="N397" s="169"/>
      <c r="O397" s="169"/>
      <c r="P397" s="169"/>
      <c r="Q397" s="169"/>
      <c r="R397" s="169"/>
      <c r="S397" s="169"/>
      <c r="T397" s="169"/>
      <c r="U397" s="169"/>
      <c r="V397" s="169"/>
      <c r="W397" s="169"/>
      <c r="X397" s="169"/>
      <c r="Y397" s="169"/>
      <c r="Z397" s="169"/>
      <c r="AA397" s="169"/>
      <c r="AB397" s="169"/>
      <c r="AC397" s="169"/>
      <c r="AD397" s="169"/>
      <c r="AE397" s="169"/>
      <c r="AF397" s="169"/>
      <c r="AG397" s="169"/>
      <c r="AH397" s="169"/>
      <c r="AI397" s="169"/>
      <c r="AJ397" s="169"/>
      <c r="AK397" s="169"/>
      <c r="AL397" s="169"/>
      <c r="AM397" s="169"/>
      <c r="AN397" s="169"/>
      <c r="AO397" s="169"/>
      <c r="AP397" s="169"/>
      <c r="AQ397" s="169"/>
      <c r="AR397" s="169"/>
      <c r="AS397" s="169"/>
    </row>
    <row r="398" spans="3:45" s="120" customFormat="1" x14ac:dyDescent="0.3">
      <c r="C398" s="194"/>
      <c r="D398" s="194"/>
      <c r="E398" s="194"/>
      <c r="F398" s="194"/>
      <c r="G398" s="194"/>
      <c r="H398" s="169"/>
      <c r="I398" s="169"/>
      <c r="J398" s="169"/>
      <c r="K398" s="169"/>
      <c r="L398" s="169"/>
      <c r="M398" s="169"/>
      <c r="N398" s="169"/>
      <c r="O398" s="169"/>
      <c r="P398" s="169"/>
      <c r="Q398" s="169"/>
      <c r="R398" s="169"/>
      <c r="S398" s="169"/>
      <c r="T398" s="169"/>
      <c r="U398" s="169"/>
      <c r="V398" s="169"/>
      <c r="W398" s="169"/>
      <c r="X398" s="169"/>
      <c r="Y398" s="169"/>
      <c r="Z398" s="169"/>
      <c r="AA398" s="169"/>
      <c r="AB398" s="169"/>
      <c r="AC398" s="169"/>
      <c r="AD398" s="169"/>
      <c r="AE398" s="169"/>
      <c r="AF398" s="169"/>
      <c r="AG398" s="169"/>
      <c r="AH398" s="169"/>
      <c r="AI398" s="169"/>
      <c r="AJ398" s="169"/>
      <c r="AK398" s="169"/>
      <c r="AL398" s="169"/>
      <c r="AM398" s="169"/>
      <c r="AN398" s="169"/>
      <c r="AO398" s="169"/>
      <c r="AP398" s="169"/>
      <c r="AQ398" s="169"/>
      <c r="AR398" s="169"/>
      <c r="AS398" s="169"/>
    </row>
    <row r="399" spans="3:45" s="120" customFormat="1" x14ac:dyDescent="0.3">
      <c r="C399" s="194"/>
      <c r="D399" s="194"/>
      <c r="E399" s="194"/>
      <c r="F399" s="194"/>
      <c r="G399" s="194"/>
      <c r="H399" s="169"/>
      <c r="I399" s="169"/>
      <c r="J399" s="169"/>
      <c r="K399" s="169"/>
      <c r="L399" s="169"/>
      <c r="M399" s="169"/>
      <c r="N399" s="169"/>
      <c r="O399" s="169"/>
      <c r="P399" s="169"/>
      <c r="Q399" s="169"/>
      <c r="R399" s="169"/>
      <c r="S399" s="169"/>
      <c r="T399" s="169"/>
      <c r="U399" s="169"/>
      <c r="V399" s="169"/>
      <c r="W399" s="169"/>
      <c r="X399" s="169"/>
      <c r="Y399" s="169"/>
      <c r="Z399" s="169"/>
      <c r="AA399" s="169"/>
      <c r="AB399" s="169"/>
      <c r="AC399" s="169"/>
      <c r="AD399" s="169"/>
      <c r="AE399" s="169"/>
      <c r="AF399" s="169"/>
      <c r="AG399" s="169"/>
      <c r="AH399" s="169"/>
      <c r="AI399" s="169"/>
      <c r="AJ399" s="169"/>
      <c r="AK399" s="169"/>
      <c r="AL399" s="169"/>
      <c r="AM399" s="169"/>
      <c r="AN399" s="169"/>
      <c r="AO399" s="169"/>
      <c r="AP399" s="169"/>
      <c r="AQ399" s="169"/>
      <c r="AR399" s="169"/>
      <c r="AS399" s="169"/>
    </row>
    <row r="400" spans="3:45" s="120" customFormat="1" x14ac:dyDescent="0.3">
      <c r="C400" s="194"/>
      <c r="D400" s="194"/>
      <c r="E400" s="194"/>
      <c r="F400" s="194"/>
      <c r="G400" s="194"/>
      <c r="H400" s="169"/>
      <c r="I400" s="169"/>
      <c r="J400" s="169"/>
      <c r="K400" s="169"/>
      <c r="L400" s="169"/>
      <c r="M400" s="169"/>
      <c r="N400" s="169"/>
      <c r="O400" s="169"/>
      <c r="P400" s="169"/>
      <c r="Q400" s="169"/>
      <c r="R400" s="169"/>
      <c r="S400" s="169"/>
      <c r="T400" s="169"/>
      <c r="U400" s="169"/>
      <c r="V400" s="169"/>
      <c r="W400" s="169"/>
      <c r="X400" s="169"/>
      <c r="Y400" s="169"/>
      <c r="Z400" s="169"/>
      <c r="AA400" s="169"/>
      <c r="AB400" s="169"/>
      <c r="AC400" s="169"/>
      <c r="AD400" s="169"/>
      <c r="AE400" s="169"/>
      <c r="AF400" s="169"/>
      <c r="AG400" s="169"/>
      <c r="AH400" s="169"/>
      <c r="AI400" s="169"/>
      <c r="AJ400" s="169"/>
      <c r="AK400" s="169"/>
      <c r="AL400" s="169"/>
      <c r="AM400" s="169"/>
      <c r="AN400" s="169"/>
      <c r="AO400" s="169"/>
      <c r="AP400" s="169"/>
      <c r="AQ400" s="169"/>
      <c r="AR400" s="169"/>
      <c r="AS400" s="169"/>
    </row>
    <row r="401" spans="3:45" s="120" customFormat="1" x14ac:dyDescent="0.3">
      <c r="C401" s="194"/>
      <c r="D401" s="194"/>
      <c r="E401" s="194"/>
      <c r="F401" s="194"/>
      <c r="G401" s="194"/>
      <c r="H401" s="169"/>
      <c r="I401" s="169"/>
      <c r="J401" s="169"/>
      <c r="K401" s="169"/>
      <c r="L401" s="169"/>
      <c r="M401" s="169"/>
      <c r="N401" s="169"/>
      <c r="O401" s="169"/>
      <c r="P401" s="169"/>
      <c r="Q401" s="169"/>
      <c r="R401" s="169"/>
      <c r="S401" s="169"/>
      <c r="T401" s="169"/>
      <c r="U401" s="169"/>
      <c r="V401" s="169"/>
      <c r="W401" s="169"/>
      <c r="X401" s="169"/>
      <c r="Y401" s="169"/>
      <c r="Z401" s="169"/>
      <c r="AA401" s="169"/>
      <c r="AB401" s="169"/>
      <c r="AC401" s="169"/>
      <c r="AD401" s="169"/>
      <c r="AE401" s="169"/>
      <c r="AF401" s="169"/>
      <c r="AG401" s="169"/>
      <c r="AH401" s="169"/>
      <c r="AI401" s="169"/>
      <c r="AJ401" s="169"/>
      <c r="AK401" s="169"/>
      <c r="AL401" s="169"/>
      <c r="AM401" s="169"/>
      <c r="AN401" s="169"/>
      <c r="AO401" s="169"/>
      <c r="AP401" s="169"/>
      <c r="AQ401" s="169"/>
      <c r="AR401" s="169"/>
      <c r="AS401" s="169"/>
    </row>
    <row r="402" spans="3:45" s="120" customFormat="1" x14ac:dyDescent="0.3">
      <c r="C402" s="194"/>
      <c r="D402" s="194"/>
      <c r="E402" s="194"/>
      <c r="F402" s="194"/>
      <c r="G402" s="194"/>
      <c r="H402" s="169"/>
      <c r="I402" s="169"/>
      <c r="J402" s="169"/>
      <c r="K402" s="169"/>
      <c r="L402" s="169"/>
      <c r="M402" s="169"/>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c r="AI402" s="169"/>
      <c r="AJ402" s="169"/>
      <c r="AK402" s="169"/>
      <c r="AL402" s="169"/>
      <c r="AM402" s="169"/>
      <c r="AN402" s="169"/>
      <c r="AO402" s="169"/>
      <c r="AP402" s="169"/>
      <c r="AQ402" s="169"/>
      <c r="AR402" s="169"/>
      <c r="AS402" s="169"/>
    </row>
    <row r="403" spans="3:45" s="120" customFormat="1" x14ac:dyDescent="0.3">
      <c r="C403" s="194"/>
      <c r="D403" s="194"/>
      <c r="E403" s="194"/>
      <c r="F403" s="194"/>
      <c r="G403" s="194"/>
      <c r="H403" s="169"/>
      <c r="I403" s="169"/>
      <c r="J403" s="169"/>
      <c r="K403" s="169"/>
      <c r="L403" s="169"/>
      <c r="M403" s="169"/>
      <c r="N403" s="169"/>
      <c r="O403" s="169"/>
      <c r="P403" s="169"/>
      <c r="Q403" s="169"/>
      <c r="R403" s="169"/>
      <c r="S403" s="169"/>
      <c r="T403" s="169"/>
      <c r="U403" s="169"/>
      <c r="V403" s="169"/>
      <c r="W403" s="169"/>
      <c r="X403" s="169"/>
      <c r="Y403" s="169"/>
      <c r="Z403" s="169"/>
      <c r="AA403" s="169"/>
      <c r="AB403" s="169"/>
      <c r="AC403" s="169"/>
      <c r="AD403" s="169"/>
      <c r="AE403" s="169"/>
      <c r="AF403" s="169"/>
      <c r="AG403" s="169"/>
      <c r="AH403" s="169"/>
      <c r="AI403" s="169"/>
      <c r="AJ403" s="169"/>
      <c r="AK403" s="169"/>
      <c r="AL403" s="169"/>
      <c r="AM403" s="169"/>
      <c r="AN403" s="169"/>
      <c r="AO403" s="169"/>
      <c r="AP403" s="169"/>
      <c r="AQ403" s="169"/>
      <c r="AR403" s="169"/>
      <c r="AS403" s="169"/>
    </row>
    <row r="404" spans="3:45" s="120" customFormat="1" x14ac:dyDescent="0.3">
      <c r="C404" s="194"/>
      <c r="D404" s="194"/>
      <c r="E404" s="194"/>
      <c r="F404" s="194"/>
      <c r="G404" s="194"/>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c r="AI404" s="169"/>
      <c r="AJ404" s="169"/>
      <c r="AK404" s="169"/>
      <c r="AL404" s="169"/>
      <c r="AM404" s="169"/>
      <c r="AN404" s="169"/>
      <c r="AO404" s="169"/>
      <c r="AP404" s="169"/>
      <c r="AQ404" s="169"/>
      <c r="AR404" s="169"/>
      <c r="AS404" s="169"/>
    </row>
    <row r="405" spans="3:45" s="120" customFormat="1" x14ac:dyDescent="0.3">
      <c r="C405" s="194"/>
      <c r="D405" s="194"/>
      <c r="E405" s="194"/>
      <c r="F405" s="194"/>
      <c r="G405" s="194"/>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c r="AI405" s="169"/>
      <c r="AJ405" s="169"/>
      <c r="AK405" s="169"/>
      <c r="AL405" s="169"/>
      <c r="AM405" s="169"/>
      <c r="AN405" s="169"/>
      <c r="AO405" s="169"/>
      <c r="AP405" s="169"/>
      <c r="AQ405" s="169"/>
      <c r="AR405" s="169"/>
      <c r="AS405" s="169"/>
    </row>
    <row r="406" spans="3:45" s="120" customFormat="1" x14ac:dyDescent="0.3">
      <c r="C406" s="194"/>
      <c r="D406" s="194"/>
      <c r="E406" s="194"/>
      <c r="F406" s="194"/>
      <c r="G406" s="194"/>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c r="AI406" s="169"/>
      <c r="AJ406" s="169"/>
      <c r="AK406" s="169"/>
      <c r="AL406" s="169"/>
      <c r="AM406" s="169"/>
      <c r="AN406" s="169"/>
      <c r="AO406" s="169"/>
      <c r="AP406" s="169"/>
      <c r="AQ406" s="169"/>
      <c r="AR406" s="169"/>
      <c r="AS406" s="169"/>
    </row>
    <row r="407" spans="3:45" s="120" customFormat="1" x14ac:dyDescent="0.3">
      <c r="C407" s="194"/>
      <c r="D407" s="194"/>
      <c r="E407" s="194"/>
      <c r="F407" s="194"/>
      <c r="G407" s="194"/>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c r="AI407" s="169"/>
      <c r="AJ407" s="169"/>
      <c r="AK407" s="169"/>
      <c r="AL407" s="169"/>
      <c r="AM407" s="169"/>
      <c r="AN407" s="169"/>
      <c r="AO407" s="169"/>
      <c r="AP407" s="169"/>
      <c r="AQ407" s="169"/>
      <c r="AR407" s="169"/>
      <c r="AS407" s="169"/>
    </row>
    <row r="408" spans="3:45" s="120" customFormat="1" x14ac:dyDescent="0.3">
      <c r="C408" s="194"/>
      <c r="D408" s="194"/>
      <c r="E408" s="194"/>
      <c r="F408" s="194"/>
      <c r="G408" s="194"/>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row>
    <row r="409" spans="3:45" s="120" customFormat="1" x14ac:dyDescent="0.3">
      <c r="C409" s="194"/>
      <c r="D409" s="194"/>
      <c r="E409" s="194"/>
      <c r="F409" s="194"/>
      <c r="G409" s="194"/>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c r="AI409" s="169"/>
      <c r="AJ409" s="169"/>
      <c r="AK409" s="169"/>
      <c r="AL409" s="169"/>
      <c r="AM409" s="169"/>
      <c r="AN409" s="169"/>
      <c r="AO409" s="169"/>
      <c r="AP409" s="169"/>
      <c r="AQ409" s="169"/>
      <c r="AR409" s="169"/>
      <c r="AS409" s="169"/>
    </row>
    <row r="410" spans="3:45" s="120" customFormat="1" x14ac:dyDescent="0.3">
      <c r="C410" s="194"/>
      <c r="D410" s="194"/>
      <c r="E410" s="194"/>
      <c r="F410" s="194"/>
      <c r="G410" s="194"/>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c r="AJ410" s="169"/>
      <c r="AK410" s="169"/>
      <c r="AL410" s="169"/>
      <c r="AM410" s="169"/>
      <c r="AN410" s="169"/>
      <c r="AO410" s="169"/>
      <c r="AP410" s="169"/>
      <c r="AQ410" s="169"/>
      <c r="AR410" s="169"/>
      <c r="AS410" s="169"/>
    </row>
    <row r="411" spans="3:45" s="120" customFormat="1" x14ac:dyDescent="0.3">
      <c r="C411" s="194"/>
      <c r="D411" s="194"/>
      <c r="E411" s="194"/>
      <c r="F411" s="194"/>
      <c r="G411" s="194"/>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c r="AI411" s="169"/>
      <c r="AJ411" s="169"/>
      <c r="AK411" s="169"/>
      <c r="AL411" s="169"/>
      <c r="AM411" s="169"/>
      <c r="AN411" s="169"/>
      <c r="AO411" s="169"/>
      <c r="AP411" s="169"/>
      <c r="AQ411" s="169"/>
      <c r="AR411" s="169"/>
      <c r="AS411" s="169"/>
    </row>
    <row r="412" spans="3:45" s="120" customFormat="1" x14ac:dyDescent="0.3">
      <c r="C412" s="194"/>
      <c r="D412" s="194"/>
      <c r="E412" s="194"/>
      <c r="F412" s="194"/>
      <c r="G412" s="194"/>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c r="AI412" s="169"/>
      <c r="AJ412" s="169"/>
      <c r="AK412" s="169"/>
      <c r="AL412" s="169"/>
      <c r="AM412" s="169"/>
      <c r="AN412" s="169"/>
      <c r="AO412" s="169"/>
      <c r="AP412" s="169"/>
      <c r="AQ412" s="169"/>
      <c r="AR412" s="169"/>
      <c r="AS412" s="169"/>
    </row>
    <row r="413" spans="3:45" s="120" customFormat="1" x14ac:dyDescent="0.3">
      <c r="C413" s="194"/>
      <c r="D413" s="194"/>
      <c r="E413" s="194"/>
      <c r="F413" s="194"/>
      <c r="G413" s="194"/>
      <c r="H413" s="169"/>
      <c r="I413" s="169"/>
      <c r="J413" s="169"/>
      <c r="K413" s="169"/>
      <c r="L413" s="169"/>
      <c r="M413" s="169"/>
      <c r="N413" s="169"/>
      <c r="O413" s="169"/>
      <c r="P413" s="169"/>
      <c r="Q413" s="169"/>
      <c r="R413" s="169"/>
      <c r="S413" s="169"/>
      <c r="T413" s="169"/>
      <c r="U413" s="169"/>
      <c r="V413" s="169"/>
      <c r="W413" s="169"/>
      <c r="X413" s="169"/>
      <c r="Y413" s="169"/>
      <c r="Z413" s="169"/>
      <c r="AA413" s="169"/>
      <c r="AB413" s="169"/>
      <c r="AC413" s="169"/>
      <c r="AD413" s="169"/>
      <c r="AE413" s="169"/>
      <c r="AF413" s="169"/>
      <c r="AG413" s="169"/>
      <c r="AH413" s="169"/>
      <c r="AI413" s="169"/>
      <c r="AJ413" s="169"/>
      <c r="AK413" s="169"/>
      <c r="AL413" s="169"/>
      <c r="AM413" s="169"/>
      <c r="AN413" s="169"/>
      <c r="AO413" s="169"/>
      <c r="AP413" s="169"/>
      <c r="AQ413" s="169"/>
      <c r="AR413" s="169"/>
      <c r="AS413" s="169"/>
    </row>
    <row r="414" spans="3:45" s="120" customFormat="1" x14ac:dyDescent="0.3">
      <c r="C414" s="194"/>
      <c r="D414" s="194"/>
      <c r="E414" s="194"/>
      <c r="F414" s="194"/>
      <c r="G414" s="194"/>
      <c r="H414" s="169"/>
      <c r="I414" s="169"/>
      <c r="J414" s="169"/>
      <c r="K414" s="169"/>
      <c r="L414" s="169"/>
      <c r="M414" s="169"/>
      <c r="N414" s="169"/>
      <c r="O414" s="169"/>
      <c r="P414" s="169"/>
      <c r="Q414" s="169"/>
      <c r="R414" s="169"/>
      <c r="S414" s="169"/>
      <c r="T414" s="169"/>
      <c r="U414" s="169"/>
      <c r="V414" s="169"/>
      <c r="W414" s="169"/>
      <c r="X414" s="169"/>
      <c r="Y414" s="169"/>
      <c r="Z414" s="169"/>
      <c r="AA414" s="169"/>
      <c r="AB414" s="169"/>
      <c r="AC414" s="169"/>
      <c r="AD414" s="169"/>
      <c r="AE414" s="169"/>
      <c r="AF414" s="169"/>
      <c r="AG414" s="169"/>
      <c r="AH414" s="169"/>
      <c r="AI414" s="169"/>
      <c r="AJ414" s="169"/>
      <c r="AK414" s="169"/>
      <c r="AL414" s="169"/>
      <c r="AM414" s="169"/>
      <c r="AN414" s="169"/>
      <c r="AO414" s="169"/>
      <c r="AP414" s="169"/>
      <c r="AQ414" s="169"/>
      <c r="AR414" s="169"/>
      <c r="AS414" s="169"/>
    </row>
    <row r="415" spans="3:45" s="120" customFormat="1" x14ac:dyDescent="0.3">
      <c r="C415" s="194"/>
      <c r="D415" s="194"/>
      <c r="E415" s="194"/>
      <c r="F415" s="194"/>
      <c r="G415" s="194"/>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c r="AI415" s="169"/>
      <c r="AJ415" s="169"/>
      <c r="AK415" s="169"/>
      <c r="AL415" s="169"/>
      <c r="AM415" s="169"/>
      <c r="AN415" s="169"/>
      <c r="AO415" s="169"/>
      <c r="AP415" s="169"/>
      <c r="AQ415" s="169"/>
      <c r="AR415" s="169"/>
      <c r="AS415" s="169"/>
    </row>
    <row r="416" spans="3:45" s="120" customFormat="1" x14ac:dyDescent="0.3">
      <c r="C416" s="194"/>
      <c r="D416" s="194"/>
      <c r="E416" s="194"/>
      <c r="F416" s="194"/>
      <c r="G416" s="194"/>
      <c r="H416" s="169"/>
      <c r="I416" s="169"/>
      <c r="J416" s="169"/>
      <c r="K416" s="169"/>
      <c r="L416" s="169"/>
      <c r="M416" s="169"/>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c r="AI416" s="169"/>
      <c r="AJ416" s="169"/>
      <c r="AK416" s="169"/>
      <c r="AL416" s="169"/>
      <c r="AM416" s="169"/>
      <c r="AN416" s="169"/>
      <c r="AO416" s="169"/>
      <c r="AP416" s="169"/>
      <c r="AQ416" s="169"/>
      <c r="AR416" s="169"/>
      <c r="AS416" s="169"/>
    </row>
    <row r="417" spans="3:45" s="120" customFormat="1" x14ac:dyDescent="0.3">
      <c r="C417" s="194"/>
      <c r="D417" s="194"/>
      <c r="E417" s="194"/>
      <c r="F417" s="194"/>
      <c r="G417" s="194"/>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c r="AI417" s="169"/>
      <c r="AJ417" s="169"/>
      <c r="AK417" s="169"/>
      <c r="AL417" s="169"/>
      <c r="AM417" s="169"/>
      <c r="AN417" s="169"/>
      <c r="AO417" s="169"/>
      <c r="AP417" s="169"/>
      <c r="AQ417" s="169"/>
      <c r="AR417" s="169"/>
      <c r="AS417" s="169"/>
    </row>
    <row r="418" spans="3:45" s="120" customFormat="1" x14ac:dyDescent="0.3">
      <c r="C418" s="194"/>
      <c r="D418" s="194"/>
      <c r="E418" s="194"/>
      <c r="F418" s="194"/>
      <c r="G418" s="194"/>
      <c r="H418" s="169"/>
      <c r="I418" s="169"/>
      <c r="J418" s="169"/>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c r="AI418" s="169"/>
      <c r="AJ418" s="169"/>
      <c r="AK418" s="169"/>
      <c r="AL418" s="169"/>
      <c r="AM418" s="169"/>
      <c r="AN418" s="169"/>
      <c r="AO418" s="169"/>
      <c r="AP418" s="169"/>
      <c r="AQ418" s="169"/>
      <c r="AR418" s="169"/>
      <c r="AS418" s="169"/>
    </row>
    <row r="419" spans="3:45" s="120" customFormat="1" x14ac:dyDescent="0.3">
      <c r="C419" s="194"/>
      <c r="D419" s="194"/>
      <c r="E419" s="194"/>
      <c r="F419" s="194"/>
      <c r="G419" s="194"/>
      <c r="H419" s="169"/>
      <c r="I419" s="169"/>
      <c r="J419" s="169"/>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c r="AI419" s="169"/>
      <c r="AJ419" s="169"/>
      <c r="AK419" s="169"/>
      <c r="AL419" s="169"/>
      <c r="AM419" s="169"/>
      <c r="AN419" s="169"/>
      <c r="AO419" s="169"/>
      <c r="AP419" s="169"/>
      <c r="AQ419" s="169"/>
      <c r="AR419" s="169"/>
      <c r="AS419" s="169"/>
    </row>
    <row r="420" spans="3:45" s="120" customFormat="1" x14ac:dyDescent="0.3">
      <c r="C420" s="194"/>
      <c r="D420" s="194"/>
      <c r="E420" s="194"/>
      <c r="F420" s="194"/>
      <c r="G420" s="194"/>
      <c r="H420" s="169"/>
      <c r="I420" s="169"/>
      <c r="J420" s="169"/>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c r="AI420" s="169"/>
      <c r="AJ420" s="169"/>
      <c r="AK420" s="169"/>
      <c r="AL420" s="169"/>
      <c r="AM420" s="169"/>
      <c r="AN420" s="169"/>
      <c r="AO420" s="169"/>
      <c r="AP420" s="169"/>
      <c r="AQ420" s="169"/>
      <c r="AR420" s="169"/>
      <c r="AS420" s="169"/>
    </row>
    <row r="421" spans="3:45" s="120" customFormat="1" x14ac:dyDescent="0.3">
      <c r="C421" s="194"/>
      <c r="D421" s="194"/>
      <c r="E421" s="194"/>
      <c r="F421" s="194"/>
      <c r="G421" s="194"/>
      <c r="H421" s="169"/>
      <c r="I421" s="169"/>
      <c r="J421" s="169"/>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c r="AI421" s="169"/>
      <c r="AJ421" s="169"/>
      <c r="AK421" s="169"/>
      <c r="AL421" s="169"/>
      <c r="AM421" s="169"/>
      <c r="AN421" s="169"/>
      <c r="AO421" s="169"/>
      <c r="AP421" s="169"/>
      <c r="AQ421" s="169"/>
      <c r="AR421" s="169"/>
      <c r="AS421" s="169"/>
    </row>
    <row r="422" spans="3:45" s="120" customFormat="1" x14ac:dyDescent="0.3">
      <c r="C422" s="194"/>
      <c r="D422" s="194"/>
      <c r="E422" s="194"/>
      <c r="F422" s="194"/>
      <c r="G422" s="194"/>
      <c r="H422" s="169"/>
      <c r="I422" s="169"/>
      <c r="J422" s="169"/>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c r="AI422" s="169"/>
      <c r="AJ422" s="169"/>
      <c r="AK422" s="169"/>
      <c r="AL422" s="169"/>
      <c r="AM422" s="169"/>
      <c r="AN422" s="169"/>
      <c r="AO422" s="169"/>
      <c r="AP422" s="169"/>
      <c r="AQ422" s="169"/>
      <c r="AR422" s="169"/>
      <c r="AS422" s="169"/>
    </row>
    <row r="423" spans="3:45" s="120" customFormat="1" x14ac:dyDescent="0.3">
      <c r="C423" s="194"/>
      <c r="D423" s="194"/>
      <c r="E423" s="194"/>
      <c r="F423" s="194"/>
      <c r="G423" s="194"/>
      <c r="H423" s="169"/>
      <c r="I423" s="169"/>
      <c r="J423" s="169"/>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c r="AI423" s="169"/>
      <c r="AJ423" s="169"/>
      <c r="AK423" s="169"/>
      <c r="AL423" s="169"/>
      <c r="AM423" s="169"/>
      <c r="AN423" s="169"/>
      <c r="AO423" s="169"/>
      <c r="AP423" s="169"/>
      <c r="AQ423" s="169"/>
      <c r="AR423" s="169"/>
      <c r="AS423" s="169"/>
    </row>
    <row r="424" spans="3:45" s="120" customFormat="1" x14ac:dyDescent="0.3">
      <c r="C424" s="194"/>
      <c r="D424" s="194"/>
      <c r="E424" s="194"/>
      <c r="F424" s="194"/>
      <c r="G424" s="194"/>
      <c r="H424" s="169"/>
      <c r="I424" s="169"/>
      <c r="J424" s="169"/>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c r="AI424" s="169"/>
      <c r="AJ424" s="169"/>
      <c r="AK424" s="169"/>
      <c r="AL424" s="169"/>
      <c r="AM424" s="169"/>
      <c r="AN424" s="169"/>
      <c r="AO424" s="169"/>
      <c r="AP424" s="169"/>
      <c r="AQ424" s="169"/>
      <c r="AR424" s="169"/>
      <c r="AS424" s="169"/>
    </row>
    <row r="425" spans="3:45" s="120" customFormat="1" x14ac:dyDescent="0.3">
      <c r="C425" s="194"/>
      <c r="D425" s="194"/>
      <c r="E425" s="194"/>
      <c r="F425" s="194"/>
      <c r="G425" s="194"/>
      <c r="H425" s="169"/>
      <c r="I425" s="169"/>
      <c r="J425" s="169"/>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c r="AI425" s="169"/>
      <c r="AJ425" s="169"/>
      <c r="AK425" s="169"/>
      <c r="AL425" s="169"/>
      <c r="AM425" s="169"/>
      <c r="AN425" s="169"/>
      <c r="AO425" s="169"/>
      <c r="AP425" s="169"/>
      <c r="AQ425" s="169"/>
      <c r="AR425" s="169"/>
      <c r="AS425" s="169"/>
    </row>
    <row r="426" spans="3:45" s="120" customFormat="1" x14ac:dyDescent="0.3">
      <c r="C426" s="194"/>
      <c r="D426" s="194"/>
      <c r="E426" s="194"/>
      <c r="F426" s="194"/>
      <c r="G426" s="194"/>
      <c r="H426" s="169"/>
      <c r="I426" s="169"/>
      <c r="J426" s="169"/>
      <c r="K426" s="169"/>
      <c r="L426" s="169"/>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c r="AI426" s="169"/>
      <c r="AJ426" s="169"/>
      <c r="AK426" s="169"/>
      <c r="AL426" s="169"/>
      <c r="AM426" s="169"/>
      <c r="AN426" s="169"/>
      <c r="AO426" s="169"/>
      <c r="AP426" s="169"/>
      <c r="AQ426" s="169"/>
      <c r="AR426" s="169"/>
      <c r="AS426" s="169"/>
    </row>
    <row r="427" spans="3:45" s="120" customFormat="1" x14ac:dyDescent="0.3">
      <c r="C427" s="194"/>
      <c r="D427" s="194"/>
      <c r="E427" s="194"/>
      <c r="F427" s="194"/>
      <c r="G427" s="194"/>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row>
    <row r="428" spans="3:45" s="120" customFormat="1" x14ac:dyDescent="0.3">
      <c r="C428" s="194"/>
      <c r="D428" s="194"/>
      <c r="E428" s="194"/>
      <c r="F428" s="194"/>
      <c r="G428" s="194"/>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row>
    <row r="429" spans="3:45" s="120" customFormat="1" x14ac:dyDescent="0.3">
      <c r="C429" s="194"/>
      <c r="D429" s="194"/>
      <c r="E429" s="194"/>
      <c r="F429" s="194"/>
      <c r="G429" s="194"/>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row>
    <row r="430" spans="3:45" s="120" customFormat="1" x14ac:dyDescent="0.3">
      <c r="C430" s="194"/>
      <c r="D430" s="194"/>
      <c r="E430" s="194"/>
      <c r="F430" s="194"/>
      <c r="G430" s="194"/>
      <c r="H430" s="169"/>
      <c r="I430" s="169"/>
      <c r="J430" s="169"/>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c r="AI430" s="169"/>
      <c r="AJ430" s="169"/>
      <c r="AK430" s="169"/>
      <c r="AL430" s="169"/>
      <c r="AM430" s="169"/>
      <c r="AN430" s="169"/>
      <c r="AO430" s="169"/>
      <c r="AP430" s="169"/>
      <c r="AQ430" s="169"/>
      <c r="AR430" s="169"/>
      <c r="AS430" s="169"/>
    </row>
    <row r="431" spans="3:45" s="120" customFormat="1" x14ac:dyDescent="0.3">
      <c r="C431" s="194"/>
      <c r="D431" s="194"/>
      <c r="E431" s="194"/>
      <c r="F431" s="194"/>
      <c r="G431" s="194"/>
      <c r="H431" s="169"/>
      <c r="I431" s="169"/>
      <c r="J431" s="169"/>
      <c r="K431" s="169"/>
      <c r="L431" s="169"/>
      <c r="M431" s="169"/>
      <c r="N431" s="169"/>
      <c r="O431" s="169"/>
      <c r="P431" s="169"/>
      <c r="Q431" s="169"/>
      <c r="R431" s="169"/>
      <c r="S431" s="169"/>
      <c r="T431" s="169"/>
      <c r="U431" s="169"/>
      <c r="V431" s="169"/>
      <c r="W431" s="169"/>
      <c r="X431" s="169"/>
      <c r="Y431" s="169"/>
      <c r="Z431" s="169"/>
      <c r="AA431" s="169"/>
      <c r="AB431" s="169"/>
      <c r="AC431" s="169"/>
      <c r="AD431" s="169"/>
      <c r="AE431" s="169"/>
      <c r="AF431" s="169"/>
      <c r="AG431" s="169"/>
      <c r="AH431" s="169"/>
      <c r="AI431" s="169"/>
      <c r="AJ431" s="169"/>
      <c r="AK431" s="169"/>
      <c r="AL431" s="169"/>
      <c r="AM431" s="169"/>
      <c r="AN431" s="169"/>
      <c r="AO431" s="169"/>
      <c r="AP431" s="169"/>
      <c r="AQ431" s="169"/>
      <c r="AR431" s="169"/>
      <c r="AS431" s="169"/>
    </row>
    <row r="432" spans="3:45" s="120" customFormat="1" x14ac:dyDescent="0.3">
      <c r="C432" s="194"/>
      <c r="D432" s="194"/>
      <c r="E432" s="194"/>
      <c r="F432" s="194"/>
      <c r="G432" s="194"/>
      <c r="H432" s="169"/>
      <c r="I432" s="169"/>
      <c r="J432" s="169"/>
      <c r="K432" s="169"/>
      <c r="L432" s="169"/>
      <c r="M432" s="169"/>
      <c r="N432" s="169"/>
      <c r="O432" s="169"/>
      <c r="P432" s="169"/>
      <c r="Q432" s="169"/>
      <c r="R432" s="169"/>
      <c r="S432" s="169"/>
      <c r="T432" s="169"/>
      <c r="U432" s="169"/>
      <c r="V432" s="169"/>
      <c r="W432" s="169"/>
      <c r="X432" s="169"/>
      <c r="Y432" s="169"/>
      <c r="Z432" s="169"/>
      <c r="AA432" s="169"/>
      <c r="AB432" s="169"/>
      <c r="AC432" s="169"/>
      <c r="AD432" s="169"/>
      <c r="AE432" s="169"/>
      <c r="AF432" s="169"/>
      <c r="AG432" s="169"/>
      <c r="AH432" s="169"/>
      <c r="AI432" s="169"/>
      <c r="AJ432" s="169"/>
      <c r="AK432" s="169"/>
      <c r="AL432" s="169"/>
      <c r="AM432" s="169"/>
      <c r="AN432" s="169"/>
      <c r="AO432" s="169"/>
      <c r="AP432" s="169"/>
      <c r="AQ432" s="169"/>
      <c r="AR432" s="169"/>
      <c r="AS432" s="169"/>
    </row>
    <row r="433" spans="3:45" s="120" customFormat="1" x14ac:dyDescent="0.3">
      <c r="C433" s="194"/>
      <c r="D433" s="194"/>
      <c r="E433" s="194"/>
      <c r="F433" s="194"/>
      <c r="G433" s="194"/>
      <c r="H433" s="169"/>
      <c r="I433" s="169"/>
      <c r="J433" s="169"/>
      <c r="K433" s="169"/>
      <c r="L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c r="AI433" s="169"/>
      <c r="AJ433" s="169"/>
      <c r="AK433" s="169"/>
      <c r="AL433" s="169"/>
      <c r="AM433" s="169"/>
      <c r="AN433" s="169"/>
      <c r="AO433" s="169"/>
      <c r="AP433" s="169"/>
      <c r="AQ433" s="169"/>
      <c r="AR433" s="169"/>
      <c r="AS433" s="169"/>
    </row>
    <row r="434" spans="3:45" s="120" customFormat="1" x14ac:dyDescent="0.3">
      <c r="C434" s="194"/>
      <c r="D434" s="194"/>
      <c r="E434" s="194"/>
      <c r="F434" s="194"/>
      <c r="G434" s="194"/>
      <c r="H434" s="169"/>
      <c r="I434" s="169"/>
      <c r="J434" s="169"/>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c r="AI434" s="169"/>
      <c r="AJ434" s="169"/>
      <c r="AK434" s="169"/>
      <c r="AL434" s="169"/>
      <c r="AM434" s="169"/>
      <c r="AN434" s="169"/>
      <c r="AO434" s="169"/>
      <c r="AP434" s="169"/>
      <c r="AQ434" s="169"/>
      <c r="AR434" s="169"/>
      <c r="AS434" s="169"/>
    </row>
    <row r="435" spans="3:45" s="120" customFormat="1" x14ac:dyDescent="0.3">
      <c r="C435" s="194"/>
      <c r="D435" s="194"/>
      <c r="E435" s="194"/>
      <c r="F435" s="194"/>
      <c r="G435" s="194"/>
      <c r="H435" s="169"/>
      <c r="I435" s="169"/>
      <c r="J435" s="169"/>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c r="AI435" s="169"/>
      <c r="AJ435" s="169"/>
      <c r="AK435" s="169"/>
      <c r="AL435" s="169"/>
      <c r="AM435" s="169"/>
      <c r="AN435" s="169"/>
      <c r="AO435" s="169"/>
      <c r="AP435" s="169"/>
      <c r="AQ435" s="169"/>
      <c r="AR435" s="169"/>
      <c r="AS435" s="169"/>
    </row>
    <row r="436" spans="3:45" s="120" customFormat="1" x14ac:dyDescent="0.3">
      <c r="C436" s="194"/>
      <c r="D436" s="194"/>
      <c r="E436" s="194"/>
      <c r="F436" s="194"/>
      <c r="G436" s="194"/>
      <c r="H436" s="169"/>
      <c r="I436" s="169"/>
      <c r="J436" s="169"/>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c r="AI436" s="169"/>
      <c r="AJ436" s="169"/>
      <c r="AK436" s="169"/>
      <c r="AL436" s="169"/>
      <c r="AM436" s="169"/>
      <c r="AN436" s="169"/>
      <c r="AO436" s="169"/>
      <c r="AP436" s="169"/>
      <c r="AQ436" s="169"/>
      <c r="AR436" s="169"/>
      <c r="AS436" s="169"/>
    </row>
    <row r="437" spans="3:45" s="120" customFormat="1" x14ac:dyDescent="0.3">
      <c r="C437" s="194"/>
      <c r="D437" s="194"/>
      <c r="E437" s="194"/>
      <c r="F437" s="194"/>
      <c r="G437" s="194"/>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c r="AJ437" s="169"/>
      <c r="AK437" s="169"/>
      <c r="AL437" s="169"/>
      <c r="AM437" s="169"/>
      <c r="AN437" s="169"/>
      <c r="AO437" s="169"/>
      <c r="AP437" s="169"/>
      <c r="AQ437" s="169"/>
      <c r="AR437" s="169"/>
      <c r="AS437" s="169"/>
    </row>
    <row r="438" spans="3:45" s="120" customFormat="1" x14ac:dyDescent="0.3">
      <c r="C438" s="194"/>
      <c r="D438" s="194"/>
      <c r="E438" s="194"/>
      <c r="F438" s="194"/>
      <c r="G438" s="194"/>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c r="AK438" s="169"/>
      <c r="AL438" s="169"/>
      <c r="AM438" s="169"/>
      <c r="AN438" s="169"/>
      <c r="AO438" s="169"/>
      <c r="AP438" s="169"/>
      <c r="AQ438" s="169"/>
      <c r="AR438" s="169"/>
      <c r="AS438" s="169"/>
    </row>
    <row r="439" spans="3:45" s="120" customFormat="1" x14ac:dyDescent="0.3">
      <c r="C439" s="194"/>
      <c r="D439" s="194"/>
      <c r="E439" s="194"/>
      <c r="F439" s="194"/>
      <c r="G439" s="194"/>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c r="AF439" s="169"/>
      <c r="AG439" s="169"/>
      <c r="AH439" s="169"/>
      <c r="AI439" s="169"/>
      <c r="AJ439" s="169"/>
      <c r="AK439" s="169"/>
      <c r="AL439" s="169"/>
      <c r="AM439" s="169"/>
      <c r="AN439" s="169"/>
      <c r="AO439" s="169"/>
      <c r="AP439" s="169"/>
      <c r="AQ439" s="169"/>
      <c r="AR439" s="169"/>
      <c r="AS439" s="169"/>
    </row>
    <row r="440" spans="3:45" s="120" customFormat="1" x14ac:dyDescent="0.3">
      <c r="C440" s="194"/>
      <c r="D440" s="194"/>
      <c r="E440" s="194"/>
      <c r="F440" s="194"/>
      <c r="G440" s="194"/>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c r="AF440" s="169"/>
      <c r="AG440" s="169"/>
      <c r="AH440" s="169"/>
      <c r="AI440" s="169"/>
      <c r="AJ440" s="169"/>
      <c r="AK440" s="169"/>
      <c r="AL440" s="169"/>
      <c r="AM440" s="169"/>
      <c r="AN440" s="169"/>
      <c r="AO440" s="169"/>
      <c r="AP440" s="169"/>
      <c r="AQ440" s="169"/>
      <c r="AR440" s="169"/>
      <c r="AS440" s="169"/>
    </row>
    <row r="441" spans="3:45" s="120" customFormat="1" x14ac:dyDescent="0.3">
      <c r="C441" s="194"/>
      <c r="D441" s="194"/>
      <c r="E441" s="194"/>
      <c r="F441" s="194"/>
      <c r="G441" s="194"/>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c r="AF441" s="169"/>
      <c r="AG441" s="169"/>
      <c r="AH441" s="169"/>
      <c r="AI441" s="169"/>
      <c r="AJ441" s="169"/>
      <c r="AK441" s="169"/>
      <c r="AL441" s="169"/>
      <c r="AM441" s="169"/>
      <c r="AN441" s="169"/>
      <c r="AO441" s="169"/>
      <c r="AP441" s="169"/>
      <c r="AQ441" s="169"/>
      <c r="AR441" s="169"/>
      <c r="AS441" s="169"/>
    </row>
    <row r="442" spans="3:45" s="120" customFormat="1" x14ac:dyDescent="0.3">
      <c r="C442" s="194"/>
      <c r="D442" s="194"/>
      <c r="E442" s="194"/>
      <c r="F442" s="194"/>
      <c r="G442" s="194"/>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c r="AF442" s="169"/>
      <c r="AG442" s="169"/>
      <c r="AH442" s="169"/>
      <c r="AI442" s="169"/>
      <c r="AJ442" s="169"/>
      <c r="AK442" s="169"/>
      <c r="AL442" s="169"/>
      <c r="AM442" s="169"/>
      <c r="AN442" s="169"/>
      <c r="AO442" s="169"/>
      <c r="AP442" s="169"/>
      <c r="AQ442" s="169"/>
      <c r="AR442" s="169"/>
      <c r="AS442" s="169"/>
    </row>
    <row r="443" spans="3:45" s="120" customFormat="1" x14ac:dyDescent="0.3">
      <c r="C443" s="194"/>
      <c r="D443" s="194"/>
      <c r="E443" s="194"/>
      <c r="F443" s="194"/>
      <c r="G443" s="194"/>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c r="AJ443" s="169"/>
      <c r="AK443" s="169"/>
      <c r="AL443" s="169"/>
      <c r="AM443" s="169"/>
      <c r="AN443" s="169"/>
      <c r="AO443" s="169"/>
      <c r="AP443" s="169"/>
      <c r="AQ443" s="169"/>
      <c r="AR443" s="169"/>
      <c r="AS443" s="169"/>
    </row>
    <row r="444" spans="3:45" s="120" customFormat="1" x14ac:dyDescent="0.3">
      <c r="C444" s="194"/>
      <c r="D444" s="194"/>
      <c r="E444" s="194"/>
      <c r="F444" s="194"/>
      <c r="G444" s="194"/>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c r="AJ444" s="169"/>
      <c r="AK444" s="169"/>
      <c r="AL444" s="169"/>
      <c r="AM444" s="169"/>
      <c r="AN444" s="169"/>
      <c r="AO444" s="169"/>
      <c r="AP444" s="169"/>
      <c r="AQ444" s="169"/>
      <c r="AR444" s="169"/>
      <c r="AS444" s="169"/>
    </row>
    <row r="445" spans="3:45" s="120" customFormat="1" x14ac:dyDescent="0.3">
      <c r="C445" s="194"/>
      <c r="D445" s="194"/>
      <c r="E445" s="194"/>
      <c r="F445" s="194"/>
      <c r="G445" s="194"/>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c r="AF445" s="169"/>
      <c r="AG445" s="169"/>
      <c r="AH445" s="169"/>
      <c r="AI445" s="169"/>
      <c r="AJ445" s="169"/>
      <c r="AK445" s="169"/>
      <c r="AL445" s="169"/>
      <c r="AM445" s="169"/>
      <c r="AN445" s="169"/>
      <c r="AO445" s="169"/>
      <c r="AP445" s="169"/>
      <c r="AQ445" s="169"/>
      <c r="AR445" s="169"/>
      <c r="AS445" s="169"/>
    </row>
    <row r="446" spans="3:45" s="120" customFormat="1" x14ac:dyDescent="0.3">
      <c r="C446" s="194"/>
      <c r="D446" s="194"/>
      <c r="E446" s="194"/>
      <c r="F446" s="194"/>
      <c r="G446" s="194"/>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c r="AF446" s="169"/>
      <c r="AG446" s="169"/>
      <c r="AH446" s="169"/>
      <c r="AI446" s="169"/>
      <c r="AJ446" s="169"/>
      <c r="AK446" s="169"/>
      <c r="AL446" s="169"/>
      <c r="AM446" s="169"/>
      <c r="AN446" s="169"/>
      <c r="AO446" s="169"/>
      <c r="AP446" s="169"/>
      <c r="AQ446" s="169"/>
      <c r="AR446" s="169"/>
      <c r="AS446" s="169"/>
    </row>
    <row r="447" spans="3:45" s="120" customFormat="1" x14ac:dyDescent="0.3">
      <c r="C447" s="194"/>
      <c r="D447" s="194"/>
      <c r="E447" s="194"/>
      <c r="F447" s="194"/>
      <c r="G447" s="194"/>
      <c r="H447" s="169"/>
      <c r="I447" s="169"/>
      <c r="J447" s="169"/>
      <c r="K447" s="169"/>
      <c r="L447" s="169"/>
      <c r="M447" s="169"/>
      <c r="N447" s="169"/>
      <c r="O447" s="169"/>
      <c r="P447" s="169"/>
      <c r="Q447" s="169"/>
      <c r="R447" s="169"/>
      <c r="S447" s="169"/>
      <c r="T447" s="169"/>
      <c r="U447" s="169"/>
      <c r="V447" s="169"/>
      <c r="W447" s="169"/>
      <c r="X447" s="169"/>
      <c r="Y447" s="169"/>
      <c r="Z447" s="169"/>
      <c r="AA447" s="169"/>
      <c r="AB447" s="169"/>
      <c r="AC447" s="169"/>
      <c r="AD447" s="169"/>
      <c r="AE447" s="169"/>
      <c r="AF447" s="169"/>
      <c r="AG447" s="169"/>
      <c r="AH447" s="169"/>
      <c r="AI447" s="169"/>
      <c r="AJ447" s="169"/>
      <c r="AK447" s="169"/>
      <c r="AL447" s="169"/>
      <c r="AM447" s="169"/>
      <c r="AN447" s="169"/>
      <c r="AO447" s="169"/>
      <c r="AP447" s="169"/>
      <c r="AQ447" s="169"/>
      <c r="AR447" s="169"/>
      <c r="AS447" s="169"/>
    </row>
    <row r="448" spans="3:45" s="120" customFormat="1" x14ac:dyDescent="0.3">
      <c r="C448" s="194"/>
      <c r="D448" s="194"/>
      <c r="E448" s="194"/>
      <c r="F448" s="194"/>
      <c r="G448" s="194"/>
      <c r="H448" s="169"/>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c r="AF448" s="169"/>
      <c r="AG448" s="169"/>
      <c r="AH448" s="169"/>
      <c r="AI448" s="169"/>
      <c r="AJ448" s="169"/>
      <c r="AK448" s="169"/>
      <c r="AL448" s="169"/>
      <c r="AM448" s="169"/>
      <c r="AN448" s="169"/>
      <c r="AO448" s="169"/>
      <c r="AP448" s="169"/>
      <c r="AQ448" s="169"/>
      <c r="AR448" s="169"/>
      <c r="AS448" s="169"/>
    </row>
    <row r="449" spans="3:45" s="120" customFormat="1" x14ac:dyDescent="0.3">
      <c r="C449" s="194"/>
      <c r="D449" s="194"/>
      <c r="E449" s="194"/>
      <c r="F449" s="194"/>
      <c r="G449" s="194"/>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c r="AF449" s="169"/>
      <c r="AG449" s="169"/>
      <c r="AH449" s="169"/>
      <c r="AI449" s="169"/>
      <c r="AJ449" s="169"/>
      <c r="AK449" s="169"/>
      <c r="AL449" s="169"/>
      <c r="AM449" s="169"/>
      <c r="AN449" s="169"/>
      <c r="AO449" s="169"/>
      <c r="AP449" s="169"/>
      <c r="AQ449" s="169"/>
      <c r="AR449" s="169"/>
      <c r="AS449" s="169"/>
    </row>
    <row r="450" spans="3:45" s="120" customFormat="1" x14ac:dyDescent="0.3">
      <c r="C450" s="194"/>
      <c r="D450" s="194"/>
      <c r="E450" s="194"/>
      <c r="F450" s="194"/>
      <c r="G450" s="194"/>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c r="AF450" s="169"/>
      <c r="AG450" s="169"/>
      <c r="AH450" s="169"/>
      <c r="AI450" s="169"/>
      <c r="AJ450" s="169"/>
      <c r="AK450" s="169"/>
      <c r="AL450" s="169"/>
      <c r="AM450" s="169"/>
      <c r="AN450" s="169"/>
      <c r="AO450" s="169"/>
      <c r="AP450" s="169"/>
      <c r="AQ450" s="169"/>
      <c r="AR450" s="169"/>
      <c r="AS450" s="169"/>
    </row>
    <row r="451" spans="3:45" s="120" customFormat="1" x14ac:dyDescent="0.3">
      <c r="C451" s="194"/>
      <c r="D451" s="194"/>
      <c r="E451" s="194"/>
      <c r="F451" s="194"/>
      <c r="G451" s="194"/>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c r="AF451" s="169"/>
      <c r="AG451" s="169"/>
      <c r="AH451" s="169"/>
      <c r="AI451" s="169"/>
      <c r="AJ451" s="169"/>
      <c r="AK451" s="169"/>
      <c r="AL451" s="169"/>
      <c r="AM451" s="169"/>
      <c r="AN451" s="169"/>
      <c r="AO451" s="169"/>
      <c r="AP451" s="169"/>
      <c r="AQ451" s="169"/>
      <c r="AR451" s="169"/>
      <c r="AS451" s="169"/>
    </row>
    <row r="452" spans="3:45" s="120" customFormat="1" x14ac:dyDescent="0.3">
      <c r="C452" s="194"/>
      <c r="D452" s="194"/>
      <c r="E452" s="194"/>
      <c r="F452" s="194"/>
      <c r="G452" s="194"/>
      <c r="H452" s="169"/>
      <c r="I452" s="169"/>
      <c r="J452" s="169"/>
      <c r="K452" s="169"/>
      <c r="L452" s="169"/>
      <c r="M452" s="169"/>
      <c r="N452" s="169"/>
      <c r="O452" s="169"/>
      <c r="P452" s="169"/>
      <c r="Q452" s="169"/>
      <c r="R452" s="169"/>
      <c r="S452" s="169"/>
      <c r="T452" s="169"/>
      <c r="U452" s="169"/>
      <c r="V452" s="169"/>
      <c r="W452" s="169"/>
      <c r="X452" s="169"/>
      <c r="Y452" s="169"/>
      <c r="Z452" s="169"/>
      <c r="AA452" s="169"/>
      <c r="AB452" s="169"/>
      <c r="AC452" s="169"/>
      <c r="AD452" s="169"/>
      <c r="AE452" s="169"/>
      <c r="AF452" s="169"/>
      <c r="AG452" s="169"/>
      <c r="AH452" s="169"/>
      <c r="AI452" s="169"/>
      <c r="AJ452" s="169"/>
      <c r="AK452" s="169"/>
      <c r="AL452" s="169"/>
      <c r="AM452" s="169"/>
      <c r="AN452" s="169"/>
      <c r="AO452" s="169"/>
      <c r="AP452" s="169"/>
      <c r="AQ452" s="169"/>
      <c r="AR452" s="169"/>
      <c r="AS452" s="169"/>
    </row>
    <row r="453" spans="3:45" s="120" customFormat="1" x14ac:dyDescent="0.3">
      <c r="C453" s="194"/>
      <c r="D453" s="194"/>
      <c r="E453" s="194"/>
      <c r="F453" s="194"/>
      <c r="G453" s="194"/>
      <c r="H453" s="169"/>
      <c r="I453" s="169"/>
      <c r="J453" s="169"/>
      <c r="K453" s="169"/>
      <c r="L453" s="169"/>
      <c r="M453" s="169"/>
      <c r="N453" s="169"/>
      <c r="O453" s="169"/>
      <c r="P453" s="169"/>
      <c r="Q453" s="169"/>
      <c r="R453" s="169"/>
      <c r="S453" s="169"/>
      <c r="T453" s="169"/>
      <c r="U453" s="169"/>
      <c r="V453" s="169"/>
      <c r="W453" s="169"/>
      <c r="X453" s="169"/>
      <c r="Y453" s="169"/>
      <c r="Z453" s="169"/>
      <c r="AA453" s="169"/>
      <c r="AB453" s="169"/>
      <c r="AC453" s="169"/>
      <c r="AD453" s="169"/>
      <c r="AE453" s="169"/>
      <c r="AF453" s="169"/>
      <c r="AG453" s="169"/>
      <c r="AH453" s="169"/>
      <c r="AI453" s="169"/>
      <c r="AJ453" s="169"/>
      <c r="AK453" s="169"/>
      <c r="AL453" s="169"/>
      <c r="AM453" s="169"/>
      <c r="AN453" s="169"/>
      <c r="AO453" s="169"/>
      <c r="AP453" s="169"/>
      <c r="AQ453" s="169"/>
      <c r="AR453" s="169"/>
      <c r="AS453" s="169"/>
    </row>
    <row r="454" spans="3:45" s="120" customFormat="1" x14ac:dyDescent="0.3">
      <c r="C454" s="194"/>
      <c r="D454" s="194"/>
      <c r="E454" s="194"/>
      <c r="F454" s="194"/>
      <c r="G454" s="194"/>
      <c r="H454" s="169"/>
      <c r="I454" s="169"/>
      <c r="J454" s="169"/>
      <c r="K454" s="169"/>
      <c r="L454" s="169"/>
      <c r="M454" s="169"/>
      <c r="N454" s="169"/>
      <c r="O454" s="169"/>
      <c r="P454" s="169"/>
      <c r="Q454" s="169"/>
      <c r="R454" s="169"/>
      <c r="S454" s="169"/>
      <c r="T454" s="169"/>
      <c r="U454" s="169"/>
      <c r="V454" s="169"/>
      <c r="W454" s="169"/>
      <c r="X454" s="169"/>
      <c r="Y454" s="169"/>
      <c r="Z454" s="169"/>
      <c r="AA454" s="169"/>
      <c r="AB454" s="169"/>
      <c r="AC454" s="169"/>
      <c r="AD454" s="169"/>
      <c r="AE454" s="169"/>
      <c r="AF454" s="169"/>
      <c r="AG454" s="169"/>
      <c r="AH454" s="169"/>
      <c r="AI454" s="169"/>
      <c r="AJ454" s="169"/>
      <c r="AK454" s="169"/>
      <c r="AL454" s="169"/>
      <c r="AM454" s="169"/>
      <c r="AN454" s="169"/>
      <c r="AO454" s="169"/>
      <c r="AP454" s="169"/>
      <c r="AQ454" s="169"/>
      <c r="AR454" s="169"/>
      <c r="AS454" s="169"/>
    </row>
    <row r="455" spans="3:45" s="120" customFormat="1" x14ac:dyDescent="0.3">
      <c r="C455" s="194"/>
      <c r="D455" s="194"/>
      <c r="E455" s="194"/>
      <c r="F455" s="194"/>
      <c r="G455" s="194"/>
      <c r="H455" s="169"/>
      <c r="I455" s="169"/>
      <c r="J455" s="169"/>
      <c r="K455" s="169"/>
      <c r="L455" s="169"/>
      <c r="M455" s="169"/>
      <c r="N455" s="169"/>
      <c r="O455" s="169"/>
      <c r="P455" s="169"/>
      <c r="Q455" s="169"/>
      <c r="R455" s="169"/>
      <c r="S455" s="169"/>
      <c r="T455" s="169"/>
      <c r="U455" s="169"/>
      <c r="V455" s="169"/>
      <c r="W455" s="169"/>
      <c r="X455" s="169"/>
      <c r="Y455" s="169"/>
      <c r="Z455" s="169"/>
      <c r="AA455" s="169"/>
      <c r="AB455" s="169"/>
      <c r="AC455" s="169"/>
      <c r="AD455" s="169"/>
      <c r="AE455" s="169"/>
      <c r="AF455" s="169"/>
      <c r="AG455" s="169"/>
      <c r="AH455" s="169"/>
      <c r="AI455" s="169"/>
      <c r="AJ455" s="169"/>
      <c r="AK455" s="169"/>
      <c r="AL455" s="169"/>
      <c r="AM455" s="169"/>
      <c r="AN455" s="169"/>
      <c r="AO455" s="169"/>
      <c r="AP455" s="169"/>
      <c r="AQ455" s="169"/>
      <c r="AR455" s="169"/>
      <c r="AS455" s="169"/>
    </row>
    <row r="456" spans="3:45" s="120" customFormat="1" x14ac:dyDescent="0.3">
      <c r="C456" s="194"/>
      <c r="D456" s="194"/>
      <c r="E456" s="194"/>
      <c r="F456" s="194"/>
      <c r="G456" s="194"/>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c r="AF456" s="169"/>
      <c r="AG456" s="169"/>
      <c r="AH456" s="169"/>
      <c r="AI456" s="169"/>
      <c r="AJ456" s="169"/>
      <c r="AK456" s="169"/>
      <c r="AL456" s="169"/>
      <c r="AM456" s="169"/>
      <c r="AN456" s="169"/>
      <c r="AO456" s="169"/>
      <c r="AP456" s="169"/>
      <c r="AQ456" s="169"/>
      <c r="AR456" s="169"/>
      <c r="AS456" s="169"/>
    </row>
    <row r="457" spans="3:45" s="120" customFormat="1" x14ac:dyDescent="0.3">
      <c r="C457" s="194"/>
      <c r="D457" s="194"/>
      <c r="E457" s="194"/>
      <c r="F457" s="194"/>
      <c r="G457" s="194"/>
      <c r="H457" s="169"/>
      <c r="I457" s="169"/>
      <c r="J457" s="169"/>
      <c r="K457" s="169"/>
      <c r="L457" s="169"/>
      <c r="M457" s="169"/>
      <c r="N457" s="169"/>
      <c r="O457" s="169"/>
      <c r="P457" s="169"/>
      <c r="Q457" s="169"/>
      <c r="R457" s="169"/>
      <c r="S457" s="169"/>
      <c r="T457" s="169"/>
      <c r="U457" s="169"/>
      <c r="V457" s="169"/>
      <c r="W457" s="169"/>
      <c r="X457" s="169"/>
      <c r="Y457" s="169"/>
      <c r="Z457" s="169"/>
      <c r="AA457" s="169"/>
      <c r="AB457" s="169"/>
      <c r="AC457" s="169"/>
      <c r="AD457" s="169"/>
      <c r="AE457" s="169"/>
      <c r="AF457" s="169"/>
      <c r="AG457" s="169"/>
      <c r="AH457" s="169"/>
      <c r="AI457" s="169"/>
      <c r="AJ457" s="169"/>
      <c r="AK457" s="169"/>
      <c r="AL457" s="169"/>
      <c r="AM457" s="169"/>
      <c r="AN457" s="169"/>
      <c r="AO457" s="169"/>
      <c r="AP457" s="169"/>
      <c r="AQ457" s="169"/>
      <c r="AR457" s="169"/>
      <c r="AS457" s="169"/>
    </row>
    <row r="458" spans="3:45" s="120" customFormat="1" x14ac:dyDescent="0.3">
      <c r="C458" s="194"/>
      <c r="D458" s="194"/>
      <c r="E458" s="194"/>
      <c r="F458" s="194"/>
      <c r="G458" s="194"/>
      <c r="H458" s="169"/>
      <c r="I458" s="169"/>
      <c r="J458" s="169"/>
      <c r="K458" s="169"/>
      <c r="L458" s="169"/>
      <c r="M458" s="169"/>
      <c r="N458" s="169"/>
      <c r="O458" s="169"/>
      <c r="P458" s="169"/>
      <c r="Q458" s="169"/>
      <c r="R458" s="169"/>
      <c r="S458" s="169"/>
      <c r="T458" s="169"/>
      <c r="U458" s="169"/>
      <c r="V458" s="169"/>
      <c r="W458" s="169"/>
      <c r="X458" s="169"/>
      <c r="Y458" s="169"/>
      <c r="Z458" s="169"/>
      <c r="AA458" s="169"/>
      <c r="AB458" s="169"/>
      <c r="AC458" s="169"/>
      <c r="AD458" s="169"/>
      <c r="AE458" s="169"/>
      <c r="AF458" s="169"/>
      <c r="AG458" s="169"/>
      <c r="AH458" s="169"/>
      <c r="AI458" s="169"/>
      <c r="AJ458" s="169"/>
      <c r="AK458" s="169"/>
      <c r="AL458" s="169"/>
      <c r="AM458" s="169"/>
      <c r="AN458" s="169"/>
      <c r="AO458" s="169"/>
      <c r="AP458" s="169"/>
      <c r="AQ458" s="169"/>
      <c r="AR458" s="169"/>
      <c r="AS458" s="169"/>
    </row>
  </sheetData>
  <mergeCells count="5">
    <mergeCell ref="A2:B4"/>
    <mergeCell ref="A5:A24"/>
    <mergeCell ref="A25:A39"/>
    <mergeCell ref="B44:G44"/>
    <mergeCell ref="B45:G47"/>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A61"/>
  <sheetViews>
    <sheetView workbookViewId="0">
      <selection activeCell="H1" sqref="H1:H1048576"/>
    </sheetView>
  </sheetViews>
  <sheetFormatPr defaultColWidth="8.75" defaultRowHeight="18" outlineLevelRow="1" x14ac:dyDescent="0.4"/>
  <cols>
    <col min="1" max="1" width="11.75" style="149" customWidth="1"/>
    <col min="2" max="2" width="19.9375" style="293" customWidth="1"/>
    <col min="3" max="5" width="13" style="149" customWidth="1"/>
    <col min="6" max="6" width="11.75" style="149" customWidth="1"/>
    <col min="7" max="7" width="12.375" style="149" customWidth="1"/>
    <col min="8" max="14" width="8.75" style="149" customWidth="1"/>
    <col min="15" max="15" width="10.8125" style="166" bestFit="1" customWidth="1"/>
    <col min="16" max="16" width="9.75" style="147" customWidth="1"/>
    <col min="17" max="17" width="17.9375" style="147" customWidth="1"/>
    <col min="18" max="22" width="13.25" style="147" customWidth="1"/>
    <col min="23" max="77" width="8.75" style="147" customWidth="1"/>
    <col min="78" max="209" width="8.75" style="148" customWidth="1"/>
    <col min="210" max="16384" width="8.75" style="149"/>
  </cols>
  <sheetData>
    <row r="1" spans="1:209" ht="19.5" customHeight="1" x14ac:dyDescent="0.35">
      <c r="A1" s="325" t="s">
        <v>145</v>
      </c>
      <c r="B1" s="326"/>
      <c r="C1" s="145" t="s">
        <v>18</v>
      </c>
      <c r="D1" s="145" t="s">
        <v>18</v>
      </c>
      <c r="E1" s="145" t="s">
        <v>18</v>
      </c>
      <c r="F1" s="145" t="s">
        <v>18</v>
      </c>
      <c r="G1" s="145" t="s">
        <v>18</v>
      </c>
      <c r="H1" s="146"/>
      <c r="I1" s="146"/>
      <c r="J1" s="146"/>
      <c r="K1" s="146"/>
      <c r="L1" s="146"/>
      <c r="M1" s="146"/>
      <c r="N1" s="146"/>
      <c r="O1" s="146"/>
      <c r="P1" s="146"/>
      <c r="Q1" s="146"/>
      <c r="R1" s="146"/>
      <c r="S1" s="146"/>
      <c r="T1" s="146"/>
      <c r="U1" s="146"/>
      <c r="V1" s="146"/>
    </row>
    <row r="2" spans="1:209" s="110" customFormat="1" ht="18.75" customHeight="1" x14ac:dyDescent="0.3">
      <c r="A2" s="327"/>
      <c r="B2" s="312"/>
      <c r="C2" s="150" t="s">
        <v>43</v>
      </c>
      <c r="D2" s="150" t="s">
        <v>117</v>
      </c>
      <c r="E2" s="150" t="s">
        <v>118</v>
      </c>
      <c r="F2" s="150" t="s">
        <v>119</v>
      </c>
      <c r="G2" s="150" t="s">
        <v>120</v>
      </c>
      <c r="H2" s="137"/>
      <c r="I2" s="137"/>
      <c r="J2" s="137"/>
      <c r="K2" s="137"/>
      <c r="L2" s="137"/>
      <c r="M2" s="137"/>
      <c r="N2" s="137"/>
      <c r="O2" s="137"/>
      <c r="P2" s="137"/>
      <c r="Q2" s="137"/>
      <c r="R2" s="151"/>
      <c r="S2" s="137"/>
      <c r="T2" s="137"/>
      <c r="U2" s="137"/>
      <c r="V2" s="137"/>
      <c r="W2" s="137"/>
      <c r="X2" s="137"/>
      <c r="Y2" s="137"/>
      <c r="Z2" s="137"/>
      <c r="AA2" s="137"/>
      <c r="AB2" s="137"/>
      <c r="AC2" s="137"/>
      <c r="AD2" s="137"/>
      <c r="AE2" s="152"/>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row>
    <row r="3" spans="1:209" s="110" customFormat="1" ht="12.75" customHeight="1" x14ac:dyDescent="0.3">
      <c r="A3" s="153" t="s">
        <v>153</v>
      </c>
      <c r="B3" s="296" t="s">
        <v>154</v>
      </c>
      <c r="C3" s="154"/>
      <c r="D3" s="154"/>
      <c r="E3" s="154"/>
      <c r="F3" s="154"/>
      <c r="G3" s="154"/>
      <c r="H3" s="151"/>
      <c r="I3" s="151"/>
      <c r="J3" s="151"/>
      <c r="K3" s="152"/>
      <c r="L3" s="155"/>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row>
    <row r="4" spans="1:209" ht="16.5" customHeight="1" x14ac:dyDescent="0.35">
      <c r="A4" s="110" t="s">
        <v>65</v>
      </c>
      <c r="B4" s="287" t="s">
        <v>122</v>
      </c>
      <c r="C4" s="227">
        <v>870550</v>
      </c>
      <c r="D4" s="228">
        <v>941899</v>
      </c>
      <c r="E4" s="228">
        <v>1020799</v>
      </c>
      <c r="F4" s="228">
        <v>1111015</v>
      </c>
      <c r="G4" s="228">
        <v>1130290</v>
      </c>
      <c r="H4" s="147"/>
      <c r="I4" s="147"/>
      <c r="J4" s="147"/>
      <c r="K4" s="147"/>
      <c r="L4" s="147"/>
      <c r="M4" s="147"/>
      <c r="N4" s="147"/>
      <c r="O4" s="147"/>
      <c r="BF4" s="148"/>
      <c r="BG4" s="148"/>
      <c r="BH4" s="148"/>
      <c r="BI4" s="148"/>
      <c r="BJ4" s="148"/>
      <c r="BK4" s="148"/>
      <c r="BL4" s="148"/>
      <c r="BM4" s="148"/>
      <c r="BN4" s="148"/>
      <c r="BO4" s="148"/>
      <c r="BP4" s="148"/>
      <c r="BQ4" s="148"/>
      <c r="BR4" s="148"/>
      <c r="BS4" s="148"/>
      <c r="BT4" s="148"/>
      <c r="BU4" s="148"/>
      <c r="BV4" s="148"/>
      <c r="BW4" s="148"/>
      <c r="BX4" s="148"/>
      <c r="BY4" s="148"/>
      <c r="GH4" s="149"/>
      <c r="GI4" s="149"/>
      <c r="GJ4" s="149"/>
      <c r="GK4" s="149"/>
      <c r="GL4" s="149"/>
      <c r="GM4" s="149"/>
      <c r="GN4" s="149"/>
      <c r="GO4" s="149"/>
      <c r="GP4" s="149"/>
      <c r="GQ4" s="149"/>
      <c r="GR4" s="149"/>
      <c r="GS4" s="149"/>
      <c r="GT4" s="149"/>
      <c r="GU4" s="149"/>
      <c r="GV4" s="149"/>
      <c r="GW4" s="149"/>
      <c r="GX4" s="149"/>
      <c r="GY4" s="149"/>
      <c r="GZ4" s="149"/>
      <c r="HA4" s="149"/>
    </row>
    <row r="5" spans="1:209" ht="16.5" hidden="1" customHeight="1" outlineLevel="1" x14ac:dyDescent="0.35">
      <c r="A5" s="110"/>
      <c r="B5" s="287" t="s">
        <v>123</v>
      </c>
      <c r="C5" s="227">
        <v>0</v>
      </c>
      <c r="D5" s="228">
        <v>0</v>
      </c>
      <c r="E5" s="228"/>
      <c r="F5" s="228">
        <v>0</v>
      </c>
      <c r="G5" s="228">
        <v>0</v>
      </c>
      <c r="H5" s="147"/>
      <c r="I5" s="147"/>
      <c r="J5" s="147"/>
      <c r="K5" s="147"/>
      <c r="L5" s="147"/>
      <c r="M5" s="147"/>
      <c r="N5" s="147"/>
      <c r="O5" s="147"/>
      <c r="BF5" s="148"/>
      <c r="BG5" s="148"/>
      <c r="BH5" s="148"/>
      <c r="BI5" s="148"/>
      <c r="BJ5" s="148"/>
      <c r="BK5" s="148"/>
      <c r="BL5" s="148"/>
      <c r="BM5" s="148"/>
      <c r="BN5" s="148"/>
      <c r="BO5" s="148"/>
      <c r="BP5" s="148"/>
      <c r="BQ5" s="148"/>
      <c r="BR5" s="148"/>
      <c r="BS5" s="148"/>
      <c r="BT5" s="148"/>
      <c r="BU5" s="148"/>
      <c r="BV5" s="148"/>
      <c r="BW5" s="148"/>
      <c r="BX5" s="148"/>
      <c r="BY5" s="148"/>
      <c r="GH5" s="149"/>
      <c r="GI5" s="149"/>
      <c r="GJ5" s="149"/>
      <c r="GK5" s="149"/>
      <c r="GL5" s="149"/>
      <c r="GM5" s="149"/>
      <c r="GN5" s="149"/>
      <c r="GO5" s="149"/>
      <c r="GP5" s="149"/>
      <c r="GQ5" s="149"/>
      <c r="GR5" s="149"/>
      <c r="GS5" s="149"/>
      <c r="GT5" s="149"/>
      <c r="GU5" s="149"/>
      <c r="GV5" s="149"/>
      <c r="GW5" s="149"/>
      <c r="GX5" s="149"/>
      <c r="GY5" s="149"/>
      <c r="GZ5" s="149"/>
      <c r="HA5" s="149"/>
    </row>
    <row r="6" spans="1:209" ht="16.5" hidden="1" customHeight="1" outlineLevel="1" x14ac:dyDescent="0.35">
      <c r="A6" s="110"/>
      <c r="B6" s="287" t="s">
        <v>124</v>
      </c>
      <c r="C6" s="227">
        <v>0</v>
      </c>
      <c r="D6" s="228">
        <v>0.62482798330116163</v>
      </c>
      <c r="E6" s="228"/>
      <c r="F6" s="228">
        <v>0</v>
      </c>
      <c r="G6" s="228">
        <v>0</v>
      </c>
      <c r="H6" s="147"/>
      <c r="I6" s="147"/>
      <c r="J6" s="147"/>
      <c r="K6" s="147"/>
      <c r="L6" s="147"/>
      <c r="M6" s="147"/>
      <c r="N6" s="147"/>
      <c r="O6" s="147"/>
      <c r="BF6" s="148"/>
      <c r="BG6" s="148"/>
      <c r="BH6" s="148"/>
      <c r="BI6" s="148"/>
      <c r="BJ6" s="148"/>
      <c r="BK6" s="148"/>
      <c r="BL6" s="148"/>
      <c r="BM6" s="148"/>
      <c r="BN6" s="148"/>
      <c r="BO6" s="148"/>
      <c r="BP6" s="148"/>
      <c r="BQ6" s="148"/>
      <c r="BR6" s="148"/>
      <c r="BS6" s="148"/>
      <c r="BT6" s="148"/>
      <c r="BU6" s="148"/>
      <c r="BV6" s="148"/>
      <c r="BW6" s="148"/>
      <c r="BX6" s="148"/>
      <c r="BY6" s="148"/>
      <c r="GH6" s="149"/>
      <c r="GI6" s="149"/>
      <c r="GJ6" s="149"/>
      <c r="GK6" s="149"/>
      <c r="GL6" s="149"/>
      <c r="GM6" s="149"/>
      <c r="GN6" s="149"/>
      <c r="GO6" s="149"/>
      <c r="GP6" s="149"/>
      <c r="GQ6" s="149"/>
      <c r="GR6" s="149"/>
      <c r="GS6" s="149"/>
      <c r="GT6" s="149"/>
      <c r="GU6" s="149"/>
      <c r="GV6" s="149"/>
      <c r="GW6" s="149"/>
      <c r="GX6" s="149"/>
      <c r="GY6" s="149"/>
      <c r="GZ6" s="149"/>
      <c r="HA6" s="149"/>
    </row>
    <row r="7" spans="1:209" ht="16.5" hidden="1" customHeight="1" outlineLevel="1" x14ac:dyDescent="0.35">
      <c r="A7" s="110"/>
      <c r="B7" s="287" t="s">
        <v>125</v>
      </c>
      <c r="C7" s="227">
        <v>0</v>
      </c>
      <c r="D7" s="228">
        <v>0</v>
      </c>
      <c r="E7" s="228"/>
      <c r="F7" s="228">
        <v>0</v>
      </c>
      <c r="G7" s="228">
        <v>0</v>
      </c>
      <c r="H7" s="147"/>
      <c r="I7" s="147"/>
      <c r="J7" s="147"/>
      <c r="K7" s="147"/>
      <c r="L7" s="147"/>
      <c r="M7" s="147"/>
      <c r="N7" s="147"/>
      <c r="O7" s="147"/>
      <c r="BF7" s="148"/>
      <c r="BG7" s="148"/>
      <c r="BH7" s="148"/>
      <c r="BI7" s="148"/>
      <c r="BJ7" s="148"/>
      <c r="BK7" s="148"/>
      <c r="BL7" s="148"/>
      <c r="BM7" s="148"/>
      <c r="BN7" s="148"/>
      <c r="BO7" s="148"/>
      <c r="BP7" s="148"/>
      <c r="BQ7" s="148"/>
      <c r="BR7" s="148"/>
      <c r="BS7" s="148"/>
      <c r="BT7" s="148"/>
      <c r="BU7" s="148"/>
      <c r="BV7" s="148"/>
      <c r="BW7" s="148"/>
      <c r="BX7" s="148"/>
      <c r="BY7" s="148"/>
      <c r="GH7" s="149"/>
      <c r="GI7" s="149"/>
      <c r="GJ7" s="149"/>
      <c r="GK7" s="149"/>
      <c r="GL7" s="149"/>
      <c r="GM7" s="149"/>
      <c r="GN7" s="149"/>
      <c r="GO7" s="149"/>
      <c r="GP7" s="149"/>
      <c r="GQ7" s="149"/>
      <c r="GR7" s="149"/>
      <c r="GS7" s="149"/>
      <c r="GT7" s="149"/>
      <c r="GU7" s="149"/>
      <c r="GV7" s="149"/>
      <c r="GW7" s="149"/>
      <c r="GX7" s="149"/>
      <c r="GY7" s="149"/>
      <c r="GZ7" s="149"/>
      <c r="HA7" s="149"/>
    </row>
    <row r="8" spans="1:209" ht="16.5" customHeight="1" collapsed="1" x14ac:dyDescent="0.35">
      <c r="A8" s="110" t="s">
        <v>65</v>
      </c>
      <c r="B8" s="287" t="s">
        <v>126</v>
      </c>
      <c r="C8" s="243">
        <v>130733</v>
      </c>
      <c r="D8" s="228">
        <v>115525</v>
      </c>
      <c r="E8" s="228">
        <v>105479</v>
      </c>
      <c r="F8" s="228">
        <v>103288</v>
      </c>
      <c r="G8" s="228">
        <v>143895</v>
      </c>
      <c r="H8" s="147"/>
      <c r="I8" s="147"/>
      <c r="J8" s="147"/>
      <c r="K8" s="147"/>
      <c r="L8" s="147"/>
      <c r="M8" s="147"/>
      <c r="N8" s="147"/>
      <c r="O8" s="147"/>
      <c r="BF8" s="148"/>
      <c r="BG8" s="148"/>
      <c r="BH8" s="148"/>
      <c r="BI8" s="148"/>
      <c r="BJ8" s="148"/>
      <c r="BK8" s="148"/>
      <c r="BL8" s="148"/>
      <c r="BM8" s="148"/>
      <c r="BN8" s="148"/>
      <c r="BO8" s="148"/>
      <c r="BP8" s="148"/>
      <c r="BQ8" s="148"/>
      <c r="BR8" s="148"/>
      <c r="BS8" s="148"/>
      <c r="BT8" s="148"/>
      <c r="BU8" s="148"/>
      <c r="BV8" s="148"/>
      <c r="BW8" s="148"/>
      <c r="BX8" s="148"/>
      <c r="BY8" s="148"/>
      <c r="GH8" s="149"/>
      <c r="GI8" s="149"/>
      <c r="GJ8" s="149"/>
      <c r="GK8" s="149"/>
      <c r="GL8" s="149"/>
      <c r="GM8" s="149"/>
      <c r="GN8" s="149"/>
      <c r="GO8" s="149"/>
      <c r="GP8" s="149"/>
      <c r="GQ8" s="149"/>
      <c r="GR8" s="149"/>
      <c r="GS8" s="149"/>
      <c r="GT8" s="149"/>
      <c r="GU8" s="149"/>
      <c r="GV8" s="149"/>
      <c r="GW8" s="149"/>
      <c r="GX8" s="149"/>
      <c r="GY8" s="149"/>
      <c r="GZ8" s="149"/>
      <c r="HA8" s="149"/>
    </row>
    <row r="9" spans="1:209" ht="16.5" customHeight="1" x14ac:dyDescent="0.35">
      <c r="A9" s="110" t="s">
        <v>68</v>
      </c>
      <c r="B9" s="287" t="s">
        <v>127</v>
      </c>
      <c r="C9" s="243">
        <v>299132.25821171334</v>
      </c>
      <c r="D9" s="228">
        <v>268402</v>
      </c>
      <c r="E9" s="228">
        <v>262593</v>
      </c>
      <c r="F9" s="228">
        <v>249849</v>
      </c>
      <c r="G9" s="228">
        <v>251103</v>
      </c>
      <c r="H9" s="147"/>
      <c r="I9" s="147"/>
      <c r="J9" s="147"/>
      <c r="K9" s="147"/>
      <c r="L9" s="147"/>
      <c r="M9" s="147"/>
      <c r="N9" s="147"/>
      <c r="O9" s="147"/>
      <c r="BF9" s="148"/>
      <c r="BG9" s="148"/>
      <c r="BH9" s="148"/>
      <c r="BI9" s="148"/>
      <c r="BJ9" s="148"/>
      <c r="BK9" s="148"/>
      <c r="BL9" s="148"/>
      <c r="BM9" s="148"/>
      <c r="BN9" s="148"/>
      <c r="BO9" s="148"/>
      <c r="BP9" s="148"/>
      <c r="BQ9" s="148"/>
      <c r="BR9" s="148"/>
      <c r="BS9" s="148"/>
      <c r="BT9" s="148"/>
      <c r="BU9" s="148"/>
      <c r="BV9" s="148"/>
      <c r="BW9" s="148"/>
      <c r="BX9" s="148"/>
      <c r="BY9" s="148"/>
      <c r="GH9" s="149"/>
      <c r="GI9" s="149"/>
      <c r="GJ9" s="149"/>
      <c r="GK9" s="149"/>
      <c r="GL9" s="149"/>
      <c r="GM9" s="149"/>
      <c r="GN9" s="149"/>
      <c r="GO9" s="149"/>
      <c r="GP9" s="149"/>
      <c r="GQ9" s="149"/>
      <c r="GR9" s="149"/>
      <c r="GS9" s="149"/>
      <c r="GT9" s="149"/>
      <c r="GU9" s="149"/>
      <c r="GV9" s="149"/>
      <c r="GW9" s="149"/>
      <c r="GX9" s="149"/>
      <c r="GY9" s="149"/>
      <c r="GZ9" s="149"/>
      <c r="HA9" s="149"/>
    </row>
    <row r="10" spans="1:209" ht="16.5" customHeight="1" x14ac:dyDescent="0.35">
      <c r="A10" s="110" t="s">
        <v>68</v>
      </c>
      <c r="B10" s="287" t="s">
        <v>128</v>
      </c>
      <c r="C10" s="243">
        <v>1066586.197530617</v>
      </c>
      <c r="D10" s="228">
        <v>1021673</v>
      </c>
      <c r="E10" s="228">
        <v>1003396</v>
      </c>
      <c r="F10" s="228">
        <v>1065126</v>
      </c>
      <c r="G10" s="228">
        <v>1022229</v>
      </c>
      <c r="H10" s="147"/>
      <c r="I10" s="147"/>
      <c r="J10" s="147"/>
      <c r="K10" s="147"/>
      <c r="L10" s="147"/>
      <c r="M10" s="147"/>
      <c r="N10" s="147"/>
      <c r="O10" s="147"/>
      <c r="BF10" s="148"/>
      <c r="BG10" s="148"/>
      <c r="BH10" s="148"/>
      <c r="BI10" s="148"/>
      <c r="BJ10" s="148"/>
      <c r="BK10" s="148"/>
      <c r="BL10" s="148"/>
      <c r="BM10" s="148"/>
      <c r="BN10" s="148"/>
      <c r="BO10" s="148"/>
      <c r="BP10" s="148"/>
      <c r="BQ10" s="148"/>
      <c r="BR10" s="148"/>
      <c r="BS10" s="148"/>
      <c r="BT10" s="148"/>
      <c r="BU10" s="148"/>
      <c r="BV10" s="148"/>
      <c r="BW10" s="148"/>
      <c r="BX10" s="148"/>
      <c r="BY10" s="148"/>
      <c r="GH10" s="149"/>
      <c r="GI10" s="149"/>
      <c r="GJ10" s="149"/>
      <c r="GK10" s="149"/>
      <c r="GL10" s="149"/>
      <c r="GM10" s="149"/>
      <c r="GN10" s="149"/>
      <c r="GO10" s="149"/>
      <c r="GP10" s="149"/>
      <c r="GQ10" s="149"/>
      <c r="GR10" s="149"/>
      <c r="GS10" s="149"/>
      <c r="GT10" s="149"/>
      <c r="GU10" s="149"/>
      <c r="GV10" s="149"/>
      <c r="GW10" s="149"/>
      <c r="GX10" s="149"/>
      <c r="GY10" s="149"/>
      <c r="GZ10" s="149"/>
      <c r="HA10" s="149"/>
    </row>
    <row r="11" spans="1:209" ht="16.5" customHeight="1" x14ac:dyDescent="0.35">
      <c r="A11" s="110" t="s">
        <v>68</v>
      </c>
      <c r="B11" s="288" t="s">
        <v>129</v>
      </c>
      <c r="C11" s="243">
        <v>1841499.5996995985</v>
      </c>
      <c r="D11" s="228">
        <v>1829187.0498708664</v>
      </c>
      <c r="E11" s="228">
        <v>1843202.6845644752</v>
      </c>
      <c r="F11" s="228">
        <v>2023946.4630387852</v>
      </c>
      <c r="G11" s="228">
        <v>2038676.8364172473</v>
      </c>
      <c r="H11" s="147"/>
      <c r="I11" s="147"/>
      <c r="J11" s="147"/>
      <c r="K11" s="147"/>
      <c r="L11" s="147"/>
      <c r="M11" s="147"/>
      <c r="N11" s="147"/>
      <c r="O11" s="147"/>
      <c r="BF11" s="148"/>
      <c r="BG11" s="148"/>
      <c r="BH11" s="148"/>
      <c r="BI11" s="148"/>
      <c r="BJ11" s="148"/>
      <c r="BK11" s="148"/>
      <c r="BL11" s="148"/>
      <c r="BM11" s="148"/>
      <c r="BN11" s="148"/>
      <c r="BO11" s="148"/>
      <c r="BP11" s="148"/>
      <c r="BQ11" s="148"/>
      <c r="BR11" s="148"/>
      <c r="BS11" s="148"/>
      <c r="BT11" s="148"/>
      <c r="BU11" s="148"/>
      <c r="BV11" s="148"/>
      <c r="BW11" s="148"/>
      <c r="BX11" s="148"/>
      <c r="BY11" s="148"/>
      <c r="GH11" s="149"/>
      <c r="GI11" s="149"/>
      <c r="GJ11" s="149"/>
      <c r="GK11" s="149"/>
      <c r="GL11" s="149"/>
      <c r="GM11" s="149"/>
      <c r="GN11" s="149"/>
      <c r="GO11" s="149"/>
      <c r="GP11" s="149"/>
      <c r="GQ11" s="149"/>
      <c r="GR11" s="149"/>
      <c r="GS11" s="149"/>
      <c r="GT11" s="149"/>
      <c r="GU11" s="149"/>
      <c r="GV11" s="149"/>
      <c r="GW11" s="149"/>
      <c r="GX11" s="149"/>
      <c r="GY11" s="149"/>
      <c r="GZ11" s="149"/>
      <c r="HA11" s="149"/>
    </row>
    <row r="12" spans="1:209" ht="16.5" customHeight="1" x14ac:dyDescent="0.35">
      <c r="A12" s="110" t="s">
        <v>68</v>
      </c>
      <c r="B12" s="289" t="s">
        <v>130</v>
      </c>
      <c r="C12" s="243">
        <v>515690.94455807103</v>
      </c>
      <c r="D12" s="228">
        <v>502478.95012913388</v>
      </c>
      <c r="E12" s="228">
        <v>468321.31543552468</v>
      </c>
      <c r="F12" s="228">
        <v>524789.53696121485</v>
      </c>
      <c r="G12" s="228">
        <v>546097.16358275269</v>
      </c>
      <c r="H12" s="147"/>
      <c r="I12" s="147"/>
      <c r="J12" s="147"/>
      <c r="K12" s="147"/>
      <c r="L12" s="147"/>
      <c r="M12" s="147"/>
      <c r="N12" s="147"/>
      <c r="O12" s="147"/>
      <c r="BF12" s="148"/>
      <c r="BG12" s="148"/>
      <c r="BH12" s="148"/>
      <c r="BI12" s="148"/>
      <c r="BJ12" s="148"/>
      <c r="BK12" s="148"/>
      <c r="BL12" s="148"/>
      <c r="BM12" s="148"/>
      <c r="BN12" s="148"/>
      <c r="BO12" s="148"/>
      <c r="BP12" s="148"/>
      <c r="BQ12" s="148"/>
      <c r="BR12" s="148"/>
      <c r="BS12" s="148"/>
      <c r="BT12" s="148"/>
      <c r="BU12" s="148"/>
      <c r="BV12" s="148"/>
      <c r="BW12" s="148"/>
      <c r="BX12" s="148"/>
      <c r="BY12" s="148"/>
      <c r="GH12" s="149"/>
      <c r="GI12" s="149"/>
      <c r="GJ12" s="149"/>
      <c r="GK12" s="149"/>
      <c r="GL12" s="149"/>
      <c r="GM12" s="149"/>
      <c r="GN12" s="149"/>
      <c r="GO12" s="149"/>
      <c r="GP12" s="149"/>
      <c r="GQ12" s="149"/>
      <c r="GR12" s="149"/>
      <c r="GS12" s="149"/>
      <c r="GT12" s="149"/>
      <c r="GU12" s="149"/>
      <c r="GV12" s="149"/>
      <c r="GW12" s="149"/>
      <c r="GX12" s="149"/>
      <c r="GY12" s="149"/>
      <c r="GZ12" s="149"/>
      <c r="HA12" s="149"/>
    </row>
    <row r="13" spans="1:209" ht="16.5" customHeight="1" x14ac:dyDescent="0.35">
      <c r="A13" s="110" t="s">
        <v>146</v>
      </c>
      <c r="B13" s="288" t="s">
        <v>20</v>
      </c>
      <c r="C13" s="243">
        <v>625550.87952062453</v>
      </c>
      <c r="D13" s="228">
        <v>618548</v>
      </c>
      <c r="E13" s="228">
        <v>623928</v>
      </c>
      <c r="F13" s="228">
        <v>665819</v>
      </c>
      <c r="G13" s="228">
        <v>681558</v>
      </c>
      <c r="H13" s="147"/>
      <c r="I13" s="147"/>
      <c r="J13" s="147"/>
      <c r="K13" s="147"/>
      <c r="L13" s="147"/>
      <c r="M13" s="147"/>
      <c r="N13" s="147"/>
      <c r="O13" s="147"/>
      <c r="BF13" s="148"/>
      <c r="BG13" s="148"/>
      <c r="BH13" s="148"/>
      <c r="BI13" s="148"/>
      <c r="BJ13" s="148"/>
      <c r="BK13" s="148"/>
      <c r="BL13" s="148"/>
      <c r="BM13" s="148"/>
      <c r="BN13" s="148"/>
      <c r="BO13" s="148"/>
      <c r="BP13" s="148"/>
      <c r="BQ13" s="148"/>
      <c r="BR13" s="148"/>
      <c r="BS13" s="148"/>
      <c r="BT13" s="148"/>
      <c r="BU13" s="148"/>
      <c r="BV13" s="148"/>
      <c r="BW13" s="148"/>
      <c r="BX13" s="148"/>
      <c r="BY13" s="148"/>
      <c r="GH13" s="149"/>
      <c r="GI13" s="149"/>
      <c r="GJ13" s="149"/>
      <c r="GK13" s="149"/>
      <c r="GL13" s="149"/>
      <c r="GM13" s="149"/>
      <c r="GN13" s="149"/>
      <c r="GO13" s="149"/>
      <c r="GP13" s="149"/>
      <c r="GQ13" s="149"/>
      <c r="GR13" s="149"/>
      <c r="GS13" s="149"/>
      <c r="GT13" s="149"/>
      <c r="GU13" s="149"/>
      <c r="GV13" s="149"/>
      <c r="GW13" s="149"/>
      <c r="GX13" s="149"/>
      <c r="GY13" s="149"/>
      <c r="GZ13" s="149"/>
      <c r="HA13" s="149"/>
    </row>
    <row r="14" spans="1:209" ht="16.5" customHeight="1" x14ac:dyDescent="0.35">
      <c r="A14" s="110" t="s">
        <v>147</v>
      </c>
      <c r="B14" s="288" t="s">
        <v>9</v>
      </c>
      <c r="C14" s="243">
        <v>387438.12047937553</v>
      </c>
      <c r="D14" s="228">
        <v>387431</v>
      </c>
      <c r="E14" s="228">
        <v>387569</v>
      </c>
      <c r="F14" s="228">
        <v>403393</v>
      </c>
      <c r="G14" s="228">
        <v>445328</v>
      </c>
      <c r="H14" s="147"/>
      <c r="I14" s="147"/>
      <c r="J14" s="147"/>
      <c r="K14" s="147"/>
      <c r="L14" s="147"/>
      <c r="M14" s="147"/>
      <c r="N14" s="147"/>
      <c r="O14" s="147"/>
      <c r="BF14" s="148"/>
      <c r="BG14" s="148"/>
      <c r="BH14" s="148"/>
      <c r="BI14" s="148"/>
      <c r="BJ14" s="148"/>
      <c r="BK14" s="148"/>
      <c r="BL14" s="148"/>
      <c r="BM14" s="148"/>
      <c r="BN14" s="148"/>
      <c r="BO14" s="148"/>
      <c r="BP14" s="148"/>
      <c r="BQ14" s="148"/>
      <c r="BR14" s="148"/>
      <c r="BS14" s="148"/>
      <c r="BT14" s="148"/>
      <c r="BU14" s="148"/>
      <c r="BV14" s="148"/>
      <c r="BW14" s="148"/>
      <c r="BX14" s="148"/>
      <c r="BY14" s="148"/>
      <c r="GH14" s="149"/>
      <c r="GI14" s="149"/>
      <c r="GJ14" s="149"/>
      <c r="GK14" s="149"/>
      <c r="GL14" s="149"/>
      <c r="GM14" s="149"/>
      <c r="GN14" s="149"/>
      <c r="GO14" s="149"/>
      <c r="GP14" s="149"/>
      <c r="GQ14" s="149"/>
      <c r="GR14" s="149"/>
      <c r="GS14" s="149"/>
      <c r="GT14" s="149"/>
      <c r="GU14" s="149"/>
      <c r="GV14" s="149"/>
      <c r="GW14" s="149"/>
      <c r="GX14" s="149"/>
      <c r="GY14" s="149"/>
      <c r="GZ14" s="149"/>
      <c r="HA14" s="149"/>
    </row>
    <row r="15" spans="1:209" ht="16.5" customHeight="1" x14ac:dyDescent="0.35">
      <c r="A15" s="110" t="s">
        <v>146</v>
      </c>
      <c r="B15" s="287" t="s">
        <v>10</v>
      </c>
      <c r="C15" s="243">
        <v>27969.538127271251</v>
      </c>
      <c r="D15" s="228">
        <v>21457</v>
      </c>
      <c r="E15" s="228">
        <v>20234</v>
      </c>
      <c r="F15" s="228">
        <v>28394</v>
      </c>
      <c r="G15" s="228">
        <v>48038</v>
      </c>
      <c r="H15" s="147"/>
      <c r="I15" s="147"/>
      <c r="J15" s="147"/>
      <c r="K15" s="147"/>
      <c r="L15" s="147"/>
      <c r="M15" s="147"/>
      <c r="N15" s="147"/>
      <c r="O15" s="147"/>
      <c r="BF15" s="148"/>
      <c r="BG15" s="148"/>
      <c r="BH15" s="148"/>
      <c r="BI15" s="148"/>
      <c r="BJ15" s="148"/>
      <c r="BK15" s="148"/>
      <c r="BL15" s="148"/>
      <c r="BM15" s="148"/>
      <c r="BN15" s="148"/>
      <c r="BO15" s="148"/>
      <c r="BP15" s="148"/>
      <c r="BQ15" s="148"/>
      <c r="BR15" s="148"/>
      <c r="BS15" s="148"/>
      <c r="BT15" s="148"/>
      <c r="BU15" s="148"/>
      <c r="BV15" s="148"/>
      <c r="BW15" s="148"/>
      <c r="BX15" s="148"/>
      <c r="BY15" s="148"/>
      <c r="GH15" s="149"/>
      <c r="GI15" s="149"/>
      <c r="GJ15" s="149"/>
      <c r="GK15" s="149"/>
      <c r="GL15" s="149"/>
      <c r="GM15" s="149"/>
      <c r="GN15" s="149"/>
      <c r="GO15" s="149"/>
      <c r="GP15" s="149"/>
      <c r="GQ15" s="149"/>
      <c r="GR15" s="149"/>
      <c r="GS15" s="149"/>
      <c r="GT15" s="149"/>
      <c r="GU15" s="149"/>
      <c r="GV15" s="149"/>
      <c r="GW15" s="149"/>
      <c r="GX15" s="149"/>
      <c r="GY15" s="149"/>
      <c r="GZ15" s="149"/>
      <c r="HA15" s="149"/>
    </row>
    <row r="16" spans="1:209" ht="16.5" customHeight="1" x14ac:dyDescent="0.35">
      <c r="A16" s="110" t="s">
        <v>147</v>
      </c>
      <c r="B16" s="287" t="s">
        <v>11</v>
      </c>
      <c r="C16" s="243">
        <v>506040.46187272877</v>
      </c>
      <c r="D16" s="228">
        <v>533333</v>
      </c>
      <c r="E16" s="228">
        <v>552685</v>
      </c>
      <c r="F16" s="228">
        <v>607006</v>
      </c>
      <c r="G16" s="228">
        <v>704886</v>
      </c>
      <c r="H16" s="147"/>
      <c r="I16" s="147"/>
      <c r="J16" s="147"/>
      <c r="K16" s="147"/>
      <c r="L16" s="147"/>
      <c r="M16" s="147"/>
      <c r="N16" s="147"/>
      <c r="O16" s="147"/>
      <c r="BF16" s="148"/>
      <c r="BG16" s="148"/>
      <c r="BH16" s="148"/>
      <c r="BI16" s="148"/>
      <c r="BJ16" s="148"/>
      <c r="BK16" s="148"/>
      <c r="BL16" s="148"/>
      <c r="BM16" s="148"/>
      <c r="BN16" s="148"/>
      <c r="BO16" s="148"/>
      <c r="BP16" s="148"/>
      <c r="BQ16" s="148"/>
      <c r="BR16" s="148"/>
      <c r="BS16" s="148"/>
      <c r="BT16" s="148"/>
      <c r="BU16" s="148"/>
      <c r="BV16" s="148"/>
      <c r="BW16" s="148"/>
      <c r="BX16" s="148"/>
      <c r="BY16" s="148"/>
      <c r="GH16" s="149"/>
      <c r="GI16" s="149"/>
      <c r="GJ16" s="149"/>
      <c r="GK16" s="149"/>
      <c r="GL16" s="149"/>
      <c r="GM16" s="149"/>
      <c r="GN16" s="149"/>
      <c r="GO16" s="149"/>
      <c r="GP16" s="149"/>
      <c r="GQ16" s="149"/>
      <c r="GR16" s="149"/>
      <c r="GS16" s="149"/>
      <c r="GT16" s="149"/>
      <c r="GU16" s="149"/>
      <c r="GV16" s="149"/>
      <c r="GW16" s="149"/>
      <c r="GX16" s="149"/>
      <c r="GY16" s="149"/>
      <c r="GZ16" s="149"/>
      <c r="HA16" s="149"/>
    </row>
    <row r="17" spans="1:209" ht="16.5" customHeight="1" x14ac:dyDescent="0.35">
      <c r="A17" s="110" t="s">
        <v>68</v>
      </c>
      <c r="B17" s="287" t="s">
        <v>110</v>
      </c>
      <c r="C17" s="243">
        <v>246601</v>
      </c>
      <c r="D17" s="228">
        <v>242049</v>
      </c>
      <c r="E17" s="228">
        <v>238633</v>
      </c>
      <c r="F17" s="228">
        <v>228629</v>
      </c>
      <c r="G17" s="228">
        <v>215619</v>
      </c>
      <c r="H17" s="147"/>
      <c r="I17" s="147"/>
      <c r="J17" s="147"/>
      <c r="K17" s="147"/>
      <c r="L17" s="147"/>
      <c r="M17" s="147"/>
      <c r="N17" s="147"/>
      <c r="O17" s="147"/>
      <c r="BF17" s="148"/>
      <c r="BG17" s="148"/>
      <c r="BH17" s="148"/>
      <c r="BI17" s="148"/>
      <c r="BJ17" s="148"/>
      <c r="BK17" s="148"/>
      <c r="BL17" s="148"/>
      <c r="BM17" s="148"/>
      <c r="BN17" s="148"/>
      <c r="BO17" s="148"/>
      <c r="BP17" s="148"/>
      <c r="BQ17" s="148"/>
      <c r="BR17" s="148"/>
      <c r="BS17" s="148"/>
      <c r="BT17" s="148"/>
      <c r="BU17" s="148"/>
      <c r="BV17" s="148"/>
      <c r="BW17" s="148"/>
      <c r="BX17" s="148"/>
      <c r="BY17" s="148"/>
      <c r="GH17" s="149"/>
      <c r="GI17" s="149"/>
      <c r="GJ17" s="149"/>
      <c r="GK17" s="149"/>
      <c r="GL17" s="149"/>
      <c r="GM17" s="149"/>
      <c r="GN17" s="149"/>
      <c r="GO17" s="149"/>
      <c r="GP17" s="149"/>
      <c r="GQ17" s="149"/>
      <c r="GR17" s="149"/>
      <c r="GS17" s="149"/>
      <c r="GT17" s="149"/>
      <c r="GU17" s="149"/>
      <c r="GV17" s="149"/>
      <c r="GW17" s="149"/>
      <c r="GX17" s="149"/>
      <c r="GY17" s="149"/>
      <c r="GZ17" s="149"/>
      <c r="HA17" s="149"/>
    </row>
    <row r="18" spans="1:209" ht="16.5" customHeight="1" x14ac:dyDescent="0.35">
      <c r="A18" s="110" t="s">
        <v>65</v>
      </c>
      <c r="B18" s="290" t="s">
        <v>131</v>
      </c>
      <c r="C18" s="243">
        <v>2256</v>
      </c>
      <c r="D18" s="228">
        <v>2210</v>
      </c>
      <c r="E18" s="228">
        <v>2354</v>
      </c>
      <c r="F18" s="228">
        <v>2354</v>
      </c>
      <c r="G18" s="228">
        <v>2119</v>
      </c>
      <c r="H18" s="147"/>
      <c r="I18" s="147"/>
      <c r="J18" s="147"/>
      <c r="K18" s="147"/>
      <c r="L18" s="147"/>
      <c r="M18" s="147"/>
      <c r="N18" s="147"/>
      <c r="O18" s="147"/>
      <c r="BF18" s="148"/>
      <c r="BG18" s="148"/>
      <c r="BH18" s="148"/>
      <c r="BI18" s="148"/>
      <c r="BJ18" s="148"/>
      <c r="BK18" s="148"/>
      <c r="BL18" s="148"/>
      <c r="BM18" s="148"/>
      <c r="BN18" s="148"/>
      <c r="BO18" s="148"/>
      <c r="BP18" s="148"/>
      <c r="BQ18" s="148"/>
      <c r="BR18" s="148"/>
      <c r="BS18" s="148"/>
      <c r="BT18" s="148"/>
      <c r="BU18" s="148"/>
      <c r="BV18" s="148"/>
      <c r="BW18" s="148"/>
      <c r="BX18" s="148"/>
      <c r="BY18" s="148"/>
      <c r="GH18" s="149"/>
      <c r="GI18" s="149"/>
      <c r="GJ18" s="149"/>
      <c r="GK18" s="149"/>
      <c r="GL18" s="149"/>
      <c r="GM18" s="149"/>
      <c r="GN18" s="149"/>
      <c r="GO18" s="149"/>
      <c r="GP18" s="149"/>
      <c r="GQ18" s="149"/>
      <c r="GR18" s="149"/>
      <c r="GS18" s="149"/>
      <c r="GT18" s="149"/>
      <c r="GU18" s="149"/>
      <c r="GV18" s="149"/>
      <c r="GW18" s="149"/>
      <c r="GX18" s="149"/>
      <c r="GY18" s="149"/>
      <c r="GZ18" s="149"/>
      <c r="HA18" s="149"/>
    </row>
    <row r="19" spans="1:209" ht="16.5" hidden="1" customHeight="1" outlineLevel="1" x14ac:dyDescent="0.35">
      <c r="A19" s="110"/>
      <c r="B19" s="290" t="s">
        <v>132</v>
      </c>
      <c r="C19" s="228">
        <v>0</v>
      </c>
      <c r="D19" s="228"/>
      <c r="E19" s="228"/>
      <c r="F19" s="228">
        <v>0</v>
      </c>
      <c r="G19" s="228">
        <v>0</v>
      </c>
      <c r="H19" s="147"/>
      <c r="I19" s="147"/>
      <c r="J19" s="147"/>
      <c r="K19" s="147"/>
      <c r="L19" s="147"/>
      <c r="M19" s="147"/>
      <c r="N19" s="147"/>
      <c r="O19" s="147"/>
      <c r="BF19" s="148"/>
      <c r="BG19" s="148"/>
      <c r="BH19" s="148"/>
      <c r="BI19" s="148"/>
      <c r="BJ19" s="148"/>
      <c r="BK19" s="148"/>
      <c r="BL19" s="148"/>
      <c r="BM19" s="148"/>
      <c r="BN19" s="148"/>
      <c r="BO19" s="148"/>
      <c r="BP19" s="148"/>
      <c r="BQ19" s="148"/>
      <c r="BR19" s="148"/>
      <c r="BS19" s="148"/>
      <c r="BT19" s="148"/>
      <c r="BU19" s="148"/>
      <c r="BV19" s="148"/>
      <c r="BW19" s="148"/>
      <c r="BX19" s="148"/>
      <c r="BY19" s="148"/>
      <c r="GH19" s="149"/>
      <c r="GI19" s="149"/>
      <c r="GJ19" s="149"/>
      <c r="GK19" s="149"/>
      <c r="GL19" s="149"/>
      <c r="GM19" s="149"/>
      <c r="GN19" s="149"/>
      <c r="GO19" s="149"/>
      <c r="GP19" s="149"/>
      <c r="GQ19" s="149"/>
      <c r="GR19" s="149"/>
      <c r="GS19" s="149"/>
      <c r="GT19" s="149"/>
      <c r="GU19" s="149"/>
      <c r="GV19" s="149"/>
      <c r="GW19" s="149"/>
      <c r="GX19" s="149"/>
      <c r="GY19" s="149"/>
      <c r="GZ19" s="149"/>
      <c r="HA19" s="149"/>
    </row>
    <row r="20" spans="1:209" ht="16.5" hidden="1" customHeight="1" outlineLevel="1" x14ac:dyDescent="0.35">
      <c r="A20" s="110"/>
      <c r="B20" s="290" t="s">
        <v>133</v>
      </c>
      <c r="C20" s="228">
        <v>0</v>
      </c>
      <c r="D20" s="228"/>
      <c r="E20" s="228"/>
      <c r="F20" s="228">
        <v>0</v>
      </c>
      <c r="G20" s="228">
        <v>0</v>
      </c>
      <c r="H20" s="147"/>
      <c r="I20" s="147"/>
      <c r="J20" s="147"/>
      <c r="K20" s="147"/>
      <c r="L20" s="147"/>
      <c r="M20" s="147"/>
      <c r="N20" s="147"/>
      <c r="O20" s="147"/>
      <c r="BF20" s="148"/>
      <c r="BG20" s="148"/>
      <c r="BH20" s="148"/>
      <c r="BI20" s="148"/>
      <c r="BJ20" s="148"/>
      <c r="BK20" s="148"/>
      <c r="BL20" s="148"/>
      <c r="BM20" s="148"/>
      <c r="BN20" s="148"/>
      <c r="BO20" s="148"/>
      <c r="BP20" s="148"/>
      <c r="BQ20" s="148"/>
      <c r="BR20" s="148"/>
      <c r="BS20" s="148"/>
      <c r="BT20" s="148"/>
      <c r="BU20" s="148"/>
      <c r="BV20" s="148"/>
      <c r="BW20" s="148"/>
      <c r="BX20" s="148"/>
      <c r="BY20" s="148"/>
      <c r="GH20" s="149"/>
      <c r="GI20" s="149"/>
      <c r="GJ20" s="149"/>
      <c r="GK20" s="149"/>
      <c r="GL20" s="149"/>
      <c r="GM20" s="149"/>
      <c r="GN20" s="149"/>
      <c r="GO20" s="149"/>
      <c r="GP20" s="149"/>
      <c r="GQ20" s="149"/>
      <c r="GR20" s="149"/>
      <c r="GS20" s="149"/>
      <c r="GT20" s="149"/>
      <c r="GU20" s="149"/>
      <c r="GV20" s="149"/>
      <c r="GW20" s="149"/>
      <c r="GX20" s="149"/>
      <c r="GY20" s="149"/>
      <c r="GZ20" s="149"/>
      <c r="HA20" s="149"/>
    </row>
    <row r="21" spans="1:209" ht="16.5" hidden="1" customHeight="1" outlineLevel="1" x14ac:dyDescent="0.35">
      <c r="A21" s="110"/>
      <c r="B21" s="290" t="s">
        <v>134</v>
      </c>
      <c r="C21" s="228">
        <v>0</v>
      </c>
      <c r="D21" s="228"/>
      <c r="E21" s="228"/>
      <c r="F21" s="228">
        <v>0</v>
      </c>
      <c r="G21" s="228">
        <v>0</v>
      </c>
      <c r="H21" s="147"/>
      <c r="I21" s="147"/>
      <c r="J21" s="147"/>
      <c r="K21" s="147"/>
      <c r="L21" s="147"/>
      <c r="M21" s="147"/>
      <c r="N21" s="147"/>
      <c r="O21" s="147"/>
      <c r="BF21" s="148"/>
      <c r="BG21" s="148"/>
      <c r="BH21" s="148"/>
      <c r="BI21" s="148"/>
      <c r="BJ21" s="148"/>
      <c r="BK21" s="148"/>
      <c r="BL21" s="148"/>
      <c r="BM21" s="148"/>
      <c r="BN21" s="148"/>
      <c r="BO21" s="148"/>
      <c r="BP21" s="148"/>
      <c r="BQ21" s="148"/>
      <c r="BR21" s="148"/>
      <c r="BS21" s="148"/>
      <c r="BT21" s="148"/>
      <c r="BU21" s="148"/>
      <c r="BV21" s="148"/>
      <c r="BW21" s="148"/>
      <c r="BX21" s="148"/>
      <c r="BY21" s="148"/>
      <c r="GH21" s="149"/>
      <c r="GI21" s="149"/>
      <c r="GJ21" s="149"/>
      <c r="GK21" s="149"/>
      <c r="GL21" s="149"/>
      <c r="GM21" s="149"/>
      <c r="GN21" s="149"/>
      <c r="GO21" s="149"/>
      <c r="GP21" s="149"/>
      <c r="GQ21" s="149"/>
      <c r="GR21" s="149"/>
      <c r="GS21" s="149"/>
      <c r="GT21" s="149"/>
      <c r="GU21" s="149"/>
      <c r="GV21" s="149"/>
      <c r="GW21" s="149"/>
      <c r="GX21" s="149"/>
      <c r="GY21" s="149"/>
      <c r="GZ21" s="149"/>
      <c r="HA21" s="149"/>
    </row>
    <row r="22" spans="1:209" ht="16.5" hidden="1" customHeight="1" outlineLevel="1" x14ac:dyDescent="0.35">
      <c r="A22" s="110"/>
      <c r="B22" s="290" t="s">
        <v>135</v>
      </c>
      <c r="C22" s="228">
        <v>0</v>
      </c>
      <c r="D22" s="228"/>
      <c r="E22" s="228"/>
      <c r="F22" s="228">
        <v>0</v>
      </c>
      <c r="G22" s="228">
        <v>0</v>
      </c>
      <c r="H22" s="147"/>
      <c r="I22" s="147"/>
      <c r="J22" s="147"/>
      <c r="K22" s="147"/>
      <c r="L22" s="147"/>
      <c r="M22" s="147"/>
      <c r="N22" s="147"/>
      <c r="O22" s="147"/>
      <c r="BF22" s="148"/>
      <c r="BG22" s="148"/>
      <c r="BH22" s="148"/>
      <c r="BI22" s="148"/>
      <c r="BJ22" s="148"/>
      <c r="BK22" s="148"/>
      <c r="BL22" s="148"/>
      <c r="BM22" s="148"/>
      <c r="BN22" s="148"/>
      <c r="BO22" s="148"/>
      <c r="BP22" s="148"/>
      <c r="BQ22" s="148"/>
      <c r="BR22" s="148"/>
      <c r="BS22" s="148"/>
      <c r="BT22" s="148"/>
      <c r="BU22" s="148"/>
      <c r="BV22" s="148"/>
      <c r="BW22" s="148"/>
      <c r="BX22" s="148"/>
      <c r="BY22" s="148"/>
      <c r="GH22" s="149"/>
      <c r="GI22" s="149"/>
      <c r="GJ22" s="149"/>
      <c r="GK22" s="149"/>
      <c r="GL22" s="149"/>
      <c r="GM22" s="149"/>
      <c r="GN22" s="149"/>
      <c r="GO22" s="149"/>
      <c r="GP22" s="149"/>
      <c r="GQ22" s="149"/>
      <c r="GR22" s="149"/>
      <c r="GS22" s="149"/>
      <c r="GT22" s="149"/>
      <c r="GU22" s="149"/>
      <c r="GV22" s="149"/>
      <c r="GW22" s="149"/>
      <c r="GX22" s="149"/>
      <c r="GY22" s="149"/>
      <c r="GZ22" s="149"/>
      <c r="HA22" s="149"/>
    </row>
    <row r="23" spans="1:209" ht="16.5" hidden="1" customHeight="1" outlineLevel="1" x14ac:dyDescent="0.35">
      <c r="A23" s="110"/>
      <c r="B23" s="290" t="s">
        <v>136</v>
      </c>
      <c r="C23" s="228">
        <v>0</v>
      </c>
      <c r="D23" s="228"/>
      <c r="E23" s="228"/>
      <c r="F23" s="228">
        <v>0</v>
      </c>
      <c r="G23" s="228">
        <v>0</v>
      </c>
      <c r="H23" s="147"/>
      <c r="I23" s="147"/>
      <c r="J23" s="147"/>
      <c r="K23" s="147"/>
      <c r="L23" s="147"/>
      <c r="M23" s="147"/>
      <c r="N23" s="147"/>
      <c r="O23" s="147"/>
      <c r="BF23" s="148"/>
      <c r="BG23" s="148"/>
      <c r="BH23" s="148"/>
      <c r="BI23" s="148"/>
      <c r="BJ23" s="148"/>
      <c r="BK23" s="148"/>
      <c r="BL23" s="148"/>
      <c r="BM23" s="148"/>
      <c r="BN23" s="148"/>
      <c r="BO23" s="148"/>
      <c r="BP23" s="148"/>
      <c r="BQ23" s="148"/>
      <c r="BR23" s="148"/>
      <c r="BS23" s="148"/>
      <c r="BT23" s="148"/>
      <c r="BU23" s="148"/>
      <c r="BV23" s="148"/>
      <c r="BW23" s="148"/>
      <c r="BX23" s="148"/>
      <c r="BY23" s="148"/>
      <c r="GH23" s="149"/>
      <c r="GI23" s="149"/>
      <c r="GJ23" s="149"/>
      <c r="GK23" s="149"/>
      <c r="GL23" s="149"/>
      <c r="GM23" s="149"/>
      <c r="GN23" s="149"/>
      <c r="GO23" s="149"/>
      <c r="GP23" s="149"/>
      <c r="GQ23" s="149"/>
      <c r="GR23" s="149"/>
      <c r="GS23" s="149"/>
      <c r="GT23" s="149"/>
      <c r="GU23" s="149"/>
      <c r="GV23" s="149"/>
      <c r="GW23" s="149"/>
      <c r="GX23" s="149"/>
      <c r="GY23" s="149"/>
      <c r="GZ23" s="149"/>
      <c r="HA23" s="149"/>
    </row>
    <row r="24" spans="1:209" ht="16.5" customHeight="1" collapsed="1" x14ac:dyDescent="0.35">
      <c r="A24" s="110" t="s">
        <v>112</v>
      </c>
      <c r="B24" s="290" t="s">
        <v>182</v>
      </c>
      <c r="C24" s="228">
        <v>772128.65863750188</v>
      </c>
      <c r="D24" s="228">
        <v>2769421</v>
      </c>
      <c r="E24" s="228">
        <v>2898078</v>
      </c>
      <c r="F24" s="228">
        <v>3736646</v>
      </c>
      <c r="G24" s="228">
        <v>4449476</v>
      </c>
      <c r="H24" s="147"/>
      <c r="I24" s="147"/>
      <c r="J24" s="147"/>
      <c r="K24" s="147"/>
      <c r="L24" s="147"/>
      <c r="M24" s="147"/>
      <c r="N24" s="147"/>
      <c r="O24" s="147"/>
      <c r="BF24" s="148"/>
      <c r="BG24" s="148"/>
      <c r="BH24" s="148"/>
      <c r="BI24" s="148"/>
      <c r="BJ24" s="148"/>
      <c r="BK24" s="148"/>
      <c r="BL24" s="148"/>
      <c r="BM24" s="148"/>
      <c r="BN24" s="148"/>
      <c r="BO24" s="148"/>
      <c r="BP24" s="148"/>
      <c r="BQ24" s="148"/>
      <c r="BR24" s="148"/>
      <c r="BS24" s="148"/>
      <c r="BT24" s="148"/>
      <c r="BU24" s="148"/>
      <c r="BV24" s="148"/>
      <c r="BW24" s="148"/>
      <c r="BX24" s="148"/>
      <c r="BY24" s="148"/>
      <c r="GH24" s="149"/>
      <c r="GI24" s="149"/>
      <c r="GJ24" s="149"/>
      <c r="GK24" s="149"/>
      <c r="GL24" s="149"/>
      <c r="GM24" s="149"/>
      <c r="GN24" s="149"/>
      <c r="GO24" s="149"/>
      <c r="GP24" s="149"/>
      <c r="GQ24" s="149"/>
      <c r="GR24" s="149"/>
      <c r="GS24" s="149"/>
      <c r="GT24" s="149"/>
      <c r="GU24" s="149"/>
      <c r="GV24" s="149"/>
      <c r="GW24" s="149"/>
      <c r="GX24" s="149"/>
      <c r="GY24" s="149"/>
      <c r="GZ24" s="149"/>
      <c r="HA24" s="149"/>
    </row>
    <row r="25" spans="1:209" ht="16.5" customHeight="1" x14ac:dyDescent="0.35">
      <c r="A25" s="110" t="s">
        <v>112</v>
      </c>
      <c r="B25" s="290" t="s">
        <v>181</v>
      </c>
      <c r="C25" s="228">
        <v>153691.56271635872</v>
      </c>
      <c r="D25" s="228">
        <v>774470</v>
      </c>
      <c r="E25" s="228">
        <v>780432</v>
      </c>
      <c r="F25" s="228">
        <v>923589</v>
      </c>
      <c r="G25" s="228">
        <v>1051194</v>
      </c>
      <c r="H25" s="147"/>
      <c r="I25" s="147"/>
      <c r="J25" s="147"/>
      <c r="K25" s="147"/>
      <c r="L25" s="147"/>
      <c r="M25" s="147"/>
      <c r="N25" s="147"/>
      <c r="O25" s="147"/>
      <c r="BF25" s="148"/>
      <c r="BG25" s="148"/>
      <c r="BH25" s="148"/>
      <c r="BI25" s="148"/>
      <c r="BJ25" s="148"/>
      <c r="BK25" s="148"/>
      <c r="BL25" s="148"/>
      <c r="BM25" s="148"/>
      <c r="BN25" s="148"/>
      <c r="BO25" s="148"/>
      <c r="BP25" s="148"/>
      <c r="BQ25" s="148"/>
      <c r="BR25" s="148"/>
      <c r="BS25" s="148"/>
      <c r="BT25" s="148"/>
      <c r="BU25" s="148"/>
      <c r="BV25" s="148"/>
      <c r="BW25" s="148"/>
      <c r="BX25" s="148"/>
      <c r="BY25" s="148"/>
      <c r="GH25" s="149"/>
      <c r="GI25" s="149"/>
      <c r="GJ25" s="149"/>
      <c r="GK25" s="149"/>
      <c r="GL25" s="149"/>
      <c r="GM25" s="149"/>
      <c r="GN25" s="149"/>
      <c r="GO25" s="149"/>
      <c r="GP25" s="149"/>
      <c r="GQ25" s="149"/>
      <c r="GR25" s="149"/>
      <c r="GS25" s="149"/>
      <c r="GT25" s="149"/>
      <c r="GU25" s="149"/>
      <c r="GV25" s="149"/>
      <c r="GW25" s="149"/>
      <c r="GX25" s="149"/>
      <c r="GY25" s="149"/>
      <c r="GZ25" s="149"/>
      <c r="HA25" s="149"/>
    </row>
    <row r="26" spans="1:209" ht="16.5" customHeight="1" x14ac:dyDescent="0.35">
      <c r="A26" s="110" t="s">
        <v>112</v>
      </c>
      <c r="B26" s="290" t="s">
        <v>183</v>
      </c>
      <c r="C26" s="228">
        <v>83338.77864613937</v>
      </c>
      <c r="D26" s="228">
        <v>764650</v>
      </c>
      <c r="E26" s="228">
        <v>773007</v>
      </c>
      <c r="F26" s="228">
        <v>914102</v>
      </c>
      <c r="G26" s="228">
        <v>1023086</v>
      </c>
      <c r="H26" s="147"/>
      <c r="I26" s="147"/>
      <c r="J26" s="147"/>
      <c r="K26" s="147"/>
      <c r="L26" s="147"/>
      <c r="M26" s="147"/>
      <c r="N26" s="147"/>
      <c r="O26" s="147"/>
      <c r="BF26" s="148"/>
      <c r="BG26" s="148"/>
      <c r="BH26" s="148"/>
      <c r="BI26" s="148"/>
      <c r="BJ26" s="148"/>
      <c r="BK26" s="148"/>
      <c r="BL26" s="148"/>
      <c r="BM26" s="148"/>
      <c r="BN26" s="148"/>
      <c r="BO26" s="148"/>
      <c r="BP26" s="148"/>
      <c r="BQ26" s="148"/>
      <c r="BR26" s="148"/>
      <c r="BS26" s="148"/>
      <c r="BT26" s="148"/>
      <c r="BU26" s="148"/>
      <c r="BV26" s="148"/>
      <c r="BW26" s="148"/>
      <c r="BX26" s="148"/>
      <c r="BY26" s="148"/>
      <c r="GH26" s="149"/>
      <c r="GI26" s="149"/>
      <c r="GJ26" s="149"/>
      <c r="GK26" s="149"/>
      <c r="GL26" s="149"/>
      <c r="GM26" s="149"/>
      <c r="GN26" s="149"/>
      <c r="GO26" s="149"/>
      <c r="GP26" s="149"/>
      <c r="GQ26" s="149"/>
      <c r="GR26" s="149"/>
      <c r="GS26" s="149"/>
      <c r="GT26" s="149"/>
      <c r="GU26" s="149"/>
      <c r="GV26" s="149"/>
      <c r="GW26" s="149"/>
      <c r="GX26" s="149"/>
      <c r="GY26" s="149"/>
      <c r="GZ26" s="149"/>
      <c r="HA26" s="149"/>
    </row>
    <row r="27" spans="1:209" ht="16.5" customHeight="1" x14ac:dyDescent="0.35">
      <c r="A27" s="110" t="s">
        <v>112</v>
      </c>
      <c r="B27" s="290" t="s">
        <v>137</v>
      </c>
      <c r="C27" s="228">
        <v>1951941.5751627942</v>
      </c>
      <c r="D27" s="228">
        <v>0</v>
      </c>
      <c r="E27" s="228">
        <v>0</v>
      </c>
      <c r="F27" s="228">
        <v>0</v>
      </c>
      <c r="G27" s="228">
        <v>0</v>
      </c>
      <c r="H27" s="147"/>
      <c r="I27" s="147"/>
      <c r="J27" s="147"/>
      <c r="K27" s="147"/>
      <c r="L27" s="147"/>
      <c r="M27" s="147"/>
      <c r="N27" s="147"/>
      <c r="O27" s="147"/>
      <c r="BF27" s="148"/>
      <c r="BG27" s="148"/>
      <c r="BH27" s="148"/>
      <c r="BI27" s="148"/>
      <c r="BJ27" s="148"/>
      <c r="BK27" s="148"/>
      <c r="BL27" s="148"/>
      <c r="BM27" s="148"/>
      <c r="BN27" s="148"/>
      <c r="BO27" s="148"/>
      <c r="BP27" s="148"/>
      <c r="BQ27" s="148"/>
      <c r="BR27" s="148"/>
      <c r="BS27" s="148"/>
      <c r="BT27" s="148"/>
      <c r="BU27" s="148"/>
      <c r="BV27" s="148"/>
      <c r="BW27" s="148"/>
      <c r="BX27" s="148"/>
      <c r="BY27" s="148"/>
      <c r="GH27" s="149"/>
      <c r="GI27" s="149"/>
      <c r="GJ27" s="149"/>
      <c r="GK27" s="149"/>
      <c r="GL27" s="149"/>
      <c r="GM27" s="149"/>
      <c r="GN27" s="149"/>
      <c r="GO27" s="149"/>
      <c r="GP27" s="149"/>
      <c r="GQ27" s="149"/>
      <c r="GR27" s="149"/>
      <c r="GS27" s="149"/>
      <c r="GT27" s="149"/>
      <c r="GU27" s="149"/>
      <c r="GV27" s="149"/>
      <c r="GW27" s="149"/>
      <c r="GX27" s="149"/>
      <c r="GY27" s="149"/>
      <c r="GZ27" s="149"/>
      <c r="HA27" s="149"/>
    </row>
    <row r="28" spans="1:209" ht="16.5" customHeight="1" x14ac:dyDescent="0.35">
      <c r="A28" s="110" t="s">
        <v>112</v>
      </c>
      <c r="B28" s="290" t="s">
        <v>138</v>
      </c>
      <c r="C28" s="228">
        <v>646106.57948470477</v>
      </c>
      <c r="D28" s="228">
        <v>0</v>
      </c>
      <c r="E28" s="228">
        <v>0</v>
      </c>
      <c r="F28" s="228">
        <v>0</v>
      </c>
      <c r="G28" s="228">
        <v>0</v>
      </c>
      <c r="H28" s="147"/>
      <c r="I28" s="147"/>
      <c r="J28" s="147"/>
      <c r="K28" s="147"/>
      <c r="L28" s="147"/>
      <c r="M28" s="147"/>
      <c r="N28" s="147"/>
      <c r="O28" s="147"/>
      <c r="BF28" s="148"/>
      <c r="BG28" s="148"/>
      <c r="BH28" s="148"/>
      <c r="BI28" s="148"/>
      <c r="BJ28" s="148"/>
      <c r="BK28" s="148"/>
      <c r="BL28" s="148"/>
      <c r="BM28" s="148"/>
      <c r="BN28" s="148"/>
      <c r="BO28" s="148"/>
      <c r="BP28" s="148"/>
      <c r="BQ28" s="148"/>
      <c r="BR28" s="148"/>
      <c r="BS28" s="148"/>
      <c r="BT28" s="148"/>
      <c r="BU28" s="148"/>
      <c r="BV28" s="148"/>
      <c r="BW28" s="148"/>
      <c r="BX28" s="148"/>
      <c r="BY28" s="148"/>
      <c r="GH28" s="149"/>
      <c r="GI28" s="149"/>
      <c r="GJ28" s="149"/>
      <c r="GK28" s="149"/>
      <c r="GL28" s="149"/>
      <c r="GM28" s="149"/>
      <c r="GN28" s="149"/>
      <c r="GO28" s="149"/>
      <c r="GP28" s="149"/>
      <c r="GQ28" s="149"/>
      <c r="GR28" s="149"/>
      <c r="GS28" s="149"/>
      <c r="GT28" s="149"/>
      <c r="GU28" s="149"/>
      <c r="GV28" s="149"/>
      <c r="GW28" s="149"/>
      <c r="GX28" s="149"/>
      <c r="GY28" s="149"/>
      <c r="GZ28" s="149"/>
      <c r="HA28" s="149"/>
    </row>
    <row r="29" spans="1:209" ht="16.5" customHeight="1" x14ac:dyDescent="0.35">
      <c r="A29" s="110" t="s">
        <v>112</v>
      </c>
      <c r="B29" s="290" t="s">
        <v>139</v>
      </c>
      <c r="C29" s="228">
        <v>675765.84535250091</v>
      </c>
      <c r="D29" s="228">
        <v>0</v>
      </c>
      <c r="E29" s="228">
        <v>0</v>
      </c>
      <c r="F29" s="228">
        <v>0</v>
      </c>
      <c r="G29" s="228">
        <v>0</v>
      </c>
      <c r="H29" s="147"/>
      <c r="I29" s="147"/>
      <c r="J29" s="147"/>
      <c r="K29" s="147"/>
      <c r="L29" s="147"/>
      <c r="M29" s="147"/>
      <c r="N29" s="147"/>
      <c r="O29" s="147"/>
      <c r="BF29" s="148"/>
      <c r="BG29" s="148"/>
      <c r="BH29" s="148"/>
      <c r="BI29" s="148"/>
      <c r="BJ29" s="148"/>
      <c r="BK29" s="148"/>
      <c r="BL29" s="148"/>
      <c r="BM29" s="148"/>
      <c r="BN29" s="148"/>
      <c r="BO29" s="148"/>
      <c r="BP29" s="148"/>
      <c r="BQ29" s="148"/>
      <c r="BR29" s="148"/>
      <c r="BS29" s="148"/>
      <c r="BT29" s="148"/>
      <c r="BU29" s="148"/>
      <c r="BV29" s="148"/>
      <c r="BW29" s="148"/>
      <c r="BX29" s="148"/>
      <c r="BY29" s="148"/>
      <c r="GH29" s="149"/>
      <c r="GI29" s="149"/>
      <c r="GJ29" s="149"/>
      <c r="GK29" s="149"/>
      <c r="GL29" s="149"/>
      <c r="GM29" s="149"/>
      <c r="GN29" s="149"/>
      <c r="GO29" s="149"/>
      <c r="GP29" s="149"/>
      <c r="GQ29" s="149"/>
      <c r="GR29" s="149"/>
      <c r="GS29" s="149"/>
      <c r="GT29" s="149"/>
      <c r="GU29" s="149"/>
      <c r="GV29" s="149"/>
      <c r="GW29" s="149"/>
      <c r="GX29" s="149"/>
      <c r="GY29" s="149"/>
      <c r="GZ29" s="149"/>
      <c r="HA29" s="149"/>
    </row>
    <row r="30" spans="1:209" ht="16.5" hidden="1" customHeight="1" outlineLevel="1" x14ac:dyDescent="0.35">
      <c r="A30" s="110"/>
      <c r="B30" s="290" t="s">
        <v>140</v>
      </c>
      <c r="C30" s="228">
        <v>0</v>
      </c>
      <c r="D30" s="228">
        <v>0</v>
      </c>
      <c r="E30" s="228"/>
      <c r="F30" s="228">
        <v>0</v>
      </c>
      <c r="G30" s="228">
        <v>0</v>
      </c>
      <c r="H30" s="147"/>
      <c r="I30" s="147"/>
      <c r="J30" s="147"/>
      <c r="K30" s="147"/>
      <c r="L30" s="147"/>
      <c r="M30" s="147"/>
      <c r="N30" s="147"/>
      <c r="O30" s="147"/>
      <c r="BF30" s="148"/>
      <c r="BG30" s="148"/>
      <c r="BH30" s="148"/>
      <c r="BI30" s="148"/>
      <c r="BJ30" s="148"/>
      <c r="BK30" s="148"/>
      <c r="BL30" s="148"/>
      <c r="BM30" s="148"/>
      <c r="BN30" s="148"/>
      <c r="BO30" s="148"/>
      <c r="BP30" s="148"/>
      <c r="BQ30" s="148"/>
      <c r="BR30" s="148"/>
      <c r="BS30" s="148"/>
      <c r="BT30" s="148"/>
      <c r="BU30" s="148"/>
      <c r="BV30" s="148"/>
      <c r="BW30" s="148"/>
      <c r="BX30" s="148"/>
      <c r="BY30" s="148"/>
      <c r="GH30" s="149"/>
      <c r="GI30" s="149"/>
      <c r="GJ30" s="149"/>
      <c r="GK30" s="149"/>
      <c r="GL30" s="149"/>
      <c r="GM30" s="149"/>
      <c r="GN30" s="149"/>
      <c r="GO30" s="149"/>
      <c r="GP30" s="149"/>
      <c r="GQ30" s="149"/>
      <c r="GR30" s="149"/>
      <c r="GS30" s="149"/>
      <c r="GT30" s="149"/>
      <c r="GU30" s="149"/>
      <c r="GV30" s="149"/>
      <c r="GW30" s="149"/>
      <c r="GX30" s="149"/>
      <c r="GY30" s="149"/>
      <c r="GZ30" s="149"/>
      <c r="HA30" s="149"/>
    </row>
    <row r="31" spans="1:209" ht="16.5" hidden="1" customHeight="1" outlineLevel="1" x14ac:dyDescent="0.35">
      <c r="A31" s="110"/>
      <c r="B31" s="290" t="s">
        <v>141</v>
      </c>
      <c r="C31" s="228">
        <v>0</v>
      </c>
      <c r="D31" s="228">
        <v>0</v>
      </c>
      <c r="E31" s="228"/>
      <c r="F31" s="228">
        <v>0</v>
      </c>
      <c r="G31" s="228">
        <v>0</v>
      </c>
      <c r="H31" s="147"/>
      <c r="I31" s="147"/>
      <c r="J31" s="147"/>
      <c r="K31" s="147"/>
      <c r="L31" s="147"/>
      <c r="M31" s="147"/>
      <c r="N31" s="147"/>
      <c r="O31" s="147"/>
      <c r="BF31" s="148"/>
      <c r="BG31" s="148"/>
      <c r="BH31" s="148"/>
      <c r="BI31" s="148"/>
      <c r="BJ31" s="148"/>
      <c r="BK31" s="148"/>
      <c r="BL31" s="148"/>
      <c r="BM31" s="148"/>
      <c r="BN31" s="148"/>
      <c r="BO31" s="148"/>
      <c r="BP31" s="148"/>
      <c r="BQ31" s="148"/>
      <c r="BR31" s="148"/>
      <c r="BS31" s="148"/>
      <c r="BT31" s="148"/>
      <c r="BU31" s="148"/>
      <c r="BV31" s="148"/>
      <c r="BW31" s="148"/>
      <c r="BX31" s="148"/>
      <c r="BY31" s="148"/>
      <c r="GH31" s="149"/>
      <c r="GI31" s="149"/>
      <c r="GJ31" s="149"/>
      <c r="GK31" s="149"/>
      <c r="GL31" s="149"/>
      <c r="GM31" s="149"/>
      <c r="GN31" s="149"/>
      <c r="GO31" s="149"/>
      <c r="GP31" s="149"/>
      <c r="GQ31" s="149"/>
      <c r="GR31" s="149"/>
      <c r="GS31" s="149"/>
      <c r="GT31" s="149"/>
      <c r="GU31" s="149"/>
      <c r="GV31" s="149"/>
      <c r="GW31" s="149"/>
      <c r="GX31" s="149"/>
      <c r="GY31" s="149"/>
      <c r="GZ31" s="149"/>
      <c r="HA31" s="149"/>
    </row>
    <row r="32" spans="1:209" ht="16.5" hidden="1" customHeight="1" outlineLevel="1" x14ac:dyDescent="0.35">
      <c r="A32" s="110"/>
      <c r="B32" s="290" t="s">
        <v>142</v>
      </c>
      <c r="C32" s="228">
        <v>0</v>
      </c>
      <c r="D32" s="228">
        <v>0</v>
      </c>
      <c r="E32" s="228"/>
      <c r="F32" s="228">
        <v>0</v>
      </c>
      <c r="G32" s="228">
        <v>0</v>
      </c>
      <c r="H32" s="147"/>
      <c r="I32" s="147"/>
      <c r="J32" s="147"/>
      <c r="K32" s="147"/>
      <c r="L32" s="147"/>
      <c r="M32" s="147"/>
      <c r="N32" s="147"/>
      <c r="O32" s="147"/>
      <c r="BF32" s="148"/>
      <c r="BG32" s="148"/>
      <c r="BH32" s="148"/>
      <c r="BI32" s="148"/>
      <c r="BJ32" s="148"/>
      <c r="BK32" s="148"/>
      <c r="BL32" s="148"/>
      <c r="BM32" s="148"/>
      <c r="BN32" s="148"/>
      <c r="BO32" s="148"/>
      <c r="BP32" s="148"/>
      <c r="BQ32" s="148"/>
      <c r="BR32" s="148"/>
      <c r="BS32" s="148"/>
      <c r="BT32" s="148"/>
      <c r="BU32" s="148"/>
      <c r="BV32" s="148"/>
      <c r="BW32" s="148"/>
      <c r="BX32" s="148"/>
      <c r="BY32" s="148"/>
      <c r="GH32" s="149"/>
      <c r="GI32" s="149"/>
      <c r="GJ32" s="149"/>
      <c r="GK32" s="149"/>
      <c r="GL32" s="149"/>
      <c r="GM32" s="149"/>
      <c r="GN32" s="149"/>
      <c r="GO32" s="149"/>
      <c r="GP32" s="149"/>
      <c r="GQ32" s="149"/>
      <c r="GR32" s="149"/>
      <c r="GS32" s="149"/>
      <c r="GT32" s="149"/>
      <c r="GU32" s="149"/>
      <c r="GV32" s="149"/>
      <c r="GW32" s="149"/>
      <c r="GX32" s="149"/>
      <c r="GY32" s="149"/>
      <c r="GZ32" s="149"/>
      <c r="HA32" s="149"/>
    </row>
    <row r="33" spans="1:209" ht="16.5" hidden="1" customHeight="1" outlineLevel="1" x14ac:dyDescent="0.35">
      <c r="A33" s="110"/>
      <c r="B33" s="290" t="s">
        <v>143</v>
      </c>
      <c r="C33" s="228">
        <v>0</v>
      </c>
      <c r="D33" s="228">
        <v>0</v>
      </c>
      <c r="E33" s="228"/>
      <c r="F33" s="228">
        <v>0</v>
      </c>
      <c r="G33" s="228">
        <v>0</v>
      </c>
      <c r="H33" s="147"/>
      <c r="I33" s="147"/>
      <c r="J33" s="147"/>
      <c r="K33" s="147"/>
      <c r="L33" s="147"/>
      <c r="M33" s="147"/>
      <c r="N33" s="147"/>
      <c r="O33" s="147"/>
      <c r="BF33" s="148"/>
      <c r="BG33" s="148"/>
      <c r="BH33" s="148"/>
      <c r="BI33" s="148"/>
      <c r="BJ33" s="148"/>
      <c r="BK33" s="148"/>
      <c r="BL33" s="148"/>
      <c r="BM33" s="148"/>
      <c r="BN33" s="148"/>
      <c r="BO33" s="148"/>
      <c r="BP33" s="148"/>
      <c r="BQ33" s="148"/>
      <c r="BR33" s="148"/>
      <c r="BS33" s="148"/>
      <c r="BT33" s="148"/>
      <c r="BU33" s="148"/>
      <c r="BV33" s="148"/>
      <c r="BW33" s="148"/>
      <c r="BX33" s="148"/>
      <c r="BY33" s="148"/>
      <c r="GH33" s="149"/>
      <c r="GI33" s="149"/>
      <c r="GJ33" s="149"/>
      <c r="GK33" s="149"/>
      <c r="GL33" s="149"/>
      <c r="GM33" s="149"/>
      <c r="GN33" s="149"/>
      <c r="GO33" s="149"/>
      <c r="GP33" s="149"/>
      <c r="GQ33" s="149"/>
      <c r="GR33" s="149"/>
      <c r="GS33" s="149"/>
      <c r="GT33" s="149"/>
      <c r="GU33" s="149"/>
      <c r="GV33" s="149"/>
      <c r="GW33" s="149"/>
      <c r="GX33" s="149"/>
      <c r="GY33" s="149"/>
      <c r="GZ33" s="149"/>
      <c r="HA33" s="149"/>
    </row>
    <row r="34" spans="1:209" ht="16.5" hidden="1" customHeight="1" outlineLevel="1" x14ac:dyDescent="0.35">
      <c r="A34" s="110"/>
      <c r="B34" s="290" t="s">
        <v>144</v>
      </c>
      <c r="C34" s="228">
        <v>0</v>
      </c>
      <c r="D34" s="228">
        <v>0</v>
      </c>
      <c r="E34" s="228"/>
      <c r="F34" s="228">
        <v>0</v>
      </c>
      <c r="G34" s="228">
        <v>0</v>
      </c>
      <c r="H34" s="147"/>
      <c r="I34" s="147"/>
      <c r="J34" s="147"/>
      <c r="K34" s="147"/>
      <c r="L34" s="147"/>
      <c r="M34" s="147"/>
      <c r="N34" s="147"/>
      <c r="O34" s="147"/>
      <c r="BF34" s="148"/>
      <c r="BG34" s="148"/>
      <c r="BH34" s="148"/>
      <c r="BI34" s="148"/>
      <c r="BJ34" s="148"/>
      <c r="BK34" s="148"/>
      <c r="BL34" s="148"/>
      <c r="BM34" s="148"/>
      <c r="BN34" s="148"/>
      <c r="BO34" s="148"/>
      <c r="BP34" s="148"/>
      <c r="BQ34" s="148"/>
      <c r="BR34" s="148"/>
      <c r="BS34" s="148"/>
      <c r="BT34" s="148"/>
      <c r="BU34" s="148"/>
      <c r="BV34" s="148"/>
      <c r="BW34" s="148"/>
      <c r="BX34" s="148"/>
      <c r="BY34" s="148"/>
      <c r="GH34" s="149"/>
      <c r="GI34" s="149"/>
      <c r="GJ34" s="149"/>
      <c r="GK34" s="149"/>
      <c r="GL34" s="149"/>
      <c r="GM34" s="149"/>
      <c r="GN34" s="149"/>
      <c r="GO34" s="149"/>
      <c r="GP34" s="149"/>
      <c r="GQ34" s="149"/>
      <c r="GR34" s="149"/>
      <c r="GS34" s="149"/>
      <c r="GT34" s="149"/>
      <c r="GU34" s="149"/>
      <c r="GV34" s="149"/>
      <c r="GW34" s="149"/>
      <c r="GX34" s="149"/>
      <c r="GY34" s="149"/>
      <c r="GZ34" s="149"/>
      <c r="HA34" s="149"/>
    </row>
    <row r="35" spans="1:209" ht="16.5" customHeight="1" collapsed="1" x14ac:dyDescent="0.35">
      <c r="A35" s="110" t="s">
        <v>68</v>
      </c>
      <c r="B35" s="156" t="s">
        <v>16</v>
      </c>
      <c r="C35" s="228">
        <v>12037.018347594672</v>
      </c>
      <c r="D35" s="228">
        <v>8683</v>
      </c>
      <c r="E35" s="228">
        <v>10140</v>
      </c>
      <c r="F35" s="228">
        <v>9333</v>
      </c>
      <c r="G35" s="228">
        <v>10153</v>
      </c>
      <c r="H35" s="147"/>
      <c r="I35" s="147"/>
      <c r="J35" s="147"/>
      <c r="K35" s="147"/>
      <c r="L35" s="147"/>
      <c r="M35" s="147"/>
      <c r="N35" s="147"/>
      <c r="O35" s="147"/>
      <c r="BF35" s="148"/>
      <c r="BG35" s="148"/>
      <c r="BH35" s="148"/>
      <c r="BI35" s="148"/>
      <c r="BJ35" s="148"/>
      <c r="BK35" s="148"/>
      <c r="BL35" s="148"/>
      <c r="BM35" s="148"/>
      <c r="BN35" s="148"/>
      <c r="BO35" s="148"/>
      <c r="BP35" s="148"/>
      <c r="BQ35" s="148"/>
      <c r="BR35" s="148"/>
      <c r="BS35" s="148"/>
      <c r="BT35" s="148"/>
      <c r="BU35" s="148"/>
      <c r="BV35" s="148"/>
      <c r="BW35" s="148"/>
      <c r="BX35" s="148"/>
      <c r="BY35" s="148"/>
      <c r="GH35" s="149"/>
      <c r="GI35" s="149"/>
      <c r="GJ35" s="149"/>
      <c r="GK35" s="149"/>
      <c r="GL35" s="149"/>
      <c r="GM35" s="149"/>
      <c r="GN35" s="149"/>
      <c r="GO35" s="149"/>
      <c r="GP35" s="149"/>
      <c r="GQ35" s="149"/>
      <c r="GR35" s="149"/>
      <c r="GS35" s="149"/>
      <c r="GT35" s="149"/>
      <c r="GU35" s="149"/>
      <c r="GV35" s="149"/>
      <c r="GW35" s="149"/>
      <c r="GX35" s="149"/>
      <c r="GY35" s="149"/>
      <c r="GZ35" s="149"/>
      <c r="HA35" s="149"/>
    </row>
    <row r="36" spans="1:209" ht="16.5" customHeight="1" x14ac:dyDescent="0.35">
      <c r="A36" s="110" t="s">
        <v>68</v>
      </c>
      <c r="B36" s="156" t="s">
        <v>17</v>
      </c>
      <c r="C36" s="228">
        <v>281150.65804288856</v>
      </c>
      <c r="D36" s="228">
        <v>293104</v>
      </c>
      <c r="E36" s="228">
        <v>298819</v>
      </c>
      <c r="F36" s="228">
        <v>309291</v>
      </c>
      <c r="G36" s="228">
        <v>388569</v>
      </c>
      <c r="H36" s="147"/>
      <c r="I36" s="147"/>
      <c r="J36" s="147"/>
      <c r="K36" s="147"/>
      <c r="L36" s="147"/>
      <c r="M36" s="147"/>
      <c r="N36" s="147"/>
      <c r="O36" s="147"/>
      <c r="BF36" s="148"/>
      <c r="BG36" s="148"/>
      <c r="BH36" s="148"/>
      <c r="BI36" s="148"/>
      <c r="BJ36" s="148"/>
      <c r="BK36" s="148"/>
      <c r="BL36" s="148"/>
      <c r="BM36" s="148"/>
      <c r="BN36" s="148"/>
      <c r="BO36" s="148"/>
      <c r="BP36" s="148"/>
      <c r="BQ36" s="148"/>
      <c r="BR36" s="148"/>
      <c r="BS36" s="148"/>
      <c r="BT36" s="148"/>
      <c r="BU36" s="148"/>
      <c r="BV36" s="148"/>
      <c r="BW36" s="148"/>
      <c r="BX36" s="148"/>
      <c r="BY36" s="148"/>
      <c r="GH36" s="149"/>
      <c r="GI36" s="149"/>
      <c r="GJ36" s="149"/>
      <c r="GK36" s="149"/>
      <c r="GL36" s="149"/>
      <c r="GM36" s="149"/>
      <c r="GN36" s="149"/>
      <c r="GO36" s="149"/>
      <c r="GP36" s="149"/>
      <c r="GQ36" s="149"/>
      <c r="GR36" s="149"/>
      <c r="GS36" s="149"/>
      <c r="GT36" s="149"/>
      <c r="GU36" s="149"/>
      <c r="GV36" s="149"/>
      <c r="GW36" s="149"/>
      <c r="GX36" s="149"/>
      <c r="GY36" s="149"/>
      <c r="GZ36" s="149"/>
      <c r="HA36" s="149"/>
    </row>
    <row r="37" spans="1:209" ht="16.5" customHeight="1" x14ac:dyDescent="0.35">
      <c r="A37" s="110" t="s">
        <v>68</v>
      </c>
      <c r="B37" s="156" t="s">
        <v>109</v>
      </c>
      <c r="C37" s="243">
        <v>687658.32360951672</v>
      </c>
      <c r="D37" s="228">
        <v>751195</v>
      </c>
      <c r="E37" s="228">
        <v>779924</v>
      </c>
      <c r="F37" s="228">
        <v>857496</v>
      </c>
      <c r="G37" s="228">
        <v>1076163</v>
      </c>
      <c r="O37" s="157"/>
    </row>
    <row r="38" spans="1:209" ht="16.5" customHeight="1" x14ac:dyDescent="0.35">
      <c r="A38" s="110" t="s">
        <v>68</v>
      </c>
      <c r="B38" s="156" t="s">
        <v>175</v>
      </c>
      <c r="C38" s="228">
        <v>76.414102781058375</v>
      </c>
      <c r="D38" s="228">
        <v>156</v>
      </c>
      <c r="E38" s="228">
        <v>142</v>
      </c>
      <c r="F38" s="228">
        <v>113</v>
      </c>
      <c r="G38" s="228">
        <v>157</v>
      </c>
      <c r="O38" s="157"/>
    </row>
    <row r="39" spans="1:209" ht="16.5" customHeight="1" x14ac:dyDescent="0.35">
      <c r="A39" s="110" t="s">
        <v>68</v>
      </c>
      <c r="B39" s="156" t="s">
        <v>176</v>
      </c>
      <c r="C39" s="228">
        <v>3248.7511200174963</v>
      </c>
      <c r="D39" s="228">
        <v>8406</v>
      </c>
      <c r="E39" s="228">
        <v>11225</v>
      </c>
      <c r="F39" s="228">
        <v>9917</v>
      </c>
      <c r="G39" s="228">
        <v>9811</v>
      </c>
      <c r="O39" s="157"/>
    </row>
    <row r="40" spans="1:209" ht="16.5" customHeight="1" x14ac:dyDescent="0.35">
      <c r="A40" s="110" t="s">
        <v>68</v>
      </c>
      <c r="B40" s="156" t="s">
        <v>177</v>
      </c>
      <c r="C40" s="228">
        <v>23655.844813850279</v>
      </c>
      <c r="D40" s="228">
        <v>54587</v>
      </c>
      <c r="E40" s="228">
        <v>64104</v>
      </c>
      <c r="F40" s="228">
        <v>67018</v>
      </c>
      <c r="G40" s="228">
        <v>72157</v>
      </c>
      <c r="O40" s="157"/>
    </row>
    <row r="41" spans="1:209" ht="16.5" customHeight="1" x14ac:dyDescent="0.35">
      <c r="A41" s="110" t="s">
        <v>68</v>
      </c>
      <c r="B41" s="156" t="s">
        <v>178</v>
      </c>
      <c r="C41" s="228">
        <v>218.98996335116612</v>
      </c>
      <c r="D41" s="228">
        <v>373</v>
      </c>
      <c r="E41" s="228">
        <v>369</v>
      </c>
      <c r="F41" s="228">
        <v>339</v>
      </c>
      <c r="G41" s="228">
        <v>430</v>
      </c>
      <c r="O41" s="157"/>
    </row>
    <row r="42" spans="1:209" ht="16.5" customHeight="1" x14ac:dyDescent="0.4">
      <c r="A42" s="321" t="s">
        <v>149</v>
      </c>
      <c r="B42" s="322"/>
      <c r="C42" s="230">
        <f t="shared" ref="C42:G42" si="0">SUM(C4:C41)</f>
        <v>11811067</v>
      </c>
      <c r="D42" s="230">
        <f t="shared" si="0"/>
        <v>11909238.624827985</v>
      </c>
      <c r="E42" s="230">
        <f t="shared" si="0"/>
        <v>12145434</v>
      </c>
      <c r="F42" s="230">
        <f t="shared" si="0"/>
        <v>13841453</v>
      </c>
      <c r="G42" s="230">
        <f t="shared" si="0"/>
        <v>15311035</v>
      </c>
      <c r="H42" s="158"/>
      <c r="I42" s="158"/>
      <c r="J42" s="158"/>
      <c r="K42" s="158"/>
      <c r="L42" s="158"/>
      <c r="M42" s="158"/>
      <c r="N42" s="158"/>
      <c r="O42" s="158"/>
      <c r="P42" s="159"/>
      <c r="BU42" s="148"/>
      <c r="BV42" s="148"/>
      <c r="BW42" s="148"/>
      <c r="BX42" s="148"/>
      <c r="BY42" s="148"/>
      <c r="GW42" s="149"/>
      <c r="GX42" s="149"/>
      <c r="GY42" s="149"/>
      <c r="GZ42" s="149"/>
      <c r="HA42" s="149"/>
    </row>
    <row r="43" spans="1:209" ht="16.5" customHeight="1" x14ac:dyDescent="0.35">
      <c r="A43" s="160"/>
      <c r="B43" s="291"/>
      <c r="C43" s="232"/>
      <c r="D43" s="269"/>
      <c r="E43" s="232"/>
      <c r="F43" s="232"/>
      <c r="G43" s="232"/>
      <c r="O43" s="161"/>
      <c r="P43" s="160"/>
      <c r="Q43" s="160"/>
      <c r="R43" s="160"/>
      <c r="S43" s="160"/>
      <c r="T43" s="160"/>
      <c r="U43" s="160"/>
      <c r="V43" s="160"/>
    </row>
    <row r="44" spans="1:209" ht="16.5" customHeight="1" x14ac:dyDescent="0.35">
      <c r="A44" s="110" t="s">
        <v>155</v>
      </c>
      <c r="B44" s="292"/>
      <c r="C44" s="233">
        <v>18834</v>
      </c>
      <c r="D44" s="243">
        <v>18549</v>
      </c>
      <c r="E44" s="243">
        <v>17136</v>
      </c>
      <c r="F44" s="243">
        <v>18678</v>
      </c>
      <c r="G44" s="243">
        <v>18542</v>
      </c>
      <c r="O44" s="147"/>
      <c r="BS44" s="148"/>
      <c r="BT44" s="148"/>
      <c r="BU44" s="148"/>
      <c r="BV44" s="148"/>
      <c r="BW44" s="148"/>
      <c r="BX44" s="148"/>
      <c r="BY44" s="148"/>
      <c r="GU44" s="149"/>
      <c r="GV44" s="149"/>
      <c r="GW44" s="149"/>
      <c r="GX44" s="149"/>
      <c r="GY44" s="149"/>
      <c r="GZ44" s="149"/>
      <c r="HA44" s="149"/>
    </row>
    <row r="45" spans="1:209" ht="16.5" customHeight="1" x14ac:dyDescent="0.35">
      <c r="A45" s="110" t="s">
        <v>156</v>
      </c>
      <c r="B45" s="292"/>
      <c r="C45" s="233">
        <v>4276</v>
      </c>
      <c r="D45" s="243">
        <v>4392</v>
      </c>
      <c r="E45" s="243">
        <v>3977</v>
      </c>
      <c r="F45" s="243">
        <v>4561</v>
      </c>
      <c r="G45" s="243">
        <v>3645</v>
      </c>
      <c r="O45" s="147"/>
      <c r="BS45" s="148"/>
      <c r="BT45" s="148"/>
      <c r="BU45" s="148"/>
      <c r="BV45" s="148"/>
      <c r="BW45" s="148"/>
      <c r="BX45" s="148"/>
      <c r="BY45" s="148"/>
      <c r="GU45" s="149"/>
      <c r="GV45" s="149"/>
      <c r="GW45" s="149"/>
      <c r="GX45" s="149"/>
      <c r="GY45" s="149"/>
      <c r="GZ45" s="149"/>
      <c r="HA45" s="149"/>
    </row>
    <row r="46" spans="1:209" ht="16.5" customHeight="1" x14ac:dyDescent="0.35">
      <c r="A46" s="110" t="s">
        <v>157</v>
      </c>
      <c r="B46" s="292"/>
      <c r="C46" s="233">
        <v>4435</v>
      </c>
      <c r="D46" s="243">
        <v>4513</v>
      </c>
      <c r="E46" s="243">
        <v>4356</v>
      </c>
      <c r="F46" s="243">
        <v>4484</v>
      </c>
      <c r="G46" s="243">
        <v>4177</v>
      </c>
      <c r="O46" s="160"/>
      <c r="BS46" s="148"/>
      <c r="BT46" s="148"/>
      <c r="BU46" s="148"/>
      <c r="BV46" s="148"/>
      <c r="BW46" s="148"/>
      <c r="BX46" s="148"/>
      <c r="BY46" s="148"/>
      <c r="GU46" s="149"/>
      <c r="GV46" s="149"/>
      <c r="GW46" s="149"/>
      <c r="GX46" s="149"/>
      <c r="GY46" s="149"/>
      <c r="GZ46" s="149"/>
      <c r="HA46" s="149"/>
    </row>
    <row r="47" spans="1:209" ht="16.5" customHeight="1" x14ac:dyDescent="0.35">
      <c r="A47" s="110" t="s">
        <v>158</v>
      </c>
      <c r="B47" s="292"/>
      <c r="C47" s="233">
        <v>48651</v>
      </c>
      <c r="D47" s="243">
        <v>51089</v>
      </c>
      <c r="E47" s="243">
        <v>41580</v>
      </c>
      <c r="F47" s="243">
        <v>38157</v>
      </c>
      <c r="G47" s="243">
        <v>34786</v>
      </c>
      <c r="O47" s="147"/>
      <c r="BS47" s="148"/>
      <c r="BT47" s="148"/>
      <c r="BU47" s="148"/>
      <c r="BV47" s="148"/>
      <c r="BW47" s="148"/>
      <c r="BX47" s="148"/>
      <c r="BY47" s="148"/>
      <c r="GU47" s="149"/>
      <c r="GV47" s="149"/>
      <c r="GW47" s="149"/>
      <c r="GX47" s="149"/>
      <c r="GY47" s="149"/>
      <c r="GZ47" s="149"/>
      <c r="HA47" s="149"/>
    </row>
    <row r="48" spans="1:209" ht="16.5" customHeight="1" x14ac:dyDescent="0.35">
      <c r="A48" s="110" t="s">
        <v>159</v>
      </c>
      <c r="C48" s="229">
        <v>20870</v>
      </c>
      <c r="D48" s="243">
        <v>22641</v>
      </c>
      <c r="E48" s="243">
        <v>19738</v>
      </c>
      <c r="F48" s="243">
        <v>23965</v>
      </c>
      <c r="G48" s="243">
        <v>26124</v>
      </c>
      <c r="O48" s="147"/>
      <c r="BS48" s="148"/>
      <c r="BT48" s="148"/>
      <c r="BU48" s="148"/>
      <c r="BV48" s="148"/>
      <c r="BW48" s="148"/>
      <c r="BX48" s="148"/>
      <c r="BY48" s="148"/>
      <c r="GU48" s="149"/>
      <c r="GV48" s="149"/>
      <c r="GW48" s="149"/>
      <c r="GX48" s="149"/>
      <c r="GY48" s="149"/>
      <c r="GZ48" s="149"/>
      <c r="HA48" s="149"/>
    </row>
    <row r="49" spans="1:209" ht="16.5" customHeight="1" x14ac:dyDescent="0.35">
      <c r="A49" s="323" t="s">
        <v>148</v>
      </c>
      <c r="B49" s="324"/>
      <c r="C49" s="231">
        <f t="shared" ref="C49:G49" si="1">SUM(C44:C48)</f>
        <v>97066</v>
      </c>
      <c r="D49" s="268">
        <f t="shared" si="1"/>
        <v>101184</v>
      </c>
      <c r="E49" s="231">
        <f t="shared" si="1"/>
        <v>86787</v>
      </c>
      <c r="F49" s="231">
        <f t="shared" si="1"/>
        <v>89845</v>
      </c>
      <c r="G49" s="231">
        <f t="shared" si="1"/>
        <v>87274</v>
      </c>
      <c r="O49" s="147"/>
      <c r="BS49" s="148"/>
      <c r="BT49" s="148"/>
      <c r="BU49" s="148"/>
      <c r="BV49" s="148"/>
      <c r="BW49" s="148"/>
      <c r="BX49" s="148"/>
      <c r="BY49" s="148"/>
      <c r="GU49" s="149"/>
      <c r="GV49" s="149"/>
      <c r="GW49" s="149"/>
      <c r="GX49" s="149"/>
      <c r="GY49" s="149"/>
      <c r="GZ49" s="149"/>
      <c r="HA49" s="149"/>
    </row>
    <row r="50" spans="1:209" ht="16.5" customHeight="1" x14ac:dyDescent="0.35">
      <c r="O50" s="147"/>
      <c r="BS50" s="148"/>
      <c r="BT50" s="148"/>
      <c r="BU50" s="148"/>
      <c r="BV50" s="148"/>
      <c r="BW50" s="148"/>
      <c r="BX50" s="148"/>
      <c r="BY50" s="148"/>
      <c r="GU50" s="149"/>
      <c r="GV50" s="149"/>
      <c r="GW50" s="149"/>
      <c r="GX50" s="149"/>
      <c r="GY50" s="149"/>
      <c r="GZ50" s="149"/>
      <c r="HA50" s="149"/>
    </row>
    <row r="51" spans="1:209" ht="16.5" customHeight="1" x14ac:dyDescent="0.35">
      <c r="A51" s="163" t="s">
        <v>151</v>
      </c>
      <c r="B51" s="294"/>
      <c r="C51" s="230">
        <v>343945.92956628726</v>
      </c>
      <c r="D51" s="267">
        <v>337924.64042746107</v>
      </c>
      <c r="E51" s="267">
        <v>42524.332279533905</v>
      </c>
      <c r="F51" s="267">
        <v>16506.560959561968</v>
      </c>
      <c r="G51" s="267">
        <v>42046.395008996798</v>
      </c>
      <c r="O51" s="147"/>
      <c r="BS51" s="148"/>
      <c r="BT51" s="148"/>
      <c r="BU51" s="148"/>
      <c r="BV51" s="148"/>
      <c r="BW51" s="148"/>
      <c r="BX51" s="148"/>
      <c r="BY51" s="148"/>
      <c r="GU51" s="149"/>
      <c r="GV51" s="149"/>
      <c r="GW51" s="149"/>
      <c r="GX51" s="149"/>
      <c r="GY51" s="149"/>
      <c r="GZ51" s="149"/>
      <c r="HA51" s="149"/>
    </row>
    <row r="52" spans="1:209" ht="16.5" customHeight="1" x14ac:dyDescent="0.35">
      <c r="A52" s="163"/>
      <c r="B52" s="294"/>
      <c r="C52" s="162"/>
      <c r="D52" s="162"/>
      <c r="E52" s="162"/>
      <c r="F52" s="162"/>
      <c r="G52" s="299"/>
      <c r="O52" s="147"/>
      <c r="BS52" s="148"/>
      <c r="BT52" s="148"/>
      <c r="BU52" s="148"/>
      <c r="BV52" s="148"/>
      <c r="BW52" s="148"/>
      <c r="BX52" s="148"/>
      <c r="BY52" s="148"/>
      <c r="GU52" s="149"/>
      <c r="GV52" s="149"/>
      <c r="GW52" s="149"/>
      <c r="GX52" s="149"/>
      <c r="GY52" s="149"/>
      <c r="GZ52" s="149"/>
      <c r="HA52" s="149"/>
    </row>
    <row r="53" spans="1:209" ht="16.5" customHeight="1" x14ac:dyDescent="0.35">
      <c r="A53" s="163" t="s">
        <v>180</v>
      </c>
      <c r="B53" s="294"/>
      <c r="C53" s="230">
        <f>SUM(C38:C41)</f>
        <v>27200</v>
      </c>
      <c r="D53" s="267">
        <f>SUM(D38:D41)</f>
        <v>63522</v>
      </c>
      <c r="E53" s="267">
        <f>SUM(E38:E41)</f>
        <v>75840</v>
      </c>
      <c r="F53" s="267">
        <f>SUM(F38:F41)</f>
        <v>77387</v>
      </c>
      <c r="G53" s="267">
        <f>SUM(G38:G41)</f>
        <v>82555</v>
      </c>
      <c r="O53" s="147"/>
      <c r="BS53" s="148"/>
      <c r="BT53" s="148"/>
      <c r="BU53" s="148"/>
      <c r="BV53" s="148"/>
      <c r="BW53" s="148"/>
      <c r="BX53" s="148"/>
      <c r="BY53" s="148"/>
      <c r="GU53" s="149"/>
      <c r="GV53" s="149"/>
      <c r="GW53" s="149"/>
      <c r="GX53" s="149"/>
      <c r="GY53" s="149"/>
      <c r="GZ53" s="149"/>
      <c r="HA53" s="149"/>
    </row>
    <row r="54" spans="1:209" ht="16.5" customHeight="1" x14ac:dyDescent="0.35">
      <c r="A54" s="163"/>
      <c r="B54" s="294"/>
      <c r="C54" s="249"/>
      <c r="D54" s="249"/>
      <c r="E54" s="249"/>
      <c r="F54" s="249"/>
      <c r="G54" s="299"/>
      <c r="O54" s="147"/>
      <c r="BS54" s="148"/>
      <c r="BT54" s="148"/>
      <c r="BU54" s="148"/>
      <c r="BV54" s="148"/>
      <c r="BW54" s="148"/>
      <c r="BX54" s="148"/>
      <c r="BY54" s="148"/>
      <c r="GU54" s="149"/>
      <c r="GV54" s="149"/>
      <c r="GW54" s="149"/>
      <c r="GX54" s="149"/>
      <c r="GY54" s="149"/>
      <c r="GZ54" s="149"/>
      <c r="HA54" s="149"/>
    </row>
    <row r="55" spans="1:209" ht="16.5" customHeight="1" x14ac:dyDescent="0.4">
      <c r="A55" s="164" t="s">
        <v>150</v>
      </c>
      <c r="B55" s="295"/>
      <c r="C55" s="234">
        <f>C42-C49-C51-C53</f>
        <v>11342855.070433713</v>
      </c>
      <c r="D55" s="234">
        <f t="shared" ref="D55:F55" si="2">D42-D49-D51-D53</f>
        <v>11406607.984400524</v>
      </c>
      <c r="E55" s="234">
        <f t="shared" si="2"/>
        <v>11940282.667720467</v>
      </c>
      <c r="F55" s="234">
        <f t="shared" si="2"/>
        <v>13657714.439040437</v>
      </c>
      <c r="G55" s="234">
        <f>G42-G49-G51-G53</f>
        <v>15099159.604991004</v>
      </c>
      <c r="O55" s="147"/>
      <c r="BS55" s="148"/>
      <c r="BT55" s="148"/>
      <c r="BU55" s="148"/>
      <c r="BV55" s="148"/>
      <c r="BW55" s="148"/>
      <c r="BX55" s="148"/>
      <c r="BY55" s="148"/>
      <c r="GU55" s="149"/>
      <c r="GV55" s="149"/>
      <c r="GW55" s="149"/>
      <c r="GX55" s="149"/>
      <c r="GY55" s="149"/>
      <c r="GZ55" s="149"/>
      <c r="HA55" s="149"/>
    </row>
    <row r="56" spans="1:209" ht="16.5" customHeight="1" x14ac:dyDescent="0.35">
      <c r="O56" s="147"/>
      <c r="BS56" s="148"/>
      <c r="BT56" s="148"/>
      <c r="BU56" s="148"/>
      <c r="BV56" s="148"/>
      <c r="BW56" s="148"/>
      <c r="BX56" s="148"/>
      <c r="BY56" s="148"/>
      <c r="GU56" s="149"/>
      <c r="GV56" s="149"/>
      <c r="GW56" s="149"/>
      <c r="GX56" s="149"/>
      <c r="GY56" s="149"/>
      <c r="GZ56" s="149"/>
      <c r="HA56" s="149"/>
    </row>
    <row r="57" spans="1:209" ht="16.5" customHeight="1" x14ac:dyDescent="0.35">
      <c r="O57" s="147"/>
      <c r="BS57" s="148"/>
      <c r="BT57" s="148"/>
      <c r="BU57" s="148"/>
      <c r="BV57" s="148"/>
      <c r="BW57" s="148"/>
      <c r="BX57" s="148"/>
      <c r="BY57" s="148"/>
      <c r="GU57" s="149"/>
      <c r="GV57" s="149"/>
      <c r="GW57" s="149"/>
      <c r="GX57" s="149"/>
      <c r="GY57" s="149"/>
      <c r="GZ57" s="149"/>
      <c r="HA57" s="149"/>
    </row>
    <row r="58" spans="1:209" ht="16.5" customHeight="1" x14ac:dyDescent="0.35">
      <c r="A58" s="135" t="s">
        <v>74</v>
      </c>
      <c r="O58" s="147"/>
      <c r="BS58" s="148"/>
      <c r="BT58" s="148"/>
      <c r="BU58" s="148"/>
      <c r="BV58" s="148"/>
      <c r="BW58" s="148"/>
      <c r="BX58" s="148"/>
      <c r="BY58" s="148"/>
      <c r="GU58" s="149"/>
      <c r="GV58" s="149"/>
      <c r="GW58" s="149"/>
      <c r="GX58" s="149"/>
      <c r="GY58" s="149"/>
      <c r="GZ58" s="149"/>
      <c r="HA58" s="149"/>
    </row>
    <row r="59" spans="1:209" ht="16.5" customHeight="1" x14ac:dyDescent="0.35">
      <c r="A59" s="165" t="s">
        <v>174</v>
      </c>
      <c r="O59" s="147"/>
      <c r="BS59" s="148"/>
      <c r="BT59" s="148"/>
      <c r="BU59" s="148"/>
      <c r="BV59" s="148"/>
      <c r="BW59" s="148"/>
      <c r="BX59" s="148"/>
      <c r="BY59" s="148"/>
      <c r="GU59" s="149"/>
      <c r="GV59" s="149"/>
      <c r="GW59" s="149"/>
      <c r="GX59" s="149"/>
      <c r="GY59" s="149"/>
      <c r="GZ59" s="149"/>
      <c r="HA59" s="149"/>
    </row>
    <row r="60" spans="1:209" ht="18.649999999999999" customHeight="1" x14ac:dyDescent="0.35">
      <c r="A60" s="110" t="s">
        <v>184</v>
      </c>
      <c r="O60" s="147"/>
      <c r="BS60" s="148"/>
      <c r="BT60" s="148"/>
      <c r="BU60" s="148"/>
      <c r="BV60" s="148"/>
      <c r="BW60" s="148"/>
      <c r="BX60" s="148"/>
      <c r="BY60" s="148"/>
      <c r="GU60" s="149"/>
      <c r="GV60" s="149"/>
      <c r="GW60" s="149"/>
      <c r="GX60" s="149"/>
      <c r="GY60" s="149"/>
      <c r="GZ60" s="149"/>
      <c r="HA60" s="149"/>
    </row>
    <row r="61" spans="1:209" ht="17.5" x14ac:dyDescent="0.35">
      <c r="O61" s="147"/>
      <c r="BS61" s="148"/>
      <c r="BT61" s="148"/>
      <c r="BU61" s="148"/>
      <c r="BV61" s="148"/>
      <c r="BW61" s="148"/>
      <c r="BX61" s="148"/>
      <c r="BY61" s="148"/>
      <c r="GU61" s="149"/>
      <c r="GV61" s="149"/>
      <c r="GW61" s="149"/>
      <c r="GX61" s="149"/>
      <c r="GY61" s="149"/>
      <c r="GZ61" s="149"/>
      <c r="HA61" s="149"/>
    </row>
  </sheetData>
  <mergeCells count="3">
    <mergeCell ref="A42:B42"/>
    <mergeCell ref="A49:B49"/>
    <mergeCell ref="A1:B2"/>
  </mergeCells>
  <phoneticPr fontId="2" type="noConversion"/>
  <printOptions horizontalCentered="1"/>
  <pageMargins left="0.5" right="0.5" top="1" bottom="0.5" header="0.25" footer="0.25"/>
  <pageSetup scale="68" orientation="landscape" r:id="rId1"/>
  <headerFooter alignWithMargins="0">
    <oddHeader>&amp;LExpenditure Trend Review</oddHeader>
    <oddFooter>&amp;L&amp;A&amp;C&amp;D&amp;R&amp;P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J44"/>
  <sheetViews>
    <sheetView topLeftCell="C1" workbookViewId="0">
      <selection activeCell="K1" sqref="K1:N1048576"/>
    </sheetView>
  </sheetViews>
  <sheetFormatPr defaultColWidth="8.75" defaultRowHeight="12.5" x14ac:dyDescent="0.25"/>
  <cols>
    <col min="1" max="1" width="2.1875" style="110" customWidth="1"/>
    <col min="2" max="2" width="44.0625" style="110" customWidth="1"/>
    <col min="3" max="9" width="13.0625" style="110" customWidth="1"/>
    <col min="10" max="10" width="1.4375" style="110" customWidth="1"/>
    <col min="11" max="11" width="9.375" style="110" customWidth="1"/>
    <col min="12" max="12" width="10.8125" style="110" customWidth="1"/>
    <col min="13" max="13" width="9.375" style="110" customWidth="1"/>
    <col min="14" max="14" width="10.8125" style="110" customWidth="1"/>
    <col min="15" max="16384" width="8.75" style="110"/>
  </cols>
  <sheetData>
    <row r="1" spans="1:9" s="108" customFormat="1" ht="24" customHeight="1" thickBot="1" x14ac:dyDescent="0.35">
      <c r="A1" s="263">
        <f>I4</f>
        <v>5026520736.759861</v>
      </c>
      <c r="B1" s="109"/>
      <c r="C1" s="109"/>
      <c r="D1" s="109"/>
      <c r="E1" s="109"/>
      <c r="F1" s="109"/>
      <c r="G1" s="109"/>
      <c r="H1" s="109"/>
      <c r="I1" s="109"/>
    </row>
    <row r="2" spans="1:9" ht="44.25" customHeight="1" thickBot="1" x14ac:dyDescent="0.4">
      <c r="A2" s="328" t="s">
        <v>167</v>
      </c>
      <c r="B2" s="329"/>
      <c r="C2" s="203" t="s">
        <v>68</v>
      </c>
      <c r="D2" s="204" t="s">
        <v>160</v>
      </c>
      <c r="E2" s="203" t="s">
        <v>161</v>
      </c>
      <c r="F2" s="203" t="s">
        <v>162</v>
      </c>
      <c r="G2" s="204" t="s">
        <v>112</v>
      </c>
      <c r="H2" s="204" t="s">
        <v>79</v>
      </c>
      <c r="I2" s="205" t="s">
        <v>83</v>
      </c>
    </row>
    <row r="3" spans="1:9" ht="17.149999999999999" customHeight="1" x14ac:dyDescent="0.3">
      <c r="A3" s="305" t="s">
        <v>100</v>
      </c>
      <c r="B3" s="111" t="s">
        <v>152</v>
      </c>
      <c r="C3" s="112"/>
      <c r="D3" s="112"/>
      <c r="E3" s="112"/>
      <c r="F3" s="112"/>
      <c r="G3" s="112"/>
      <c r="H3" s="112"/>
      <c r="I3" s="113"/>
    </row>
    <row r="4" spans="1:9" ht="15" customHeight="1" x14ac:dyDescent="0.25">
      <c r="A4" s="305"/>
      <c r="B4" s="209" t="s">
        <v>52</v>
      </c>
      <c r="C4" s="219">
        <v>1140167898.1451972</v>
      </c>
      <c r="D4" s="219">
        <v>613659711.99659324</v>
      </c>
      <c r="E4" s="219">
        <v>936404143.38103044</v>
      </c>
      <c r="F4" s="219">
        <v>213062755.05873811</v>
      </c>
      <c r="G4" s="219">
        <v>2123226228.1783016</v>
      </c>
      <c r="H4" s="219"/>
      <c r="I4" s="220">
        <f>SUM(C4:H4)</f>
        <v>5026520736.759861</v>
      </c>
    </row>
    <row r="5" spans="1:9" ht="15" customHeight="1" x14ac:dyDescent="0.25">
      <c r="A5" s="305"/>
      <c r="B5" s="210" t="s">
        <v>81</v>
      </c>
      <c r="C5" s="219">
        <v>138623841.98170051</v>
      </c>
      <c r="D5" s="219">
        <v>51747087.296596169</v>
      </c>
      <c r="E5" s="219">
        <v>57726767.14264068</v>
      </c>
      <c r="F5" s="219"/>
      <c r="G5" s="219">
        <v>246895518.87828726</v>
      </c>
      <c r="H5" s="219"/>
      <c r="I5" s="220">
        <f>SUM(C5:H5)</f>
        <v>494993215.29922462</v>
      </c>
    </row>
    <row r="6" spans="1:9" ht="15" customHeight="1" x14ac:dyDescent="0.25">
      <c r="A6" s="305"/>
      <c r="B6" s="210" t="s">
        <v>80</v>
      </c>
      <c r="C6" s="219"/>
      <c r="D6" s="219"/>
      <c r="E6" s="219"/>
      <c r="F6" s="219"/>
      <c r="G6" s="219"/>
      <c r="H6" s="219">
        <v>178435533</v>
      </c>
      <c r="I6" s="220">
        <f>SUM(C6:H6)</f>
        <v>178435533</v>
      </c>
    </row>
    <row r="7" spans="1:9" ht="15" customHeight="1" x14ac:dyDescent="0.25">
      <c r="A7" s="305"/>
      <c r="B7" s="116"/>
      <c r="C7" s="219"/>
      <c r="D7" s="219"/>
      <c r="E7" s="219"/>
      <c r="F7" s="219"/>
      <c r="G7" s="219"/>
      <c r="H7" s="219"/>
      <c r="I7" s="220"/>
    </row>
    <row r="8" spans="1:9" ht="15" customHeight="1" thickBot="1" x14ac:dyDescent="0.35">
      <c r="A8" s="305"/>
      <c r="B8" s="142" t="s">
        <v>85</v>
      </c>
      <c r="C8" s="221">
        <f>SUM(C4:C7)</f>
        <v>1278791740.1268976</v>
      </c>
      <c r="D8" s="221">
        <f t="shared" ref="D8:I8" si="0">SUM(D4:D7)</f>
        <v>665406799.29318941</v>
      </c>
      <c r="E8" s="221">
        <f t="shared" si="0"/>
        <v>994130910.52367115</v>
      </c>
      <c r="F8" s="221">
        <f t="shared" si="0"/>
        <v>213062755.05873811</v>
      </c>
      <c r="G8" s="221">
        <f t="shared" si="0"/>
        <v>2370121747.0565886</v>
      </c>
      <c r="H8" s="221">
        <f t="shared" si="0"/>
        <v>178435533</v>
      </c>
      <c r="I8" s="222">
        <f t="shared" si="0"/>
        <v>5699949485.0590858</v>
      </c>
    </row>
    <row r="9" spans="1:9" ht="15" customHeight="1" x14ac:dyDescent="0.3">
      <c r="A9" s="305"/>
      <c r="B9" s="111" t="s">
        <v>31</v>
      </c>
      <c r="C9" s="112"/>
      <c r="D9" s="112"/>
      <c r="E9" s="112"/>
      <c r="F9" s="112"/>
      <c r="G9" s="112"/>
      <c r="H9" s="112"/>
      <c r="I9" s="113"/>
    </row>
    <row r="10" spans="1:9" ht="15" customHeight="1" x14ac:dyDescent="0.25">
      <c r="A10" s="305"/>
      <c r="B10" s="118" t="s">
        <v>116</v>
      </c>
      <c r="C10" s="114"/>
      <c r="D10" s="114"/>
      <c r="E10" s="114"/>
      <c r="F10" s="114"/>
      <c r="G10" s="114"/>
      <c r="H10" s="223">
        <v>132622.13</v>
      </c>
      <c r="I10" s="220">
        <f>SUM(C10:H10)</f>
        <v>132622.13</v>
      </c>
    </row>
    <row r="11" spans="1:9" ht="15" customHeight="1" x14ac:dyDescent="0.25">
      <c r="A11" s="305"/>
      <c r="B11" s="118" t="s">
        <v>26</v>
      </c>
      <c r="C11" s="114"/>
      <c r="D11" s="114"/>
      <c r="E11" s="114"/>
      <c r="F11" s="114"/>
      <c r="G11" s="114"/>
      <c r="H11" s="223">
        <v>44856081.819999948</v>
      </c>
      <c r="I11" s="220">
        <f t="shared" ref="I11:I16" si="1">SUM(C11:H11)</f>
        <v>44856081.819999948</v>
      </c>
    </row>
    <row r="12" spans="1:9" ht="15" customHeight="1" x14ac:dyDescent="0.25">
      <c r="A12" s="305"/>
      <c r="B12" s="118" t="s">
        <v>115</v>
      </c>
      <c r="C12" s="114"/>
      <c r="D12" s="114"/>
      <c r="E12" s="114"/>
      <c r="F12" s="114"/>
      <c r="G12" s="114"/>
      <c r="H12" s="223">
        <v>2351715.4684993285</v>
      </c>
      <c r="I12" s="220">
        <f t="shared" si="1"/>
        <v>2351715.4684993285</v>
      </c>
    </row>
    <row r="13" spans="1:9" ht="15" customHeight="1" x14ac:dyDescent="0.25">
      <c r="A13" s="305"/>
      <c r="B13" s="118" t="s">
        <v>28</v>
      </c>
      <c r="C13" s="114"/>
      <c r="D13" s="114"/>
      <c r="E13" s="114"/>
      <c r="F13" s="114"/>
      <c r="G13" s="114"/>
      <c r="H13" s="223">
        <v>4022544.29</v>
      </c>
      <c r="I13" s="220">
        <f t="shared" si="1"/>
        <v>4022544.29</v>
      </c>
    </row>
    <row r="14" spans="1:9" ht="15" customHeight="1" x14ac:dyDescent="0.25">
      <c r="A14" s="305"/>
      <c r="B14" s="206" t="s">
        <v>96</v>
      </c>
      <c r="C14" s="114"/>
      <c r="D14" s="114"/>
      <c r="E14" s="114"/>
      <c r="F14" s="114"/>
      <c r="G14" s="114"/>
      <c r="H14" s="223">
        <v>10102378.8532</v>
      </c>
      <c r="I14" s="220">
        <f t="shared" si="1"/>
        <v>10102378.8532</v>
      </c>
    </row>
    <row r="15" spans="1:9" ht="15" customHeight="1" x14ac:dyDescent="0.25">
      <c r="A15" s="305"/>
      <c r="B15" s="118" t="s">
        <v>108</v>
      </c>
      <c r="C15" s="114"/>
      <c r="D15" s="114"/>
      <c r="E15" s="114"/>
      <c r="F15" s="114"/>
      <c r="G15" s="114"/>
      <c r="H15" s="223">
        <v>189491586.78519845</v>
      </c>
      <c r="I15" s="220">
        <f t="shared" si="1"/>
        <v>189491586.78519845</v>
      </c>
    </row>
    <row r="16" spans="1:9" ht="15" customHeight="1" x14ac:dyDescent="0.25">
      <c r="A16" s="305"/>
      <c r="B16" s="122" t="s">
        <v>113</v>
      </c>
      <c r="C16" s="114"/>
      <c r="D16" s="114"/>
      <c r="E16" s="114"/>
      <c r="F16" s="114"/>
      <c r="G16" s="114"/>
      <c r="H16" s="223">
        <v>89758991</v>
      </c>
      <c r="I16" s="220">
        <f t="shared" si="1"/>
        <v>89758991</v>
      </c>
    </row>
    <row r="17" spans="1:10" ht="15" hidden="1" customHeight="1" x14ac:dyDescent="0.25">
      <c r="A17" s="305"/>
      <c r="B17" s="120"/>
      <c r="C17" s="114"/>
      <c r="D17" s="114"/>
      <c r="E17" s="114"/>
      <c r="F17" s="114"/>
      <c r="G17" s="114"/>
      <c r="H17" s="219"/>
      <c r="I17" s="220"/>
    </row>
    <row r="18" spans="1:10" ht="15" hidden="1" customHeight="1" x14ac:dyDescent="0.25">
      <c r="A18" s="305"/>
      <c r="B18" s="120"/>
      <c r="C18" s="123"/>
      <c r="D18" s="114"/>
      <c r="E18" s="114"/>
      <c r="F18" s="114"/>
      <c r="G18" s="114"/>
      <c r="H18" s="219"/>
      <c r="I18" s="220"/>
    </row>
    <row r="19" spans="1:10" ht="15" hidden="1" customHeight="1" x14ac:dyDescent="0.25">
      <c r="A19" s="305"/>
      <c r="B19" s="122"/>
      <c r="C19" s="114"/>
      <c r="D19" s="114"/>
      <c r="E19" s="114"/>
      <c r="F19" s="114"/>
      <c r="G19" s="114"/>
      <c r="H19" s="219"/>
      <c r="I19" s="220"/>
    </row>
    <row r="20" spans="1:10" ht="15" hidden="1" customHeight="1" x14ac:dyDescent="0.3">
      <c r="A20" s="305"/>
      <c r="B20" s="122"/>
      <c r="C20" s="124"/>
      <c r="D20" s="124"/>
      <c r="E20" s="124"/>
      <c r="F20" s="124"/>
      <c r="G20" s="124"/>
      <c r="H20" s="72"/>
      <c r="I20" s="224"/>
    </row>
    <row r="21" spans="1:10" ht="15" customHeight="1" x14ac:dyDescent="0.3">
      <c r="A21" s="305"/>
      <c r="B21" s="120"/>
      <c r="C21" s="126"/>
      <c r="D21" s="126"/>
      <c r="E21" s="126"/>
      <c r="F21" s="126"/>
      <c r="G21" s="126"/>
      <c r="H21" s="72"/>
      <c r="I21" s="224"/>
    </row>
    <row r="22" spans="1:10" ht="15" customHeight="1" x14ac:dyDescent="0.3">
      <c r="A22" s="305"/>
      <c r="B22" s="128" t="s">
        <v>86</v>
      </c>
      <c r="C22" s="124"/>
      <c r="D22" s="124"/>
      <c r="E22" s="124"/>
      <c r="F22" s="124"/>
      <c r="G22" s="124"/>
      <c r="H22" s="72"/>
      <c r="I22" s="224">
        <f>SUM(I8:I20)</f>
        <v>6040665405.405983</v>
      </c>
    </row>
    <row r="23" spans="1:10" ht="15" customHeight="1" x14ac:dyDescent="0.3">
      <c r="A23" s="305"/>
      <c r="B23" s="128" t="s">
        <v>93</v>
      </c>
      <c r="C23" s="126"/>
      <c r="D23" s="126"/>
      <c r="E23" s="126"/>
      <c r="F23" s="126"/>
      <c r="G23" s="126"/>
      <c r="H23" s="72"/>
      <c r="I23" s="224">
        <v>11342855.070433713</v>
      </c>
    </row>
    <row r="24" spans="1:10" ht="15" customHeight="1" thickBot="1" x14ac:dyDescent="0.35">
      <c r="A24" s="306"/>
      <c r="B24" s="128" t="s">
        <v>71</v>
      </c>
      <c r="C24" s="107"/>
      <c r="D24" s="107"/>
      <c r="E24" s="107"/>
      <c r="F24" s="107"/>
      <c r="G24" s="107"/>
      <c r="H24" s="72"/>
      <c r="I24" s="224">
        <f>I22/I23</f>
        <v>532.55246301714476</v>
      </c>
    </row>
    <row r="25" spans="1:10" ht="15" customHeight="1" x14ac:dyDescent="0.3">
      <c r="A25" s="301" t="s">
        <v>172</v>
      </c>
      <c r="B25" s="130" t="s">
        <v>106</v>
      </c>
      <c r="C25" s="225"/>
      <c r="D25" s="225"/>
      <c r="E25" s="225"/>
      <c r="F25" s="225"/>
      <c r="G25" s="225"/>
      <c r="H25" s="225"/>
      <c r="I25" s="248"/>
    </row>
    <row r="26" spans="1:10" ht="15" customHeight="1" x14ac:dyDescent="0.25">
      <c r="A26" s="302"/>
      <c r="B26" s="207" t="s">
        <v>62</v>
      </c>
      <c r="C26" s="219">
        <v>6350058.1199999992</v>
      </c>
      <c r="D26" s="244">
        <v>7595402.8599999985</v>
      </c>
      <c r="E26" s="246">
        <v>34601597.980000004</v>
      </c>
      <c r="F26" s="245">
        <v>49686.76</v>
      </c>
      <c r="G26" s="219">
        <v>41355549.710000001</v>
      </c>
      <c r="H26" s="219"/>
      <c r="I26" s="220">
        <f t="shared" ref="I26:I34" si="2">SUM(C26:H26)</f>
        <v>89952295.430000007</v>
      </c>
    </row>
    <row r="27" spans="1:10" ht="15" customHeight="1" x14ac:dyDescent="0.25">
      <c r="A27" s="302"/>
      <c r="B27" s="208" t="s">
        <v>34</v>
      </c>
      <c r="C27" s="219"/>
      <c r="E27" s="114"/>
      <c r="G27" s="219"/>
      <c r="H27" s="219">
        <v>1345159895</v>
      </c>
      <c r="I27" s="220">
        <f t="shared" si="2"/>
        <v>1345159895</v>
      </c>
    </row>
    <row r="28" spans="1:10" s="135" customFormat="1" ht="15" customHeight="1" x14ac:dyDescent="0.3">
      <c r="A28" s="302"/>
      <c r="B28" s="207" t="s">
        <v>63</v>
      </c>
      <c r="C28" s="219"/>
      <c r="D28" s="219"/>
      <c r="E28" s="219"/>
      <c r="F28" s="219"/>
      <c r="G28" s="219"/>
      <c r="H28" s="219">
        <v>20545463.640650004</v>
      </c>
      <c r="I28" s="220">
        <f t="shared" si="2"/>
        <v>20545463.640650004</v>
      </c>
      <c r="J28" s="110"/>
    </row>
    <row r="29" spans="1:10" s="135" customFormat="1" ht="15" customHeight="1" x14ac:dyDescent="0.3">
      <c r="A29" s="302"/>
      <c r="B29" s="208" t="s">
        <v>56</v>
      </c>
      <c r="C29" s="219"/>
      <c r="D29" s="219"/>
      <c r="E29" s="219"/>
      <c r="F29" s="219"/>
      <c r="G29" s="219"/>
      <c r="H29" s="219">
        <v>2626898.581999999</v>
      </c>
      <c r="I29" s="220">
        <f t="shared" si="2"/>
        <v>2626898.581999999</v>
      </c>
    </row>
    <row r="30" spans="1:10" s="135" customFormat="1" ht="15" customHeight="1" x14ac:dyDescent="0.3">
      <c r="A30" s="302"/>
      <c r="B30" s="118" t="s">
        <v>29</v>
      </c>
      <c r="C30" s="219">
        <v>89281.443525692433</v>
      </c>
      <c r="D30" s="219">
        <v>0</v>
      </c>
      <c r="E30" s="219">
        <v>694319.08724228968</v>
      </c>
      <c r="F30" s="219">
        <v>1040737.9123260123</v>
      </c>
      <c r="G30" s="219">
        <v>98048.086906005236</v>
      </c>
      <c r="H30" s="219"/>
      <c r="I30" s="220">
        <f t="shared" si="2"/>
        <v>1922386.5299999996</v>
      </c>
    </row>
    <row r="31" spans="1:10" ht="15" customHeight="1" x14ac:dyDescent="0.25">
      <c r="A31" s="302"/>
      <c r="B31" s="118" t="s">
        <v>107</v>
      </c>
      <c r="C31" s="219"/>
      <c r="D31" s="219"/>
      <c r="E31" s="219"/>
      <c r="F31" s="219"/>
      <c r="G31" s="219"/>
      <c r="H31" s="219">
        <v>20658591.124801565</v>
      </c>
      <c r="I31" s="220">
        <f t="shared" si="2"/>
        <v>20658591.124801565</v>
      </c>
    </row>
    <row r="32" spans="1:10" ht="15" customHeight="1" x14ac:dyDescent="0.25">
      <c r="A32" s="302"/>
      <c r="B32" s="118" t="s">
        <v>171</v>
      </c>
      <c r="C32" s="219"/>
      <c r="D32" s="219"/>
      <c r="E32" s="219"/>
      <c r="F32" s="219"/>
      <c r="G32" s="219"/>
      <c r="H32" s="219">
        <v>54968174.899999991</v>
      </c>
      <c r="I32" s="220">
        <f t="shared" si="2"/>
        <v>54968174.899999991</v>
      </c>
    </row>
    <row r="33" spans="1:9" ht="15" customHeight="1" x14ac:dyDescent="0.25">
      <c r="A33" s="302"/>
      <c r="B33" s="118" t="s">
        <v>111</v>
      </c>
      <c r="C33" s="219"/>
      <c r="D33" s="219"/>
      <c r="E33" s="219"/>
      <c r="F33" s="219"/>
      <c r="G33" s="219"/>
      <c r="H33" s="219">
        <v>80250.5</v>
      </c>
      <c r="I33" s="220">
        <f t="shared" si="2"/>
        <v>80250.5</v>
      </c>
    </row>
    <row r="34" spans="1:9" ht="15" customHeight="1" x14ac:dyDescent="0.25">
      <c r="A34" s="302"/>
      <c r="B34" s="136" t="s">
        <v>114</v>
      </c>
      <c r="C34" s="219">
        <v>0</v>
      </c>
      <c r="D34" s="219">
        <v>0</v>
      </c>
      <c r="E34" s="219">
        <v>0</v>
      </c>
      <c r="F34" s="219">
        <v>0</v>
      </c>
      <c r="G34" s="219">
        <v>0</v>
      </c>
      <c r="H34" s="219"/>
      <c r="I34" s="220">
        <f t="shared" si="2"/>
        <v>0</v>
      </c>
    </row>
    <row r="35" spans="1:9" ht="15" hidden="1" customHeight="1" x14ac:dyDescent="0.25">
      <c r="A35" s="302"/>
      <c r="B35" s="136"/>
      <c r="C35" s="219"/>
      <c r="D35" s="219"/>
      <c r="E35" s="219"/>
      <c r="F35" s="219"/>
      <c r="G35" s="219"/>
      <c r="H35" s="219"/>
      <c r="I35" s="220"/>
    </row>
    <row r="36" spans="1:9" ht="15" hidden="1" customHeight="1" x14ac:dyDescent="0.25">
      <c r="A36" s="302"/>
      <c r="B36" s="136"/>
      <c r="C36" s="219"/>
      <c r="D36" s="219"/>
      <c r="E36" s="219"/>
      <c r="F36" s="219"/>
      <c r="G36" s="219"/>
      <c r="H36" s="219"/>
      <c r="I36" s="220"/>
    </row>
    <row r="37" spans="1:9" ht="15" hidden="1" customHeight="1" x14ac:dyDescent="0.25">
      <c r="A37" s="302"/>
      <c r="B37" s="120"/>
      <c r="C37" s="219"/>
      <c r="D37" s="219"/>
      <c r="E37" s="219"/>
      <c r="F37" s="219"/>
      <c r="G37" s="219"/>
      <c r="H37" s="219"/>
      <c r="I37" s="220"/>
    </row>
    <row r="38" spans="1:9" ht="15" customHeight="1" x14ac:dyDescent="0.25">
      <c r="A38" s="302"/>
      <c r="B38" s="137"/>
      <c r="C38" s="219"/>
      <c r="D38" s="219"/>
      <c r="E38" s="219"/>
      <c r="F38" s="219"/>
      <c r="G38" s="219"/>
      <c r="H38" s="219"/>
      <c r="I38" s="220"/>
    </row>
    <row r="39" spans="1:9" ht="15" customHeight="1" thickBot="1" x14ac:dyDescent="0.35">
      <c r="A39" s="303"/>
      <c r="B39" s="138" t="s">
        <v>121</v>
      </c>
      <c r="C39" s="139"/>
      <c r="D39" s="139"/>
      <c r="E39" s="139"/>
      <c r="F39" s="139"/>
      <c r="G39" s="139"/>
      <c r="H39" s="139"/>
      <c r="I39" s="226">
        <f>SUM(I26:I38)</f>
        <v>1535913955.7074518</v>
      </c>
    </row>
    <row r="40" spans="1:9" s="135" customFormat="1" ht="13" x14ac:dyDescent="0.3">
      <c r="A40" s="120"/>
      <c r="B40" s="120"/>
      <c r="C40" s="110"/>
      <c r="D40" s="110"/>
      <c r="E40" s="110"/>
      <c r="F40" s="110"/>
      <c r="G40" s="110"/>
      <c r="H40" s="110"/>
      <c r="I40" s="110"/>
    </row>
    <row r="41" spans="1:9" x14ac:dyDescent="0.25">
      <c r="A41" s="120"/>
      <c r="B41" s="120"/>
    </row>
    <row r="42" spans="1:9" ht="13" x14ac:dyDescent="0.3">
      <c r="A42" s="141" t="s">
        <v>74</v>
      </c>
      <c r="B42" s="120"/>
    </row>
    <row r="43" spans="1:9" ht="14.5" x14ac:dyDescent="0.25">
      <c r="A43" s="212">
        <v>1</v>
      </c>
      <c r="B43" s="42" t="s">
        <v>179</v>
      </c>
    </row>
    <row r="44" spans="1:9" ht="40.9" customHeight="1" x14ac:dyDescent="0.25">
      <c r="A44" s="211" t="s">
        <v>169</v>
      </c>
      <c r="B44" s="313" t="s">
        <v>170</v>
      </c>
      <c r="C44" s="313"/>
      <c r="D44" s="313"/>
      <c r="E44" s="313"/>
      <c r="F44" s="313"/>
      <c r="G44" s="313"/>
      <c r="H44" s="313"/>
      <c r="I44" s="313"/>
    </row>
  </sheetData>
  <mergeCells count="4">
    <mergeCell ref="A3:A24"/>
    <mergeCell ref="A25:A39"/>
    <mergeCell ref="A2:B2"/>
    <mergeCell ref="B44:I44"/>
  </mergeCells>
  <phoneticPr fontId="2" type="noConversion"/>
  <printOptions horizontalCentered="1"/>
  <pageMargins left="0.5" right="0.5" top="1" bottom="0.5" header="0.25" footer="0.25"/>
  <pageSetup paperSize="5" scale="69" orientation="landscape" r:id="rId1"/>
  <headerFooter alignWithMargins="0">
    <oddHeader>&amp;LExpenditure Trend Review</oddHeader>
    <oddFooter>&amp;L&amp;A&amp;C&amp;D&amp;R&amp;P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topLeftCell="A7" workbookViewId="0">
      <selection activeCell="K7" sqref="K1:N1048576"/>
    </sheetView>
  </sheetViews>
  <sheetFormatPr defaultColWidth="8.75" defaultRowHeight="12.5" x14ac:dyDescent="0.25"/>
  <cols>
    <col min="1" max="1" width="2.1875" style="110" customWidth="1"/>
    <col min="2" max="2" width="39.25" style="110" customWidth="1"/>
    <col min="3" max="9" width="13" style="110" customWidth="1"/>
    <col min="10" max="10" width="0.625" style="110" customWidth="1"/>
    <col min="11" max="11" width="9.375" style="110" customWidth="1"/>
    <col min="12" max="12" width="10.8125" style="110" customWidth="1"/>
    <col min="13" max="13" width="9.375" style="110" customWidth="1"/>
    <col min="14" max="14" width="10.8125" style="110" customWidth="1"/>
    <col min="15" max="16384" width="8.75" style="110"/>
  </cols>
  <sheetData>
    <row r="1" spans="1:9" s="108" customFormat="1" ht="24" customHeight="1" thickBot="1" x14ac:dyDescent="0.35">
      <c r="B1" s="109"/>
      <c r="C1" s="109"/>
      <c r="D1" s="109"/>
      <c r="E1" s="109"/>
      <c r="F1" s="109"/>
      <c r="G1" s="109"/>
      <c r="H1" s="109"/>
      <c r="I1" s="109"/>
    </row>
    <row r="2" spans="1:9" ht="44.25" customHeight="1" thickBot="1" x14ac:dyDescent="0.4">
      <c r="A2" s="328" t="s">
        <v>166</v>
      </c>
      <c r="B2" s="329"/>
      <c r="C2" s="203" t="s">
        <v>68</v>
      </c>
      <c r="D2" s="204" t="s">
        <v>160</v>
      </c>
      <c r="E2" s="203" t="s">
        <v>161</v>
      </c>
      <c r="F2" s="203" t="s">
        <v>162</v>
      </c>
      <c r="G2" s="204" t="s">
        <v>112</v>
      </c>
      <c r="H2" s="204" t="s">
        <v>79</v>
      </c>
      <c r="I2" s="205" t="s">
        <v>83</v>
      </c>
    </row>
    <row r="3" spans="1:9" ht="17.149999999999999" customHeight="1" x14ac:dyDescent="0.3">
      <c r="A3" s="305" t="s">
        <v>100</v>
      </c>
      <c r="B3" s="111" t="s">
        <v>152</v>
      </c>
      <c r="C3" s="112"/>
      <c r="D3" s="112"/>
      <c r="E3" s="112"/>
      <c r="F3" s="112"/>
      <c r="G3" s="112"/>
      <c r="H3" s="112"/>
      <c r="I3" s="113"/>
    </row>
    <row r="4" spans="1:9" ht="15" customHeight="1" x14ac:dyDescent="0.25">
      <c r="A4" s="305"/>
      <c r="B4" s="209" t="s">
        <v>52</v>
      </c>
      <c r="C4" s="219">
        <v>1276738334.4704502</v>
      </c>
      <c r="D4" s="219">
        <v>707980854.21023464</v>
      </c>
      <c r="E4" s="219">
        <v>936726915.80486596</v>
      </c>
      <c r="F4" s="219">
        <v>242884190.7959851</v>
      </c>
      <c r="G4" s="219">
        <v>2482146796.3630691</v>
      </c>
      <c r="H4" s="219"/>
      <c r="I4" s="220">
        <f>SUM(C4:H4)</f>
        <v>5646477091.6446056</v>
      </c>
    </row>
    <row r="5" spans="1:9" ht="15" customHeight="1" x14ac:dyDescent="0.25">
      <c r="A5" s="305"/>
      <c r="B5" s="283" t="s">
        <v>186</v>
      </c>
      <c r="C5" s="219">
        <v>120899244.21001992</v>
      </c>
      <c r="D5" s="219">
        <v>40997008.546642743</v>
      </c>
      <c r="E5" s="219">
        <v>40672804.457935549</v>
      </c>
      <c r="F5" s="219"/>
      <c r="G5" s="219">
        <v>206396489.36608469</v>
      </c>
      <c r="H5" s="219"/>
      <c r="I5" s="220">
        <f>SUM(C5:H5)</f>
        <v>408965546.58068287</v>
      </c>
    </row>
    <row r="6" spans="1:9" ht="15" customHeight="1" x14ac:dyDescent="0.25">
      <c r="A6" s="305"/>
      <c r="B6" s="210" t="s">
        <v>80</v>
      </c>
      <c r="C6" s="219"/>
      <c r="D6" s="219"/>
      <c r="E6" s="219"/>
      <c r="F6" s="219"/>
      <c r="G6" s="219"/>
      <c r="H6" s="219">
        <v>188264693</v>
      </c>
      <c r="I6" s="220">
        <f t="shared" ref="I6" si="0">SUM(C6:H6)</f>
        <v>188264693</v>
      </c>
    </row>
    <row r="7" spans="1:9" ht="15" customHeight="1" x14ac:dyDescent="0.25">
      <c r="A7" s="305"/>
      <c r="B7" s="116"/>
      <c r="C7" s="219"/>
      <c r="D7" s="219"/>
      <c r="E7" s="219"/>
      <c r="F7" s="219"/>
      <c r="G7" s="219"/>
      <c r="H7" s="219"/>
      <c r="I7" s="220"/>
    </row>
    <row r="8" spans="1:9" ht="15" customHeight="1" thickBot="1" x14ac:dyDescent="0.35">
      <c r="A8" s="305"/>
      <c r="B8" s="142" t="s">
        <v>85</v>
      </c>
      <c r="C8" s="221">
        <f>SUM(C4:C7)</f>
        <v>1397637578.68047</v>
      </c>
      <c r="D8" s="221">
        <f t="shared" ref="D8:I8" si="1">SUM(D4:D7)</f>
        <v>748977862.75687742</v>
      </c>
      <c r="E8" s="221">
        <f t="shared" si="1"/>
        <v>977399720.26280153</v>
      </c>
      <c r="F8" s="221">
        <f t="shared" si="1"/>
        <v>242884190.7959851</v>
      </c>
      <c r="G8" s="221">
        <f t="shared" si="1"/>
        <v>2688543285.7291536</v>
      </c>
      <c r="H8" s="221">
        <f t="shared" si="1"/>
        <v>188264693</v>
      </c>
      <c r="I8" s="222">
        <f t="shared" si="1"/>
        <v>6243707331.2252884</v>
      </c>
    </row>
    <row r="9" spans="1:9" ht="15" customHeight="1" x14ac:dyDescent="0.3">
      <c r="A9" s="305"/>
      <c r="B9" s="111" t="s">
        <v>31</v>
      </c>
      <c r="C9" s="112"/>
      <c r="D9" s="112"/>
      <c r="E9" s="112"/>
      <c r="F9" s="112"/>
      <c r="G9" s="112"/>
      <c r="H9" s="112"/>
      <c r="I9" s="113"/>
    </row>
    <row r="10" spans="1:9" ht="15" customHeight="1" x14ac:dyDescent="0.25">
      <c r="A10" s="305"/>
      <c r="B10" s="118" t="s">
        <v>116</v>
      </c>
      <c r="C10" s="219"/>
      <c r="D10" s="219"/>
      <c r="E10" s="219"/>
      <c r="F10" s="219"/>
      <c r="G10" s="219"/>
      <c r="H10" s="223">
        <v>75179.219999999972</v>
      </c>
      <c r="I10" s="220">
        <f>SUM(C10:H10)</f>
        <v>75179.219999999972</v>
      </c>
    </row>
    <row r="11" spans="1:9" ht="15" customHeight="1" x14ac:dyDescent="0.25">
      <c r="A11" s="305"/>
      <c r="B11" s="118" t="s">
        <v>26</v>
      </c>
      <c r="C11" s="219"/>
      <c r="D11" s="219"/>
      <c r="E11" s="219"/>
      <c r="F11" s="219"/>
      <c r="G11" s="219"/>
      <c r="H11" s="223">
        <v>42321671.970001161</v>
      </c>
      <c r="I11" s="220">
        <f t="shared" ref="I11:I16" si="2">SUM(C11:H11)</f>
        <v>42321671.970001161</v>
      </c>
    </row>
    <row r="12" spans="1:9" ht="15" customHeight="1" x14ac:dyDescent="0.25">
      <c r="A12" s="305"/>
      <c r="B12" s="118" t="s">
        <v>115</v>
      </c>
      <c r="C12" s="219"/>
      <c r="D12" s="219"/>
      <c r="E12" s="219"/>
      <c r="F12" s="219"/>
      <c r="G12" s="219"/>
      <c r="H12" s="223">
        <v>2291813.67</v>
      </c>
      <c r="I12" s="220">
        <f t="shared" si="2"/>
        <v>2291813.67</v>
      </c>
    </row>
    <row r="13" spans="1:9" ht="15" customHeight="1" x14ac:dyDescent="0.25">
      <c r="A13" s="305"/>
      <c r="B13" s="118" t="s">
        <v>28</v>
      </c>
      <c r="C13" s="219"/>
      <c r="D13" s="219"/>
      <c r="E13" s="219"/>
      <c r="F13" s="219"/>
      <c r="G13" s="219"/>
      <c r="H13" s="223">
        <v>3814004.9399999995</v>
      </c>
      <c r="I13" s="220">
        <f t="shared" si="2"/>
        <v>3814004.9399999995</v>
      </c>
    </row>
    <row r="14" spans="1:9" ht="15" customHeight="1" x14ac:dyDescent="0.25">
      <c r="A14" s="305"/>
      <c r="B14" s="208" t="s">
        <v>96</v>
      </c>
      <c r="C14" s="219"/>
      <c r="D14" s="219"/>
      <c r="E14" s="219"/>
      <c r="F14" s="219"/>
      <c r="G14" s="219"/>
      <c r="H14" s="223">
        <v>6108889</v>
      </c>
      <c r="I14" s="220">
        <f t="shared" si="2"/>
        <v>6108889</v>
      </c>
    </row>
    <row r="15" spans="1:9" ht="15" customHeight="1" x14ac:dyDescent="0.25">
      <c r="A15" s="305"/>
      <c r="B15" s="118" t="s">
        <v>108</v>
      </c>
      <c r="C15" s="219"/>
      <c r="D15" s="219"/>
      <c r="E15" s="219"/>
      <c r="F15" s="219"/>
      <c r="G15" s="219"/>
      <c r="H15" s="223">
        <v>221089823.00009635</v>
      </c>
      <c r="I15" s="220">
        <f t="shared" si="2"/>
        <v>221089823.00009635</v>
      </c>
    </row>
    <row r="16" spans="1:9" ht="15" customHeight="1" x14ac:dyDescent="0.25">
      <c r="A16" s="305"/>
      <c r="B16" s="122" t="s">
        <v>113</v>
      </c>
      <c r="C16" s="219"/>
      <c r="D16" s="219"/>
      <c r="E16" s="219"/>
      <c r="F16" s="219"/>
      <c r="G16" s="219"/>
      <c r="H16" s="223">
        <v>0</v>
      </c>
      <c r="I16" s="220">
        <f t="shared" si="2"/>
        <v>0</v>
      </c>
    </row>
    <row r="17" spans="1:11" ht="15" hidden="1" customHeight="1" x14ac:dyDescent="0.25">
      <c r="A17" s="305"/>
      <c r="B17" s="120"/>
      <c r="C17" s="219"/>
      <c r="D17" s="219"/>
      <c r="E17" s="219"/>
      <c r="F17" s="219"/>
      <c r="G17" s="219"/>
      <c r="H17" s="219"/>
      <c r="I17" s="220"/>
    </row>
    <row r="18" spans="1:11" ht="15" hidden="1" customHeight="1" x14ac:dyDescent="0.25">
      <c r="A18" s="305"/>
      <c r="B18" s="120"/>
      <c r="C18" s="223"/>
      <c r="D18" s="219"/>
      <c r="E18" s="219"/>
      <c r="F18" s="219"/>
      <c r="G18" s="219"/>
      <c r="H18" s="219"/>
      <c r="I18" s="220"/>
    </row>
    <row r="19" spans="1:11" ht="15" hidden="1" customHeight="1" x14ac:dyDescent="0.25">
      <c r="A19" s="305"/>
      <c r="B19" s="122"/>
      <c r="C19" s="219"/>
      <c r="D19" s="219"/>
      <c r="E19" s="219"/>
      <c r="F19" s="219"/>
      <c r="G19" s="219"/>
      <c r="H19" s="219"/>
      <c r="I19" s="220"/>
    </row>
    <row r="20" spans="1:11" ht="15" hidden="1" customHeight="1" x14ac:dyDescent="0.3">
      <c r="A20" s="305"/>
      <c r="B20" s="122"/>
      <c r="C20" s="72"/>
      <c r="D20" s="72"/>
      <c r="E20" s="72"/>
      <c r="F20" s="72"/>
      <c r="G20" s="72"/>
      <c r="H20" s="72"/>
      <c r="I20" s="224"/>
    </row>
    <row r="21" spans="1:11" ht="15" customHeight="1" x14ac:dyDescent="0.3">
      <c r="A21" s="305"/>
      <c r="B21" s="120"/>
      <c r="C21" s="72"/>
      <c r="D21" s="72"/>
      <c r="E21" s="72"/>
      <c r="F21" s="72"/>
      <c r="G21" s="72"/>
      <c r="H21" s="72"/>
      <c r="I21" s="224"/>
    </row>
    <row r="22" spans="1:11" ht="15" customHeight="1" x14ac:dyDescent="0.3">
      <c r="A22" s="305"/>
      <c r="B22" s="128" t="s">
        <v>86</v>
      </c>
      <c r="C22" s="72"/>
      <c r="D22" s="72"/>
      <c r="E22" s="72"/>
      <c r="F22" s="72"/>
      <c r="G22" s="72"/>
      <c r="H22" s="72">
        <f>SUM(H8:H21)</f>
        <v>463966074.80009747</v>
      </c>
      <c r="I22" s="224">
        <f>SUM(I8:I21)</f>
        <v>6519408713.0253859</v>
      </c>
    </row>
    <row r="23" spans="1:11" ht="15" customHeight="1" x14ac:dyDescent="0.3">
      <c r="A23" s="305"/>
      <c r="B23" s="128" t="s">
        <v>93</v>
      </c>
      <c r="C23" s="72"/>
      <c r="D23" s="72"/>
      <c r="E23" s="72"/>
      <c r="F23" s="72"/>
      <c r="G23" s="72"/>
      <c r="H23" s="72"/>
      <c r="I23" s="224">
        <f>'5. Caseload'!D55</f>
        <v>11406607.984400524</v>
      </c>
    </row>
    <row r="24" spans="1:11" ht="15" customHeight="1" thickBot="1" x14ac:dyDescent="0.35">
      <c r="A24" s="305"/>
      <c r="B24" s="278" t="s">
        <v>71</v>
      </c>
      <c r="C24" s="279"/>
      <c r="D24" s="279"/>
      <c r="E24" s="279"/>
      <c r="F24" s="279"/>
      <c r="G24" s="279"/>
      <c r="H24" s="279"/>
      <c r="I24" s="280">
        <f>I22/I23</f>
        <v>571.5466615440115</v>
      </c>
      <c r="J24" s="281"/>
      <c r="K24" s="284"/>
    </row>
    <row r="25" spans="1:11" ht="15" customHeight="1" thickBot="1" x14ac:dyDescent="0.3">
      <c r="A25" s="277"/>
      <c r="B25" s="273"/>
      <c r="C25" s="274"/>
      <c r="D25" s="274"/>
      <c r="E25" s="274"/>
      <c r="F25" s="274"/>
      <c r="G25" s="274"/>
      <c r="H25" s="275" t="s">
        <v>185</v>
      </c>
      <c r="I25" s="276">
        <v>521.38329901991278</v>
      </c>
      <c r="J25" s="272"/>
      <c r="K25" s="285"/>
    </row>
    <row r="26" spans="1:11" ht="15" customHeight="1" x14ac:dyDescent="0.3">
      <c r="A26" s="319" t="s">
        <v>172</v>
      </c>
      <c r="B26" s="270" t="s">
        <v>106</v>
      </c>
      <c r="C26" s="271"/>
      <c r="D26" s="271"/>
      <c r="E26" s="271"/>
      <c r="F26" s="271"/>
      <c r="G26" s="271"/>
      <c r="H26" s="271"/>
      <c r="I26" s="113"/>
    </row>
    <row r="27" spans="1:11" ht="15" customHeight="1" x14ac:dyDescent="0.25">
      <c r="A27" s="302"/>
      <c r="B27" s="207" t="s">
        <v>62</v>
      </c>
      <c r="C27" s="246">
        <v>6153309.9699999997</v>
      </c>
      <c r="D27" s="246">
        <v>7758391.7700000042</v>
      </c>
      <c r="E27" s="246">
        <v>34669626.280000001</v>
      </c>
      <c r="F27" s="246">
        <v>49731.91</v>
      </c>
      <c r="G27" s="246">
        <v>42626742.640000001</v>
      </c>
      <c r="H27" s="246"/>
      <c r="I27" s="220">
        <f>SUM(C27:H27)</f>
        <v>91257802.569999993</v>
      </c>
      <c r="K27" s="247"/>
    </row>
    <row r="28" spans="1:11" ht="15" customHeight="1" x14ac:dyDescent="0.25">
      <c r="A28" s="302"/>
      <c r="B28" s="208" t="s">
        <v>34</v>
      </c>
      <c r="C28" s="219"/>
      <c r="D28" s="219"/>
      <c r="E28" s="219"/>
      <c r="F28" s="219"/>
      <c r="G28" s="219"/>
      <c r="H28" s="219">
        <v>1426539285.1500001</v>
      </c>
      <c r="I28" s="220">
        <f t="shared" ref="I28:I35" si="3">SUM(C28:H28)</f>
        <v>1426539285.1500001</v>
      </c>
    </row>
    <row r="29" spans="1:11" s="135" customFormat="1" ht="15" customHeight="1" x14ac:dyDescent="0.3">
      <c r="A29" s="302"/>
      <c r="B29" s="207" t="s">
        <v>63</v>
      </c>
      <c r="C29" s="219"/>
      <c r="D29" s="219"/>
      <c r="E29" s="219"/>
      <c r="F29" s="219"/>
      <c r="G29" s="219"/>
      <c r="H29" s="219">
        <v>27083146</v>
      </c>
      <c r="I29" s="220">
        <f t="shared" si="3"/>
        <v>27083146</v>
      </c>
      <c r="J29" s="110"/>
      <c r="K29" s="286"/>
    </row>
    <row r="30" spans="1:11" s="135" customFormat="1" ht="15" customHeight="1" x14ac:dyDescent="0.3">
      <c r="A30" s="302"/>
      <c r="B30" s="208" t="s">
        <v>56</v>
      </c>
      <c r="C30" s="219"/>
      <c r="D30" s="219"/>
      <c r="E30" s="219"/>
      <c r="F30" s="219"/>
      <c r="G30" s="219"/>
      <c r="H30" s="219">
        <v>3133369</v>
      </c>
      <c r="I30" s="220">
        <f t="shared" si="3"/>
        <v>3133369</v>
      </c>
    </row>
    <row r="31" spans="1:11" s="135" customFormat="1" ht="15" customHeight="1" x14ac:dyDescent="0.3">
      <c r="A31" s="302"/>
      <c r="B31" s="118" t="s">
        <v>29</v>
      </c>
      <c r="C31" s="219">
        <v>90842.030838393068</v>
      </c>
      <c r="D31" s="219">
        <v>0</v>
      </c>
      <c r="E31" s="219">
        <v>706455.37800694758</v>
      </c>
      <c r="F31" s="219">
        <v>1058929.4011470363</v>
      </c>
      <c r="G31" s="219">
        <v>99761.910007622631</v>
      </c>
      <c r="H31" s="219"/>
      <c r="I31" s="220">
        <f t="shared" si="3"/>
        <v>1955988.7199999995</v>
      </c>
    </row>
    <row r="32" spans="1:11" ht="15" customHeight="1" x14ac:dyDescent="0.25">
      <c r="A32" s="302"/>
      <c r="B32" s="118" t="s">
        <v>107</v>
      </c>
      <c r="C32" s="219"/>
      <c r="D32" s="219"/>
      <c r="E32" s="219"/>
      <c r="F32" s="219"/>
      <c r="G32" s="219"/>
      <c r="H32" s="264">
        <v>25165780.749903753</v>
      </c>
      <c r="I32" s="220">
        <f t="shared" si="3"/>
        <v>25165780.749903753</v>
      </c>
    </row>
    <row r="33" spans="1:9" ht="15" customHeight="1" x14ac:dyDescent="0.25">
      <c r="A33" s="302"/>
      <c r="B33" s="118" t="s">
        <v>171</v>
      </c>
      <c r="C33" s="219"/>
      <c r="D33" s="219"/>
      <c r="E33" s="219"/>
      <c r="F33" s="219"/>
      <c r="G33" s="219"/>
      <c r="H33" s="264">
        <v>56317040.61999999</v>
      </c>
      <c r="I33" s="220">
        <f t="shared" si="3"/>
        <v>56317040.61999999</v>
      </c>
    </row>
    <row r="34" spans="1:9" ht="15" customHeight="1" x14ac:dyDescent="0.25">
      <c r="A34" s="302"/>
      <c r="B34" s="118" t="s">
        <v>111</v>
      </c>
      <c r="C34" s="219"/>
      <c r="D34" s="219"/>
      <c r="E34" s="219"/>
      <c r="F34" s="219"/>
      <c r="G34" s="219"/>
      <c r="H34" s="264">
        <v>9647008.2299999986</v>
      </c>
      <c r="I34" s="220">
        <f t="shared" si="3"/>
        <v>9647008.2299999986</v>
      </c>
    </row>
    <row r="35" spans="1:9" ht="15" customHeight="1" x14ac:dyDescent="0.25">
      <c r="A35" s="302"/>
      <c r="B35" s="136" t="s">
        <v>114</v>
      </c>
      <c r="C35" s="219"/>
      <c r="D35" s="219"/>
      <c r="E35" s="219"/>
      <c r="F35" s="219"/>
      <c r="G35" s="219"/>
      <c r="H35" s="264">
        <v>0</v>
      </c>
      <c r="I35" s="220">
        <f t="shared" si="3"/>
        <v>0</v>
      </c>
    </row>
    <row r="36" spans="1:9" ht="15" hidden="1" customHeight="1" x14ac:dyDescent="0.25">
      <c r="A36" s="302"/>
      <c r="B36" s="136"/>
      <c r="C36" s="219"/>
      <c r="D36" s="219"/>
      <c r="E36" s="219"/>
      <c r="F36" s="219"/>
      <c r="G36" s="219"/>
      <c r="H36" s="219"/>
      <c r="I36" s="220"/>
    </row>
    <row r="37" spans="1:9" ht="15" hidden="1" customHeight="1" x14ac:dyDescent="0.25">
      <c r="A37" s="302"/>
      <c r="B37" s="136"/>
      <c r="C37" s="219"/>
      <c r="D37" s="219"/>
      <c r="E37" s="219"/>
      <c r="F37" s="219"/>
      <c r="G37" s="219"/>
      <c r="H37" s="219"/>
      <c r="I37" s="220"/>
    </row>
    <row r="38" spans="1:9" ht="15" hidden="1" customHeight="1" x14ac:dyDescent="0.25">
      <c r="A38" s="302"/>
      <c r="B38" s="120"/>
      <c r="C38" s="219"/>
      <c r="D38" s="219"/>
      <c r="E38" s="219"/>
      <c r="F38" s="219"/>
      <c r="G38" s="219"/>
      <c r="H38" s="219"/>
      <c r="I38" s="220"/>
    </row>
    <row r="39" spans="1:9" ht="15" customHeight="1" x14ac:dyDescent="0.25">
      <c r="A39" s="302"/>
      <c r="B39" s="137"/>
      <c r="C39" s="219"/>
      <c r="D39" s="219"/>
      <c r="E39" s="219"/>
      <c r="F39" s="219"/>
      <c r="G39" s="219"/>
      <c r="H39" s="219"/>
      <c r="I39" s="220"/>
    </row>
    <row r="40" spans="1:9" ht="15" customHeight="1" thickBot="1" x14ac:dyDescent="0.35">
      <c r="A40" s="303"/>
      <c r="B40" s="138" t="s">
        <v>121</v>
      </c>
      <c r="C40" s="265">
        <f t="shared" ref="C40:G40" si="4">SUM(C27:C39)</f>
        <v>6244152.0008383924</v>
      </c>
      <c r="D40" s="265">
        <f t="shared" si="4"/>
        <v>7758391.7700000042</v>
      </c>
      <c r="E40" s="265">
        <f t="shared" si="4"/>
        <v>35376081.658006951</v>
      </c>
      <c r="F40" s="265">
        <f t="shared" si="4"/>
        <v>1108661.3111470363</v>
      </c>
      <c r="G40" s="265">
        <f t="shared" si="4"/>
        <v>42726504.550007626</v>
      </c>
      <c r="H40" s="265">
        <f>SUM(H27:H39)</f>
        <v>1547885629.7499037</v>
      </c>
      <c r="I40" s="266">
        <f>SUM(I27:I39)</f>
        <v>1641099421.0399036</v>
      </c>
    </row>
    <row r="41" spans="1:9" s="135" customFormat="1" ht="13" x14ac:dyDescent="0.3">
      <c r="A41" s="120"/>
      <c r="B41" s="120"/>
      <c r="C41" s="110"/>
      <c r="D41" s="110"/>
      <c r="E41" s="110"/>
      <c r="F41" s="110"/>
      <c r="G41" s="110"/>
      <c r="H41" s="110"/>
      <c r="I41" s="110"/>
    </row>
    <row r="42" spans="1:9" x14ac:dyDescent="0.25">
      <c r="A42" s="120"/>
      <c r="B42" s="120"/>
    </row>
    <row r="43" spans="1:9" ht="13" x14ac:dyDescent="0.3">
      <c r="A43" s="141" t="s">
        <v>74</v>
      </c>
      <c r="B43" s="120"/>
    </row>
    <row r="44" spans="1:9" ht="14.5" x14ac:dyDescent="0.25">
      <c r="A44" s="212">
        <v>1</v>
      </c>
      <c r="B44" s="42" t="s">
        <v>168</v>
      </c>
    </row>
    <row r="45" spans="1:9" ht="39" customHeight="1" x14ac:dyDescent="0.25">
      <c r="A45" s="211" t="s">
        <v>169</v>
      </c>
      <c r="B45" s="313" t="s">
        <v>170</v>
      </c>
      <c r="C45" s="313"/>
      <c r="D45" s="313"/>
      <c r="E45" s="313"/>
      <c r="F45" s="313"/>
      <c r="G45" s="313"/>
      <c r="H45" s="313"/>
      <c r="I45" s="313"/>
    </row>
    <row r="46" spans="1:9" ht="14.5" x14ac:dyDescent="0.25">
      <c r="A46" s="282">
        <v>3</v>
      </c>
      <c r="B46" s="314" t="s">
        <v>187</v>
      </c>
      <c r="C46" s="314"/>
      <c r="D46" s="314"/>
      <c r="E46" s="314"/>
      <c r="F46" s="314"/>
      <c r="G46" s="314"/>
      <c r="H46" s="314"/>
      <c r="I46" s="314"/>
    </row>
    <row r="47" spans="1:9" x14ac:dyDescent="0.25">
      <c r="B47" s="314"/>
      <c r="C47" s="314"/>
      <c r="D47" s="314"/>
      <c r="E47" s="314"/>
      <c r="F47" s="314"/>
      <c r="G47" s="314"/>
      <c r="H47" s="314"/>
      <c r="I47" s="314"/>
    </row>
  </sheetData>
  <mergeCells count="5">
    <mergeCell ref="B46:I47"/>
    <mergeCell ref="A2:B2"/>
    <mergeCell ref="A3:A24"/>
    <mergeCell ref="A26:A40"/>
    <mergeCell ref="B45:I45"/>
  </mergeCells>
  <printOptions horizontalCentered="1"/>
  <pageMargins left="0.5" right="0.5" top="1" bottom="0.5" header="0.25" footer="0.25"/>
  <pageSetup paperSize="5" scale="73" orientation="landscape" r:id="rId1"/>
  <headerFooter alignWithMargins="0">
    <oddHeader>&amp;LExpenditure Trend Review</oddHeader>
    <oddFooter>&amp;L&amp;A&amp;C&amp;D&amp;R&amp;P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8"/>
  <sheetViews>
    <sheetView workbookViewId="0">
      <selection activeCell="K1" sqref="K1:M1048576"/>
    </sheetView>
  </sheetViews>
  <sheetFormatPr defaultColWidth="8.75" defaultRowHeight="12.5" x14ac:dyDescent="0.25"/>
  <cols>
    <col min="1" max="1" width="2.1875" style="110" customWidth="1"/>
    <col min="2" max="2" width="39.25" style="110" customWidth="1"/>
    <col min="3" max="9" width="13" style="110" customWidth="1"/>
    <col min="10" max="10" width="0.625" style="110" customWidth="1"/>
    <col min="11" max="11" width="10.8125" style="110" customWidth="1"/>
    <col min="12" max="12" width="9.375" style="110" customWidth="1"/>
    <col min="13" max="13" width="10.8125" style="110" customWidth="1"/>
    <col min="14" max="14" width="9.375" style="110" customWidth="1"/>
    <col min="15" max="15" width="10.8125" style="110" customWidth="1"/>
    <col min="16" max="16384" width="8.75" style="110"/>
  </cols>
  <sheetData>
    <row r="1" spans="1:9" s="108" customFormat="1" ht="24" customHeight="1" thickBot="1" x14ac:dyDescent="0.35">
      <c r="B1" s="109"/>
      <c r="C1" s="109"/>
      <c r="D1" s="109"/>
      <c r="E1" s="109"/>
      <c r="F1" s="109"/>
      <c r="G1" s="109"/>
      <c r="H1" s="109"/>
      <c r="I1" s="109"/>
    </row>
    <row r="2" spans="1:9" ht="44.25" customHeight="1" thickBot="1" x14ac:dyDescent="0.4">
      <c r="A2" s="328" t="s">
        <v>165</v>
      </c>
      <c r="B2" s="329"/>
      <c r="C2" s="203" t="s">
        <v>68</v>
      </c>
      <c r="D2" s="204" t="s">
        <v>160</v>
      </c>
      <c r="E2" s="203" t="s">
        <v>161</v>
      </c>
      <c r="F2" s="203" t="s">
        <v>162</v>
      </c>
      <c r="G2" s="204" t="s">
        <v>112</v>
      </c>
      <c r="H2" s="204" t="s">
        <v>79</v>
      </c>
      <c r="I2" s="205" t="s">
        <v>83</v>
      </c>
    </row>
    <row r="3" spans="1:9" ht="17.149999999999999" customHeight="1" x14ac:dyDescent="0.3">
      <c r="A3" s="305" t="s">
        <v>100</v>
      </c>
      <c r="B3" s="111" t="s">
        <v>152</v>
      </c>
      <c r="C3" s="112"/>
      <c r="D3" s="112"/>
      <c r="E3" s="112"/>
      <c r="F3" s="112"/>
      <c r="G3" s="112"/>
      <c r="H3" s="112"/>
      <c r="I3" s="113"/>
    </row>
    <row r="4" spans="1:9" ht="15" customHeight="1" x14ac:dyDescent="0.25">
      <c r="A4" s="305"/>
      <c r="B4" s="209" t="s">
        <v>52</v>
      </c>
      <c r="C4" s="219">
        <v>1340288043.0554247</v>
      </c>
      <c r="D4" s="219">
        <v>776024250.38113868</v>
      </c>
      <c r="E4" s="219">
        <v>941261117.75363004</v>
      </c>
      <c r="F4" s="219">
        <v>399653345.62517363</v>
      </c>
      <c r="G4" s="219">
        <v>2710916008.4231601</v>
      </c>
      <c r="H4" s="264"/>
      <c r="I4" s="220">
        <f>SUM(C4:H4)</f>
        <v>6168142765.2385273</v>
      </c>
    </row>
    <row r="5" spans="1:9" ht="15" customHeight="1" x14ac:dyDescent="0.25">
      <c r="A5" s="305"/>
      <c r="B5" s="283" t="s">
        <v>186</v>
      </c>
      <c r="C5" s="219">
        <v>127668164.75105657</v>
      </c>
      <c r="D5" s="219">
        <v>44085398.892045051</v>
      </c>
      <c r="E5" s="219">
        <v>46981287.263051704</v>
      </c>
      <c r="F5" s="219"/>
      <c r="G5" s="219">
        <v>206785507.54847309</v>
      </c>
      <c r="H5" s="219"/>
      <c r="I5" s="220">
        <f>SUM(C5:H5)</f>
        <v>425520358.45462644</v>
      </c>
    </row>
    <row r="6" spans="1:9" ht="15" customHeight="1" x14ac:dyDescent="0.25">
      <c r="A6" s="305"/>
      <c r="B6" s="210" t="s">
        <v>80</v>
      </c>
      <c r="C6" s="219"/>
      <c r="D6" s="219"/>
      <c r="E6" s="219"/>
      <c r="F6" s="219"/>
      <c r="G6" s="219"/>
      <c r="H6" s="219">
        <v>166713798.63650545</v>
      </c>
      <c r="I6" s="220">
        <f t="shared" ref="I6:I7" si="0">SUM(C6:H6)</f>
        <v>166713798.63650545</v>
      </c>
    </row>
    <row r="7" spans="1:9" ht="15" customHeight="1" x14ac:dyDescent="0.25">
      <c r="A7" s="305"/>
      <c r="B7" s="116" t="s">
        <v>190</v>
      </c>
      <c r="C7" s="219"/>
      <c r="D7" s="219"/>
      <c r="E7" s="219"/>
      <c r="F7" s="219"/>
      <c r="G7" s="219"/>
      <c r="H7" s="264">
        <v>53905062.390000001</v>
      </c>
      <c r="I7" s="220">
        <f t="shared" si="0"/>
        <v>53905062.390000001</v>
      </c>
    </row>
    <row r="8" spans="1:9" ht="15" customHeight="1" thickBot="1" x14ac:dyDescent="0.35">
      <c r="A8" s="305"/>
      <c r="B8" s="142" t="s">
        <v>85</v>
      </c>
      <c r="C8" s="221">
        <f>SUM(C4:C7)</f>
        <v>1467956207.8064814</v>
      </c>
      <c r="D8" s="221">
        <f t="shared" ref="D8:H8" si="1">SUM(D4:D7)</f>
        <v>820109649.2731837</v>
      </c>
      <c r="E8" s="221">
        <f t="shared" si="1"/>
        <v>988242405.01668179</v>
      </c>
      <c r="F8" s="221">
        <f t="shared" si="1"/>
        <v>399653345.62517363</v>
      </c>
      <c r="G8" s="221">
        <f t="shared" si="1"/>
        <v>2917701515.971633</v>
      </c>
      <c r="H8" s="221">
        <f t="shared" si="1"/>
        <v>220618861.02650547</v>
      </c>
      <c r="I8" s="222">
        <f>SUM(I4:I7)</f>
        <v>6814281984.7196589</v>
      </c>
    </row>
    <row r="9" spans="1:9" ht="15" customHeight="1" x14ac:dyDescent="0.3">
      <c r="A9" s="305"/>
      <c r="B9" s="111" t="s">
        <v>31</v>
      </c>
      <c r="C9" s="112"/>
      <c r="D9" s="112"/>
      <c r="E9" s="112"/>
      <c r="F9" s="112"/>
      <c r="G9" s="112"/>
      <c r="H9" s="112"/>
      <c r="I9" s="113"/>
    </row>
    <row r="10" spans="1:9" ht="15" customHeight="1" x14ac:dyDescent="0.25">
      <c r="A10" s="305"/>
      <c r="B10" s="118" t="s">
        <v>116</v>
      </c>
      <c r="C10" s="219"/>
      <c r="D10" s="219"/>
      <c r="E10" s="219"/>
      <c r="F10" s="219"/>
      <c r="G10" s="219"/>
      <c r="H10" s="223">
        <v>39664.759999999995</v>
      </c>
      <c r="I10" s="220">
        <f>SUM(C10:H10)</f>
        <v>39664.759999999995</v>
      </c>
    </row>
    <row r="11" spans="1:9" ht="15" customHeight="1" x14ac:dyDescent="0.25">
      <c r="A11" s="305"/>
      <c r="B11" s="118" t="s">
        <v>26</v>
      </c>
      <c r="C11" s="219"/>
      <c r="D11" s="219"/>
      <c r="E11" s="219"/>
      <c r="F11" s="219"/>
      <c r="G11" s="219"/>
      <c r="H11" s="223">
        <v>41152746.450000003</v>
      </c>
      <c r="I11" s="220">
        <f t="shared" ref="I11:I16" si="2">SUM(C11:H11)</f>
        <v>41152746.450000003</v>
      </c>
    </row>
    <row r="12" spans="1:9" ht="15" customHeight="1" x14ac:dyDescent="0.25">
      <c r="A12" s="305"/>
      <c r="B12" s="118" t="s">
        <v>115</v>
      </c>
      <c r="C12" s="219"/>
      <c r="D12" s="219"/>
      <c r="E12" s="219"/>
      <c r="F12" s="219"/>
      <c r="G12" s="219"/>
      <c r="H12" s="223">
        <v>1684554.76</v>
      </c>
      <c r="I12" s="220">
        <f t="shared" si="2"/>
        <v>1684554.76</v>
      </c>
    </row>
    <row r="13" spans="1:9" ht="15" customHeight="1" x14ac:dyDescent="0.25">
      <c r="A13" s="305"/>
      <c r="B13" s="118" t="s">
        <v>28</v>
      </c>
      <c r="C13" s="219"/>
      <c r="D13" s="219"/>
      <c r="E13" s="219"/>
      <c r="F13" s="219"/>
      <c r="G13" s="219"/>
      <c r="H13" s="223">
        <v>4567808.830000001</v>
      </c>
      <c r="I13" s="220">
        <f t="shared" si="2"/>
        <v>4567808.830000001</v>
      </c>
    </row>
    <row r="14" spans="1:9" ht="15" customHeight="1" x14ac:dyDescent="0.25">
      <c r="A14" s="305"/>
      <c r="B14" s="208" t="s">
        <v>96</v>
      </c>
      <c r="C14" s="219"/>
      <c r="D14" s="219"/>
      <c r="E14" s="219"/>
      <c r="F14" s="219"/>
      <c r="G14" s="219"/>
      <c r="H14" s="223">
        <v>7136874</v>
      </c>
      <c r="I14" s="220">
        <f t="shared" si="2"/>
        <v>7136874</v>
      </c>
    </row>
    <row r="15" spans="1:9" ht="15" customHeight="1" x14ac:dyDescent="0.25">
      <c r="A15" s="305"/>
      <c r="B15" s="118" t="s">
        <v>108</v>
      </c>
      <c r="C15" s="219"/>
      <c r="D15" s="219"/>
      <c r="E15" s="219"/>
      <c r="F15" s="219"/>
      <c r="G15" s="219"/>
      <c r="H15" s="223">
        <v>184967724.05890432</v>
      </c>
      <c r="I15" s="220">
        <f t="shared" si="2"/>
        <v>184967724.05890432</v>
      </c>
    </row>
    <row r="16" spans="1:9" ht="15" customHeight="1" x14ac:dyDescent="0.25">
      <c r="A16" s="305"/>
      <c r="B16" s="122" t="s">
        <v>113</v>
      </c>
      <c r="C16" s="219"/>
      <c r="D16" s="219"/>
      <c r="E16" s="219"/>
      <c r="F16" s="219"/>
      <c r="G16" s="219"/>
      <c r="H16" s="223">
        <v>0</v>
      </c>
      <c r="I16" s="220">
        <f t="shared" si="2"/>
        <v>0</v>
      </c>
    </row>
    <row r="17" spans="1:12" ht="15" hidden="1" customHeight="1" x14ac:dyDescent="0.25">
      <c r="A17" s="305"/>
      <c r="B17" s="120"/>
      <c r="C17" s="219"/>
      <c r="D17" s="219"/>
      <c r="E17" s="219"/>
      <c r="F17" s="219"/>
      <c r="G17" s="219"/>
      <c r="H17" s="219"/>
      <c r="I17" s="220"/>
    </row>
    <row r="18" spans="1:12" ht="15" hidden="1" customHeight="1" x14ac:dyDescent="0.25">
      <c r="A18" s="305"/>
      <c r="B18" s="120"/>
      <c r="C18" s="223"/>
      <c r="D18" s="219"/>
      <c r="E18" s="219"/>
      <c r="F18" s="219"/>
      <c r="G18" s="219"/>
      <c r="H18" s="219"/>
      <c r="I18" s="220"/>
    </row>
    <row r="19" spans="1:12" ht="15" hidden="1" customHeight="1" x14ac:dyDescent="0.25">
      <c r="A19" s="305"/>
      <c r="B19" s="122"/>
      <c r="C19" s="219"/>
      <c r="D19" s="219"/>
      <c r="E19" s="219"/>
      <c r="F19" s="219"/>
      <c r="G19" s="219"/>
      <c r="H19" s="219"/>
      <c r="I19" s="220"/>
    </row>
    <row r="20" spans="1:12" ht="15" hidden="1" customHeight="1" x14ac:dyDescent="0.3">
      <c r="A20" s="305"/>
      <c r="B20" s="122"/>
      <c r="C20" s="72"/>
      <c r="D20" s="72"/>
      <c r="E20" s="72"/>
      <c r="F20" s="72"/>
      <c r="G20" s="72"/>
      <c r="H20" s="72"/>
      <c r="I20" s="224"/>
    </row>
    <row r="21" spans="1:12" ht="15" customHeight="1" x14ac:dyDescent="0.3">
      <c r="A21" s="305"/>
      <c r="B21" s="120"/>
      <c r="C21" s="72"/>
      <c r="D21" s="72"/>
      <c r="E21" s="72"/>
      <c r="F21" s="72"/>
      <c r="G21" s="72"/>
      <c r="H21" s="72"/>
      <c r="I21" s="224"/>
    </row>
    <row r="22" spans="1:12" ht="15" customHeight="1" x14ac:dyDescent="0.3">
      <c r="A22" s="305"/>
      <c r="B22" s="128" t="s">
        <v>86</v>
      </c>
      <c r="C22" s="72"/>
      <c r="D22" s="72"/>
      <c r="E22" s="72"/>
      <c r="F22" s="72"/>
      <c r="G22" s="72"/>
      <c r="H22" s="72">
        <f>SUM(H8:H21)</f>
        <v>460168233.88540971</v>
      </c>
      <c r="I22" s="224">
        <f>SUM(I8:I21)</f>
        <v>7053831357.5785637</v>
      </c>
    </row>
    <row r="23" spans="1:12" ht="15" customHeight="1" x14ac:dyDescent="0.3">
      <c r="A23" s="305"/>
      <c r="B23" s="128" t="s">
        <v>93</v>
      </c>
      <c r="C23" s="72"/>
      <c r="D23" s="72"/>
      <c r="E23" s="72"/>
      <c r="F23" s="72"/>
      <c r="G23" s="72"/>
      <c r="H23" s="72"/>
      <c r="I23" s="224">
        <f>'5. Caseload'!E55</f>
        <v>11940282.667720467</v>
      </c>
    </row>
    <row r="24" spans="1:12" ht="15" customHeight="1" thickBot="1" x14ac:dyDescent="0.35">
      <c r="A24" s="305"/>
      <c r="B24" s="278" t="s">
        <v>71</v>
      </c>
      <c r="C24" s="279"/>
      <c r="D24" s="279"/>
      <c r="E24" s="279"/>
      <c r="F24" s="279"/>
      <c r="G24" s="279"/>
      <c r="H24" s="279"/>
      <c r="I24" s="280">
        <f>I22/I23</f>
        <v>590.75915988555221</v>
      </c>
      <c r="J24" s="281"/>
      <c r="L24" s="284"/>
    </row>
    <row r="25" spans="1:12" ht="15" customHeight="1" thickBot="1" x14ac:dyDescent="0.3">
      <c r="A25" s="277"/>
      <c r="B25" s="273"/>
      <c r="C25" s="274"/>
      <c r="D25" s="274"/>
      <c r="E25" s="274"/>
      <c r="F25" s="274"/>
      <c r="G25" s="274"/>
      <c r="H25" s="275" t="s">
        <v>185</v>
      </c>
      <c r="I25" s="276">
        <v>512.07391075416638</v>
      </c>
      <c r="J25" s="272"/>
      <c r="L25" s="285"/>
    </row>
    <row r="26" spans="1:12" ht="15" customHeight="1" x14ac:dyDescent="0.3">
      <c r="A26" s="319" t="s">
        <v>172</v>
      </c>
      <c r="B26" s="270" t="s">
        <v>106</v>
      </c>
      <c r="C26" s="271"/>
      <c r="D26" s="271"/>
      <c r="E26" s="271"/>
      <c r="F26" s="271"/>
      <c r="G26" s="271"/>
      <c r="H26" s="271"/>
      <c r="I26" s="113"/>
    </row>
    <row r="27" spans="1:12" ht="15" customHeight="1" x14ac:dyDescent="0.25">
      <c r="A27" s="302"/>
      <c r="B27" s="207" t="s">
        <v>62</v>
      </c>
      <c r="C27" s="246">
        <v>5940942.5800000038</v>
      </c>
      <c r="D27" s="246">
        <v>8879437.5799999796</v>
      </c>
      <c r="E27" s="246">
        <v>37392961.889999948</v>
      </c>
      <c r="F27" s="246">
        <v>50825.47</v>
      </c>
      <c r="G27" s="246">
        <v>50133884.699999772</v>
      </c>
      <c r="H27" s="246">
        <v>0</v>
      </c>
      <c r="I27" s="220">
        <f>SUM(C27:H27)</f>
        <v>102398052.2199997</v>
      </c>
      <c r="L27" s="247"/>
    </row>
    <row r="28" spans="1:12" ht="15" customHeight="1" x14ac:dyDescent="0.25">
      <c r="A28" s="302"/>
      <c r="B28" s="208" t="s">
        <v>34</v>
      </c>
      <c r="C28" s="219"/>
      <c r="D28" s="219"/>
      <c r="E28" s="219"/>
      <c r="F28" s="219"/>
      <c r="G28" s="219"/>
      <c r="H28" s="219">
        <v>1509190786</v>
      </c>
      <c r="I28" s="220">
        <f t="shared" ref="I28:I35" si="3">SUM(C28:H28)</f>
        <v>1509190786</v>
      </c>
    </row>
    <row r="29" spans="1:12" s="135" customFormat="1" ht="15" customHeight="1" x14ac:dyDescent="0.3">
      <c r="A29" s="302"/>
      <c r="B29" s="207" t="s">
        <v>63</v>
      </c>
      <c r="C29" s="219"/>
      <c r="D29" s="219"/>
      <c r="E29" s="219"/>
      <c r="F29" s="219"/>
      <c r="G29" s="219"/>
      <c r="H29" s="219">
        <v>17833858</v>
      </c>
      <c r="I29" s="220">
        <f t="shared" si="3"/>
        <v>17833858</v>
      </c>
      <c r="J29" s="110"/>
      <c r="L29" s="286"/>
    </row>
    <row r="30" spans="1:12" s="135" customFormat="1" ht="15" customHeight="1" x14ac:dyDescent="0.3">
      <c r="A30" s="302"/>
      <c r="B30" s="208" t="s">
        <v>56</v>
      </c>
      <c r="C30" s="219"/>
      <c r="D30" s="219"/>
      <c r="E30" s="219"/>
      <c r="F30" s="219"/>
      <c r="G30" s="219"/>
      <c r="H30" s="219">
        <v>3074951</v>
      </c>
      <c r="I30" s="220">
        <f t="shared" si="3"/>
        <v>3074951</v>
      </c>
    </row>
    <row r="31" spans="1:12" s="135" customFormat="1" ht="15" customHeight="1" x14ac:dyDescent="0.3">
      <c r="A31" s="302"/>
      <c r="B31" s="118" t="s">
        <v>29</v>
      </c>
      <c r="C31" s="219">
        <v>0</v>
      </c>
      <c r="D31" s="219">
        <v>555.1325470724787</v>
      </c>
      <c r="E31" s="219">
        <v>723340.08301029773</v>
      </c>
      <c r="F31" s="219">
        <v>980796.86772865802</v>
      </c>
      <c r="G31" s="219">
        <v>32201.156713971777</v>
      </c>
      <c r="H31" s="219">
        <v>0</v>
      </c>
      <c r="I31" s="220">
        <f t="shared" si="3"/>
        <v>1736893.2400000002</v>
      </c>
    </row>
    <row r="32" spans="1:12" ht="15" customHeight="1" x14ac:dyDescent="0.25">
      <c r="A32" s="302"/>
      <c r="B32" s="118" t="s">
        <v>107</v>
      </c>
      <c r="C32" s="219"/>
      <c r="D32" s="219"/>
      <c r="E32" s="219"/>
      <c r="F32" s="219"/>
      <c r="G32" s="219"/>
      <c r="H32" s="219">
        <v>32579798.401095681</v>
      </c>
      <c r="I32" s="220">
        <f t="shared" si="3"/>
        <v>32579798.401095681</v>
      </c>
    </row>
    <row r="33" spans="1:9" s="108" customFormat="1" ht="15" customHeight="1" x14ac:dyDescent="0.25">
      <c r="A33" s="302"/>
      <c r="B33" s="122" t="s">
        <v>171</v>
      </c>
      <c r="C33" s="264"/>
      <c r="D33" s="264"/>
      <c r="E33" s="264"/>
      <c r="F33" s="264"/>
      <c r="G33" s="264"/>
      <c r="H33" s="264">
        <v>85661471.50999999</v>
      </c>
      <c r="I33" s="298">
        <f t="shared" si="3"/>
        <v>85661471.50999999</v>
      </c>
    </row>
    <row r="34" spans="1:9" ht="15" customHeight="1" x14ac:dyDescent="0.25">
      <c r="A34" s="302"/>
      <c r="B34" s="136" t="s">
        <v>189</v>
      </c>
      <c r="C34" s="219"/>
      <c r="D34" s="219"/>
      <c r="E34" s="219"/>
      <c r="F34" s="219"/>
      <c r="G34" s="219"/>
      <c r="H34" s="219">
        <v>5022676.4300000016</v>
      </c>
      <c r="I34" s="220">
        <f t="shared" si="3"/>
        <v>5022676.4300000016</v>
      </c>
    </row>
    <row r="35" spans="1:9" ht="15" customHeight="1" x14ac:dyDescent="0.25">
      <c r="A35" s="302"/>
      <c r="B35" s="136" t="s">
        <v>114</v>
      </c>
      <c r="C35" s="219"/>
      <c r="D35" s="219"/>
      <c r="E35" s="219"/>
      <c r="F35" s="219"/>
      <c r="G35" s="219"/>
      <c r="H35" s="219">
        <v>0</v>
      </c>
      <c r="I35" s="220">
        <f t="shared" si="3"/>
        <v>0</v>
      </c>
    </row>
    <row r="36" spans="1:9" ht="15" hidden="1" customHeight="1" x14ac:dyDescent="0.25">
      <c r="A36" s="302"/>
      <c r="B36" s="136"/>
      <c r="C36" s="219"/>
      <c r="D36" s="219"/>
      <c r="E36" s="219"/>
      <c r="F36" s="219"/>
      <c r="G36" s="219"/>
      <c r="H36" s="219"/>
      <c r="I36" s="220"/>
    </row>
    <row r="37" spans="1:9" ht="15" hidden="1" customHeight="1" x14ac:dyDescent="0.25">
      <c r="A37" s="302"/>
      <c r="B37" s="136"/>
      <c r="C37" s="219"/>
      <c r="D37" s="219"/>
      <c r="E37" s="219"/>
      <c r="F37" s="219"/>
      <c r="G37" s="219"/>
      <c r="H37" s="219"/>
      <c r="I37" s="220"/>
    </row>
    <row r="38" spans="1:9" ht="15" hidden="1" customHeight="1" x14ac:dyDescent="0.25">
      <c r="A38" s="302"/>
      <c r="B38" s="120"/>
      <c r="C38" s="219"/>
      <c r="D38" s="219"/>
      <c r="E38" s="219"/>
      <c r="F38" s="219"/>
      <c r="G38" s="219"/>
      <c r="H38" s="219"/>
      <c r="I38" s="220"/>
    </row>
    <row r="39" spans="1:9" ht="15" customHeight="1" x14ac:dyDescent="0.25">
      <c r="A39" s="302"/>
      <c r="B39" s="137"/>
      <c r="C39" s="219"/>
      <c r="D39" s="219"/>
      <c r="E39" s="219"/>
      <c r="F39" s="219"/>
      <c r="G39" s="219"/>
      <c r="H39" s="219"/>
      <c r="I39" s="220"/>
    </row>
    <row r="40" spans="1:9" ht="15" customHeight="1" thickBot="1" x14ac:dyDescent="0.35">
      <c r="A40" s="303"/>
      <c r="B40" s="138" t="s">
        <v>121</v>
      </c>
      <c r="C40" s="265">
        <f t="shared" ref="C40:G40" si="4">SUM(C27:C39)</f>
        <v>5940942.5800000038</v>
      </c>
      <c r="D40" s="265">
        <f t="shared" si="4"/>
        <v>8879992.7125470527</v>
      </c>
      <c r="E40" s="265">
        <f t="shared" si="4"/>
        <v>38116301.973010249</v>
      </c>
      <c r="F40" s="265">
        <f t="shared" si="4"/>
        <v>1031622.337728658</v>
      </c>
      <c r="G40" s="265">
        <f t="shared" si="4"/>
        <v>50166085.856713742</v>
      </c>
      <c r="H40" s="265">
        <f>SUM(H27:H39)</f>
        <v>1653363541.3410957</v>
      </c>
      <c r="I40" s="266">
        <f>SUM(I27:I39)</f>
        <v>1757498486.8010955</v>
      </c>
    </row>
    <row r="41" spans="1:9" s="135" customFormat="1" ht="13" x14ac:dyDescent="0.3">
      <c r="A41" s="120"/>
      <c r="B41" s="120"/>
      <c r="C41" s="110"/>
      <c r="D41" s="110"/>
      <c r="E41" s="110"/>
      <c r="F41" s="110"/>
      <c r="G41" s="110"/>
      <c r="H41" s="110"/>
      <c r="I41" s="110"/>
    </row>
    <row r="42" spans="1:9" x14ac:dyDescent="0.25">
      <c r="A42" s="120"/>
      <c r="B42" s="120"/>
    </row>
    <row r="43" spans="1:9" ht="13" x14ac:dyDescent="0.3">
      <c r="A43" s="141" t="s">
        <v>74</v>
      </c>
      <c r="B43" s="120"/>
    </row>
    <row r="44" spans="1:9" ht="14.5" x14ac:dyDescent="0.25">
      <c r="A44" s="212">
        <v>1</v>
      </c>
      <c r="B44" s="42" t="s">
        <v>168</v>
      </c>
    </row>
    <row r="45" spans="1:9" ht="39" customHeight="1" x14ac:dyDescent="0.25">
      <c r="A45" s="211" t="s">
        <v>169</v>
      </c>
      <c r="B45" s="313" t="s">
        <v>170</v>
      </c>
      <c r="C45" s="313"/>
      <c r="D45" s="313"/>
      <c r="E45" s="313"/>
      <c r="F45" s="313"/>
      <c r="G45" s="313"/>
      <c r="H45" s="313"/>
      <c r="I45" s="313"/>
    </row>
    <row r="46" spans="1:9" ht="14.5" x14ac:dyDescent="0.25">
      <c r="A46" s="282">
        <v>3</v>
      </c>
      <c r="B46" s="314" t="s">
        <v>188</v>
      </c>
      <c r="C46" s="314"/>
      <c r="D46" s="314"/>
      <c r="E46" s="314"/>
      <c r="F46" s="314"/>
      <c r="G46" s="314"/>
      <c r="H46" s="314"/>
      <c r="I46" s="314"/>
    </row>
    <row r="47" spans="1:9" x14ac:dyDescent="0.25">
      <c r="B47" s="314"/>
      <c r="C47" s="314"/>
      <c r="D47" s="314"/>
      <c r="E47" s="314"/>
      <c r="F47" s="314"/>
      <c r="G47" s="314"/>
      <c r="H47" s="314"/>
      <c r="I47" s="314"/>
    </row>
    <row r="48" spans="1:9" ht="14.5" x14ac:dyDescent="0.25">
      <c r="A48" s="282">
        <v>4</v>
      </c>
      <c r="B48" s="297" t="s">
        <v>191</v>
      </c>
    </row>
  </sheetData>
  <mergeCells count="5">
    <mergeCell ref="B45:I45"/>
    <mergeCell ref="B46:I47"/>
    <mergeCell ref="A2:B2"/>
    <mergeCell ref="A3:A24"/>
    <mergeCell ref="A26:A40"/>
  </mergeCells>
  <printOptions horizontalCentered="1"/>
  <pageMargins left="0.5" right="0.5" top="1" bottom="0.5" header="0.25" footer="0.25"/>
  <pageSetup scale="69" orientation="landscape" r:id="rId1"/>
  <headerFooter alignWithMargins="0">
    <oddHeader>&amp;LExpenditure Trend Review</oddHeader>
    <oddFooter>&amp;L&amp;A&amp;C&amp;D&amp;R&amp;P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7"/>
  <sheetViews>
    <sheetView topLeftCell="C1" workbookViewId="0">
      <selection activeCell="K1" sqref="K1:P1048576"/>
    </sheetView>
  </sheetViews>
  <sheetFormatPr defaultColWidth="8.75" defaultRowHeight="12.5" x14ac:dyDescent="0.25"/>
  <cols>
    <col min="1" max="1" width="2.1875" style="110" customWidth="1"/>
    <col min="2" max="2" width="44.0625" style="110" customWidth="1"/>
    <col min="3" max="9" width="13" style="110" customWidth="1"/>
    <col min="10" max="10" width="1.9375" style="110" customWidth="1"/>
    <col min="11" max="11" width="9.375" style="110" customWidth="1"/>
    <col min="12" max="12" width="10.8125" style="110" customWidth="1"/>
    <col min="13" max="16384" width="8.75" style="110"/>
  </cols>
  <sheetData>
    <row r="1" spans="1:9" s="108" customFormat="1" ht="24" customHeight="1" thickBot="1" x14ac:dyDescent="0.35">
      <c r="B1" s="109"/>
      <c r="C1" s="109"/>
      <c r="D1" s="109"/>
      <c r="E1" s="109"/>
      <c r="F1" s="109"/>
      <c r="G1" s="109"/>
      <c r="H1" s="109"/>
      <c r="I1" s="109"/>
    </row>
    <row r="2" spans="1:9" ht="44.25" customHeight="1" thickBot="1" x14ac:dyDescent="0.4">
      <c r="A2" s="328" t="s">
        <v>164</v>
      </c>
      <c r="B2" s="329"/>
      <c r="C2" s="203" t="s">
        <v>68</v>
      </c>
      <c r="D2" s="204" t="s">
        <v>160</v>
      </c>
      <c r="E2" s="203" t="s">
        <v>161</v>
      </c>
      <c r="F2" s="203" t="s">
        <v>162</v>
      </c>
      <c r="G2" s="204" t="s">
        <v>112</v>
      </c>
      <c r="H2" s="204" t="s">
        <v>79</v>
      </c>
      <c r="I2" s="205" t="s">
        <v>83</v>
      </c>
    </row>
    <row r="3" spans="1:9" ht="17.149999999999999" customHeight="1" x14ac:dyDescent="0.3">
      <c r="A3" s="305" t="s">
        <v>100</v>
      </c>
      <c r="B3" s="111" t="s">
        <v>152</v>
      </c>
      <c r="C3" s="112"/>
      <c r="D3" s="112"/>
      <c r="E3" s="112"/>
      <c r="F3" s="112"/>
      <c r="G3" s="112"/>
      <c r="H3" s="112"/>
      <c r="I3" s="113"/>
    </row>
    <row r="4" spans="1:9" ht="15" customHeight="1" x14ac:dyDescent="0.25">
      <c r="A4" s="305"/>
      <c r="B4" s="209" t="s">
        <v>52</v>
      </c>
      <c r="C4" s="219">
        <v>1406598956.8357589</v>
      </c>
      <c r="D4" s="219">
        <v>831594233.19775057</v>
      </c>
      <c r="E4" s="219">
        <v>1034652934.181561</v>
      </c>
      <c r="F4" s="219">
        <v>466949616.61620033</v>
      </c>
      <c r="G4" s="219">
        <v>3253016403.6301737</v>
      </c>
      <c r="H4" s="219"/>
      <c r="I4" s="220">
        <f>SUM(C4:H4)</f>
        <v>6992812144.4614449</v>
      </c>
    </row>
    <row r="5" spans="1:9" ht="15" customHeight="1" x14ac:dyDescent="0.25">
      <c r="A5" s="305"/>
      <c r="B5" s="210" t="s">
        <v>81</v>
      </c>
      <c r="C5" s="219">
        <v>104993718.70379685</v>
      </c>
      <c r="D5" s="219">
        <v>41164046.331708372</v>
      </c>
      <c r="E5" s="219">
        <v>47184345.898314863</v>
      </c>
      <c r="F5" s="219"/>
      <c r="G5" s="219">
        <v>203815109.14011464</v>
      </c>
      <c r="H5" s="219"/>
      <c r="I5" s="220">
        <f>SUM(C5:H5)</f>
        <v>397157220.07393473</v>
      </c>
    </row>
    <row r="6" spans="1:9" ht="15" customHeight="1" x14ac:dyDescent="0.25">
      <c r="A6" s="305"/>
      <c r="B6" s="210" t="s">
        <v>80</v>
      </c>
      <c r="C6" s="219"/>
      <c r="D6" s="219"/>
      <c r="E6" s="219"/>
      <c r="F6" s="219"/>
      <c r="G6" s="219"/>
      <c r="H6" s="219">
        <v>0</v>
      </c>
      <c r="I6" s="220">
        <f t="shared" ref="I6:I7" si="0">SUM(C6:H6)</f>
        <v>0</v>
      </c>
    </row>
    <row r="7" spans="1:9" ht="15" customHeight="1" x14ac:dyDescent="0.25">
      <c r="A7" s="305"/>
      <c r="B7" s="116"/>
      <c r="C7" s="219"/>
      <c r="D7" s="219"/>
      <c r="E7" s="219"/>
      <c r="F7" s="219"/>
      <c r="G7" s="219"/>
      <c r="H7" s="219"/>
      <c r="I7" s="220">
        <f t="shared" si="0"/>
        <v>0</v>
      </c>
    </row>
    <row r="8" spans="1:9" ht="15" customHeight="1" thickBot="1" x14ac:dyDescent="0.35">
      <c r="A8" s="305"/>
      <c r="B8" s="142" t="s">
        <v>85</v>
      </c>
      <c r="C8" s="221">
        <f>SUM(C4:C7)</f>
        <v>1511592675.5395558</v>
      </c>
      <c r="D8" s="221">
        <f>SUM(D4:D7)</f>
        <v>872758279.529459</v>
      </c>
      <c r="E8" s="221">
        <f t="shared" ref="E8:G8" si="1">SUM(E4:E7)</f>
        <v>1081837280.0798759</v>
      </c>
      <c r="F8" s="221">
        <f t="shared" si="1"/>
        <v>466949616.61620033</v>
      </c>
      <c r="G8" s="221">
        <f t="shared" si="1"/>
        <v>3456831512.7702885</v>
      </c>
      <c r="H8" s="221">
        <f>SUM(H4:H7)</f>
        <v>0</v>
      </c>
      <c r="I8" s="222">
        <f>SUM(I4:I7)</f>
        <v>7389969364.5353794</v>
      </c>
    </row>
    <row r="9" spans="1:9" ht="15" customHeight="1" x14ac:dyDescent="0.3">
      <c r="A9" s="305"/>
      <c r="B9" s="111" t="s">
        <v>31</v>
      </c>
      <c r="C9" s="112"/>
      <c r="D9" s="112"/>
      <c r="E9" s="112"/>
      <c r="F9" s="112"/>
      <c r="G9" s="112"/>
      <c r="H9" s="112"/>
      <c r="I9" s="113"/>
    </row>
    <row r="10" spans="1:9" ht="15" customHeight="1" x14ac:dyDescent="0.25">
      <c r="A10" s="305"/>
      <c r="B10" s="118" t="s">
        <v>116</v>
      </c>
      <c r="C10" s="114"/>
      <c r="D10" s="114"/>
      <c r="E10" s="114"/>
      <c r="F10" s="114"/>
      <c r="G10" s="114"/>
      <c r="H10" s="223">
        <v>152370.41999999998</v>
      </c>
      <c r="I10" s="220">
        <f>SUM(C10:H10)</f>
        <v>152370.41999999998</v>
      </c>
    </row>
    <row r="11" spans="1:9" ht="15" customHeight="1" x14ac:dyDescent="0.25">
      <c r="A11" s="305"/>
      <c r="B11" s="118" t="s">
        <v>26</v>
      </c>
      <c r="C11" s="114"/>
      <c r="D11" s="114"/>
      <c r="E11" s="114"/>
      <c r="F11" s="114"/>
      <c r="G11" s="114"/>
      <c r="H11" s="223">
        <v>36142532.620000005</v>
      </c>
      <c r="I11" s="220">
        <f t="shared" ref="I11:I16" si="2">SUM(C11:H11)</f>
        <v>36142532.620000005</v>
      </c>
    </row>
    <row r="12" spans="1:9" ht="15" customHeight="1" x14ac:dyDescent="0.25">
      <c r="A12" s="305"/>
      <c r="B12" s="118" t="s">
        <v>115</v>
      </c>
      <c r="C12" s="114"/>
      <c r="D12" s="114"/>
      <c r="E12" s="114"/>
      <c r="F12" s="114"/>
      <c r="G12" s="114"/>
      <c r="H12" s="223">
        <v>1301410.78</v>
      </c>
      <c r="I12" s="220">
        <f t="shared" si="2"/>
        <v>1301410.78</v>
      </c>
    </row>
    <row r="13" spans="1:9" ht="15" customHeight="1" x14ac:dyDescent="0.25">
      <c r="A13" s="305"/>
      <c r="B13" s="118" t="s">
        <v>28</v>
      </c>
      <c r="C13" s="114"/>
      <c r="D13" s="114"/>
      <c r="E13" s="114"/>
      <c r="F13" s="114"/>
      <c r="G13" s="114"/>
      <c r="H13" s="223">
        <v>5420759.4800000004</v>
      </c>
      <c r="I13" s="220">
        <f t="shared" si="2"/>
        <v>5420759.4800000004</v>
      </c>
    </row>
    <row r="14" spans="1:9" ht="15" customHeight="1" x14ac:dyDescent="0.25">
      <c r="A14" s="305"/>
      <c r="B14" s="208" t="s">
        <v>96</v>
      </c>
      <c r="C14" s="114"/>
      <c r="D14" s="114"/>
      <c r="E14" s="114"/>
      <c r="F14" s="114"/>
      <c r="G14" s="114"/>
      <c r="H14" s="223">
        <v>11221128</v>
      </c>
      <c r="I14" s="220">
        <f t="shared" si="2"/>
        <v>11221128</v>
      </c>
    </row>
    <row r="15" spans="1:9" ht="15" customHeight="1" x14ac:dyDescent="0.25">
      <c r="A15" s="305"/>
      <c r="B15" s="118" t="s">
        <v>108</v>
      </c>
      <c r="C15" s="114"/>
      <c r="D15" s="114"/>
      <c r="E15" s="114"/>
      <c r="F15" s="114"/>
      <c r="G15" s="114"/>
      <c r="H15" s="223">
        <v>272655703.10424185</v>
      </c>
      <c r="I15" s="220">
        <f t="shared" si="2"/>
        <v>272655703.10424185</v>
      </c>
    </row>
    <row r="16" spans="1:9" ht="15" customHeight="1" x14ac:dyDescent="0.25">
      <c r="A16" s="305"/>
      <c r="B16" s="122" t="s">
        <v>113</v>
      </c>
      <c r="C16" s="114"/>
      <c r="D16" s="114"/>
      <c r="E16" s="114"/>
      <c r="F16" s="114"/>
      <c r="G16" s="114"/>
      <c r="H16" s="223">
        <v>0</v>
      </c>
      <c r="I16" s="220">
        <f t="shared" si="2"/>
        <v>0</v>
      </c>
    </row>
    <row r="17" spans="1:10" ht="15" hidden="1" customHeight="1" x14ac:dyDescent="0.25">
      <c r="A17" s="305"/>
      <c r="B17" s="120"/>
      <c r="C17" s="114"/>
      <c r="D17" s="114"/>
      <c r="E17" s="114"/>
      <c r="F17" s="114"/>
      <c r="G17" s="114"/>
      <c r="H17" s="219"/>
      <c r="I17" s="220"/>
    </row>
    <row r="18" spans="1:10" ht="15" hidden="1" customHeight="1" x14ac:dyDescent="0.25">
      <c r="A18" s="305"/>
      <c r="B18" s="120"/>
      <c r="C18" s="123"/>
      <c r="D18" s="114"/>
      <c r="E18" s="114"/>
      <c r="F18" s="114"/>
      <c r="G18" s="114"/>
      <c r="H18" s="219"/>
      <c r="I18" s="220"/>
    </row>
    <row r="19" spans="1:10" ht="15" hidden="1" customHeight="1" x14ac:dyDescent="0.25">
      <c r="A19" s="305"/>
      <c r="B19" s="122"/>
      <c r="C19" s="114"/>
      <c r="D19" s="114"/>
      <c r="E19" s="114"/>
      <c r="F19" s="114"/>
      <c r="G19" s="114"/>
      <c r="H19" s="219"/>
      <c r="I19" s="220"/>
    </row>
    <row r="20" spans="1:10" ht="15" hidden="1" customHeight="1" x14ac:dyDescent="0.3">
      <c r="A20" s="305"/>
      <c r="B20" s="122"/>
      <c r="C20" s="124"/>
      <c r="D20" s="124"/>
      <c r="E20" s="124"/>
      <c r="F20" s="124"/>
      <c r="G20" s="124"/>
      <c r="H20" s="72"/>
      <c r="I20" s="224"/>
    </row>
    <row r="21" spans="1:10" ht="15" customHeight="1" x14ac:dyDescent="0.3">
      <c r="A21" s="305"/>
      <c r="B21" s="120"/>
      <c r="C21" s="126"/>
      <c r="D21" s="126"/>
      <c r="E21" s="126"/>
      <c r="F21" s="126"/>
      <c r="G21" s="126"/>
      <c r="H21" s="72"/>
      <c r="I21" s="224"/>
    </row>
    <row r="22" spans="1:10" ht="15" customHeight="1" x14ac:dyDescent="0.3">
      <c r="A22" s="305"/>
      <c r="B22" s="128" t="s">
        <v>86</v>
      </c>
      <c r="C22" s="124"/>
      <c r="D22" s="124"/>
      <c r="E22" s="124"/>
      <c r="F22" s="124"/>
      <c r="G22" s="124"/>
      <c r="H22" s="72">
        <f>SUM(H8:H21)</f>
        <v>326893904.40424186</v>
      </c>
      <c r="I22" s="224">
        <f>SUM(I8:I21)</f>
        <v>7716863268.939621</v>
      </c>
    </row>
    <row r="23" spans="1:10" ht="15" customHeight="1" x14ac:dyDescent="0.3">
      <c r="A23" s="305"/>
      <c r="B23" s="128" t="s">
        <v>93</v>
      </c>
      <c r="C23" s="126"/>
      <c r="D23" s="126"/>
      <c r="E23" s="126"/>
      <c r="F23" s="126"/>
      <c r="G23" s="126"/>
      <c r="H23" s="72"/>
      <c r="I23" s="224">
        <f>'5. Caseload'!F55</f>
        <v>13657714.439040437</v>
      </c>
    </row>
    <row r="24" spans="1:10" ht="15" customHeight="1" thickBot="1" x14ac:dyDescent="0.35">
      <c r="A24" s="306"/>
      <c r="B24" s="128" t="s">
        <v>71</v>
      </c>
      <c r="C24" s="107"/>
      <c r="D24" s="107"/>
      <c r="E24" s="107"/>
      <c r="F24" s="107"/>
      <c r="G24" s="107"/>
      <c r="H24" s="124"/>
      <c r="I24" s="280">
        <f>I22/I23</f>
        <v>565.01864227597594</v>
      </c>
    </row>
    <row r="25" spans="1:10" ht="15" customHeight="1" thickBot="1" x14ac:dyDescent="0.3">
      <c r="A25" s="301" t="s">
        <v>172</v>
      </c>
      <c r="B25" s="273"/>
      <c r="C25" s="274"/>
      <c r="D25" s="274"/>
      <c r="E25" s="274"/>
      <c r="F25" s="274"/>
      <c r="G25" s="274"/>
      <c r="H25" s="275" t="s">
        <v>185</v>
      </c>
      <c r="I25" s="276">
        <v>478.47603249907661</v>
      </c>
    </row>
    <row r="26" spans="1:10" ht="15" customHeight="1" x14ac:dyDescent="0.3">
      <c r="A26" s="302"/>
      <c r="B26" s="130" t="s">
        <v>106</v>
      </c>
      <c r="C26" s="131"/>
      <c r="D26" s="131"/>
      <c r="E26" s="131"/>
      <c r="F26" s="131"/>
      <c r="G26" s="131"/>
      <c r="H26" s="131"/>
      <c r="I26" s="132"/>
    </row>
    <row r="27" spans="1:10" ht="15" customHeight="1" x14ac:dyDescent="0.25">
      <c r="A27" s="302"/>
      <c r="B27" s="207" t="s">
        <v>62</v>
      </c>
      <c r="C27" s="246">
        <v>6945414.9199999962</v>
      </c>
      <c r="D27" s="246">
        <v>10130265.750000035</v>
      </c>
      <c r="E27" s="246">
        <v>44250142.719999969</v>
      </c>
      <c r="F27" s="246">
        <v>46458.69000000001</v>
      </c>
      <c r="G27" s="246">
        <v>58523648.870000146</v>
      </c>
      <c r="H27" s="246">
        <v>0</v>
      </c>
      <c r="I27" s="220">
        <f>SUM(C27:H27)</f>
        <v>119895930.95000014</v>
      </c>
    </row>
    <row r="28" spans="1:10" s="135" customFormat="1" ht="15" customHeight="1" x14ac:dyDescent="0.3">
      <c r="A28" s="302"/>
      <c r="B28" s="208" t="s">
        <v>34</v>
      </c>
      <c r="C28" s="219"/>
      <c r="D28" s="219"/>
      <c r="E28" s="219"/>
      <c r="F28" s="219"/>
      <c r="G28" s="219"/>
      <c r="H28" s="219">
        <v>1691877556.8600001</v>
      </c>
      <c r="I28" s="220">
        <f t="shared" ref="I28:I35" si="3">SUM(C28:H28)</f>
        <v>1691877556.8600001</v>
      </c>
      <c r="J28" s="110"/>
    </row>
    <row r="29" spans="1:10" s="135" customFormat="1" ht="15" customHeight="1" x14ac:dyDescent="0.3">
      <c r="A29" s="302"/>
      <c r="B29" s="207" t="s">
        <v>63</v>
      </c>
      <c r="C29" s="219"/>
      <c r="D29" s="219"/>
      <c r="E29" s="219"/>
      <c r="F29" s="219"/>
      <c r="G29" s="219"/>
      <c r="H29" s="219">
        <v>20484213</v>
      </c>
      <c r="I29" s="220">
        <f t="shared" si="3"/>
        <v>20484213</v>
      </c>
      <c r="J29" s="110"/>
    </row>
    <row r="30" spans="1:10" s="135" customFormat="1" ht="15" customHeight="1" x14ac:dyDescent="0.3">
      <c r="A30" s="302"/>
      <c r="B30" s="208" t="s">
        <v>56</v>
      </c>
      <c r="C30" s="219"/>
      <c r="D30" s="219"/>
      <c r="E30" s="219"/>
      <c r="F30" s="219"/>
      <c r="G30" s="219"/>
      <c r="H30" s="219">
        <v>2156294</v>
      </c>
      <c r="I30" s="220">
        <f t="shared" si="3"/>
        <v>2156294</v>
      </c>
    </row>
    <row r="31" spans="1:10" ht="15" customHeight="1" x14ac:dyDescent="0.3">
      <c r="A31" s="302"/>
      <c r="B31" s="118" t="s">
        <v>29</v>
      </c>
      <c r="C31" s="219">
        <v>0</v>
      </c>
      <c r="D31" s="219">
        <v>6037.4000322580641</v>
      </c>
      <c r="E31" s="219">
        <v>727147.94861057401</v>
      </c>
      <c r="F31" s="219">
        <v>1018063.5168235705</v>
      </c>
      <c r="G31" s="219">
        <v>41328.184533597305</v>
      </c>
      <c r="H31" s="219">
        <v>0</v>
      </c>
      <c r="I31" s="220">
        <f t="shared" si="3"/>
        <v>1792577.0499999996</v>
      </c>
      <c r="J31" s="135"/>
    </row>
    <row r="32" spans="1:10" ht="15" customHeight="1" x14ac:dyDescent="0.25">
      <c r="A32" s="302"/>
      <c r="B32" s="118" t="s">
        <v>107</v>
      </c>
      <c r="C32" s="219"/>
      <c r="D32" s="219"/>
      <c r="E32" s="219"/>
      <c r="F32" s="219"/>
      <c r="G32" s="219"/>
      <c r="H32" s="219">
        <v>33083663.857646242</v>
      </c>
      <c r="I32" s="220">
        <f t="shared" si="3"/>
        <v>33083663.857646242</v>
      </c>
    </row>
    <row r="33" spans="1:10" ht="15" customHeight="1" x14ac:dyDescent="0.25">
      <c r="A33" s="302"/>
      <c r="B33" s="118" t="s">
        <v>171</v>
      </c>
      <c r="C33" s="219"/>
      <c r="D33" s="219"/>
      <c r="E33" s="219"/>
      <c r="F33" s="219"/>
      <c r="G33" s="219"/>
      <c r="H33" s="219">
        <v>90919831.099999979</v>
      </c>
      <c r="I33" s="298">
        <f t="shared" si="3"/>
        <v>90919831.099999979</v>
      </c>
    </row>
    <row r="34" spans="1:10" ht="15" customHeight="1" x14ac:dyDescent="0.25">
      <c r="A34" s="302"/>
      <c r="B34" s="136" t="s">
        <v>189</v>
      </c>
      <c r="C34" s="219"/>
      <c r="D34" s="219"/>
      <c r="E34" s="219"/>
      <c r="F34" s="219"/>
      <c r="G34" s="219"/>
      <c r="H34" s="219">
        <v>3082194.3100000005</v>
      </c>
      <c r="I34" s="220">
        <f t="shared" si="3"/>
        <v>3082194.3100000005</v>
      </c>
    </row>
    <row r="35" spans="1:10" ht="15" customHeight="1" x14ac:dyDescent="0.25">
      <c r="A35" s="302"/>
      <c r="B35" s="136" t="s">
        <v>114</v>
      </c>
      <c r="C35" s="114"/>
      <c r="D35" s="114"/>
      <c r="E35" s="114"/>
      <c r="F35" s="114"/>
      <c r="G35" s="114"/>
      <c r="H35" s="114"/>
      <c r="I35" s="220">
        <f t="shared" si="3"/>
        <v>0</v>
      </c>
    </row>
    <row r="36" spans="1:10" ht="15" customHeight="1" x14ac:dyDescent="0.25">
      <c r="A36" s="302"/>
      <c r="B36" s="136"/>
      <c r="C36" s="114"/>
      <c r="D36" s="114"/>
      <c r="E36" s="114"/>
      <c r="F36" s="114"/>
      <c r="G36" s="114"/>
      <c r="H36" s="114"/>
      <c r="I36" s="220"/>
    </row>
    <row r="37" spans="1:10" ht="15" customHeight="1" x14ac:dyDescent="0.25">
      <c r="A37" s="302"/>
      <c r="B37" s="136"/>
      <c r="C37" s="114"/>
      <c r="D37" s="114"/>
      <c r="E37" s="114"/>
      <c r="F37" s="114"/>
      <c r="G37" s="114"/>
      <c r="H37" s="114"/>
      <c r="I37" s="220"/>
    </row>
    <row r="38" spans="1:10" ht="15" customHeight="1" x14ac:dyDescent="0.25">
      <c r="A38" s="302"/>
      <c r="B38" s="120"/>
      <c r="C38" s="114"/>
      <c r="D38" s="114"/>
      <c r="E38" s="114"/>
      <c r="F38" s="114"/>
      <c r="G38" s="114"/>
      <c r="H38" s="114"/>
      <c r="I38" s="220"/>
    </row>
    <row r="39" spans="1:10" ht="15" customHeight="1" thickBot="1" x14ac:dyDescent="0.3">
      <c r="A39" s="303"/>
      <c r="B39" s="137"/>
      <c r="C39" s="114"/>
      <c r="D39" s="114"/>
      <c r="E39" s="114"/>
      <c r="F39" s="114"/>
      <c r="G39" s="114"/>
      <c r="H39" s="114"/>
      <c r="I39" s="220"/>
    </row>
    <row r="40" spans="1:10" s="135" customFormat="1" ht="13.5" thickBot="1" x14ac:dyDescent="0.35">
      <c r="A40" s="120"/>
      <c r="B40" s="138" t="s">
        <v>121</v>
      </c>
      <c r="C40" s="266">
        <f t="shared" ref="C40:H40" si="4">SUM(C27:C39)</f>
        <v>6945414.9199999962</v>
      </c>
      <c r="D40" s="266">
        <f t="shared" si="4"/>
        <v>10136303.150032293</v>
      </c>
      <c r="E40" s="266">
        <f t="shared" si="4"/>
        <v>44977290.668610543</v>
      </c>
      <c r="F40" s="266">
        <f t="shared" si="4"/>
        <v>1064522.2068235704</v>
      </c>
      <c r="G40" s="266">
        <f t="shared" si="4"/>
        <v>58564977.054533742</v>
      </c>
      <c r="H40" s="266">
        <f t="shared" si="4"/>
        <v>1841603753.1276462</v>
      </c>
      <c r="I40" s="266">
        <f>SUM(I27:I39)</f>
        <v>1963292261.1276462</v>
      </c>
      <c r="J40" s="110"/>
    </row>
    <row r="41" spans="1:10" ht="13" x14ac:dyDescent="0.3">
      <c r="A41" s="120"/>
      <c r="B41" s="120"/>
      <c r="J41" s="135"/>
    </row>
    <row r="42" spans="1:10" ht="13" x14ac:dyDescent="0.3">
      <c r="A42" s="141" t="s">
        <v>74</v>
      </c>
      <c r="B42" s="120"/>
    </row>
    <row r="43" spans="1:10" ht="14.5" x14ac:dyDescent="0.25">
      <c r="A43" s="212">
        <v>1</v>
      </c>
      <c r="B43" s="42" t="s">
        <v>168</v>
      </c>
    </row>
    <row r="44" spans="1:10" ht="36.75" customHeight="1" x14ac:dyDescent="0.25">
      <c r="A44" s="211" t="s">
        <v>169</v>
      </c>
      <c r="B44" s="313" t="s">
        <v>170</v>
      </c>
      <c r="C44" s="313"/>
      <c r="D44" s="313"/>
      <c r="E44" s="313"/>
      <c r="F44" s="313"/>
      <c r="G44" s="313"/>
      <c r="H44" s="313"/>
      <c r="I44" s="313"/>
    </row>
    <row r="45" spans="1:10" ht="12.75" customHeight="1" x14ac:dyDescent="0.25">
      <c r="A45" s="282">
        <v>3</v>
      </c>
      <c r="B45" s="314" t="s">
        <v>188</v>
      </c>
      <c r="C45" s="314"/>
      <c r="D45" s="314"/>
      <c r="E45" s="314"/>
      <c r="F45" s="314"/>
      <c r="G45" s="314"/>
      <c r="H45" s="314"/>
      <c r="I45" s="314"/>
    </row>
    <row r="46" spans="1:10" x14ac:dyDescent="0.25">
      <c r="B46" s="314"/>
      <c r="C46" s="314"/>
      <c r="D46" s="314"/>
      <c r="E46" s="314"/>
      <c r="F46" s="314"/>
      <c r="G46" s="314"/>
      <c r="H46" s="314"/>
      <c r="I46" s="314"/>
    </row>
    <row r="47" spans="1:10" ht="14.25" customHeight="1" x14ac:dyDescent="0.25">
      <c r="A47" s="282">
        <v>4</v>
      </c>
      <c r="B47" s="300" t="s">
        <v>192</v>
      </c>
    </row>
  </sheetData>
  <mergeCells count="5">
    <mergeCell ref="A2:B2"/>
    <mergeCell ref="A3:A24"/>
    <mergeCell ref="A25:A39"/>
    <mergeCell ref="B44:I44"/>
    <mergeCell ref="B45:I46"/>
  </mergeCells>
  <printOptions horizontalCentered="1"/>
  <pageMargins left="0.5" right="0.5" top="1" bottom="0.5" header="0.25" footer="0.25"/>
  <pageSetup scale="67" orientation="landscape" r:id="rId1"/>
  <headerFooter alignWithMargins="0">
    <oddHeader>&amp;LExpenditure Trend Review</oddHeader>
    <oddFooter>&amp;L&amp;A&amp;C&amp;D&amp;R&amp;P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Meta_x0020_Description xmlns="28f6d726-be8b-47a6-890d-ee027da91567" xsi:nil="true"/>
    <URL xmlns="http://schemas.microsoft.com/sharepoint/v3">
      <Url>https://www.oregon.gov/oha/HSD/Medicaid-Policy/QuarterlyAnnualReports/Appendix-E-DY20Q4.xlsx</Url>
      <Description>Appendix E - Two-Percent Test</Description>
    </URL>
    <IASubtopic xmlns="59da1016-2a1b-4f8a-9768-d7a4932f6f16" xsi:nil="true"/>
    <Meta_x0020_Keywords xmlns="28f6d726-be8b-47a6-890d-ee027da9156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9F5C9565E8F7479F2243A420919071" ma:contentTypeVersion="21" ma:contentTypeDescription="Create a new document." ma:contentTypeScope="" ma:versionID="deb3db395a50fc6f526cf6e58b69ec3c">
  <xsd:schema xmlns:xsd="http://www.w3.org/2001/XMLSchema" xmlns:xs="http://www.w3.org/2001/XMLSchema" xmlns:p="http://schemas.microsoft.com/office/2006/metadata/properties" xmlns:ns1="http://schemas.microsoft.com/sharepoint/v3" xmlns:ns2="59da1016-2a1b-4f8a-9768-d7a4932f6f16" xmlns:ns3="28f6d726-be8b-47a6-890d-ee027da91567" targetNamespace="http://schemas.microsoft.com/office/2006/metadata/properties" ma:root="true" ma:fieldsID="9b1cff46b20734887e17dbcc0b98f064" ns1:_="" ns2:_="" ns3:_="">
    <xsd:import namespace="http://schemas.microsoft.com/sharepoint/v3"/>
    <xsd:import namespace="59da1016-2a1b-4f8a-9768-d7a4932f6f16"/>
    <xsd:import namespace="28f6d726-be8b-47a6-890d-ee027da91567"/>
    <xsd:element name="properties">
      <xsd:complexType>
        <xsd:sequence>
          <xsd:element name="documentManagement">
            <xsd:complexType>
              <xsd:all>
                <xsd:element ref="ns1:URL" minOccurs="0"/>
                <xsd:element ref="ns2:DocumentExpirationDate" minOccurs="0"/>
                <xsd:element ref="ns3:Meta_x0020_Description" minOccurs="0"/>
                <xsd:element ref="ns3:Meta_x0020_Keywords" minOccurs="0"/>
                <xsd:element ref="ns2:IASubtopic" minOccurs="0"/>
                <xsd:element ref="ns2:IATopic" minOccurs="0"/>
                <xsd:element ref="ns2:IA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3" nillable="true" ma:displayName="Document Expiration Date" ma:format="DateOnly" ma:internalName="DocumentExpirationDate" ma:readOnly="false">
      <xsd:simpleType>
        <xsd:restriction base="dms:DateTime"/>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IATopic" ma:index="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Category" ma:index="8"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f6d726-be8b-47a6-890d-ee027da91567" elementFormDefault="qualified">
    <xsd:import namespace="http://schemas.microsoft.com/office/2006/documentManagement/types"/>
    <xsd:import namespace="http://schemas.microsoft.com/office/infopath/2007/PartnerControls"/>
    <xsd:element name="Meta_x0020_Description" ma:index="4" nillable="true" ma:displayName="Meta Description" ma:internalName="Meta_x0020_Description" ma:readOnly="false">
      <xsd:simpleType>
        <xsd:restriction base="dms:Text"/>
      </xsd:simpleType>
    </xsd:element>
    <xsd:element name="Meta_x0020_Keywords" ma:index="5"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DB4B6F-A6E3-4FCF-B787-E6123A6B88A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95EF174-85E9-468C-8CB2-651A07A5E972}">
  <ds:schemaRefs>
    <ds:schemaRef ds:uri="http://schemas.microsoft.com/sharepoint/v3/contenttype/forms"/>
  </ds:schemaRefs>
</ds:datastoreItem>
</file>

<file path=customXml/itemProps3.xml><?xml version="1.0" encoding="utf-8"?>
<ds:datastoreItem xmlns:ds="http://schemas.openxmlformats.org/officeDocument/2006/customXml" ds:itemID="{4489BABC-B6AD-4352-838A-8652D7D2A9C5}"/>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1. PMPM Targets</vt:lpstr>
      <vt:lpstr>2. Expenditure Targets</vt:lpstr>
      <vt:lpstr>3. PMPM Actuals</vt:lpstr>
      <vt:lpstr>4. Expenditure Actuals</vt:lpstr>
      <vt:lpstr>5. Caseload</vt:lpstr>
      <vt:lpstr>6. SFY 2018</vt:lpstr>
      <vt:lpstr>7. SFY 2019</vt:lpstr>
      <vt:lpstr>8. SFY 2020</vt:lpstr>
      <vt:lpstr>9. SFY 2021</vt:lpstr>
      <vt:lpstr>10. SFY 2022</vt:lpstr>
      <vt:lpstr>11. SFY 2023</vt:lpstr>
      <vt:lpstr>SFY 2012</vt:lpstr>
      <vt:lpstr>Caseload (2)</vt:lpstr>
      <vt:lpstr>'1. PMPM Targets'!Print_Area</vt:lpstr>
      <vt:lpstr>'10. SFY 2022'!Print_Area</vt:lpstr>
      <vt:lpstr>'11. SFY 2023'!Print_Area</vt:lpstr>
      <vt:lpstr>'2. Expenditure Targets'!Print_Area</vt:lpstr>
      <vt:lpstr>'3. PMPM Actuals'!Print_Area</vt:lpstr>
      <vt:lpstr>'4. Expenditure Actuals'!Print_Area</vt:lpstr>
      <vt:lpstr>'5. Caseload'!Print_Area</vt:lpstr>
      <vt:lpstr>'6. SFY 2018'!Print_Area</vt:lpstr>
      <vt:lpstr>'7. SFY 2019'!Print_Area</vt:lpstr>
      <vt:lpstr>'8. SFY 2020'!Print_Area</vt:lpstr>
      <vt:lpstr>'9. SFY 2021'!Print_Area</vt:lpstr>
      <vt:lpstr>'SFY 2012'!Print_Area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E - Two-Percent Test</dc:title>
  <dc:creator>Annabelle</dc:creator>
  <cp:lastModifiedBy>Wunderbro Tom</cp:lastModifiedBy>
  <cp:lastPrinted>2019-08-19T14:53:42Z</cp:lastPrinted>
  <dcterms:created xsi:type="dcterms:W3CDTF">2011-11-07T20:53:33Z</dcterms:created>
  <dcterms:modified xsi:type="dcterms:W3CDTF">2022-09-30T21:25:12Z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0x0101000F9F5C9565E8F7479F2243A420919071</vt:lpwstr>
  </property>
  <property fmtid="{D5CDD505-2E9C-101B-9397-08002B2CF9AE}" pid="4" name="WorkflowChangePath">
    <vt:lpwstr>ae1f72d3-5367-4409-98bd-27ca16e357b6,5;</vt:lpwstr>
  </property>
</Properties>
</file>