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360" yWindow="65524" windowWidth="24420" windowHeight="13272" activeTab="1"/>
  </bookViews>
  <sheets>
    <sheet name="Accomm type" sheetId="1" r:id="rId1"/>
    <sheet name="Region" sheetId="2" r:id="rId2"/>
  </sheets>
  <definedNames/>
  <calcPr fullCalcOnLoad="1"/>
</workbook>
</file>

<file path=xl/sharedStrings.xml><?xml version="1.0" encoding="utf-8"?>
<sst xmlns="http://schemas.openxmlformats.org/spreadsheetml/2006/main" count="793" uniqueCount="136">
  <si>
    <t>Oregon Statewide Lodging Tax Report</t>
  </si>
  <si>
    <t xml:space="preserve">  Calendar Year</t>
  </si>
  <si>
    <t>Bed &amp; Breakfast</t>
  </si>
  <si>
    <t>Campgrounds &amp; RV Sites</t>
  </si>
  <si>
    <t>Hotel</t>
  </si>
  <si>
    <t>Motel</t>
  </si>
  <si>
    <t>Total</t>
  </si>
  <si>
    <t>Calendar Years</t>
  </si>
  <si>
    <t>2005 to 2006</t>
  </si>
  <si>
    <t>2006 to 2007</t>
  </si>
  <si>
    <t>2007 to 2008</t>
  </si>
  <si>
    <t>2008 to 2009</t>
  </si>
  <si>
    <t>2009 to 2010</t>
  </si>
  <si>
    <t>2010 to 2011</t>
  </si>
  <si>
    <t>2011 to 2012</t>
  </si>
  <si>
    <t>2012 to 2013</t>
  </si>
  <si>
    <t xml:space="preserve">Note: The number of accommodation types available changed beginning in 2013. The tables presented here reflect the new accommodation type categorization. See page 4 of the report for more information. </t>
  </si>
  <si>
    <t>Oregon Department of Revenue</t>
  </si>
  <si>
    <t>Calendar Year</t>
  </si>
  <si>
    <t>Bed and Breakfast</t>
  </si>
  <si>
    <t>Note: Approximately 350 lodging providers reported more than one accommodation type when they registered. Counts for every accommodation type indicated on registrations are included in this table. For that reason, totals are not provided as it would overstate the number of lodging providers in Oregon.</t>
  </si>
  <si>
    <t>Vacation Home</t>
  </si>
  <si>
    <t>2013 to 2014</t>
  </si>
  <si>
    <t>Table A: 1.1 - Number of Lodging Providers by Accommodation Type</t>
  </si>
  <si>
    <t>Quarter</t>
  </si>
  <si>
    <t>2005 Q1</t>
  </si>
  <si>
    <t>2005 Q2</t>
  </si>
  <si>
    <t>2005 Q3</t>
  </si>
  <si>
    <t>2005 Q4</t>
  </si>
  <si>
    <t>2005 Avg.</t>
  </si>
  <si>
    <t>2006 Q1</t>
  </si>
  <si>
    <t>2006 Q2</t>
  </si>
  <si>
    <t>2006 Q3</t>
  </si>
  <si>
    <t>2006 Q4</t>
  </si>
  <si>
    <t>2006 Avg.</t>
  </si>
  <si>
    <t>2007 Q1</t>
  </si>
  <si>
    <t>2007 Q2</t>
  </si>
  <si>
    <t>2007 Q3</t>
  </si>
  <si>
    <t>2007 Q4</t>
  </si>
  <si>
    <t>2007 Avg.</t>
  </si>
  <si>
    <t>2008 Q1</t>
  </si>
  <si>
    <t>2008 Q2</t>
  </si>
  <si>
    <t>2008 Q3</t>
  </si>
  <si>
    <t>2008 Q4</t>
  </si>
  <si>
    <t>2008 Avg.</t>
  </si>
  <si>
    <t>Table A: 1.1 - Number of Lodging Providers by Accommodation Type (cont.)</t>
  </si>
  <si>
    <t>2009 Q1</t>
  </si>
  <si>
    <t>2009 Q2</t>
  </si>
  <si>
    <t>2009 Q3</t>
  </si>
  <si>
    <t>2009 Q4</t>
  </si>
  <si>
    <t>2009 Avg.</t>
  </si>
  <si>
    <t>2010 Q1</t>
  </si>
  <si>
    <t>2010 Q2</t>
  </si>
  <si>
    <t>2010 Q3</t>
  </si>
  <si>
    <t>2010 Q4</t>
  </si>
  <si>
    <t>2010 Avg.</t>
  </si>
  <si>
    <t>2011 Q1</t>
  </si>
  <si>
    <t>2011 Q2</t>
  </si>
  <si>
    <t>2011 Q3</t>
  </si>
  <si>
    <t>2011 Q4</t>
  </si>
  <si>
    <t>2011 Avg.</t>
  </si>
  <si>
    <t>2012 Q1</t>
  </si>
  <si>
    <t>2012 Q2</t>
  </si>
  <si>
    <t>2012 Q3</t>
  </si>
  <si>
    <t>2012 Q4</t>
  </si>
  <si>
    <t>2012 Avg.</t>
  </si>
  <si>
    <t>2013 Q1</t>
  </si>
  <si>
    <t>2013 Q2</t>
  </si>
  <si>
    <t>2013 Q3</t>
  </si>
  <si>
    <t>2013 Q4</t>
  </si>
  <si>
    <t>2013 Avg.</t>
  </si>
  <si>
    <t>Table 1.4 - Net Taxable Lodging Sales by Accommodation Type (thousands of dollars)</t>
  </si>
  <si>
    <t>Table A: 1.2 - Net Taxable Lodging Sales by Accommodation Type (thousands of dollars)</t>
  </si>
  <si>
    <t>2005 Total</t>
  </si>
  <si>
    <t>2006 Total</t>
  </si>
  <si>
    <t>2007 Total</t>
  </si>
  <si>
    <t>2008 Total</t>
  </si>
  <si>
    <t>Table A: 1.2 - Net Taxable Lodging Sales by Accommodation Type (thousands of dollars) (cont.)</t>
  </si>
  <si>
    <t>2009 Total</t>
  </si>
  <si>
    <t>2010 Total</t>
  </si>
  <si>
    <t>2011 Total</t>
  </si>
  <si>
    <t>2012 Total</t>
  </si>
  <si>
    <t>2013 Total</t>
  </si>
  <si>
    <t>Table A: 1.3 - Lodging Tax Receipts by Accommodation Type (dollars)</t>
  </si>
  <si>
    <t>Table A: 1.3 - Lodging Tax Receipts by Accommodation Type (dollars) (cont.)</t>
  </si>
  <si>
    <t>***Only transactions for lodging providers with a valid active registration are included in summaries.</t>
  </si>
  <si>
    <t>Oregon Dept. of Revenue, Research Section</t>
  </si>
  <si>
    <t>2014 Avg.</t>
  </si>
  <si>
    <t>2014 Q1</t>
  </si>
  <si>
    <t>2014 Q2</t>
  </si>
  <si>
    <t>2014 Q3</t>
  </si>
  <si>
    <t>2014 Q4</t>
  </si>
  <si>
    <t>2014 Total</t>
  </si>
  <si>
    <t>Portland Metro</t>
  </si>
  <si>
    <t>Table 2.1 - Annual Lodging Tax Receipts by Region (dollars)</t>
  </si>
  <si>
    <t>Willamette Valley</t>
  </si>
  <si>
    <t>Central</t>
  </si>
  <si>
    <t>Central Coast</t>
  </si>
  <si>
    <t>Mt Hood / Gorge</t>
  </si>
  <si>
    <t>North Coast</t>
  </si>
  <si>
    <t>Northeastern</t>
  </si>
  <si>
    <t>South Coast</t>
  </si>
  <si>
    <t>Southeastern</t>
  </si>
  <si>
    <t>Southern</t>
  </si>
  <si>
    <t>Table A: 2.1- Number of Lodging Providers by Region</t>
  </si>
  <si>
    <t>Table A: 2.1 - Number of Lodging Providers by Region (cont.)</t>
  </si>
  <si>
    <t xml:space="preserve">Table 2.4 - Net Taxable Lodging Sales by Region (thousands of dollars) </t>
  </si>
  <si>
    <t xml:space="preserve">Table A: 2.2 - Net Taxable Lodging Sales by Region (thousands of dollars) </t>
  </si>
  <si>
    <t>Table A: 2.2 - Net Taxable Lodging Sales by Region (thousands of dollars) (cont.)</t>
  </si>
  <si>
    <t>Table A: 2.3 - Lodging Tax Receipts by Region (dollars)</t>
  </si>
  <si>
    <t>Table A: 2.3 - Lodging Tax Receipts by Region (dollars) (cont.)</t>
  </si>
  <si>
    <t>Only transactions for lodging providers with a valid active registration are included in summaries.</t>
  </si>
  <si>
    <t>Other</t>
  </si>
  <si>
    <t>Note: The number of accommodation types available changed beginning in 2013. The tables presented here reflect the new accommodation type categorization.</t>
  </si>
  <si>
    <t>Note: Classification of accommodation types changed in 2013. The tables presented here reflect the new accommodation type categorization.</t>
  </si>
  <si>
    <t>Note: The number of accommodation types available changed in 2013. The tables presented here reflect the new accommodation type categorization.</t>
  </si>
  <si>
    <t xml:space="preserve"> Calendar Years 2005 Through 2015</t>
  </si>
  <si>
    <t>2016 Oregon Statewide Lodging Summary Statistics</t>
  </si>
  <si>
    <t>N/A</t>
  </si>
  <si>
    <r>
      <t xml:space="preserve">1 </t>
    </r>
    <r>
      <rPr>
        <sz val="9"/>
        <rFont val="Arial"/>
        <family val="2"/>
      </rPr>
      <t>"Multiple" represents approximately 350 lodging providers that reported more than one accommodation type when they registered. Table 1.3 provides counts for every accommodation type listed on these registration forms. However, because lodging providers are asked to report sales and tax receipts in total, it is not possible to break out the sales or tax by accommodation type for providers registered with more than one type of accommodation. Tables 1.1, 1.2, and 1.4 provide sales and tax receipts for these lodging providers in a “multiple” accommodation type category.</t>
    </r>
  </si>
  <si>
    <t>2014 to 2015</t>
  </si>
  <si>
    <t>Lodging Intermediary</t>
  </si>
  <si>
    <r>
      <t>Multiple</t>
    </r>
    <r>
      <rPr>
        <vertAlign val="superscript"/>
        <sz val="10"/>
        <rFont val="Arial Narrow"/>
        <family val="2"/>
      </rPr>
      <t>1</t>
    </r>
    <r>
      <rPr>
        <b/>
        <sz val="10"/>
        <rFont val="Arial Narrow"/>
        <family val="2"/>
      </rPr>
      <t xml:space="preserve"> &amp; Other</t>
    </r>
  </si>
  <si>
    <t>2015 Q1</t>
  </si>
  <si>
    <t>2015 Q2</t>
  </si>
  <si>
    <t>2015 Q3</t>
  </si>
  <si>
    <t>2015 Q4</t>
  </si>
  <si>
    <t>2015 Avg.</t>
  </si>
  <si>
    <r>
      <rPr>
        <vertAlign val="superscript"/>
        <sz val="9"/>
        <rFont val="Arial"/>
        <family val="2"/>
      </rPr>
      <t>1</t>
    </r>
    <r>
      <rPr>
        <sz val="9"/>
        <rFont val="Arial"/>
        <family val="2"/>
      </rPr>
      <t xml:space="preserve"> "Multiple" represents approximately 350 lodging providers that reported more than one accommodation type when they registered. Table 1.3 provides counts for every accommodation type listed on these registration forms. However, because lodging providers are asked to report sales and tax receipts in total, it is not possible to break out the sales or tax by accommodation type for providers registered with more than one type of accommodation. Tables 1.1, 1.2, and 1.4 provide sales and tax receipts for these lodging providers in a “multiple” accommodation type category.</t>
    </r>
  </si>
  <si>
    <r>
      <t>1</t>
    </r>
    <r>
      <rPr>
        <sz val="9"/>
        <rFont val="Arial"/>
        <family val="2"/>
      </rPr>
      <t xml:space="preserve"> "Multiple" represents approximately 350 lodging providers that reported more than one accommodation type when they registered. Table 1.3 provides counts for every accommodation type listed on these registration forms. However, because lodging providers are asked to report sales and tax receipts in total, it is not possible to break out the sales or tax by accommodation type for providers registered with more than one type of accommodation. Tables 1.1, 1.2, and 1.4 provide sales and tax receipts for these lodging providers in a “multiple” accommodation type category.</t>
    </r>
  </si>
  <si>
    <t>2015 Total</t>
  </si>
  <si>
    <t>Table 1.3 - Number of Taxable Lodging Providers by Accommodation Type (Calendar Year Average)</t>
  </si>
  <si>
    <t>Table 2.3 - Number of Taxable Lodging Providers by Region (Calendar Year Average)</t>
  </si>
  <si>
    <t>Table 1.1 - Annual Lodging Tax Receipts by Accommodation Type (Dollars)</t>
  </si>
  <si>
    <t>Table 1.2 - Percentage Change (Year-Over-Year) in Lodging Tax Receipts by Accommodation Type</t>
  </si>
  <si>
    <t>Table 2.2 - Percentage Change (Year-Over-Year) in Lodging Tax Receipts by Region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</si>
</sst>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Narrow"/>
      <family val="2"/>
    </font>
    <font>
      <sz val="16"/>
      <name val="Arial"/>
      <family val="2"/>
    </font>
    <font>
      <sz val="9"/>
      <name val="Arial"/>
      <family val="2"/>
    </font>
    <font>
      <b/>
      <sz val="12"/>
      <name val="Arial"/>
      <family val="2"/>
    </font>
    <font>
      <sz val="12"/>
      <name val="Arial"/>
      <family val="2"/>
    </font>
    <font>
      <vertAlign val="superscript"/>
      <sz val="9"/>
      <name val="Arial"/>
      <family val="2"/>
    </font>
    <font>
      <sz val="10"/>
      <name val="Arial Narrow"/>
      <family val="2"/>
    </font>
    <font>
      <sz val="9"/>
      <color indexed="8"/>
      <name val="Arial"/>
      <family val="2"/>
    </font>
    <font>
      <b/>
      <sz val="9"/>
      <name val="Arial"/>
      <family val="2"/>
    </font>
    <font>
      <b/>
      <sz val="10"/>
      <name val="Arial"/>
      <family val="2"/>
    </font>
    <font>
      <sz val="8"/>
      <name val="Arial"/>
      <family val="2"/>
    </font>
    <font>
      <sz val="11"/>
      <name val="Calibri"/>
      <family val="2"/>
    </font>
    <font>
      <sz val="9"/>
      <name val="Calibri"/>
      <family val="2"/>
    </font>
    <font>
      <i/>
      <sz val="9"/>
      <name val="Arial"/>
      <family val="2"/>
    </font>
    <font>
      <vertAlign val="superscript"/>
      <sz val="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style="double"/>
    </border>
    <border>
      <left/>
      <right style="thin"/>
      <top/>
      <bottom/>
    </border>
    <border>
      <left/>
      <right/>
      <top style="double"/>
      <bottom/>
    </border>
    <border>
      <left/>
      <right/>
      <top style="thin"/>
      <bottom style="double"/>
    </border>
    <border>
      <left/>
      <right style="thin"/>
      <top style="thin"/>
      <bottom style="double"/>
    </border>
    <border>
      <left style="thin"/>
      <right/>
      <top/>
      <bottom style="medium"/>
    </border>
    <border>
      <left/>
      <right/>
      <top/>
      <bottom style="medium"/>
    </border>
    <border>
      <left/>
      <right/>
      <top style="double"/>
      <bottom style="medium"/>
    </border>
    <border>
      <left/>
      <right/>
      <top style="thin"/>
      <bottom style="thin">
        <color theme="0" tint="-0.3499799966812134"/>
      </bottom>
    </border>
    <border>
      <left/>
      <right style="thin"/>
      <top style="thin"/>
      <bottom style="thin">
        <color theme="0" tint="-0.3499799966812134"/>
      </bottom>
    </border>
    <border>
      <left style="thin"/>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thin"/>
      <right/>
      <top style="thin">
        <color theme="0" tint="-0.3499799966812134"/>
      </top>
      <bottom style="thin"/>
    </border>
    <border>
      <left/>
      <right/>
      <top style="thin">
        <color theme="0" tint="-0.3499799966812134"/>
      </top>
      <bottom style="thin"/>
    </border>
    <border>
      <left/>
      <right style="thin"/>
      <top style="thin">
        <color theme="0" tint="-0.3499799966812134"/>
      </top>
      <bottom style="thin"/>
    </border>
    <border>
      <left style="thin"/>
      <right/>
      <top/>
      <bottom/>
    </border>
    <border>
      <left/>
      <right/>
      <top style="thin">
        <color theme="0" tint="-0.3499799966812134"/>
      </top>
      <bottom/>
    </border>
    <border>
      <left/>
      <right style="thin"/>
      <top style="thin">
        <color theme="0" tint="-0.3499799966812134"/>
      </top>
      <bottom/>
    </border>
    <border>
      <left/>
      <right style="thin"/>
      <top/>
      <bottom style="medium"/>
    </border>
    <border>
      <left style="thin"/>
      <right/>
      <top style="medium"/>
      <bottom style="medium"/>
    </border>
    <border>
      <left/>
      <right/>
      <top style="medium"/>
      <bottom style="medium"/>
    </border>
    <border>
      <left/>
      <right style="thin"/>
      <top style="double"/>
      <bottom style="medium"/>
    </border>
    <border>
      <left/>
      <right style="thin"/>
      <top style="medium"/>
      <bottom style="medium"/>
    </border>
    <border>
      <left/>
      <right style="thin"/>
      <top style="medium"/>
      <bottom/>
    </border>
    <border>
      <left/>
      <right/>
      <top style="medium"/>
      <bottom/>
    </border>
    <border>
      <left/>
      <right style="thin"/>
      <top style="medium"/>
      <bottom style="thin">
        <color theme="0" tint="-0.3499799966812134"/>
      </bottom>
    </border>
    <border>
      <left/>
      <right/>
      <top/>
      <bottom style="thin"/>
    </border>
    <border>
      <left/>
      <right/>
      <top style="thin"/>
      <bottom/>
    </border>
    <border>
      <left/>
      <right/>
      <top style="medium"/>
      <bottom style="thin">
        <color theme="0" tint="-0.3499799966812134"/>
      </bottom>
    </border>
    <border>
      <left/>
      <right style="thin"/>
      <top style="thin">
        <color theme="0" tint="-0.3499799966812134"/>
      </top>
      <bottom style="medium"/>
    </border>
    <border>
      <left/>
      <right/>
      <top style="thin">
        <color theme="0" tint="-0.3499799966812134"/>
      </top>
      <bottom style="medium"/>
    </border>
    <border>
      <left/>
      <right style="thin">
        <color rgb="FF000000"/>
      </right>
      <top style="thin">
        <color theme="0" tint="-0.3499799966812134"/>
      </top>
      <bottom style="thin">
        <color theme="0" tint="-0.3499799966812134"/>
      </bottom>
    </border>
    <border>
      <left/>
      <right/>
      <top style="medium">
        <color rgb="FF000000"/>
      </top>
      <bottom/>
    </border>
    <border>
      <left style="thin"/>
      <right/>
      <top style="medium"/>
      <bottom style="thin">
        <color theme="0" tint="-0.24993999302387238"/>
      </bottom>
    </border>
    <border>
      <left/>
      <right/>
      <top style="medium"/>
      <bottom style="thin">
        <color theme="0" tint="-0.24993999302387238"/>
      </bottom>
    </border>
    <border>
      <left/>
      <right style="thin">
        <color rgb="FF000000"/>
      </right>
      <top style="medium"/>
      <bottom style="thin">
        <color theme="0" tint="-0.24993999302387238"/>
      </bottom>
    </border>
    <border>
      <left style="thin"/>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rgb="FF000000"/>
      </right>
      <top style="thin">
        <color theme="0" tint="-0.24993999302387238"/>
      </top>
      <bottom style="thin">
        <color theme="0" tint="-0.24993999302387238"/>
      </bottom>
    </border>
    <border>
      <left style="thin"/>
      <right/>
      <top style="thin">
        <color theme="0" tint="-0.24993999302387238"/>
      </top>
      <bottom style="thin"/>
    </border>
    <border>
      <left/>
      <right/>
      <top style="thin">
        <color theme="0" tint="-0.24993999302387238"/>
      </top>
      <bottom style="thin">
        <color rgb="FF000000"/>
      </bottom>
    </border>
    <border>
      <left/>
      <right style="thin">
        <color rgb="FF000000"/>
      </right>
      <top style="thin">
        <color theme="0" tint="-0.24993999302387238"/>
      </top>
      <bottom style="thin">
        <color rgb="FF000000"/>
      </bottom>
    </border>
    <border>
      <left style="thin"/>
      <right/>
      <top/>
      <bottom style="thin">
        <color theme="0" tint="-0.3499799966812134"/>
      </bottom>
    </border>
    <border>
      <left style="thin"/>
      <right/>
      <top/>
      <bottom style="thin"/>
    </border>
    <border>
      <left/>
      <right/>
      <top/>
      <bottom style="thin">
        <color theme="0" tint="-0.3499799966812134"/>
      </bottom>
    </border>
    <border>
      <left style="thin"/>
      <right/>
      <top style="thin">
        <color theme="0" tint="-0.3499799966812134"/>
      </top>
      <bottom style="medium"/>
    </border>
    <border>
      <left style="thin"/>
      <right/>
      <top style="double"/>
      <bottom/>
    </border>
    <border>
      <left style="thin"/>
      <right/>
      <top style="thin"/>
      <bottom style="thin">
        <color theme="0" tint="-0.3499799966812134"/>
      </bottom>
    </border>
    <border>
      <left style="thin"/>
      <right/>
      <top style="double"/>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1">
    <xf numFmtId="0" fontId="0" fillId="0" borderId="0" xfId="0" applyFont="1" applyAlignment="1">
      <alignment/>
    </xf>
    <xf numFmtId="0" fontId="18" fillId="0" borderId="0" xfId="64">
      <alignment/>
      <protection/>
    </xf>
    <xf numFmtId="0" fontId="20" fillId="0" borderId="0" xfId="64" applyFont="1" applyFill="1" applyBorder="1" applyAlignment="1">
      <alignment horizontal="center"/>
      <protection/>
    </xf>
    <xf numFmtId="0" fontId="23" fillId="0" borderId="0" xfId="64" applyFont="1" applyAlignment="1">
      <alignment horizontal="center" wrapText="1"/>
      <protection/>
    </xf>
    <xf numFmtId="0" fontId="25" fillId="0" borderId="0" xfId="64" applyFont="1">
      <alignment/>
      <protection/>
    </xf>
    <xf numFmtId="0" fontId="22" fillId="8" borderId="10" xfId="64" applyFont="1" applyFill="1" applyBorder="1" applyAlignment="1">
      <alignment vertical="center"/>
      <protection/>
    </xf>
    <xf numFmtId="0" fontId="21" fillId="0" borderId="0" xfId="64" applyFont="1">
      <alignment/>
      <protection/>
    </xf>
    <xf numFmtId="0" fontId="19" fillId="0" borderId="11" xfId="64" applyFont="1" applyFill="1" applyBorder="1" applyAlignment="1">
      <alignment horizontal="right" wrapText="1" indent="1"/>
      <protection/>
    </xf>
    <xf numFmtId="0" fontId="0" fillId="0" borderId="0" xfId="0" applyAlignment="1">
      <alignment/>
    </xf>
    <xf numFmtId="0" fontId="19" fillId="0" borderId="12" xfId="65" applyFont="1" applyBorder="1" applyAlignment="1">
      <alignment horizontal="right" wrapText="1"/>
      <protection/>
    </xf>
    <xf numFmtId="0" fontId="19" fillId="0" borderId="11" xfId="65" applyFont="1" applyFill="1" applyBorder="1" applyAlignment="1">
      <alignment horizontal="right" wrapText="1" indent="1"/>
      <protection/>
    </xf>
    <xf numFmtId="0" fontId="22" fillId="10" borderId="10" xfId="65" applyFont="1" applyFill="1" applyBorder="1" applyAlignment="1">
      <alignment vertical="center"/>
      <protection/>
    </xf>
    <xf numFmtId="0" fontId="21" fillId="0" borderId="0" xfId="65" applyFont="1" applyFill="1">
      <alignment/>
      <protection/>
    </xf>
    <xf numFmtId="0" fontId="21" fillId="0" borderId="0" xfId="65" applyFont="1">
      <alignment/>
      <protection/>
    </xf>
    <xf numFmtId="0" fontId="23" fillId="10" borderId="13" xfId="65" applyFont="1" applyFill="1" applyBorder="1" applyAlignment="1">
      <alignment vertical="center" wrapText="1"/>
      <protection/>
    </xf>
    <xf numFmtId="0" fontId="23" fillId="10" borderId="14" xfId="65" applyFont="1" applyFill="1" applyBorder="1" applyAlignment="1">
      <alignment vertical="center" wrapText="1"/>
      <protection/>
    </xf>
    <xf numFmtId="0" fontId="19" fillId="0" borderId="15" xfId="65" applyFont="1" applyFill="1" applyBorder="1" applyAlignment="1">
      <alignment horizontal="center" wrapText="1"/>
      <protection/>
    </xf>
    <xf numFmtId="0" fontId="19" fillId="0" borderId="16" xfId="65" applyFont="1" applyFill="1" applyBorder="1" applyAlignment="1">
      <alignment horizontal="right" wrapText="1"/>
      <protection/>
    </xf>
    <xf numFmtId="0" fontId="19" fillId="0" borderId="17" xfId="65" applyFont="1" applyBorder="1" applyAlignment="1">
      <alignment horizontal="right" wrapText="1"/>
      <protection/>
    </xf>
    <xf numFmtId="3" fontId="50" fillId="0" borderId="18" xfId="0" applyNumberFormat="1" applyFont="1" applyBorder="1" applyAlignment="1">
      <alignment horizontal="right" wrapText="1"/>
    </xf>
    <xf numFmtId="3" fontId="27" fillId="0" borderId="19" xfId="64" applyNumberFormat="1" applyFont="1" applyBorder="1" applyAlignment="1">
      <alignment horizontal="right" wrapText="1"/>
      <protection/>
    </xf>
    <xf numFmtId="0" fontId="27" fillId="0" borderId="20" xfId="64" applyFont="1" applyFill="1" applyBorder="1" applyAlignment="1">
      <alignment horizontal="right" wrapText="1" indent="1"/>
      <protection/>
    </xf>
    <xf numFmtId="3" fontId="50" fillId="0" borderId="21" xfId="0" applyNumberFormat="1" applyFont="1" applyBorder="1" applyAlignment="1">
      <alignment horizontal="right" wrapText="1"/>
    </xf>
    <xf numFmtId="3" fontId="27" fillId="0" borderId="22" xfId="64" applyNumberFormat="1" applyFont="1" applyBorder="1" applyAlignment="1">
      <alignment horizontal="right" wrapText="1"/>
      <protection/>
    </xf>
    <xf numFmtId="0" fontId="27" fillId="0" borderId="23" xfId="64" applyFont="1" applyFill="1" applyBorder="1" applyAlignment="1">
      <alignment horizontal="right" wrapText="1" indent="1"/>
      <protection/>
    </xf>
    <xf numFmtId="3" fontId="50" fillId="0" borderId="24" xfId="0" applyNumberFormat="1" applyFont="1" applyBorder="1" applyAlignment="1">
      <alignment horizontal="right" wrapText="1"/>
    </xf>
    <xf numFmtId="3" fontId="27" fillId="0" borderId="25" xfId="64" applyNumberFormat="1" applyFont="1" applyBorder="1" applyAlignment="1">
      <alignment horizontal="right" wrapText="1"/>
      <protection/>
    </xf>
    <xf numFmtId="0" fontId="27" fillId="0" borderId="26" xfId="65" applyFont="1" applyFill="1" applyBorder="1" applyAlignment="1">
      <alignment horizontal="right"/>
      <protection/>
    </xf>
    <xf numFmtId="3" fontId="21" fillId="0" borderId="27" xfId="65" applyNumberFormat="1" applyFont="1" applyBorder="1" applyAlignment="1">
      <alignment horizontal="right" wrapText="1"/>
      <protection/>
    </xf>
    <xf numFmtId="3" fontId="27" fillId="0" borderId="28" xfId="65" applyNumberFormat="1" applyFont="1" applyBorder="1" applyAlignment="1">
      <alignment horizontal="right" wrapText="1"/>
      <protection/>
    </xf>
    <xf numFmtId="0" fontId="18" fillId="0" borderId="0" xfId="65">
      <alignment/>
      <protection/>
    </xf>
    <xf numFmtId="3" fontId="28" fillId="0" borderId="0" xfId="65" applyNumberFormat="1" applyFont="1" applyFill="1" applyBorder="1" applyAlignment="1">
      <alignment horizontal="right" wrapText="1"/>
      <protection/>
    </xf>
    <xf numFmtId="0" fontId="18" fillId="0" borderId="0" xfId="65" applyFont="1">
      <alignment/>
      <protection/>
    </xf>
    <xf numFmtId="0" fontId="28" fillId="0" borderId="0" xfId="65" applyFont="1" applyFill="1" applyBorder="1" applyAlignment="1">
      <alignment horizontal="right" wrapText="1"/>
      <protection/>
    </xf>
    <xf numFmtId="0" fontId="29" fillId="0" borderId="0" xfId="65" applyFont="1">
      <alignment/>
      <protection/>
    </xf>
    <xf numFmtId="14" fontId="29" fillId="0" borderId="0" xfId="65" applyNumberFormat="1" applyFont="1" applyFill="1" applyAlignment="1">
      <alignment horizontal="left"/>
      <protection/>
    </xf>
    <xf numFmtId="0" fontId="19" fillId="0" borderId="15" xfId="65" applyFont="1" applyFill="1" applyBorder="1" applyAlignment="1">
      <alignment horizontal="center" wrapText="1"/>
      <protection/>
    </xf>
    <xf numFmtId="0" fontId="19" fillId="0" borderId="16" xfId="65" applyFont="1" applyFill="1" applyBorder="1" applyAlignment="1">
      <alignment horizontal="right" wrapText="1"/>
      <protection/>
    </xf>
    <xf numFmtId="0" fontId="19" fillId="0" borderId="29" xfId="65" applyFont="1" applyFill="1" applyBorder="1" applyAlignment="1">
      <alignment horizontal="right" wrapText="1" indent="1"/>
      <protection/>
    </xf>
    <xf numFmtId="0" fontId="19" fillId="0" borderId="17" xfId="65" applyFont="1" applyBorder="1" applyAlignment="1">
      <alignment horizontal="right" wrapText="1"/>
      <protection/>
    </xf>
    <xf numFmtId="0" fontId="18" fillId="0" borderId="0" xfId="65" applyFill="1" applyAlignment="1">
      <alignment horizontal="right" indent="1"/>
      <protection/>
    </xf>
    <xf numFmtId="0" fontId="28" fillId="0" borderId="0" xfId="65" applyFont="1" applyFill="1" applyBorder="1" applyAlignment="1">
      <alignment horizontal="left" wrapText="1" indent="1"/>
      <protection/>
    </xf>
    <xf numFmtId="0" fontId="22" fillId="8" borderId="10" xfId="65" applyFont="1" applyFill="1" applyBorder="1" applyAlignment="1">
      <alignment vertical="center"/>
      <protection/>
    </xf>
    <xf numFmtId="0" fontId="23" fillId="8" borderId="13" xfId="65" applyFont="1" applyFill="1" applyBorder="1" applyAlignment="1">
      <alignment vertical="center"/>
      <protection/>
    </xf>
    <xf numFmtId="0" fontId="23" fillId="8" borderId="14" xfId="65" applyFont="1" applyFill="1" applyBorder="1" applyAlignment="1">
      <alignment vertical="center"/>
      <protection/>
    </xf>
    <xf numFmtId="0" fontId="22" fillId="9" borderId="10" xfId="65" applyFont="1" applyFill="1" applyBorder="1" applyAlignment="1">
      <alignment vertical="center"/>
      <protection/>
    </xf>
    <xf numFmtId="0" fontId="23" fillId="9" borderId="13" xfId="65" applyFont="1" applyFill="1" applyBorder="1" applyAlignment="1">
      <alignment vertical="center"/>
      <protection/>
    </xf>
    <xf numFmtId="0" fontId="23" fillId="9" borderId="14" xfId="65" applyFont="1" applyFill="1" applyBorder="1" applyAlignment="1">
      <alignment vertical="center"/>
      <protection/>
    </xf>
    <xf numFmtId="0" fontId="30" fillId="0" borderId="0" xfId="65" applyFont="1" applyFill="1">
      <alignment/>
      <protection/>
    </xf>
    <xf numFmtId="0" fontId="31" fillId="0" borderId="0" xfId="65" applyFont="1">
      <alignment/>
      <protection/>
    </xf>
    <xf numFmtId="0" fontId="31" fillId="0" borderId="0" xfId="65" applyFont="1" applyFill="1">
      <alignment/>
      <protection/>
    </xf>
    <xf numFmtId="0" fontId="27" fillId="0" borderId="26" xfId="65" applyFont="1" applyFill="1" applyBorder="1" applyAlignment="1">
      <alignment horizontal="left" wrapText="1" indent="1"/>
      <protection/>
    </xf>
    <xf numFmtId="0" fontId="21" fillId="0" borderId="0" xfId="65" applyFont="1" applyFill="1" applyBorder="1" applyAlignment="1">
      <alignment horizontal="right" wrapText="1"/>
      <protection/>
    </xf>
    <xf numFmtId="0" fontId="27" fillId="0" borderId="30" xfId="65" applyFont="1" applyFill="1" applyBorder="1" applyAlignment="1">
      <alignment horizontal="right" wrapText="1"/>
      <protection/>
    </xf>
    <xf numFmtId="0" fontId="21" fillId="0" borderId="0" xfId="65" applyFont="1" applyFill="1">
      <alignment/>
      <protection/>
    </xf>
    <xf numFmtId="0" fontId="21" fillId="0" borderId="0" xfId="65" applyFont="1" applyFill="1" applyBorder="1">
      <alignment/>
      <protection/>
    </xf>
    <xf numFmtId="0" fontId="21" fillId="0" borderId="0" xfId="65" applyFont="1" applyFill="1" applyBorder="1" applyAlignment="1">
      <alignment wrapText="1"/>
      <protection/>
    </xf>
    <xf numFmtId="0" fontId="21" fillId="0" borderId="0" xfId="65" applyFont="1" applyBorder="1" applyAlignment="1">
      <alignment wrapText="1"/>
      <protection/>
    </xf>
    <xf numFmtId="0" fontId="21" fillId="0" borderId="0" xfId="65" applyFont="1">
      <alignment/>
      <protection/>
    </xf>
    <xf numFmtId="0" fontId="30" fillId="0" borderId="0" xfId="65" applyFont="1" applyFill="1" applyBorder="1" applyAlignment="1">
      <alignment wrapText="1"/>
      <protection/>
    </xf>
    <xf numFmtId="0" fontId="30" fillId="0" borderId="0" xfId="65" applyFont="1" applyBorder="1" applyAlignment="1">
      <alignment wrapText="1"/>
      <protection/>
    </xf>
    <xf numFmtId="0" fontId="27" fillId="0" borderId="26" xfId="65" applyFont="1" applyFill="1" applyBorder="1" applyAlignment="1">
      <alignment horizontal="right" wrapText="1"/>
      <protection/>
    </xf>
    <xf numFmtId="3" fontId="21" fillId="0" borderId="0" xfId="65" applyNumberFormat="1" applyFont="1" applyFill="1" applyBorder="1">
      <alignment/>
      <protection/>
    </xf>
    <xf numFmtId="3" fontId="27" fillId="0" borderId="31" xfId="65" applyNumberFormat="1" applyFont="1" applyFill="1" applyBorder="1" applyAlignment="1">
      <alignment horizontal="right" wrapText="1"/>
      <protection/>
    </xf>
    <xf numFmtId="3" fontId="27" fillId="0" borderId="0" xfId="65" applyNumberFormat="1" applyFont="1" applyFill="1" applyBorder="1" applyAlignment="1">
      <alignment horizontal="right" wrapText="1"/>
      <protection/>
    </xf>
    <xf numFmtId="0" fontId="27" fillId="0" borderId="30" xfId="65" applyFont="1" applyFill="1" applyBorder="1" applyAlignment="1">
      <alignment horizontal="right"/>
      <protection/>
    </xf>
    <xf numFmtId="0" fontId="21" fillId="0" borderId="0" xfId="65" applyFont="1" applyAlignment="1">
      <alignment wrapText="1"/>
      <protection/>
    </xf>
    <xf numFmtId="3" fontId="21" fillId="0" borderId="0" xfId="65" applyNumberFormat="1" applyFont="1" applyFill="1" applyBorder="1" applyAlignment="1">
      <alignment horizontal="right" wrapText="1"/>
      <protection/>
    </xf>
    <xf numFmtId="0" fontId="27" fillId="0" borderId="26" xfId="65" applyFont="1" applyFill="1" applyBorder="1" applyAlignment="1">
      <alignment horizontal="right" wrapText="1" indent="1"/>
      <protection/>
    </xf>
    <xf numFmtId="0" fontId="27" fillId="0" borderId="20" xfId="65" applyFont="1" applyFill="1" applyBorder="1" applyAlignment="1">
      <alignment horizontal="right" wrapText="1" indent="1"/>
      <protection/>
    </xf>
    <xf numFmtId="3" fontId="21" fillId="0" borderId="21" xfId="65" applyNumberFormat="1" applyFont="1" applyBorder="1" applyAlignment="1">
      <alignment horizontal="right" wrapText="1"/>
      <protection/>
    </xf>
    <xf numFmtId="0" fontId="19" fillId="0" borderId="32" xfId="65" applyFont="1" applyBorder="1" applyAlignment="1">
      <alignment horizontal="right" wrapText="1"/>
      <protection/>
    </xf>
    <xf numFmtId="0" fontId="23" fillId="0" borderId="0" xfId="65" applyFont="1" applyFill="1" applyBorder="1" applyAlignment="1">
      <alignment vertical="center"/>
      <protection/>
    </xf>
    <xf numFmtId="0" fontId="19" fillId="0" borderId="0" xfId="65" applyFont="1" applyFill="1" applyBorder="1" applyAlignment="1">
      <alignment horizontal="right" wrapText="1"/>
      <protection/>
    </xf>
    <xf numFmtId="0" fontId="21" fillId="0" borderId="0" xfId="65" applyFont="1" applyBorder="1" applyAlignment="1">
      <alignment/>
      <protection/>
    </xf>
    <xf numFmtId="1" fontId="21" fillId="0" borderId="0" xfId="65" applyNumberFormat="1" applyFont="1" applyFill="1" applyBorder="1" applyAlignment="1">
      <alignment horizontal="right" wrapText="1"/>
      <protection/>
    </xf>
    <xf numFmtId="3" fontId="21" fillId="0" borderId="11" xfId="65" applyNumberFormat="1" applyFont="1" applyFill="1" applyBorder="1">
      <alignment/>
      <protection/>
    </xf>
    <xf numFmtId="3" fontId="27" fillId="0" borderId="33" xfId="65" applyNumberFormat="1" applyFont="1" applyFill="1" applyBorder="1" applyAlignment="1">
      <alignment horizontal="right" wrapText="1"/>
      <protection/>
    </xf>
    <xf numFmtId="3" fontId="27" fillId="0" borderId="11" xfId="65" applyNumberFormat="1" applyFont="1" applyFill="1" applyBorder="1" applyAlignment="1">
      <alignment horizontal="right" wrapText="1"/>
      <protection/>
    </xf>
    <xf numFmtId="3" fontId="21" fillId="0" borderId="0" xfId="65" applyNumberFormat="1" applyFont="1" applyFill="1" applyBorder="1" applyAlignment="1">
      <alignment/>
      <protection/>
    </xf>
    <xf numFmtId="3" fontId="27" fillId="0" borderId="0" xfId="65" applyNumberFormat="1" applyFont="1" applyFill="1" applyBorder="1" applyAlignment="1">
      <alignment wrapText="1"/>
      <protection/>
    </xf>
    <xf numFmtId="3" fontId="21" fillId="0" borderId="11" xfId="65" applyNumberFormat="1" applyFont="1" applyFill="1" applyBorder="1" applyAlignment="1">
      <alignment horizontal="right" wrapText="1"/>
      <protection/>
    </xf>
    <xf numFmtId="3" fontId="27" fillId="0" borderId="22" xfId="65" applyNumberFormat="1" applyFont="1" applyBorder="1" applyAlignment="1">
      <alignment horizontal="right" wrapText="1"/>
      <protection/>
    </xf>
    <xf numFmtId="3" fontId="21" fillId="0" borderId="0" xfId="65" applyNumberFormat="1" applyFont="1" applyFill="1" applyBorder="1" applyAlignment="1">
      <alignment wrapText="1"/>
      <protection/>
    </xf>
    <xf numFmtId="3" fontId="21" fillId="0" borderId="31" xfId="65" applyNumberFormat="1" applyFont="1" applyFill="1" applyBorder="1" applyAlignment="1">
      <alignment horizontal="right" wrapText="1"/>
      <protection/>
    </xf>
    <xf numFmtId="3" fontId="21" fillId="0" borderId="33" xfId="65" applyNumberFormat="1" applyFont="1" applyFill="1" applyBorder="1" applyAlignment="1">
      <alignment horizontal="right" wrapText="1"/>
      <protection/>
    </xf>
    <xf numFmtId="0" fontId="27" fillId="0" borderId="23" xfId="65" applyFont="1" applyFill="1" applyBorder="1" applyAlignment="1">
      <alignment horizontal="right" wrapText="1" indent="1"/>
      <protection/>
    </xf>
    <xf numFmtId="3" fontId="21" fillId="0" borderId="24" xfId="65" applyNumberFormat="1" applyFont="1" applyBorder="1" applyAlignment="1">
      <alignment horizontal="right" wrapText="1"/>
      <protection/>
    </xf>
    <xf numFmtId="3" fontId="27" fillId="0" borderId="25" xfId="65" applyNumberFormat="1" applyFont="1" applyBorder="1" applyAlignment="1">
      <alignment horizontal="right" wrapText="1"/>
      <protection/>
    </xf>
    <xf numFmtId="0" fontId="50" fillId="0" borderId="0" xfId="0" applyFont="1" applyBorder="1" applyAlignment="1">
      <alignment horizontal="right" wrapText="1"/>
    </xf>
    <xf numFmtId="0" fontId="50" fillId="0" borderId="29" xfId="0" applyFont="1" applyBorder="1" applyAlignment="1">
      <alignment/>
    </xf>
    <xf numFmtId="0" fontId="50" fillId="0" borderId="34" xfId="0" applyFont="1" applyBorder="1" applyAlignment="1">
      <alignment/>
    </xf>
    <xf numFmtId="0" fontId="50" fillId="0" borderId="16" xfId="0" applyFont="1" applyBorder="1" applyAlignment="1">
      <alignment horizontal="right" wrapText="1"/>
    </xf>
    <xf numFmtId="0" fontId="50" fillId="0" borderId="35" xfId="0" applyFont="1" applyBorder="1" applyAlignment="1">
      <alignment horizontal="right" wrapText="1"/>
    </xf>
    <xf numFmtId="0" fontId="50" fillId="0" borderId="11" xfId="0" applyFont="1" applyBorder="1" applyAlignment="1">
      <alignment/>
    </xf>
    <xf numFmtId="3" fontId="50" fillId="0" borderId="16" xfId="0" applyNumberFormat="1" applyFont="1" applyBorder="1" applyAlignment="1">
      <alignment/>
    </xf>
    <xf numFmtId="3" fontId="50" fillId="0" borderId="0" xfId="0" applyNumberFormat="1" applyFont="1" applyBorder="1" applyAlignment="1">
      <alignment/>
    </xf>
    <xf numFmtId="3" fontId="27" fillId="0" borderId="36" xfId="65" applyNumberFormat="1" applyFont="1" applyBorder="1" applyAlignment="1">
      <alignment horizontal="right" wrapText="1"/>
      <protection/>
    </xf>
    <xf numFmtId="3" fontId="50" fillId="0" borderId="16" xfId="0" applyNumberFormat="1" applyFont="1" applyBorder="1" applyAlignment="1">
      <alignment horizontal="right" wrapText="1"/>
    </xf>
    <xf numFmtId="3" fontId="50" fillId="0" borderId="35" xfId="0" applyNumberFormat="1" applyFont="1" applyBorder="1" applyAlignment="1">
      <alignment horizontal="right" wrapText="1"/>
    </xf>
    <xf numFmtId="3" fontId="50" fillId="0" borderId="0" xfId="0" applyNumberFormat="1" applyFont="1" applyBorder="1" applyAlignment="1">
      <alignment horizontal="right" wrapText="1"/>
    </xf>
    <xf numFmtId="0" fontId="0" fillId="0" borderId="0" xfId="0" applyAlignment="1">
      <alignment/>
    </xf>
    <xf numFmtId="0" fontId="18" fillId="0" borderId="0" xfId="65">
      <alignment/>
      <protection/>
    </xf>
    <xf numFmtId="0" fontId="18" fillId="0" borderId="0" xfId="65" applyBorder="1">
      <alignment/>
      <protection/>
    </xf>
    <xf numFmtId="3" fontId="18" fillId="0" borderId="0" xfId="65" applyNumberFormat="1" applyBorder="1" applyAlignment="1">
      <alignment horizontal="right" wrapText="1"/>
      <protection/>
    </xf>
    <xf numFmtId="3" fontId="28" fillId="0" borderId="0" xfId="65" applyNumberFormat="1" applyFont="1" applyBorder="1" applyAlignment="1">
      <alignment horizontal="right" wrapText="1"/>
      <protection/>
    </xf>
    <xf numFmtId="0" fontId="19" fillId="0" borderId="16" xfId="65" applyFont="1" applyBorder="1" applyAlignment="1">
      <alignment horizontal="right" wrapText="1"/>
      <protection/>
    </xf>
    <xf numFmtId="0" fontId="23" fillId="0" borderId="0" xfId="65" applyFont="1">
      <alignment/>
      <protection/>
    </xf>
    <xf numFmtId="0" fontId="18" fillId="0" borderId="37" xfId="65" applyBorder="1">
      <alignment/>
      <protection/>
    </xf>
    <xf numFmtId="0" fontId="21" fillId="0" borderId="0" xfId="65" applyFont="1" applyBorder="1">
      <alignment/>
      <protection/>
    </xf>
    <xf numFmtId="0" fontId="23" fillId="0" borderId="0" xfId="65" applyFont="1" applyAlignment="1">
      <alignment horizontal="center" wrapText="1"/>
      <protection/>
    </xf>
    <xf numFmtId="0" fontId="18" fillId="0" borderId="0" xfId="65" applyFont="1">
      <alignment/>
      <protection/>
    </xf>
    <xf numFmtId="0" fontId="28" fillId="0" borderId="0" xfId="65" applyFont="1" applyFill="1" applyBorder="1" applyAlignment="1">
      <alignment horizontal="right" wrapText="1"/>
      <protection/>
    </xf>
    <xf numFmtId="0" fontId="19" fillId="0" borderId="16" xfId="65" applyFont="1" applyBorder="1" applyAlignment="1">
      <alignment horizontal="right" wrapText="1" indent="1"/>
      <protection/>
    </xf>
    <xf numFmtId="0" fontId="20" fillId="0" borderId="0" xfId="65" applyFont="1" applyFill="1" applyAlignment="1">
      <alignment horizontal="center"/>
      <protection/>
    </xf>
    <xf numFmtId="14" fontId="29" fillId="0" borderId="0" xfId="65" applyNumberFormat="1" applyFont="1" applyAlignment="1">
      <alignment horizontal="left"/>
      <protection/>
    </xf>
    <xf numFmtId="0" fontId="29" fillId="0" borderId="0" xfId="65" applyFont="1">
      <alignment/>
      <protection/>
    </xf>
    <xf numFmtId="0" fontId="28" fillId="0" borderId="0" xfId="65" applyFont="1">
      <alignment/>
      <protection/>
    </xf>
    <xf numFmtId="0" fontId="29" fillId="0" borderId="0" xfId="65" applyFont="1" applyAlignment="1">
      <alignment horizontal="left"/>
      <protection/>
    </xf>
    <xf numFmtId="0" fontId="18" fillId="0" borderId="37" xfId="65" applyFont="1" applyBorder="1">
      <alignment/>
      <protection/>
    </xf>
    <xf numFmtId="0" fontId="19" fillId="0" borderId="15" xfId="65" applyFont="1" applyFill="1" applyBorder="1" applyAlignment="1">
      <alignment horizontal="center" wrapText="1"/>
      <protection/>
    </xf>
    <xf numFmtId="0" fontId="19" fillId="0" borderId="29" xfId="65" applyFont="1" applyBorder="1" applyAlignment="1">
      <alignment horizontal="right" wrapText="1" indent="1"/>
      <protection/>
    </xf>
    <xf numFmtId="0" fontId="25" fillId="0" borderId="0" xfId="65" applyFont="1" applyBorder="1">
      <alignment/>
      <protection/>
    </xf>
    <xf numFmtId="0" fontId="25" fillId="0" borderId="0" xfId="65" applyFont="1">
      <alignment/>
      <protection/>
    </xf>
    <xf numFmtId="0" fontId="19" fillId="0" borderId="15" xfId="65" applyFont="1" applyBorder="1" applyAlignment="1">
      <alignment horizontal="center" wrapText="1"/>
      <protection/>
    </xf>
    <xf numFmtId="3" fontId="28" fillId="0" borderId="0" xfId="65" applyNumberFormat="1" applyFont="1" applyBorder="1" applyAlignment="1">
      <alignment horizontal="right" wrapText="1" indent="1"/>
      <protection/>
    </xf>
    <xf numFmtId="0" fontId="28" fillId="0" borderId="0" xfId="65" applyFont="1" applyBorder="1" applyAlignment="1">
      <alignment horizontal="right" wrapText="1"/>
      <protection/>
    </xf>
    <xf numFmtId="0" fontId="19" fillId="0" borderId="29" xfId="65" applyFont="1" applyBorder="1" applyAlignment="1">
      <alignment horizontal="right" wrapText="1" indent="2"/>
      <protection/>
    </xf>
    <xf numFmtId="0" fontId="22" fillId="8" borderId="10" xfId="65" applyFont="1" applyFill="1" applyBorder="1" applyAlignment="1">
      <alignment vertical="center"/>
      <protection/>
    </xf>
    <xf numFmtId="0" fontId="23" fillId="8" borderId="13" xfId="65" applyFont="1" applyFill="1" applyBorder="1" applyAlignment="1">
      <alignment vertical="center"/>
      <protection/>
    </xf>
    <xf numFmtId="0" fontId="23" fillId="8" borderId="14" xfId="65" applyFont="1" applyFill="1" applyBorder="1" applyAlignment="1">
      <alignment vertical="center"/>
      <protection/>
    </xf>
    <xf numFmtId="0" fontId="22" fillId="10" borderId="10" xfId="65" applyFont="1" applyFill="1" applyBorder="1" applyAlignment="1">
      <alignment vertical="center"/>
      <protection/>
    </xf>
    <xf numFmtId="0" fontId="23" fillId="10" borderId="13" xfId="65" applyFont="1" applyFill="1" applyBorder="1" applyAlignment="1">
      <alignment vertical="center"/>
      <protection/>
    </xf>
    <xf numFmtId="0" fontId="22" fillId="10" borderId="14" xfId="65" applyFont="1" applyFill="1" applyBorder="1" applyAlignment="1">
      <alignment vertical="center"/>
      <protection/>
    </xf>
    <xf numFmtId="0" fontId="22" fillId="11" borderId="10" xfId="65" applyFont="1" applyFill="1" applyBorder="1" applyAlignment="1">
      <alignment vertical="center"/>
      <protection/>
    </xf>
    <xf numFmtId="0" fontId="23" fillId="11" borderId="13" xfId="65" applyFont="1" applyFill="1" applyBorder="1" applyAlignment="1">
      <alignment vertical="center"/>
      <protection/>
    </xf>
    <xf numFmtId="0" fontId="23" fillId="11" borderId="14" xfId="65" applyFont="1" applyFill="1" applyBorder="1" applyAlignment="1">
      <alignment vertical="center"/>
      <protection/>
    </xf>
    <xf numFmtId="0" fontId="22" fillId="9" borderId="10" xfId="65" applyFont="1" applyFill="1" applyBorder="1" applyAlignment="1">
      <alignment vertical="center"/>
      <protection/>
    </xf>
    <xf numFmtId="0" fontId="23" fillId="9" borderId="13" xfId="65" applyFont="1" applyFill="1" applyBorder="1" applyAlignment="1">
      <alignment vertical="center"/>
      <protection/>
    </xf>
    <xf numFmtId="0" fontId="23" fillId="9" borderId="14" xfId="65" applyFont="1" applyFill="1" applyBorder="1" applyAlignment="1">
      <alignment vertical="center"/>
      <protection/>
    </xf>
    <xf numFmtId="0" fontId="23" fillId="10" borderId="38" xfId="65" applyFont="1" applyFill="1" applyBorder="1" applyAlignment="1">
      <alignment horizontal="center" vertical="center" wrapText="1"/>
      <protection/>
    </xf>
    <xf numFmtId="0" fontId="21" fillId="0" borderId="0" xfId="61" applyFont="1">
      <alignment/>
      <protection/>
    </xf>
    <xf numFmtId="0" fontId="21" fillId="0" borderId="0" xfId="65" applyFont="1" applyBorder="1" applyAlignment="1">
      <alignment horizontal="right" wrapText="1" indent="1"/>
      <protection/>
    </xf>
    <xf numFmtId="0" fontId="27" fillId="0" borderId="30" xfId="65" applyFont="1" applyFill="1" applyBorder="1" applyAlignment="1">
      <alignment horizontal="right" wrapText="1"/>
      <protection/>
    </xf>
    <xf numFmtId="0" fontId="21" fillId="0" borderId="0" xfId="65" applyFont="1">
      <alignment/>
      <protection/>
    </xf>
    <xf numFmtId="0" fontId="27" fillId="0" borderId="26" xfId="65" applyFont="1" applyFill="1" applyBorder="1" applyAlignment="1">
      <alignment horizontal="right" wrapText="1"/>
      <protection/>
    </xf>
    <xf numFmtId="0" fontId="27" fillId="0" borderId="30" xfId="65" applyFont="1" applyFill="1" applyBorder="1" applyAlignment="1">
      <alignment horizontal="right"/>
      <protection/>
    </xf>
    <xf numFmtId="3" fontId="21" fillId="0" borderId="0" xfId="65" applyNumberFormat="1" applyFont="1" applyBorder="1" applyAlignment="1">
      <alignment horizontal="right" wrapText="1"/>
      <protection/>
    </xf>
    <xf numFmtId="0" fontId="27" fillId="0" borderId="26" xfId="65" applyFont="1" applyBorder="1" applyAlignment="1">
      <alignment horizontal="right" wrapText="1"/>
      <protection/>
    </xf>
    <xf numFmtId="3" fontId="27" fillId="0" borderId="11" xfId="65" applyNumberFormat="1" applyFont="1" applyBorder="1" applyAlignment="1">
      <alignment horizontal="right" indent="1"/>
      <protection/>
    </xf>
    <xf numFmtId="3" fontId="27" fillId="0" borderId="31" xfId="65" applyNumberFormat="1" applyFont="1" applyBorder="1">
      <alignment/>
      <protection/>
    </xf>
    <xf numFmtId="3" fontId="27" fillId="0" borderId="33" xfId="65" applyNumberFormat="1" applyFont="1" applyBorder="1" applyAlignment="1">
      <alignment horizontal="right" wrapText="1" indent="1"/>
      <protection/>
    </xf>
    <xf numFmtId="3" fontId="27" fillId="0" borderId="0" xfId="65" applyNumberFormat="1" applyFont="1" applyBorder="1" applyAlignment="1">
      <alignment horizontal="right" wrapText="1"/>
      <protection/>
    </xf>
    <xf numFmtId="3" fontId="27" fillId="0" borderId="11" xfId="65" applyNumberFormat="1" applyFont="1" applyBorder="1" applyAlignment="1">
      <alignment horizontal="right" wrapText="1" indent="1"/>
      <protection/>
    </xf>
    <xf numFmtId="0" fontId="24" fillId="0" borderId="0" xfId="65" applyFont="1">
      <alignment/>
      <protection/>
    </xf>
    <xf numFmtId="3" fontId="27" fillId="0" borderId="31" xfId="65" applyNumberFormat="1" applyFont="1" applyBorder="1" applyAlignment="1">
      <alignment horizontal="right" wrapText="1"/>
      <protection/>
    </xf>
    <xf numFmtId="0" fontId="27" fillId="0" borderId="26" xfId="65" applyFont="1" applyBorder="1" applyAlignment="1">
      <alignment horizontal="right"/>
      <protection/>
    </xf>
    <xf numFmtId="0" fontId="27" fillId="0" borderId="30" xfId="65" applyFont="1" applyBorder="1" applyAlignment="1">
      <alignment horizontal="right"/>
      <protection/>
    </xf>
    <xf numFmtId="3" fontId="21" fillId="0" borderId="21" xfId="65" applyNumberFormat="1" applyFont="1" applyBorder="1" applyAlignment="1">
      <alignment horizontal="right" wrapText="1"/>
      <protection/>
    </xf>
    <xf numFmtId="3" fontId="21" fillId="0" borderId="21" xfId="65" applyNumberFormat="1" applyFont="1" applyBorder="1">
      <alignment/>
      <protection/>
    </xf>
    <xf numFmtId="3" fontId="21" fillId="0" borderId="16" xfId="65" applyNumberFormat="1" applyFont="1" applyBorder="1">
      <alignment/>
      <protection/>
    </xf>
    <xf numFmtId="0" fontId="21" fillId="0" borderId="0" xfId="65" applyFont="1" applyBorder="1" applyAlignment="1">
      <alignment horizontal="right" wrapText="1"/>
      <protection/>
    </xf>
    <xf numFmtId="9" fontId="21" fillId="0" borderId="0" xfId="72" applyFont="1" applyBorder="1" applyAlignment="1">
      <alignment/>
    </xf>
    <xf numFmtId="0" fontId="27" fillId="0" borderId="0" xfId="65" applyFont="1">
      <alignment/>
      <protection/>
    </xf>
    <xf numFmtId="0" fontId="32" fillId="0" borderId="0" xfId="65" applyFont="1">
      <alignment/>
      <protection/>
    </xf>
    <xf numFmtId="0" fontId="32" fillId="0" borderId="0" xfId="65" applyFont="1" applyBorder="1">
      <alignment/>
      <protection/>
    </xf>
    <xf numFmtId="3" fontId="21" fillId="0" borderId="31" xfId="65" applyNumberFormat="1" applyFont="1" applyBorder="1" applyAlignment="1">
      <alignment horizontal="right" wrapText="1"/>
      <protection/>
    </xf>
    <xf numFmtId="0" fontId="21" fillId="0" borderId="0" xfId="65" applyFont="1" applyAlignment="1">
      <alignment horizontal="center" wrapText="1"/>
      <protection/>
    </xf>
    <xf numFmtId="3" fontId="27" fillId="0" borderId="0" xfId="72" applyNumberFormat="1" applyFont="1" applyFill="1" applyBorder="1" applyAlignment="1">
      <alignment/>
    </xf>
    <xf numFmtId="0" fontId="27" fillId="0" borderId="0" xfId="65" applyFont="1" applyFill="1" applyBorder="1" applyAlignment="1">
      <alignment horizontal="right"/>
      <protection/>
    </xf>
    <xf numFmtId="14" fontId="29" fillId="0" borderId="0" xfId="65" applyNumberFormat="1" applyFont="1" applyAlignment="1">
      <alignment/>
      <protection/>
    </xf>
    <xf numFmtId="3" fontId="21" fillId="0" borderId="0" xfId="72" applyNumberFormat="1" applyFont="1" applyBorder="1" applyAlignment="1">
      <alignment/>
    </xf>
    <xf numFmtId="165" fontId="21" fillId="0" borderId="0" xfId="72" applyNumberFormat="1" applyFont="1" applyBorder="1" applyAlignment="1">
      <alignment/>
    </xf>
    <xf numFmtId="3" fontId="23" fillId="0" borderId="0" xfId="65" applyNumberFormat="1" applyFont="1">
      <alignment/>
      <protection/>
    </xf>
    <xf numFmtId="3" fontId="25" fillId="0" borderId="0" xfId="65" applyNumberFormat="1" applyFont="1" applyBorder="1">
      <alignment/>
      <protection/>
    </xf>
    <xf numFmtId="0" fontId="27" fillId="0" borderId="0" xfId="65" applyFont="1" applyFill="1" applyBorder="1" applyAlignment="1">
      <alignment horizontal="right" wrapText="1" indent="1"/>
      <protection/>
    </xf>
    <xf numFmtId="3" fontId="21" fillId="0" borderId="0" xfId="65" applyNumberFormat="1" applyFont="1" applyBorder="1">
      <alignment/>
      <protection/>
    </xf>
    <xf numFmtId="3" fontId="27" fillId="0" borderId="0" xfId="65" applyNumberFormat="1" applyFont="1" applyBorder="1" applyAlignment="1">
      <alignment horizontal="right" indent="1"/>
      <protection/>
    </xf>
    <xf numFmtId="0" fontId="18" fillId="0" borderId="0" xfId="65">
      <alignment/>
      <protection/>
    </xf>
    <xf numFmtId="0" fontId="21" fillId="0" borderId="0" xfId="61" applyFont="1">
      <alignment/>
      <protection/>
    </xf>
    <xf numFmtId="0" fontId="27" fillId="0" borderId="30" xfId="65" applyFont="1" applyFill="1" applyBorder="1" applyAlignment="1">
      <alignment horizontal="right" wrapText="1"/>
      <protection/>
    </xf>
    <xf numFmtId="0" fontId="21" fillId="0" borderId="0" xfId="65" applyFont="1">
      <alignment/>
      <protection/>
    </xf>
    <xf numFmtId="0" fontId="27" fillId="0" borderId="26" xfId="65" applyFont="1" applyFill="1" applyBorder="1" applyAlignment="1">
      <alignment horizontal="right" wrapText="1"/>
      <protection/>
    </xf>
    <xf numFmtId="0" fontId="27" fillId="0" borderId="30" xfId="65" applyFont="1" applyFill="1" applyBorder="1" applyAlignment="1">
      <alignment horizontal="right"/>
      <protection/>
    </xf>
    <xf numFmtId="3" fontId="21" fillId="0" borderId="0" xfId="65" applyNumberFormat="1" applyFont="1" applyBorder="1" applyAlignment="1">
      <alignment horizontal="right" wrapText="1"/>
      <protection/>
    </xf>
    <xf numFmtId="0" fontId="27" fillId="0" borderId="26" xfId="65" applyFont="1" applyBorder="1" applyAlignment="1">
      <alignment horizontal="right" wrapText="1"/>
      <protection/>
    </xf>
    <xf numFmtId="3" fontId="27" fillId="0" borderId="11" xfId="65" applyNumberFormat="1" applyFont="1" applyBorder="1" applyAlignment="1">
      <alignment horizontal="right" indent="1"/>
      <protection/>
    </xf>
    <xf numFmtId="3" fontId="27" fillId="0" borderId="31" xfId="65" applyNumberFormat="1" applyFont="1" applyBorder="1">
      <alignment/>
      <protection/>
    </xf>
    <xf numFmtId="3" fontId="27" fillId="0" borderId="33" xfId="65" applyNumberFormat="1" applyFont="1" applyBorder="1" applyAlignment="1">
      <alignment horizontal="right" wrapText="1" indent="1"/>
      <protection/>
    </xf>
    <xf numFmtId="3" fontId="27" fillId="0" borderId="0" xfId="65" applyNumberFormat="1" applyFont="1" applyBorder="1" applyAlignment="1">
      <alignment horizontal="right" wrapText="1"/>
      <protection/>
    </xf>
    <xf numFmtId="3" fontId="27" fillId="0" borderId="11" xfId="65" applyNumberFormat="1" applyFont="1" applyBorder="1" applyAlignment="1">
      <alignment horizontal="right" wrapText="1" indent="1"/>
      <protection/>
    </xf>
    <xf numFmtId="3" fontId="27" fillId="0" borderId="31" xfId="65" applyNumberFormat="1" applyFont="1" applyBorder="1" applyAlignment="1">
      <alignment horizontal="right" wrapText="1"/>
      <protection/>
    </xf>
    <xf numFmtId="0" fontId="27" fillId="0" borderId="26" xfId="65" applyFont="1" applyBorder="1" applyAlignment="1">
      <alignment horizontal="right"/>
      <protection/>
    </xf>
    <xf numFmtId="0" fontId="27" fillId="0" borderId="20" xfId="65" applyFont="1" applyFill="1" applyBorder="1" applyAlignment="1">
      <alignment horizontal="right" wrapText="1" indent="1"/>
      <protection/>
    </xf>
    <xf numFmtId="3" fontId="21" fillId="0" borderId="21" xfId="65" applyNumberFormat="1" applyFont="1" applyBorder="1" applyAlignment="1">
      <alignment horizontal="right" wrapText="1"/>
      <protection/>
    </xf>
    <xf numFmtId="3" fontId="21" fillId="0" borderId="21" xfId="65" applyNumberFormat="1" applyFont="1" applyBorder="1">
      <alignment/>
      <protection/>
    </xf>
    <xf numFmtId="3" fontId="21" fillId="0" borderId="16" xfId="65" applyNumberFormat="1" applyFont="1" applyBorder="1">
      <alignment/>
      <protection/>
    </xf>
    <xf numFmtId="9" fontId="21" fillId="0" borderId="0" xfId="72" applyFont="1" applyBorder="1" applyAlignment="1">
      <alignment/>
    </xf>
    <xf numFmtId="0" fontId="32" fillId="0" borderId="0" xfId="65" applyFont="1">
      <alignment/>
      <protection/>
    </xf>
    <xf numFmtId="0" fontId="32" fillId="0" borderId="0" xfId="65" applyFont="1" applyBorder="1">
      <alignment/>
      <protection/>
    </xf>
    <xf numFmtId="3" fontId="21" fillId="0" borderId="31" xfId="65" applyNumberFormat="1" applyFont="1" applyBorder="1" applyAlignment="1">
      <alignment horizontal="right" wrapText="1"/>
      <protection/>
    </xf>
    <xf numFmtId="3" fontId="27" fillId="0" borderId="22" xfId="65" applyNumberFormat="1" applyFont="1" applyBorder="1" applyAlignment="1">
      <alignment horizontal="right" wrapText="1"/>
      <protection/>
    </xf>
    <xf numFmtId="3" fontId="50" fillId="0" borderId="39" xfId="0" applyNumberFormat="1" applyFont="1" applyBorder="1" applyAlignment="1">
      <alignment horizontal="right" wrapText="1"/>
    </xf>
    <xf numFmtId="3" fontId="27" fillId="0" borderId="40" xfId="65" applyNumberFormat="1" applyFont="1" applyBorder="1" applyAlignment="1">
      <alignment horizontal="right" wrapText="1" indent="1"/>
      <protection/>
    </xf>
    <xf numFmtId="3" fontId="50" fillId="0" borderId="41" xfId="0" applyNumberFormat="1" applyFont="1" applyBorder="1" applyAlignment="1">
      <alignment horizontal="right" wrapText="1"/>
    </xf>
    <xf numFmtId="3" fontId="27" fillId="0" borderId="42" xfId="65" applyNumberFormat="1" applyFont="1" applyBorder="1" applyAlignment="1">
      <alignment horizontal="right" wrapText="1" indent="1"/>
      <protection/>
    </xf>
    <xf numFmtId="3" fontId="27" fillId="0" borderId="36" xfId="65" applyNumberFormat="1" applyFont="1" applyBorder="1" applyAlignment="1">
      <alignment horizontal="right" wrapText="1" indent="1"/>
      <protection/>
    </xf>
    <xf numFmtId="3" fontId="21" fillId="0" borderId="0" xfId="65" applyNumberFormat="1" applyFont="1" applyBorder="1" applyAlignment="1">
      <alignment horizontal="right" wrapText="1" indent="1"/>
      <protection/>
    </xf>
    <xf numFmtId="3" fontId="27" fillId="0" borderId="29" xfId="65" applyNumberFormat="1" applyFont="1" applyBorder="1">
      <alignment/>
      <protection/>
    </xf>
    <xf numFmtId="3" fontId="27" fillId="0" borderId="34" xfId="65" applyNumberFormat="1" applyFont="1" applyBorder="1" applyAlignment="1">
      <alignment horizontal="right" wrapText="1"/>
      <protection/>
    </xf>
    <xf numFmtId="3" fontId="27" fillId="0" borderId="33" xfId="65" applyNumberFormat="1" applyFont="1" applyBorder="1" applyAlignment="1">
      <alignment horizontal="right" indent="1"/>
      <protection/>
    </xf>
    <xf numFmtId="0" fontId="0" fillId="0" borderId="0" xfId="0" applyAlignment="1">
      <alignment/>
    </xf>
    <xf numFmtId="3" fontId="27" fillId="0" borderId="22" xfId="65" applyNumberFormat="1" applyFont="1" applyBorder="1">
      <alignment/>
      <protection/>
    </xf>
    <xf numFmtId="0" fontId="50" fillId="0" borderId="43" xfId="0" applyFont="1" applyBorder="1" applyAlignment="1">
      <alignment horizontal="right" wrapText="1"/>
    </xf>
    <xf numFmtId="0" fontId="19" fillId="0" borderId="0" xfId="65" applyFont="1" applyBorder="1" applyAlignment="1">
      <alignment horizontal="right" wrapText="1" indent="1"/>
      <protection/>
    </xf>
    <xf numFmtId="0" fontId="19" fillId="0" borderId="0" xfId="65" applyFont="1" applyBorder="1" applyAlignment="1">
      <alignment horizontal="right" wrapText="1"/>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3" fontId="23" fillId="8" borderId="13" xfId="65" applyNumberFormat="1" applyFont="1" applyFill="1" applyBorder="1" applyAlignment="1">
      <alignment vertical="center"/>
      <protection/>
    </xf>
    <xf numFmtId="3" fontId="19" fillId="0" borderId="29" xfId="65" applyNumberFormat="1" applyFont="1" applyBorder="1" applyAlignment="1">
      <alignment horizontal="right" wrapText="1" indent="1"/>
      <protection/>
    </xf>
    <xf numFmtId="3" fontId="27" fillId="0" borderId="0" xfId="65" applyNumberFormat="1" applyFont="1" applyBorder="1">
      <alignment/>
      <protection/>
    </xf>
    <xf numFmtId="3" fontId="23" fillId="8" borderId="14" xfId="65" applyNumberFormat="1" applyFont="1" applyFill="1" applyBorder="1" applyAlignment="1">
      <alignment vertical="center"/>
      <protection/>
    </xf>
    <xf numFmtId="3" fontId="19" fillId="0" borderId="16" xfId="65" applyNumberFormat="1" applyFont="1" applyBorder="1" applyAlignment="1">
      <alignment horizontal="right" wrapText="1"/>
      <protection/>
    </xf>
    <xf numFmtId="0" fontId="27" fillId="0" borderId="15" xfId="65" applyFont="1" applyBorder="1" applyAlignment="1">
      <alignment horizontal="right" wrapText="1"/>
      <protection/>
    </xf>
    <xf numFmtId="3" fontId="21" fillId="0" borderId="0" xfId="65" applyNumberFormat="1" applyFont="1">
      <alignment/>
      <protection/>
    </xf>
    <xf numFmtId="0" fontId="0" fillId="0" borderId="0" xfId="0" applyAlignment="1">
      <alignment/>
    </xf>
    <xf numFmtId="0" fontId="0" fillId="0" borderId="0" xfId="0" applyAlignment="1">
      <alignment/>
    </xf>
    <xf numFmtId="3" fontId="50" fillId="0" borderId="38" xfId="0" applyNumberFormat="1" applyFont="1" applyBorder="1" applyAlignment="1">
      <alignment horizontal="right" wrapText="1"/>
    </xf>
    <xf numFmtId="0" fontId="27" fillId="0" borderId="44" xfId="65" applyFont="1" applyFill="1" applyBorder="1" applyAlignment="1">
      <alignment horizontal="right" wrapText="1" indent="1"/>
      <protection/>
    </xf>
    <xf numFmtId="3" fontId="50" fillId="0" borderId="45" xfId="0" applyNumberFormat="1" applyFont="1" applyBorder="1" applyAlignment="1">
      <alignment horizontal="right" wrapText="1"/>
    </xf>
    <xf numFmtId="3" fontId="50" fillId="0" borderId="46" xfId="0" applyNumberFormat="1" applyFont="1" applyBorder="1" applyAlignment="1">
      <alignment horizontal="right" wrapText="1"/>
    </xf>
    <xf numFmtId="0" fontId="27" fillId="0" borderId="47" xfId="65" applyFont="1" applyFill="1" applyBorder="1" applyAlignment="1">
      <alignment horizontal="right" wrapText="1" indent="1"/>
      <protection/>
    </xf>
    <xf numFmtId="3" fontId="50" fillId="0" borderId="48" xfId="0" applyNumberFormat="1" applyFont="1" applyBorder="1" applyAlignment="1">
      <alignment horizontal="right" wrapText="1"/>
    </xf>
    <xf numFmtId="3" fontId="50" fillId="0" borderId="49" xfId="0" applyNumberFormat="1" applyFont="1" applyBorder="1" applyAlignment="1">
      <alignment horizontal="right" wrapText="1"/>
    </xf>
    <xf numFmtId="0" fontId="27" fillId="0" borderId="50" xfId="65" applyFont="1" applyFill="1" applyBorder="1" applyAlignment="1">
      <alignment horizontal="right" wrapText="1" indent="1"/>
      <protection/>
    </xf>
    <xf numFmtId="3" fontId="50" fillId="0" borderId="51" xfId="0" applyNumberFormat="1" applyFont="1" applyBorder="1" applyAlignment="1">
      <alignment horizontal="right" wrapText="1"/>
    </xf>
    <xf numFmtId="3" fontId="50" fillId="0" borderId="52" xfId="0" applyNumberFormat="1" applyFont="1" applyBorder="1" applyAlignment="1">
      <alignment horizontal="right" wrapText="1"/>
    </xf>
    <xf numFmtId="0" fontId="27" fillId="0" borderId="53" xfId="64" applyFont="1" applyFill="1" applyBorder="1" applyAlignment="1">
      <alignment horizontal="right" wrapText="1" indent="1"/>
      <protection/>
    </xf>
    <xf numFmtId="0" fontId="27" fillId="0" borderId="54" xfId="64" applyFont="1" applyFill="1" applyBorder="1" applyAlignment="1">
      <alignment horizontal="center" wrapText="1"/>
      <protection/>
    </xf>
    <xf numFmtId="0" fontId="19" fillId="0" borderId="0" xfId="64" applyFont="1" applyBorder="1" applyAlignment="1">
      <alignment horizontal="right" wrapText="1"/>
      <protection/>
    </xf>
    <xf numFmtId="0" fontId="22" fillId="8" borderId="13" xfId="64" applyFont="1" applyFill="1" applyBorder="1" applyAlignment="1">
      <alignment vertical="center"/>
      <protection/>
    </xf>
    <xf numFmtId="0" fontId="22" fillId="8" borderId="14" xfId="64" applyFont="1" applyFill="1" applyBorder="1" applyAlignment="1">
      <alignment vertical="center"/>
      <protection/>
    </xf>
    <xf numFmtId="0" fontId="19" fillId="0" borderId="17" xfId="64" applyFont="1" applyBorder="1" applyAlignment="1">
      <alignment horizontal="right" wrapText="1"/>
      <protection/>
    </xf>
    <xf numFmtId="3" fontId="21" fillId="0" borderId="55" xfId="65" applyNumberFormat="1" applyFont="1" applyBorder="1" applyAlignment="1">
      <alignment horizontal="right" wrapText="1"/>
      <protection/>
    </xf>
    <xf numFmtId="0" fontId="27" fillId="0" borderId="56" xfId="64" applyFont="1" applyFill="1" applyBorder="1" applyAlignment="1">
      <alignment horizontal="right" wrapText="1" indent="1"/>
      <protection/>
    </xf>
    <xf numFmtId="164" fontId="21" fillId="0" borderId="18" xfId="65" applyNumberFormat="1" applyFont="1" applyBorder="1" applyAlignment="1">
      <alignment wrapText="1"/>
      <protection/>
    </xf>
    <xf numFmtId="164" fontId="21" fillId="0" borderId="18" xfId="65" applyNumberFormat="1" applyFont="1" applyBorder="1" applyAlignment="1">
      <alignment horizontal="right" wrapText="1"/>
      <protection/>
    </xf>
    <xf numFmtId="164" fontId="27" fillId="0" borderId="19" xfId="65" applyNumberFormat="1" applyFont="1" applyBorder="1" applyAlignment="1">
      <alignment wrapText="1"/>
      <protection/>
    </xf>
    <xf numFmtId="164" fontId="21" fillId="0" borderId="21" xfId="65" applyNumberFormat="1" applyFont="1" applyBorder="1" applyAlignment="1">
      <alignment wrapText="1"/>
      <protection/>
    </xf>
    <xf numFmtId="164" fontId="21" fillId="0" borderId="21" xfId="65" applyNumberFormat="1" applyFont="1" applyBorder="1" applyAlignment="1">
      <alignment horizontal="right" wrapText="1"/>
      <protection/>
    </xf>
    <xf numFmtId="164" fontId="27" fillId="0" borderId="22" xfId="65" applyNumberFormat="1" applyFont="1" applyBorder="1" applyAlignment="1">
      <alignment wrapText="1"/>
      <protection/>
    </xf>
    <xf numFmtId="164" fontId="21" fillId="0" borderId="24" xfId="65" applyNumberFormat="1" applyFont="1" applyBorder="1" applyAlignment="1">
      <alignment wrapText="1"/>
      <protection/>
    </xf>
    <xf numFmtId="164" fontId="27" fillId="0" borderId="25" xfId="65" applyNumberFormat="1" applyFont="1" applyBorder="1" applyAlignment="1">
      <alignment wrapText="1"/>
      <protection/>
    </xf>
    <xf numFmtId="164" fontId="21" fillId="0" borderId="35" xfId="65" applyNumberFormat="1" applyFont="1" applyBorder="1" applyAlignment="1">
      <alignment wrapText="1"/>
      <protection/>
    </xf>
    <xf numFmtId="164" fontId="27" fillId="0" borderId="34" xfId="65" applyNumberFormat="1" applyFont="1" applyBorder="1" applyAlignment="1">
      <alignment wrapText="1"/>
      <protection/>
    </xf>
    <xf numFmtId="164" fontId="21" fillId="0" borderId="41" xfId="65" applyNumberFormat="1" applyFont="1" applyBorder="1" applyAlignment="1">
      <alignment wrapText="1"/>
      <protection/>
    </xf>
    <xf numFmtId="164" fontId="27" fillId="0" borderId="40" xfId="65" applyNumberFormat="1" applyFont="1" applyBorder="1" applyAlignment="1">
      <alignment wrapText="1"/>
      <protection/>
    </xf>
    <xf numFmtId="3" fontId="21" fillId="0" borderId="0" xfId="65" applyNumberFormat="1" applyFont="1" applyFill="1" applyBorder="1" applyAlignment="1">
      <alignment horizontal="right"/>
      <protection/>
    </xf>
    <xf numFmtId="0" fontId="22" fillId="11" borderId="10" xfId="65" applyFont="1" applyFill="1" applyBorder="1" applyAlignment="1">
      <alignment horizontal="left" vertical="center"/>
      <protection/>
    </xf>
    <xf numFmtId="0" fontId="22" fillId="11" borderId="13" xfId="65" applyFont="1" applyFill="1" applyBorder="1" applyAlignment="1">
      <alignment horizontal="left" vertical="center"/>
      <protection/>
    </xf>
    <xf numFmtId="0" fontId="22" fillId="11" borderId="14" xfId="65" applyFont="1" applyFill="1" applyBorder="1" applyAlignment="1">
      <alignment horizontal="left" vertical="center"/>
      <protection/>
    </xf>
    <xf numFmtId="0" fontId="24" fillId="0" borderId="0" xfId="65" applyFont="1" applyFill="1" applyBorder="1" applyAlignment="1">
      <alignment horizontal="left" wrapText="1"/>
      <protection/>
    </xf>
    <xf numFmtId="0" fontId="21" fillId="0" borderId="0" xfId="65" applyFont="1" applyFill="1" applyBorder="1" applyAlignment="1">
      <alignment horizontal="left" wrapText="1"/>
      <protection/>
    </xf>
    <xf numFmtId="0" fontId="21" fillId="0" borderId="35" xfId="65" applyFont="1" applyFill="1" applyBorder="1" applyAlignment="1">
      <alignment horizontal="left" wrapText="1"/>
      <protection/>
    </xf>
    <xf numFmtId="0" fontId="22" fillId="8" borderId="10" xfId="65" applyFont="1" applyFill="1" applyBorder="1" applyAlignment="1">
      <alignment horizontal="left" vertical="center"/>
      <protection/>
    </xf>
    <xf numFmtId="0" fontId="22" fillId="8" borderId="13" xfId="65" applyFont="1" applyFill="1" applyBorder="1" applyAlignment="1">
      <alignment horizontal="left" vertical="center"/>
      <protection/>
    </xf>
    <xf numFmtId="0" fontId="22" fillId="8" borderId="14" xfId="65" applyFont="1" applyFill="1" applyBorder="1" applyAlignment="1">
      <alignment horizontal="left" vertical="center"/>
      <protection/>
    </xf>
    <xf numFmtId="0" fontId="20" fillId="0" borderId="0" xfId="64" applyFont="1" applyFill="1" applyAlignment="1">
      <alignment horizontal="center"/>
      <protection/>
    </xf>
    <xf numFmtId="0" fontId="20" fillId="0" borderId="0" xfId="64" applyFont="1" applyFill="1" applyBorder="1" applyAlignment="1">
      <alignment horizontal="center"/>
      <protection/>
    </xf>
    <xf numFmtId="10" fontId="27" fillId="0" borderId="23" xfId="65" applyNumberFormat="1" applyFont="1" applyBorder="1" applyAlignment="1">
      <alignment horizontal="left" wrapText="1" indent="1"/>
      <protection/>
    </xf>
    <xf numFmtId="10" fontId="27" fillId="0" borderId="24" xfId="65" applyNumberFormat="1" applyFont="1" applyBorder="1" applyAlignment="1">
      <alignment horizontal="left" wrapText="1" indent="1"/>
      <protection/>
    </xf>
    <xf numFmtId="10" fontId="19" fillId="0" borderId="57" xfId="65" applyNumberFormat="1" applyFont="1" applyBorder="1" applyAlignment="1">
      <alignment horizontal="center" wrapText="1"/>
      <protection/>
    </xf>
    <xf numFmtId="0" fontId="25" fillId="0" borderId="12" xfId="65" applyFont="1" applyBorder="1" applyAlignment="1">
      <alignment horizontal="center" wrapText="1"/>
      <protection/>
    </xf>
    <xf numFmtId="10" fontId="27" fillId="0" borderId="58" xfId="65" applyNumberFormat="1" applyFont="1" applyBorder="1" applyAlignment="1">
      <alignment horizontal="left" wrapText="1" indent="1"/>
      <protection/>
    </xf>
    <xf numFmtId="0" fontId="21" fillId="0" borderId="18" xfId="65" applyFont="1" applyBorder="1" applyAlignment="1">
      <alignment horizontal="left" wrapText="1" indent="1"/>
      <protection/>
    </xf>
    <xf numFmtId="10" fontId="27" fillId="0" borderId="20" xfId="65" applyNumberFormat="1" applyFont="1" applyBorder="1" applyAlignment="1">
      <alignment horizontal="left" wrapText="1" indent="1"/>
      <protection/>
    </xf>
    <xf numFmtId="10" fontId="27" fillId="0" borderId="21" xfId="65" applyNumberFormat="1" applyFont="1" applyBorder="1" applyAlignment="1">
      <alignment horizontal="left" wrapText="1" indent="1"/>
      <protection/>
    </xf>
    <xf numFmtId="0" fontId="22" fillId="9" borderId="10" xfId="65" applyFont="1" applyFill="1" applyBorder="1" applyAlignment="1">
      <alignment horizontal="left" vertical="center"/>
      <protection/>
    </xf>
    <xf numFmtId="0" fontId="22" fillId="9" borderId="13" xfId="65" applyFont="1" applyFill="1" applyBorder="1" applyAlignment="1">
      <alignment horizontal="left" vertical="center"/>
      <protection/>
    </xf>
    <xf numFmtId="0" fontId="22" fillId="9" borderId="14" xfId="65" applyFont="1" applyFill="1" applyBorder="1" applyAlignment="1">
      <alignment horizontal="left" vertical="center"/>
      <protection/>
    </xf>
    <xf numFmtId="10" fontId="27" fillId="0" borderId="56" xfId="65" applyNumberFormat="1" applyFont="1" applyBorder="1" applyAlignment="1">
      <alignment horizontal="center" wrapText="1"/>
      <protection/>
    </xf>
    <xf numFmtId="10" fontId="27" fillId="0" borderId="41" xfId="65" applyNumberFormat="1" applyFont="1" applyBorder="1" applyAlignment="1">
      <alignment horizontal="center" wrapText="1"/>
      <protection/>
    </xf>
    <xf numFmtId="10" fontId="27" fillId="0" borderId="20" xfId="65" applyNumberFormat="1" applyFont="1" applyBorder="1" applyAlignment="1">
      <alignment horizontal="center" wrapText="1"/>
      <protection/>
    </xf>
    <xf numFmtId="10" fontId="27" fillId="0" borderId="21" xfId="65" applyNumberFormat="1" applyFont="1" applyBorder="1" applyAlignment="1">
      <alignment horizontal="center" wrapText="1"/>
      <protection/>
    </xf>
    <xf numFmtId="0" fontId="20" fillId="0" borderId="0" xfId="65" applyFont="1" applyFill="1" applyAlignment="1">
      <alignment horizontal="center"/>
      <protection/>
    </xf>
    <xf numFmtId="10" fontId="19" fillId="0" borderId="59" xfId="65" applyNumberFormat="1" applyFont="1" applyBorder="1" applyAlignment="1">
      <alignment horizontal="center" wrapText="1"/>
      <protection/>
    </xf>
    <xf numFmtId="0" fontId="25" fillId="0" borderId="17" xfId="65" applyFont="1" applyBorder="1" applyAlignment="1">
      <alignment horizontal="center" wrapText="1"/>
      <protection/>
    </xf>
    <xf numFmtId="10" fontId="27" fillId="0" borderId="58" xfId="65" applyNumberFormat="1" applyFont="1" applyBorder="1" applyAlignment="1">
      <alignment horizontal="center" wrapText="1"/>
      <protection/>
    </xf>
    <xf numFmtId="0" fontId="21" fillId="0" borderId="18" xfId="65" applyFont="1" applyBorder="1" applyAlignment="1">
      <alignment horizont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 4" xfId="64"/>
    <cellStyle name="Normal 5" xfId="65"/>
    <cellStyle name="Normal 6" xfId="66"/>
    <cellStyle name="Note" xfId="67"/>
    <cellStyle name="Output" xfId="68"/>
    <cellStyle name="Percent" xfId="69"/>
    <cellStyle name="Percent 2" xfId="70"/>
    <cellStyle name="Percent 2 2" xfId="71"/>
    <cellStyle name="Percent 3" xfId="72"/>
    <cellStyle name="Percent 4"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7"/>
  <sheetViews>
    <sheetView showGridLines="0" zoomScalePageLayoutView="0" workbookViewId="0" topLeftCell="A281">
      <selection activeCell="A19" sqref="A19:B19"/>
    </sheetView>
  </sheetViews>
  <sheetFormatPr defaultColWidth="9.140625" defaultRowHeight="15"/>
  <cols>
    <col min="2" max="2" width="13.140625" style="0" customWidth="1"/>
    <col min="3" max="3" width="13.8515625" style="0" customWidth="1"/>
    <col min="4" max="5" width="13.421875" style="0" customWidth="1"/>
    <col min="6" max="6" width="14.28125" style="0" customWidth="1"/>
    <col min="7" max="7" width="13.8515625" style="0" customWidth="1"/>
    <col min="8" max="8" width="11.7109375" style="0" customWidth="1"/>
    <col min="9" max="9" width="13.140625" style="0" customWidth="1"/>
    <col min="10" max="10" width="15.8515625" style="0" customWidth="1"/>
    <col min="11" max="11" width="18.7109375" style="0" customWidth="1"/>
    <col min="12" max="12" width="19.28125" style="0" customWidth="1"/>
    <col min="13" max="13" width="14.28125" style="0" customWidth="1"/>
    <col min="14" max="14" width="14.7109375" style="0" customWidth="1"/>
    <col min="15" max="15" width="13.421875" style="0" customWidth="1"/>
    <col min="16" max="16" width="15.00390625" style="0" customWidth="1"/>
    <col min="17" max="17" width="14.140625" style="0" customWidth="1"/>
    <col min="18" max="18" width="17.421875" style="0" customWidth="1"/>
  </cols>
  <sheetData>
    <row r="1" spans="1:10" ht="20.25">
      <c r="A1" s="269" t="s">
        <v>0</v>
      </c>
      <c r="B1" s="269"/>
      <c r="C1" s="269"/>
      <c r="D1" s="269"/>
      <c r="E1" s="269"/>
      <c r="F1" s="269"/>
      <c r="G1" s="269"/>
      <c r="H1" s="269"/>
      <c r="I1" s="269"/>
      <c r="J1" s="269"/>
    </row>
    <row r="2" spans="1:10" ht="20.25">
      <c r="A2" s="270" t="s">
        <v>116</v>
      </c>
      <c r="B2" s="270"/>
      <c r="C2" s="270"/>
      <c r="D2" s="270"/>
      <c r="E2" s="270"/>
      <c r="F2" s="270"/>
      <c r="G2" s="270"/>
      <c r="H2" s="270"/>
      <c r="I2" s="270"/>
      <c r="J2" s="270"/>
    </row>
    <row r="3" spans="1:10" ht="20.25">
      <c r="A3" s="1"/>
      <c r="B3" s="2"/>
      <c r="C3" s="2"/>
      <c r="D3" s="2"/>
      <c r="E3" s="2"/>
      <c r="F3" s="2"/>
      <c r="G3" s="2"/>
      <c r="H3" s="2"/>
      <c r="I3" s="2"/>
      <c r="J3" s="2"/>
    </row>
    <row r="4" spans="1:10" ht="15.75" thickBot="1">
      <c r="A4" s="3"/>
      <c r="B4" s="5" t="s">
        <v>133</v>
      </c>
      <c r="C4" s="242"/>
      <c r="D4" s="242"/>
      <c r="E4" s="242"/>
      <c r="F4" s="242"/>
      <c r="G4" s="242"/>
      <c r="H4" s="242"/>
      <c r="I4" s="242"/>
      <c r="J4" s="243"/>
    </row>
    <row r="5" spans="1:10" ht="30" thickTop="1">
      <c r="A5" s="4"/>
      <c r="B5" s="240" t="s">
        <v>1</v>
      </c>
      <c r="C5" s="241" t="s">
        <v>2</v>
      </c>
      <c r="D5" s="241" t="s">
        <v>3</v>
      </c>
      <c r="E5" s="241" t="s">
        <v>4</v>
      </c>
      <c r="F5" s="241" t="s">
        <v>5</v>
      </c>
      <c r="G5" s="241" t="s">
        <v>21</v>
      </c>
      <c r="H5" s="241" t="s">
        <v>121</v>
      </c>
      <c r="I5" s="241" t="s">
        <v>122</v>
      </c>
      <c r="J5" s="7" t="s">
        <v>6</v>
      </c>
    </row>
    <row r="6" spans="1:10" ht="14.25">
      <c r="A6" s="6"/>
      <c r="B6" s="239">
        <v>2005</v>
      </c>
      <c r="C6" s="19">
        <v>165576.96</v>
      </c>
      <c r="D6" s="19">
        <v>266056.29</v>
      </c>
      <c r="E6" s="19">
        <v>4722575.43</v>
      </c>
      <c r="F6" s="19">
        <v>3054408.22</v>
      </c>
      <c r="G6" s="19">
        <v>268346.53</v>
      </c>
      <c r="H6" s="229" t="s">
        <v>118</v>
      </c>
      <c r="I6" s="19">
        <v>612572.64</v>
      </c>
      <c r="J6" s="20">
        <f aca="true" t="shared" si="0" ref="J6:J16">SUM(C6:I6)</f>
        <v>9089536.07</v>
      </c>
    </row>
    <row r="7" spans="1:10" ht="14.25">
      <c r="A7" s="6"/>
      <c r="B7" s="21">
        <v>2006</v>
      </c>
      <c r="C7" s="22">
        <v>185930.88</v>
      </c>
      <c r="D7" s="22">
        <v>335455.41</v>
      </c>
      <c r="E7" s="22">
        <v>5180699.5</v>
      </c>
      <c r="F7" s="22">
        <v>3417539.36</v>
      </c>
      <c r="G7" s="22">
        <v>797932.22</v>
      </c>
      <c r="H7" s="22" t="s">
        <v>118</v>
      </c>
      <c r="I7" s="22">
        <v>813490.68</v>
      </c>
      <c r="J7" s="23">
        <f t="shared" si="0"/>
        <v>10731048.05</v>
      </c>
    </row>
    <row r="8" spans="1:10" ht="14.25">
      <c r="A8" s="6"/>
      <c r="B8" s="21">
        <v>2007</v>
      </c>
      <c r="C8" s="22">
        <v>206764.05</v>
      </c>
      <c r="D8" s="22">
        <v>349772.86</v>
      </c>
      <c r="E8" s="22">
        <v>5703322.79</v>
      </c>
      <c r="F8" s="22">
        <v>3671511.38</v>
      </c>
      <c r="G8" s="22">
        <v>904702.78</v>
      </c>
      <c r="H8" s="22" t="s">
        <v>118</v>
      </c>
      <c r="I8" s="22">
        <v>870569.8899999999</v>
      </c>
      <c r="J8" s="23">
        <f t="shared" si="0"/>
        <v>11706643.75</v>
      </c>
    </row>
    <row r="9" spans="1:10" ht="14.25">
      <c r="A9" s="6"/>
      <c r="B9" s="21">
        <v>2008</v>
      </c>
      <c r="C9" s="22">
        <v>217131.58</v>
      </c>
      <c r="D9" s="22">
        <v>326391.34</v>
      </c>
      <c r="E9" s="22">
        <v>5935295.18</v>
      </c>
      <c r="F9" s="22">
        <v>3450980.65</v>
      </c>
      <c r="G9" s="22">
        <v>999524.67</v>
      </c>
      <c r="H9" s="22" t="s">
        <v>118</v>
      </c>
      <c r="I9" s="22">
        <v>802464.17</v>
      </c>
      <c r="J9" s="23">
        <f t="shared" si="0"/>
        <v>11731787.59</v>
      </c>
    </row>
    <row r="10" spans="1:10" ht="14.25">
      <c r="A10" s="6"/>
      <c r="B10" s="21">
        <v>2009</v>
      </c>
      <c r="C10" s="22">
        <v>191207.08</v>
      </c>
      <c r="D10" s="22">
        <v>333023.61</v>
      </c>
      <c r="E10" s="22">
        <v>5262565.1</v>
      </c>
      <c r="F10" s="22">
        <v>3089753.42</v>
      </c>
      <c r="G10" s="22">
        <v>963954.49</v>
      </c>
      <c r="H10" s="22" t="s">
        <v>118</v>
      </c>
      <c r="I10" s="22">
        <v>693885.15</v>
      </c>
      <c r="J10" s="23">
        <f t="shared" si="0"/>
        <v>10534388.85</v>
      </c>
    </row>
    <row r="11" spans="1:10" ht="14.25">
      <c r="A11" s="6"/>
      <c r="B11" s="21">
        <v>2010</v>
      </c>
      <c r="C11" s="22">
        <v>200668.74</v>
      </c>
      <c r="D11" s="22">
        <v>387310.02</v>
      </c>
      <c r="E11" s="22">
        <v>5742810</v>
      </c>
      <c r="F11" s="22">
        <v>3205389.99</v>
      </c>
      <c r="G11" s="22">
        <v>1048332.94</v>
      </c>
      <c r="H11" s="22" t="s">
        <v>118</v>
      </c>
      <c r="I11" s="22">
        <v>581947.94</v>
      </c>
      <c r="J11" s="23">
        <f t="shared" si="0"/>
        <v>11166459.629999999</v>
      </c>
    </row>
    <row r="12" spans="1:10" ht="14.25">
      <c r="A12" s="6"/>
      <c r="B12" s="21">
        <v>2011</v>
      </c>
      <c r="C12" s="22">
        <v>200859.12</v>
      </c>
      <c r="D12" s="22">
        <v>361437.76</v>
      </c>
      <c r="E12" s="22">
        <v>6237207.93</v>
      </c>
      <c r="F12" s="22">
        <v>3277139.84</v>
      </c>
      <c r="G12" s="22">
        <v>1131626.07</v>
      </c>
      <c r="H12" s="22" t="s">
        <v>118</v>
      </c>
      <c r="I12" s="22">
        <v>607507.0700000001</v>
      </c>
      <c r="J12" s="23">
        <f t="shared" si="0"/>
        <v>11815777.79</v>
      </c>
    </row>
    <row r="13" spans="1:10" ht="14.25">
      <c r="A13" s="6"/>
      <c r="B13" s="21">
        <v>2012</v>
      </c>
      <c r="C13" s="22">
        <v>237287.04</v>
      </c>
      <c r="D13" s="22">
        <v>380415.31</v>
      </c>
      <c r="E13" s="22">
        <v>6762564.31</v>
      </c>
      <c r="F13" s="22">
        <v>3363655.4</v>
      </c>
      <c r="G13" s="22">
        <v>1274218.84</v>
      </c>
      <c r="H13" s="22" t="s">
        <v>118</v>
      </c>
      <c r="I13" s="22">
        <v>653086.4099999999</v>
      </c>
      <c r="J13" s="23">
        <f t="shared" si="0"/>
        <v>12671227.309999999</v>
      </c>
    </row>
    <row r="14" spans="1:10" ht="14.25">
      <c r="A14" s="6"/>
      <c r="B14" s="21">
        <v>2013</v>
      </c>
      <c r="C14" s="22">
        <v>252919.69</v>
      </c>
      <c r="D14" s="22">
        <v>432088.41</v>
      </c>
      <c r="E14" s="22">
        <v>7456848.06</v>
      </c>
      <c r="F14" s="22">
        <v>3584728</v>
      </c>
      <c r="G14" s="22">
        <v>1283448.25</v>
      </c>
      <c r="H14" s="22">
        <v>64592.17</v>
      </c>
      <c r="I14" s="22">
        <v>704971.94</v>
      </c>
      <c r="J14" s="23">
        <f t="shared" si="0"/>
        <v>13779596.52</v>
      </c>
    </row>
    <row r="15" spans="1:10" ht="14.25">
      <c r="A15" s="6"/>
      <c r="B15" s="21">
        <v>2014</v>
      </c>
      <c r="C15" s="22">
        <v>257756.51</v>
      </c>
      <c r="D15" s="22">
        <v>452410.85</v>
      </c>
      <c r="E15" s="22">
        <v>8296419.46</v>
      </c>
      <c r="F15" s="22">
        <v>3863329.17</v>
      </c>
      <c r="G15" s="22">
        <v>1474343.84</v>
      </c>
      <c r="H15" s="22">
        <v>410578.11</v>
      </c>
      <c r="I15" s="22">
        <v>754089.4099999999</v>
      </c>
      <c r="J15" s="23">
        <f t="shared" si="0"/>
        <v>15508927.35</v>
      </c>
    </row>
    <row r="16" spans="2:10" ht="14.25">
      <c r="B16" s="24">
        <v>2015</v>
      </c>
      <c r="C16" s="25">
        <v>276343.4</v>
      </c>
      <c r="D16" s="25">
        <v>491957.81</v>
      </c>
      <c r="E16" s="25">
        <v>9403850.36</v>
      </c>
      <c r="F16" s="25">
        <v>4039527.46</v>
      </c>
      <c r="G16" s="25">
        <v>1669099.55</v>
      </c>
      <c r="H16" s="25">
        <v>1153381.59</v>
      </c>
      <c r="I16" s="25">
        <v>763642.1599999999</v>
      </c>
      <c r="J16" s="26">
        <f t="shared" si="0"/>
        <v>17797802.330000002</v>
      </c>
    </row>
    <row r="17" ht="14.25">
      <c r="H17" s="228"/>
    </row>
    <row r="18" spans="1:10" ht="15.75" thickBot="1">
      <c r="A18" s="11" t="s">
        <v>134</v>
      </c>
      <c r="B18" s="14"/>
      <c r="C18" s="14"/>
      <c r="D18" s="14"/>
      <c r="E18" s="14"/>
      <c r="F18" s="14"/>
      <c r="G18" s="14"/>
      <c r="H18" s="14"/>
      <c r="I18" s="14"/>
      <c r="J18" s="15"/>
    </row>
    <row r="19" spans="1:10" ht="37.5" customHeight="1" thickTop="1">
      <c r="A19" s="273" t="s">
        <v>7</v>
      </c>
      <c r="B19" s="274"/>
      <c r="C19" s="9" t="s">
        <v>2</v>
      </c>
      <c r="D19" s="9" t="s">
        <v>3</v>
      </c>
      <c r="E19" s="9" t="s">
        <v>4</v>
      </c>
      <c r="F19" s="9" t="s">
        <v>5</v>
      </c>
      <c r="G19" s="9" t="s">
        <v>21</v>
      </c>
      <c r="H19" s="241" t="s">
        <v>121</v>
      </c>
      <c r="I19" s="241" t="s">
        <v>122</v>
      </c>
      <c r="J19" s="10" t="s">
        <v>6</v>
      </c>
    </row>
    <row r="20" spans="1:10" ht="14.25">
      <c r="A20" s="275" t="s">
        <v>8</v>
      </c>
      <c r="B20" s="276"/>
      <c r="C20" s="247">
        <f>(C7/C6)-1</f>
        <v>0.12292724784897624</v>
      </c>
      <c r="D20" s="247">
        <f>(D7/D6)-1</f>
        <v>0.26084374851652625</v>
      </c>
      <c r="E20" s="247">
        <f>(E7/E6)-1</f>
        <v>0.09700725309537317</v>
      </c>
      <c r="F20" s="247">
        <f>(F7/F6)-1</f>
        <v>0.11888755982983823</v>
      </c>
      <c r="G20" s="247">
        <f>(G7/G6)-1</f>
        <v>1.9735142094067695</v>
      </c>
      <c r="H20" s="248" t="s">
        <v>118</v>
      </c>
      <c r="I20" s="247">
        <f aca="true" t="shared" si="1" ref="I20:J29">(I7/I6)-1</f>
        <v>0.3279905547201716</v>
      </c>
      <c r="J20" s="249">
        <f t="shared" si="1"/>
        <v>0.1805935932657563</v>
      </c>
    </row>
    <row r="21" spans="1:10" ht="15" customHeight="1">
      <c r="A21" s="277" t="s">
        <v>9</v>
      </c>
      <c r="B21" s="278"/>
      <c r="C21" s="250">
        <f aca="true" t="shared" si="2" ref="C21:H29">(C8/C7)-1</f>
        <v>0.1120479287786944</v>
      </c>
      <c r="D21" s="250">
        <f t="shared" si="2"/>
        <v>0.042680635259392696</v>
      </c>
      <c r="E21" s="250">
        <f t="shared" si="2"/>
        <v>0.10087890447998382</v>
      </c>
      <c r="F21" s="250">
        <f t="shared" si="2"/>
        <v>0.074314292608469</v>
      </c>
      <c r="G21" s="250">
        <f t="shared" si="2"/>
        <v>0.1338090596216306</v>
      </c>
      <c r="H21" s="251" t="s">
        <v>118</v>
      </c>
      <c r="I21" s="250">
        <f t="shared" si="1"/>
        <v>0.07016578235413817</v>
      </c>
      <c r="J21" s="252">
        <f t="shared" si="1"/>
        <v>0.09091336609940903</v>
      </c>
    </row>
    <row r="22" spans="1:10" ht="15" customHeight="1">
      <c r="A22" s="277" t="s">
        <v>10</v>
      </c>
      <c r="B22" s="278"/>
      <c r="C22" s="250">
        <f t="shared" si="2"/>
        <v>0.050141840421485284</v>
      </c>
      <c r="D22" s="250">
        <f t="shared" si="2"/>
        <v>-0.06684772512081116</v>
      </c>
      <c r="E22" s="250">
        <f t="shared" si="2"/>
        <v>0.040673200262613785</v>
      </c>
      <c r="F22" s="250">
        <f t="shared" si="2"/>
        <v>-0.06006538103117631</v>
      </c>
      <c r="G22" s="250">
        <f t="shared" si="2"/>
        <v>0.10480999074635311</v>
      </c>
      <c r="H22" s="251" t="s">
        <v>118</v>
      </c>
      <c r="I22" s="250">
        <f t="shared" si="1"/>
        <v>-0.0782311917541737</v>
      </c>
      <c r="J22" s="252">
        <f t="shared" si="1"/>
        <v>0.0021478265279919473</v>
      </c>
    </row>
    <row r="23" spans="1:10" ht="15" customHeight="1">
      <c r="A23" s="277" t="s">
        <v>11</v>
      </c>
      <c r="B23" s="278"/>
      <c r="C23" s="250">
        <f t="shared" si="2"/>
        <v>-0.11939534543984809</v>
      </c>
      <c r="D23" s="250">
        <f t="shared" si="2"/>
        <v>0.020319993784148727</v>
      </c>
      <c r="E23" s="250">
        <f t="shared" si="2"/>
        <v>-0.11334399715567312</v>
      </c>
      <c r="F23" s="250">
        <f t="shared" si="2"/>
        <v>-0.10467379178147518</v>
      </c>
      <c r="G23" s="250">
        <f t="shared" si="2"/>
        <v>-0.03558709561415829</v>
      </c>
      <c r="H23" s="251" t="s">
        <v>118</v>
      </c>
      <c r="I23" s="250">
        <f t="shared" si="1"/>
        <v>-0.1353070006851521</v>
      </c>
      <c r="J23" s="252">
        <f t="shared" si="1"/>
        <v>-0.10206447489900383</v>
      </c>
    </row>
    <row r="24" spans="1:10" ht="15" customHeight="1">
      <c r="A24" s="277" t="s">
        <v>12</v>
      </c>
      <c r="B24" s="278"/>
      <c r="C24" s="250">
        <f t="shared" si="2"/>
        <v>0.04948383710477677</v>
      </c>
      <c r="D24" s="250">
        <f t="shared" si="2"/>
        <v>0.16301069464714546</v>
      </c>
      <c r="E24" s="250">
        <f t="shared" si="2"/>
        <v>0.09125680934569358</v>
      </c>
      <c r="F24" s="250">
        <f t="shared" si="2"/>
        <v>0.037425824744293124</v>
      </c>
      <c r="G24" s="250">
        <f t="shared" si="2"/>
        <v>0.08753364487155402</v>
      </c>
      <c r="H24" s="251" t="s">
        <v>118</v>
      </c>
      <c r="I24" s="250">
        <f t="shared" si="1"/>
        <v>-0.16131950654946292</v>
      </c>
      <c r="J24" s="252">
        <f t="shared" si="1"/>
        <v>0.06000070711268646</v>
      </c>
    </row>
    <row r="25" spans="1:10" ht="15" customHeight="1">
      <c r="A25" s="277" t="s">
        <v>13</v>
      </c>
      <c r="B25" s="278"/>
      <c r="C25" s="250">
        <f t="shared" si="2"/>
        <v>0.0009487277390589632</v>
      </c>
      <c r="D25" s="250">
        <f t="shared" si="2"/>
        <v>-0.06679987261883902</v>
      </c>
      <c r="E25" s="250">
        <f t="shared" si="2"/>
        <v>0.0860898984991667</v>
      </c>
      <c r="F25" s="250">
        <f t="shared" si="2"/>
        <v>0.022384124934513805</v>
      </c>
      <c r="G25" s="250">
        <f t="shared" si="2"/>
        <v>0.0794529360109586</v>
      </c>
      <c r="H25" s="251" t="s">
        <v>118</v>
      </c>
      <c r="I25" s="250">
        <f t="shared" si="1"/>
        <v>0.04391995957576578</v>
      </c>
      <c r="J25" s="252">
        <f t="shared" si="1"/>
        <v>0.058148973042049246</v>
      </c>
    </row>
    <row r="26" spans="1:10" ht="15" customHeight="1">
      <c r="A26" s="277" t="s">
        <v>14</v>
      </c>
      <c r="B26" s="278"/>
      <c r="C26" s="250">
        <f t="shared" si="2"/>
        <v>0.18136054763159382</v>
      </c>
      <c r="D26" s="250">
        <f t="shared" si="2"/>
        <v>0.052505720486979435</v>
      </c>
      <c r="E26" s="250">
        <f t="shared" si="2"/>
        <v>0.08422941577322085</v>
      </c>
      <c r="F26" s="250">
        <f t="shared" si="2"/>
        <v>0.026399715674018998</v>
      </c>
      <c r="G26" s="250">
        <f t="shared" si="2"/>
        <v>0.12600696800843414</v>
      </c>
      <c r="H26" s="251" t="s">
        <v>118</v>
      </c>
      <c r="I26" s="250">
        <f t="shared" si="1"/>
        <v>0.07502684701266094</v>
      </c>
      <c r="J26" s="252">
        <f t="shared" si="1"/>
        <v>0.07239891738011428</v>
      </c>
    </row>
    <row r="27" spans="1:10" ht="15" customHeight="1">
      <c r="A27" s="277" t="s">
        <v>15</v>
      </c>
      <c r="B27" s="278"/>
      <c r="C27" s="250">
        <f t="shared" si="2"/>
        <v>0.06588075775229862</v>
      </c>
      <c r="D27" s="250">
        <f t="shared" si="2"/>
        <v>0.1358333869370294</v>
      </c>
      <c r="E27" s="250">
        <f t="shared" si="2"/>
        <v>0.10266575195053496</v>
      </c>
      <c r="F27" s="250">
        <f t="shared" si="2"/>
        <v>0.06572391452465665</v>
      </c>
      <c r="G27" s="250">
        <f t="shared" si="2"/>
        <v>0.007243190659463217</v>
      </c>
      <c r="H27" s="251" t="s">
        <v>118</v>
      </c>
      <c r="I27" s="250">
        <f t="shared" si="1"/>
        <v>0.0794466539274643</v>
      </c>
      <c r="J27" s="252">
        <f t="shared" si="1"/>
        <v>0.08747133824402997</v>
      </c>
    </row>
    <row r="28" spans="1:10" s="8" customFormat="1" ht="15" customHeight="1">
      <c r="A28" s="277" t="s">
        <v>22</v>
      </c>
      <c r="B28" s="278"/>
      <c r="C28" s="250">
        <f>(C15/C14)-1</f>
        <v>0.019123936139570752</v>
      </c>
      <c r="D28" s="250">
        <f>(D15/D14)-1</f>
        <v>0.04703305973886218</v>
      </c>
      <c r="E28" s="250">
        <f>(E15/E14)-1</f>
        <v>0.11259065401957513</v>
      </c>
      <c r="F28" s="250">
        <f>(F15/F14)-1</f>
        <v>0.07771891479632487</v>
      </c>
      <c r="G28" s="250">
        <f>(G15/G14)-1</f>
        <v>0.14873649171285264</v>
      </c>
      <c r="H28" s="250">
        <f>(H15/H14)-1</f>
        <v>5.356468748456662</v>
      </c>
      <c r="I28" s="250">
        <f t="shared" si="1"/>
        <v>0.06967294329473583</v>
      </c>
      <c r="J28" s="252">
        <f t="shared" si="1"/>
        <v>0.12549938073223066</v>
      </c>
    </row>
    <row r="29" spans="1:10" ht="15" customHeight="1">
      <c r="A29" s="271" t="s">
        <v>120</v>
      </c>
      <c r="B29" s="272"/>
      <c r="C29" s="253">
        <f t="shared" si="2"/>
        <v>0.07211026406277776</v>
      </c>
      <c r="D29" s="253">
        <f t="shared" si="2"/>
        <v>0.08741381865620612</v>
      </c>
      <c r="E29" s="253">
        <f t="shared" si="2"/>
        <v>0.13348299291511467</v>
      </c>
      <c r="F29" s="253">
        <f t="shared" si="2"/>
        <v>0.045607889529123424</v>
      </c>
      <c r="G29" s="253">
        <f t="shared" si="2"/>
        <v>0.1320965331940478</v>
      </c>
      <c r="H29" s="253">
        <f t="shared" si="2"/>
        <v>1.809164838330032</v>
      </c>
      <c r="I29" s="253">
        <f t="shared" si="1"/>
        <v>0.012667927533951184</v>
      </c>
      <c r="J29" s="254">
        <f t="shared" si="1"/>
        <v>0.14758435115114543</v>
      </c>
    </row>
    <row r="30" spans="1:10" ht="18.75" customHeight="1">
      <c r="A30" s="264" t="s">
        <v>114</v>
      </c>
      <c r="B30" s="264"/>
      <c r="C30" s="264"/>
      <c r="D30" s="264"/>
      <c r="E30" s="264"/>
      <c r="F30" s="264"/>
      <c r="G30" s="264"/>
      <c r="H30" s="264"/>
      <c r="I30" s="264"/>
      <c r="J30" s="264"/>
    </row>
    <row r="31" spans="1:10" ht="53.25" customHeight="1">
      <c r="A31" s="263" t="s">
        <v>119</v>
      </c>
      <c r="B31" s="263"/>
      <c r="C31" s="263"/>
      <c r="D31" s="263"/>
      <c r="E31" s="263"/>
      <c r="F31" s="263"/>
      <c r="G31" s="263"/>
      <c r="H31" s="263"/>
      <c r="I31" s="263"/>
      <c r="J31" s="263"/>
    </row>
    <row r="32" spans="1:10" ht="14.25">
      <c r="A32" s="13" t="s">
        <v>17</v>
      </c>
      <c r="B32" s="12"/>
      <c r="C32" s="12"/>
      <c r="D32" s="12"/>
      <c r="E32" s="12"/>
      <c r="F32" s="12"/>
      <c r="G32" s="12"/>
      <c r="H32" s="12"/>
      <c r="I32" s="12"/>
      <c r="J32" s="12"/>
    </row>
    <row r="33" spans="1:10" ht="14.25">
      <c r="A33" s="13" t="s">
        <v>117</v>
      </c>
      <c r="B33" s="12"/>
      <c r="C33" s="12"/>
      <c r="D33" s="12"/>
      <c r="E33" s="12"/>
      <c r="F33" s="12"/>
      <c r="G33" s="12"/>
      <c r="H33" s="12"/>
      <c r="I33" s="12"/>
      <c r="J33" s="12"/>
    </row>
    <row r="35" spans="2:9" ht="15.75" thickBot="1">
      <c r="B35" s="260" t="s">
        <v>131</v>
      </c>
      <c r="C35" s="261"/>
      <c r="D35" s="261"/>
      <c r="E35" s="261"/>
      <c r="F35" s="261"/>
      <c r="G35" s="261"/>
      <c r="H35" s="261"/>
      <c r="I35" s="262"/>
    </row>
    <row r="36" spans="2:9" ht="28.5" thickBot="1" thickTop="1">
      <c r="B36" s="16" t="s">
        <v>18</v>
      </c>
      <c r="C36" s="17" t="s">
        <v>19</v>
      </c>
      <c r="D36" s="18" t="s">
        <v>3</v>
      </c>
      <c r="E36" s="18" t="s">
        <v>4</v>
      </c>
      <c r="F36" s="18" t="s">
        <v>5</v>
      </c>
      <c r="G36" s="18" t="s">
        <v>21</v>
      </c>
      <c r="H36" s="39" t="s">
        <v>121</v>
      </c>
      <c r="I36" s="71" t="s">
        <v>112</v>
      </c>
    </row>
    <row r="37" spans="2:9" ht="14.25">
      <c r="B37" s="230">
        <v>2005</v>
      </c>
      <c r="C37" s="231">
        <v>274</v>
      </c>
      <c r="D37" s="231">
        <v>529.5</v>
      </c>
      <c r="E37" s="231">
        <v>304.75</v>
      </c>
      <c r="F37" s="231">
        <v>864.5</v>
      </c>
      <c r="G37" s="231">
        <v>130</v>
      </c>
      <c r="H37" s="231" t="s">
        <v>118</v>
      </c>
      <c r="I37" s="232">
        <v>107</v>
      </c>
    </row>
    <row r="38" spans="2:9" ht="14.25">
      <c r="B38" s="233">
        <v>2006</v>
      </c>
      <c r="C38" s="234">
        <v>286.5</v>
      </c>
      <c r="D38" s="234">
        <v>451.75</v>
      </c>
      <c r="E38" s="234">
        <v>299</v>
      </c>
      <c r="F38" s="234">
        <v>864.75</v>
      </c>
      <c r="G38" s="234">
        <v>673.25</v>
      </c>
      <c r="H38" s="234" t="s">
        <v>118</v>
      </c>
      <c r="I38" s="235">
        <v>117.5</v>
      </c>
    </row>
    <row r="39" spans="2:9" ht="14.25">
      <c r="B39" s="233">
        <v>2007</v>
      </c>
      <c r="C39" s="234">
        <v>303.25</v>
      </c>
      <c r="D39" s="234">
        <v>440.25</v>
      </c>
      <c r="E39" s="234">
        <v>307.25</v>
      </c>
      <c r="F39" s="234">
        <v>859.75</v>
      </c>
      <c r="G39" s="234">
        <v>775.5</v>
      </c>
      <c r="H39" s="234" t="s">
        <v>118</v>
      </c>
      <c r="I39" s="235">
        <v>128.25</v>
      </c>
    </row>
    <row r="40" spans="2:9" ht="14.25">
      <c r="B40" s="233">
        <v>2008</v>
      </c>
      <c r="C40" s="234">
        <v>306.75</v>
      </c>
      <c r="D40" s="234">
        <v>437.25</v>
      </c>
      <c r="E40" s="234">
        <v>311.25</v>
      </c>
      <c r="F40" s="234">
        <v>845.75</v>
      </c>
      <c r="G40" s="234">
        <v>866.5</v>
      </c>
      <c r="H40" s="234" t="s">
        <v>118</v>
      </c>
      <c r="I40" s="235">
        <v>117.25</v>
      </c>
    </row>
    <row r="41" spans="2:9" ht="14.25">
      <c r="B41" s="233">
        <v>2009</v>
      </c>
      <c r="C41" s="234">
        <v>293.5</v>
      </c>
      <c r="D41" s="234">
        <v>421.25</v>
      </c>
      <c r="E41" s="234">
        <v>318.75</v>
      </c>
      <c r="F41" s="234">
        <v>835.25</v>
      </c>
      <c r="G41" s="234">
        <v>930.5</v>
      </c>
      <c r="H41" s="234" t="s">
        <v>118</v>
      </c>
      <c r="I41" s="235">
        <v>105.75</v>
      </c>
    </row>
    <row r="42" spans="2:9" ht="14.25">
      <c r="B42" s="233">
        <v>2010</v>
      </c>
      <c r="C42" s="234">
        <v>275.75</v>
      </c>
      <c r="D42" s="234">
        <v>409</v>
      </c>
      <c r="E42" s="234">
        <v>319.75</v>
      </c>
      <c r="F42" s="234">
        <v>837.25</v>
      </c>
      <c r="G42" s="234">
        <v>1008.25</v>
      </c>
      <c r="H42" s="234" t="s">
        <v>118</v>
      </c>
      <c r="I42" s="235">
        <v>86.5</v>
      </c>
    </row>
    <row r="43" spans="2:9" ht="14.25">
      <c r="B43" s="233">
        <v>2011</v>
      </c>
      <c r="C43" s="234">
        <v>278</v>
      </c>
      <c r="D43" s="234">
        <v>408.75</v>
      </c>
      <c r="E43" s="234">
        <v>326.5</v>
      </c>
      <c r="F43" s="234">
        <v>834.5</v>
      </c>
      <c r="G43" s="234">
        <v>1103.5</v>
      </c>
      <c r="H43" s="234" t="s">
        <v>118</v>
      </c>
      <c r="I43" s="235">
        <v>68</v>
      </c>
    </row>
    <row r="44" spans="2:9" ht="14.25">
      <c r="B44" s="233">
        <v>2012</v>
      </c>
      <c r="C44" s="234">
        <v>279.25</v>
      </c>
      <c r="D44" s="234">
        <v>405.75</v>
      </c>
      <c r="E44" s="234">
        <v>329.5</v>
      </c>
      <c r="F44" s="234">
        <v>827.75</v>
      </c>
      <c r="G44" s="234">
        <v>1205.25</v>
      </c>
      <c r="H44" s="234" t="s">
        <v>118</v>
      </c>
      <c r="I44" s="235">
        <v>47.5</v>
      </c>
    </row>
    <row r="45" spans="2:9" ht="14.25">
      <c r="B45" s="233">
        <v>2013</v>
      </c>
      <c r="C45" s="234">
        <v>270.25</v>
      </c>
      <c r="D45" s="234">
        <v>406.75</v>
      </c>
      <c r="E45" s="234">
        <v>340</v>
      </c>
      <c r="F45" s="234">
        <v>817.25</v>
      </c>
      <c r="G45" s="234">
        <v>1291</v>
      </c>
      <c r="H45" s="234">
        <v>57</v>
      </c>
      <c r="I45" s="235">
        <v>60.75</v>
      </c>
    </row>
    <row r="46" spans="2:9" ht="14.25">
      <c r="B46" s="233">
        <v>2014</v>
      </c>
      <c r="C46" s="234">
        <v>250.75</v>
      </c>
      <c r="D46" s="234">
        <v>411</v>
      </c>
      <c r="E46" s="234">
        <v>363.75</v>
      </c>
      <c r="F46" s="234">
        <v>787</v>
      </c>
      <c r="G46" s="234">
        <v>1357.75</v>
      </c>
      <c r="H46" s="234">
        <v>66.5</v>
      </c>
      <c r="I46" s="235">
        <v>91</v>
      </c>
    </row>
    <row r="47" spans="2:9" ht="15" customHeight="1">
      <c r="B47" s="236">
        <v>2015</v>
      </c>
      <c r="C47" s="237">
        <v>225.75</v>
      </c>
      <c r="D47" s="237">
        <v>387.75</v>
      </c>
      <c r="E47" s="237">
        <v>361.25</v>
      </c>
      <c r="F47" s="237">
        <v>756.5</v>
      </c>
      <c r="G47" s="237">
        <v>1291</v>
      </c>
      <c r="H47" s="237">
        <v>65.25</v>
      </c>
      <c r="I47" s="238">
        <v>95.25</v>
      </c>
    </row>
    <row r="48" spans="2:8" ht="30" customHeight="1">
      <c r="B48" s="264" t="s">
        <v>114</v>
      </c>
      <c r="C48" s="264"/>
      <c r="D48" s="264"/>
      <c r="E48" s="264"/>
      <c r="F48" s="264"/>
      <c r="G48" s="264"/>
      <c r="H48" s="264"/>
    </row>
    <row r="49" spans="2:8" ht="40.5" customHeight="1">
      <c r="B49" s="264" t="s">
        <v>20</v>
      </c>
      <c r="C49" s="264"/>
      <c r="D49" s="264"/>
      <c r="E49" s="264"/>
      <c r="F49" s="264"/>
      <c r="G49" s="264"/>
      <c r="H49" s="264"/>
    </row>
    <row r="52" spans="2:10" ht="15.75" thickBot="1">
      <c r="B52" s="260" t="s">
        <v>23</v>
      </c>
      <c r="C52" s="261"/>
      <c r="D52" s="261"/>
      <c r="E52" s="261"/>
      <c r="F52" s="261"/>
      <c r="G52" s="261"/>
      <c r="H52" s="261"/>
      <c r="I52" s="262"/>
      <c r="J52" s="72"/>
    </row>
    <row r="53" spans="2:11" ht="28.5" thickBot="1" thickTop="1">
      <c r="B53" s="36" t="s">
        <v>24</v>
      </c>
      <c r="C53" s="37" t="s">
        <v>19</v>
      </c>
      <c r="D53" s="39" t="s">
        <v>3</v>
      </c>
      <c r="E53" s="39" t="s">
        <v>4</v>
      </c>
      <c r="F53" s="39" t="s">
        <v>5</v>
      </c>
      <c r="G53" s="39" t="s">
        <v>21</v>
      </c>
      <c r="H53" s="39" t="s">
        <v>121</v>
      </c>
      <c r="I53" s="71" t="s">
        <v>112</v>
      </c>
      <c r="J53" s="73"/>
      <c r="K53" s="73"/>
    </row>
    <row r="54" spans="2:11" ht="14.25">
      <c r="B54" s="182" t="s">
        <v>25</v>
      </c>
      <c r="C54" s="93">
        <v>264</v>
      </c>
      <c r="D54" s="93">
        <v>440</v>
      </c>
      <c r="E54" s="93">
        <v>303</v>
      </c>
      <c r="F54" s="93">
        <v>854</v>
      </c>
      <c r="G54" s="93">
        <v>115</v>
      </c>
      <c r="H54" s="93" t="s">
        <v>118</v>
      </c>
      <c r="I54" s="91">
        <v>105</v>
      </c>
      <c r="J54" s="52"/>
      <c r="K54" s="52"/>
    </row>
    <row r="55" spans="2:11" ht="14.25">
      <c r="B55" s="182" t="s">
        <v>26</v>
      </c>
      <c r="C55" s="89">
        <v>279</v>
      </c>
      <c r="D55" s="89">
        <v>590</v>
      </c>
      <c r="E55" s="89">
        <v>308</v>
      </c>
      <c r="F55" s="89">
        <v>870</v>
      </c>
      <c r="G55" s="89">
        <v>131</v>
      </c>
      <c r="H55" s="89" t="s">
        <v>118</v>
      </c>
      <c r="I55" s="94">
        <v>118</v>
      </c>
      <c r="J55" s="52"/>
      <c r="K55" s="52"/>
    </row>
    <row r="56" spans="2:11" ht="14.25">
      <c r="B56" s="182" t="s">
        <v>27</v>
      </c>
      <c r="C56" s="89">
        <v>284</v>
      </c>
      <c r="D56" s="89">
        <v>588</v>
      </c>
      <c r="E56" s="89">
        <v>302</v>
      </c>
      <c r="F56" s="89">
        <v>878</v>
      </c>
      <c r="G56" s="89">
        <v>138</v>
      </c>
      <c r="H56" s="89" t="s">
        <v>118</v>
      </c>
      <c r="I56" s="94">
        <v>107</v>
      </c>
      <c r="J56" s="52"/>
      <c r="K56" s="52"/>
    </row>
    <row r="57" spans="2:11" ht="15" thickBot="1">
      <c r="B57" s="182" t="s">
        <v>28</v>
      </c>
      <c r="C57" s="92">
        <v>269</v>
      </c>
      <c r="D57" s="92">
        <v>500</v>
      </c>
      <c r="E57" s="92">
        <v>306</v>
      </c>
      <c r="F57" s="92">
        <v>856</v>
      </c>
      <c r="G57" s="92">
        <v>136</v>
      </c>
      <c r="H57" s="92" t="s">
        <v>118</v>
      </c>
      <c r="I57" s="90">
        <v>98</v>
      </c>
      <c r="J57" s="52"/>
      <c r="K57" s="52"/>
    </row>
    <row r="58" spans="2:11" ht="15" thickBot="1">
      <c r="B58" s="180" t="s">
        <v>29</v>
      </c>
      <c r="C58" s="84">
        <f>AVERAGE(C54:C57)</f>
        <v>274</v>
      </c>
      <c r="D58" s="84">
        <f aca="true" t="shared" si="3" ref="D58:I58">AVERAGE(D54:D57)</f>
        <v>529.5</v>
      </c>
      <c r="E58" s="84">
        <f t="shared" si="3"/>
        <v>304.75</v>
      </c>
      <c r="F58" s="84">
        <f t="shared" si="3"/>
        <v>864.5</v>
      </c>
      <c r="G58" s="84">
        <f t="shared" si="3"/>
        <v>130</v>
      </c>
      <c r="H58" s="84" t="s">
        <v>118</v>
      </c>
      <c r="I58" s="85">
        <f t="shared" si="3"/>
        <v>107</v>
      </c>
      <c r="J58" s="75"/>
      <c r="K58" s="75"/>
    </row>
    <row r="59" spans="2:11" ht="14.25">
      <c r="B59" s="51"/>
      <c r="C59" s="62"/>
      <c r="D59" s="62"/>
      <c r="E59" s="62"/>
      <c r="F59" s="79"/>
      <c r="G59" s="62"/>
      <c r="H59" s="62"/>
      <c r="I59" s="76"/>
      <c r="J59" s="55"/>
      <c r="K59" s="55"/>
    </row>
    <row r="60" spans="2:11" ht="14.25">
      <c r="B60" s="182" t="s">
        <v>30</v>
      </c>
      <c r="C60" s="89">
        <v>268</v>
      </c>
      <c r="D60" s="89">
        <v>417</v>
      </c>
      <c r="E60" s="89">
        <v>301</v>
      </c>
      <c r="F60" s="89">
        <v>861</v>
      </c>
      <c r="G60" s="89">
        <v>584</v>
      </c>
      <c r="H60" s="89" t="s">
        <v>118</v>
      </c>
      <c r="I60" s="94">
        <v>103</v>
      </c>
      <c r="J60" s="52"/>
      <c r="K60" s="52"/>
    </row>
    <row r="61" spans="2:11" ht="14.25">
      <c r="B61" s="182" t="s">
        <v>31</v>
      </c>
      <c r="C61" s="89">
        <v>295</v>
      </c>
      <c r="D61" s="89">
        <v>486</v>
      </c>
      <c r="E61" s="89">
        <v>300</v>
      </c>
      <c r="F61" s="89">
        <v>867</v>
      </c>
      <c r="G61" s="89">
        <v>672</v>
      </c>
      <c r="H61" s="89" t="s">
        <v>118</v>
      </c>
      <c r="I61" s="94">
        <v>126</v>
      </c>
      <c r="J61" s="52"/>
      <c r="K61" s="52"/>
    </row>
    <row r="62" spans="2:11" ht="14.25">
      <c r="B62" s="182" t="s">
        <v>32</v>
      </c>
      <c r="C62" s="89">
        <v>302</v>
      </c>
      <c r="D62" s="89">
        <v>474</v>
      </c>
      <c r="E62" s="89">
        <v>299</v>
      </c>
      <c r="F62" s="89">
        <v>870</v>
      </c>
      <c r="G62" s="89">
        <v>725</v>
      </c>
      <c r="H62" s="89" t="s">
        <v>118</v>
      </c>
      <c r="I62" s="94">
        <v>126</v>
      </c>
      <c r="J62" s="52"/>
      <c r="K62" s="52"/>
    </row>
    <row r="63" spans="2:11" ht="15" thickBot="1">
      <c r="B63" s="182" t="s">
        <v>33</v>
      </c>
      <c r="C63" s="92">
        <v>281</v>
      </c>
      <c r="D63" s="92">
        <v>430</v>
      </c>
      <c r="E63" s="92">
        <v>296</v>
      </c>
      <c r="F63" s="92">
        <v>861</v>
      </c>
      <c r="G63" s="92">
        <v>712</v>
      </c>
      <c r="H63" s="89" t="s">
        <v>118</v>
      </c>
      <c r="I63" s="94">
        <v>115</v>
      </c>
      <c r="J63" s="52"/>
      <c r="K63" s="52"/>
    </row>
    <row r="64" spans="2:11" ht="15" thickBot="1">
      <c r="B64" s="180" t="s">
        <v>34</v>
      </c>
      <c r="C64" s="84">
        <f>AVERAGE(C60:C63)</f>
        <v>286.5</v>
      </c>
      <c r="D64" s="84">
        <f>AVERAGE(D60:D63)</f>
        <v>451.75</v>
      </c>
      <c r="E64" s="84">
        <f>AVERAGE(E60:E63)</f>
        <v>299</v>
      </c>
      <c r="F64" s="84">
        <f>AVERAGE(F60:F63)</f>
        <v>864.75</v>
      </c>
      <c r="G64" s="84">
        <f>AVERAGE(G60:G63)</f>
        <v>673.25</v>
      </c>
      <c r="H64" s="84" t="s">
        <v>118</v>
      </c>
      <c r="I64" s="85">
        <f>AVERAGE(I60:I63)</f>
        <v>117.5</v>
      </c>
      <c r="J64" s="75"/>
      <c r="K64" s="75"/>
    </row>
    <row r="65" spans="2:11" ht="14.25">
      <c r="B65" s="51"/>
      <c r="C65" s="62"/>
      <c r="D65" s="62"/>
      <c r="E65" s="62"/>
      <c r="F65" s="79"/>
      <c r="G65" s="62"/>
      <c r="H65" s="62"/>
      <c r="I65" s="76"/>
      <c r="J65" s="55"/>
      <c r="K65" s="55"/>
    </row>
    <row r="66" spans="2:11" ht="14.25">
      <c r="B66" s="182" t="s">
        <v>35</v>
      </c>
      <c r="C66" s="89">
        <v>278</v>
      </c>
      <c r="D66" s="89">
        <v>401</v>
      </c>
      <c r="E66" s="89">
        <v>297</v>
      </c>
      <c r="F66" s="89">
        <v>856</v>
      </c>
      <c r="G66" s="89">
        <v>701</v>
      </c>
      <c r="H66" s="89" t="s">
        <v>118</v>
      </c>
      <c r="I66" s="94">
        <v>113</v>
      </c>
      <c r="J66" s="52"/>
      <c r="K66" s="52"/>
    </row>
    <row r="67" spans="2:11" ht="14.25">
      <c r="B67" s="182" t="s">
        <v>36</v>
      </c>
      <c r="C67" s="89">
        <v>308</v>
      </c>
      <c r="D67" s="89">
        <v>461</v>
      </c>
      <c r="E67" s="89">
        <v>308</v>
      </c>
      <c r="F67" s="89">
        <v>867</v>
      </c>
      <c r="G67" s="89">
        <v>783</v>
      </c>
      <c r="H67" s="89" t="s">
        <v>118</v>
      </c>
      <c r="I67" s="94">
        <v>140</v>
      </c>
      <c r="J67" s="52"/>
      <c r="K67" s="52"/>
    </row>
    <row r="68" spans="2:11" ht="14.25">
      <c r="B68" s="182" t="s">
        <v>37</v>
      </c>
      <c r="C68" s="89">
        <v>319</v>
      </c>
      <c r="D68" s="89">
        <v>467</v>
      </c>
      <c r="E68" s="89">
        <v>308</v>
      </c>
      <c r="F68" s="89">
        <v>863</v>
      </c>
      <c r="G68" s="89">
        <v>836</v>
      </c>
      <c r="H68" s="89" t="s">
        <v>118</v>
      </c>
      <c r="I68" s="94">
        <v>139</v>
      </c>
      <c r="J68" s="52"/>
      <c r="K68" s="52"/>
    </row>
    <row r="69" spans="2:11" ht="15" thickBot="1">
      <c r="B69" s="182" t="s">
        <v>38</v>
      </c>
      <c r="C69" s="92">
        <v>308</v>
      </c>
      <c r="D69" s="92">
        <v>432</v>
      </c>
      <c r="E69" s="92">
        <v>316</v>
      </c>
      <c r="F69" s="92">
        <v>853</v>
      </c>
      <c r="G69" s="92">
        <v>782</v>
      </c>
      <c r="H69" s="89" t="s">
        <v>118</v>
      </c>
      <c r="I69" s="94">
        <v>121</v>
      </c>
      <c r="J69" s="52"/>
      <c r="K69" s="52"/>
    </row>
    <row r="70" spans="2:11" ht="15" thickBot="1">
      <c r="B70" s="180" t="s">
        <v>39</v>
      </c>
      <c r="C70" s="84">
        <f aca="true" t="shared" si="4" ref="C70:I70">AVERAGE(C66:C69)</f>
        <v>303.25</v>
      </c>
      <c r="D70" s="84">
        <f t="shared" si="4"/>
        <v>440.25</v>
      </c>
      <c r="E70" s="84">
        <f t="shared" si="4"/>
        <v>307.25</v>
      </c>
      <c r="F70" s="84">
        <f t="shared" si="4"/>
        <v>859.75</v>
      </c>
      <c r="G70" s="84">
        <f t="shared" si="4"/>
        <v>775.5</v>
      </c>
      <c r="H70" s="84" t="s">
        <v>118</v>
      </c>
      <c r="I70" s="85">
        <f t="shared" si="4"/>
        <v>128.25</v>
      </c>
      <c r="J70" s="75"/>
      <c r="K70" s="75"/>
    </row>
    <row r="71" spans="2:11" ht="14.25">
      <c r="B71" s="51"/>
      <c r="C71" s="62"/>
      <c r="D71" s="62"/>
      <c r="E71" s="62"/>
      <c r="F71" s="79"/>
      <c r="G71" s="62"/>
      <c r="H71" s="62"/>
      <c r="I71" s="76"/>
      <c r="J71" s="55"/>
      <c r="K71" s="55"/>
    </row>
    <row r="72" spans="2:11" ht="14.25">
      <c r="B72" s="182" t="s">
        <v>40</v>
      </c>
      <c r="C72" s="89">
        <v>291</v>
      </c>
      <c r="D72" s="89">
        <v>403</v>
      </c>
      <c r="E72" s="89">
        <v>300</v>
      </c>
      <c r="F72" s="89">
        <v>831</v>
      </c>
      <c r="G72" s="89">
        <v>790</v>
      </c>
      <c r="H72" s="89" t="s">
        <v>118</v>
      </c>
      <c r="I72" s="94">
        <v>101</v>
      </c>
      <c r="J72" s="52"/>
      <c r="K72" s="52"/>
    </row>
    <row r="73" spans="2:11" ht="14.25">
      <c r="B73" s="182" t="s">
        <v>41</v>
      </c>
      <c r="C73" s="89">
        <v>317</v>
      </c>
      <c r="D73" s="89">
        <v>461</v>
      </c>
      <c r="E73" s="89">
        <v>310</v>
      </c>
      <c r="F73" s="89">
        <v>853</v>
      </c>
      <c r="G73" s="89">
        <v>881</v>
      </c>
      <c r="H73" s="89" t="s">
        <v>118</v>
      </c>
      <c r="I73" s="94">
        <v>123</v>
      </c>
      <c r="J73" s="52"/>
      <c r="K73" s="52"/>
    </row>
    <row r="74" spans="2:11" ht="14.25">
      <c r="B74" s="182" t="s">
        <v>42</v>
      </c>
      <c r="C74" s="89">
        <v>325</v>
      </c>
      <c r="D74" s="89">
        <v>458</v>
      </c>
      <c r="E74" s="89">
        <v>318</v>
      </c>
      <c r="F74" s="89">
        <v>857</v>
      </c>
      <c r="G74" s="89">
        <v>938</v>
      </c>
      <c r="H74" s="89" t="s">
        <v>118</v>
      </c>
      <c r="I74" s="94">
        <v>136</v>
      </c>
      <c r="J74" s="52"/>
      <c r="K74" s="52"/>
    </row>
    <row r="75" spans="2:11" ht="15" thickBot="1">
      <c r="B75" s="182" t="s">
        <v>43</v>
      </c>
      <c r="C75" s="92">
        <v>294</v>
      </c>
      <c r="D75" s="92">
        <v>427</v>
      </c>
      <c r="E75" s="92">
        <v>317</v>
      </c>
      <c r="F75" s="92">
        <v>842</v>
      </c>
      <c r="G75" s="92">
        <v>857</v>
      </c>
      <c r="H75" s="89" t="s">
        <v>118</v>
      </c>
      <c r="I75" s="94">
        <v>109</v>
      </c>
      <c r="J75" s="52"/>
      <c r="K75" s="52"/>
    </row>
    <row r="76" spans="2:11" ht="15" thickBot="1">
      <c r="B76" s="180" t="s">
        <v>44</v>
      </c>
      <c r="C76" s="84">
        <f>AVERAGE(C72:C75)</f>
        <v>306.75</v>
      </c>
      <c r="D76" s="84">
        <f>AVERAGE(D72:D75)</f>
        <v>437.25</v>
      </c>
      <c r="E76" s="84">
        <f>AVERAGE(E72:E75)</f>
        <v>311.25</v>
      </c>
      <c r="F76" s="84">
        <f>AVERAGE(F72:F75)</f>
        <v>845.75</v>
      </c>
      <c r="G76" s="84">
        <f>AVERAGE(G72:G75)</f>
        <v>866.5</v>
      </c>
      <c r="H76" s="84" t="s">
        <v>118</v>
      </c>
      <c r="I76" s="85">
        <f>AVERAGE(I72:I75)</f>
        <v>117.25</v>
      </c>
      <c r="J76" s="75"/>
      <c r="K76" s="75"/>
    </row>
    <row r="77" spans="2:11" ht="14.25">
      <c r="B77" s="51"/>
      <c r="C77" s="62"/>
      <c r="D77" s="62"/>
      <c r="E77" s="62"/>
      <c r="F77" s="79"/>
      <c r="G77" s="62"/>
      <c r="H77" s="62"/>
      <c r="I77" s="76"/>
      <c r="J77" s="55"/>
      <c r="K77" s="55"/>
    </row>
    <row r="78" spans="2:11" ht="14.25">
      <c r="B78" s="182" t="s">
        <v>46</v>
      </c>
      <c r="C78" s="89">
        <v>277</v>
      </c>
      <c r="D78" s="89">
        <v>392</v>
      </c>
      <c r="E78" s="89">
        <v>311</v>
      </c>
      <c r="F78" s="89">
        <v>824</v>
      </c>
      <c r="G78" s="89">
        <v>862</v>
      </c>
      <c r="H78" s="89" t="s">
        <v>118</v>
      </c>
      <c r="I78" s="94">
        <v>103</v>
      </c>
      <c r="J78" s="52"/>
      <c r="K78" s="52"/>
    </row>
    <row r="79" spans="2:11" ht="14.25">
      <c r="B79" s="182" t="s">
        <v>47</v>
      </c>
      <c r="C79" s="89">
        <v>306</v>
      </c>
      <c r="D79" s="89">
        <v>439</v>
      </c>
      <c r="E79" s="89">
        <v>320</v>
      </c>
      <c r="F79" s="89">
        <v>840</v>
      </c>
      <c r="G79" s="89">
        <v>945</v>
      </c>
      <c r="H79" s="89" t="s">
        <v>118</v>
      </c>
      <c r="I79" s="94">
        <v>115</v>
      </c>
      <c r="J79" s="52"/>
      <c r="K79" s="52"/>
    </row>
    <row r="80" spans="2:11" ht="14.25">
      <c r="B80" s="182" t="s">
        <v>48</v>
      </c>
      <c r="C80" s="89">
        <v>309</v>
      </c>
      <c r="D80" s="89">
        <v>443</v>
      </c>
      <c r="E80" s="89">
        <v>324</v>
      </c>
      <c r="F80" s="89">
        <v>843</v>
      </c>
      <c r="G80" s="89">
        <v>996</v>
      </c>
      <c r="H80" s="89" t="s">
        <v>118</v>
      </c>
      <c r="I80" s="94">
        <v>111</v>
      </c>
      <c r="J80" s="52"/>
      <c r="K80" s="52"/>
    </row>
    <row r="81" spans="2:11" ht="15" thickBot="1">
      <c r="B81" s="182" t="s">
        <v>49</v>
      </c>
      <c r="C81" s="92">
        <v>282</v>
      </c>
      <c r="D81" s="92">
        <v>411</v>
      </c>
      <c r="E81" s="92">
        <v>320</v>
      </c>
      <c r="F81" s="92">
        <v>834</v>
      </c>
      <c r="G81" s="92">
        <v>919</v>
      </c>
      <c r="H81" s="92" t="s">
        <v>118</v>
      </c>
      <c r="I81" s="90">
        <v>94</v>
      </c>
      <c r="J81" s="52"/>
      <c r="K81" s="52"/>
    </row>
    <row r="82" spans="2:11" ht="15" thickBot="1">
      <c r="B82" s="180" t="s">
        <v>50</v>
      </c>
      <c r="C82" s="84">
        <f>AVERAGE(C78:C81)</f>
        <v>293.5</v>
      </c>
      <c r="D82" s="84">
        <f>AVERAGE(D78:D81)</f>
        <v>421.25</v>
      </c>
      <c r="E82" s="84">
        <f>AVERAGE(E78:E81)</f>
        <v>318.75</v>
      </c>
      <c r="F82" s="84">
        <f>AVERAGE(F78:F81)</f>
        <v>835.25</v>
      </c>
      <c r="G82" s="84">
        <f>AVERAGE(G78:G81)</f>
        <v>930.5</v>
      </c>
      <c r="H82" s="84" t="s">
        <v>118</v>
      </c>
      <c r="I82" s="85">
        <f>AVERAGE(I78:I81)</f>
        <v>105.75</v>
      </c>
      <c r="J82" s="75"/>
      <c r="K82" s="75"/>
    </row>
    <row r="83" spans="2:10" ht="27" customHeight="1">
      <c r="B83" s="264" t="s">
        <v>113</v>
      </c>
      <c r="C83" s="264"/>
      <c r="D83" s="264"/>
      <c r="E83" s="264"/>
      <c r="F83" s="264"/>
      <c r="G83" s="264"/>
      <c r="H83" s="264"/>
      <c r="I83" s="75"/>
      <c r="J83" s="75"/>
    </row>
    <row r="84" spans="2:10" ht="39" customHeight="1">
      <c r="B84" s="264" t="s">
        <v>20</v>
      </c>
      <c r="C84" s="264"/>
      <c r="D84" s="264"/>
      <c r="E84" s="264"/>
      <c r="F84" s="264"/>
      <c r="G84" s="264"/>
      <c r="H84" s="264"/>
      <c r="I84" s="56"/>
      <c r="J84" s="74"/>
    </row>
    <row r="85" spans="2:10" ht="14.25">
      <c r="B85" s="59"/>
      <c r="C85" s="60"/>
      <c r="D85" s="60"/>
      <c r="E85" s="60"/>
      <c r="F85" s="60"/>
      <c r="G85" s="60"/>
      <c r="H85" s="60"/>
      <c r="I85" s="60"/>
      <c r="J85" s="60"/>
    </row>
    <row r="86" spans="2:10" ht="14.25">
      <c r="B86" s="58" t="s">
        <v>17</v>
      </c>
      <c r="C86" s="49"/>
      <c r="D86" s="49"/>
      <c r="E86" s="49"/>
      <c r="F86" s="49"/>
      <c r="G86" s="49"/>
      <c r="H86" s="49"/>
      <c r="I86" s="49"/>
      <c r="J86" s="49"/>
    </row>
    <row r="87" spans="2:10" ht="14.25">
      <c r="B87" s="181" t="s">
        <v>117</v>
      </c>
      <c r="C87" s="50"/>
      <c r="D87" s="50"/>
      <c r="E87" s="50"/>
      <c r="F87" s="50"/>
      <c r="G87" s="50"/>
      <c r="H87" s="50"/>
      <c r="I87" s="50"/>
      <c r="J87" s="50"/>
    </row>
    <row r="88" spans="2:10" ht="14.25">
      <c r="B88" s="41"/>
      <c r="C88" s="30"/>
      <c r="D88" s="30"/>
      <c r="E88" s="30"/>
      <c r="F88" s="40"/>
      <c r="G88" s="30"/>
      <c r="H88" s="30"/>
      <c r="I88" s="30"/>
      <c r="J88" s="30"/>
    </row>
    <row r="89" spans="2:10" ht="15.75" thickBot="1">
      <c r="B89" s="260" t="s">
        <v>45</v>
      </c>
      <c r="C89" s="261"/>
      <c r="D89" s="261"/>
      <c r="E89" s="261"/>
      <c r="F89" s="261"/>
      <c r="G89" s="261"/>
      <c r="H89" s="261"/>
      <c r="I89" s="262"/>
      <c r="J89" s="72"/>
    </row>
    <row r="90" spans="2:11" ht="28.5" thickBot="1" thickTop="1">
      <c r="B90" s="36" t="s">
        <v>24</v>
      </c>
      <c r="C90" s="37" t="s">
        <v>19</v>
      </c>
      <c r="D90" s="39" t="s">
        <v>3</v>
      </c>
      <c r="E90" s="39" t="s">
        <v>4</v>
      </c>
      <c r="F90" s="39" t="s">
        <v>5</v>
      </c>
      <c r="G90" s="39" t="s">
        <v>21</v>
      </c>
      <c r="H90" s="39" t="s">
        <v>121</v>
      </c>
      <c r="I90" s="71" t="s">
        <v>112</v>
      </c>
      <c r="J90" s="73"/>
      <c r="K90" s="73"/>
    </row>
    <row r="91" spans="2:11" ht="14.25">
      <c r="B91" s="182" t="s">
        <v>51</v>
      </c>
      <c r="C91" s="93">
        <v>259</v>
      </c>
      <c r="D91" s="93">
        <v>379</v>
      </c>
      <c r="E91" s="93">
        <v>314</v>
      </c>
      <c r="F91" s="93">
        <v>817</v>
      </c>
      <c r="G91" s="93">
        <v>924</v>
      </c>
      <c r="H91" s="93" t="s">
        <v>118</v>
      </c>
      <c r="I91" s="91">
        <v>76</v>
      </c>
      <c r="J91" s="52"/>
      <c r="K91" s="52"/>
    </row>
    <row r="92" spans="2:11" ht="14.25">
      <c r="B92" s="182" t="s">
        <v>52</v>
      </c>
      <c r="C92" s="89">
        <v>288</v>
      </c>
      <c r="D92" s="89">
        <v>427</v>
      </c>
      <c r="E92" s="89">
        <v>324</v>
      </c>
      <c r="F92" s="89">
        <v>846</v>
      </c>
      <c r="G92" s="89">
        <v>1011</v>
      </c>
      <c r="H92" s="89" t="s">
        <v>118</v>
      </c>
      <c r="I92" s="94">
        <v>92</v>
      </c>
      <c r="J92" s="52"/>
      <c r="K92" s="52"/>
    </row>
    <row r="93" spans="2:11" ht="14.25">
      <c r="B93" s="182" t="s">
        <v>53</v>
      </c>
      <c r="C93" s="89">
        <v>288</v>
      </c>
      <c r="D93" s="89">
        <v>435</v>
      </c>
      <c r="E93" s="89">
        <v>322</v>
      </c>
      <c r="F93" s="89">
        <v>846</v>
      </c>
      <c r="G93" s="89">
        <v>1087</v>
      </c>
      <c r="H93" s="89" t="s">
        <v>118</v>
      </c>
      <c r="I93" s="94">
        <v>100</v>
      </c>
      <c r="J93" s="52"/>
      <c r="K93" s="52"/>
    </row>
    <row r="94" spans="2:11" ht="15" thickBot="1">
      <c r="B94" s="182" t="s">
        <v>54</v>
      </c>
      <c r="C94" s="92">
        <v>268</v>
      </c>
      <c r="D94" s="92">
        <v>395</v>
      </c>
      <c r="E94" s="92">
        <v>319</v>
      </c>
      <c r="F94" s="92">
        <v>840</v>
      </c>
      <c r="G94" s="92">
        <v>1011</v>
      </c>
      <c r="H94" s="89" t="s">
        <v>118</v>
      </c>
      <c r="I94" s="94">
        <v>78</v>
      </c>
      <c r="J94" s="52"/>
      <c r="K94" s="52"/>
    </row>
    <row r="95" spans="2:11" ht="15" thickBot="1">
      <c r="B95" s="180" t="s">
        <v>55</v>
      </c>
      <c r="C95" s="84">
        <f>AVERAGE(C91:C94)</f>
        <v>275.75</v>
      </c>
      <c r="D95" s="84">
        <f>AVERAGE(D91:D94)</f>
        <v>409</v>
      </c>
      <c r="E95" s="84">
        <f>AVERAGE(E91:E94)</f>
        <v>319.75</v>
      </c>
      <c r="F95" s="84">
        <f>AVERAGE(F91:F94)</f>
        <v>837.25</v>
      </c>
      <c r="G95" s="84">
        <f>AVERAGE(G91:G94)</f>
        <v>1008.25</v>
      </c>
      <c r="H95" s="84" t="s">
        <v>118</v>
      </c>
      <c r="I95" s="85">
        <f>AVERAGE(I91:I94)</f>
        <v>86.5</v>
      </c>
      <c r="J95" s="75"/>
      <c r="K95" s="75"/>
    </row>
    <row r="96" spans="2:11" ht="14.25">
      <c r="B96" s="51"/>
      <c r="C96" s="62"/>
      <c r="D96" s="62"/>
      <c r="E96" s="62"/>
      <c r="F96" s="79"/>
      <c r="G96" s="62"/>
      <c r="H96" s="62"/>
      <c r="I96" s="76"/>
      <c r="J96" s="55"/>
      <c r="K96" s="52"/>
    </row>
    <row r="97" spans="2:11" ht="14.25">
      <c r="B97" s="182" t="s">
        <v>56</v>
      </c>
      <c r="C97" s="89">
        <v>254</v>
      </c>
      <c r="D97" s="89">
        <v>378</v>
      </c>
      <c r="E97" s="89">
        <v>323</v>
      </c>
      <c r="F97" s="89">
        <v>817</v>
      </c>
      <c r="G97" s="89">
        <v>1002</v>
      </c>
      <c r="H97" s="89" t="s">
        <v>118</v>
      </c>
      <c r="I97" s="94">
        <v>64</v>
      </c>
      <c r="J97" s="52"/>
      <c r="K97" s="52"/>
    </row>
    <row r="98" spans="2:11" ht="14.25">
      <c r="B98" s="182" t="s">
        <v>57</v>
      </c>
      <c r="C98" s="89">
        <v>280</v>
      </c>
      <c r="D98" s="89">
        <v>426</v>
      </c>
      <c r="E98" s="89">
        <v>326</v>
      </c>
      <c r="F98" s="89">
        <v>838</v>
      </c>
      <c r="G98" s="89">
        <v>1115</v>
      </c>
      <c r="H98" s="89" t="s">
        <v>118</v>
      </c>
      <c r="I98" s="94">
        <v>73</v>
      </c>
      <c r="J98" s="52"/>
      <c r="K98" s="52"/>
    </row>
    <row r="99" spans="2:11" ht="14.25">
      <c r="B99" s="182" t="s">
        <v>58</v>
      </c>
      <c r="C99" s="89">
        <v>295</v>
      </c>
      <c r="D99" s="89">
        <v>431</v>
      </c>
      <c r="E99" s="89">
        <v>328</v>
      </c>
      <c r="F99" s="89">
        <v>848</v>
      </c>
      <c r="G99" s="89">
        <v>1188</v>
      </c>
      <c r="H99" s="89" t="s">
        <v>118</v>
      </c>
      <c r="I99" s="94">
        <v>77</v>
      </c>
      <c r="J99" s="52"/>
      <c r="K99" s="52"/>
    </row>
    <row r="100" spans="2:11" ht="15" thickBot="1">
      <c r="B100" s="182" t="s">
        <v>59</v>
      </c>
      <c r="C100" s="92">
        <v>283</v>
      </c>
      <c r="D100" s="92">
        <v>400</v>
      </c>
      <c r="E100" s="92">
        <v>329</v>
      </c>
      <c r="F100" s="92">
        <v>835</v>
      </c>
      <c r="G100" s="92">
        <v>1109</v>
      </c>
      <c r="H100" s="89" t="s">
        <v>118</v>
      </c>
      <c r="I100" s="94">
        <v>58</v>
      </c>
      <c r="J100" s="52"/>
      <c r="K100" s="52"/>
    </row>
    <row r="101" spans="2:11" ht="15" thickBot="1">
      <c r="B101" s="180" t="s">
        <v>60</v>
      </c>
      <c r="C101" s="84">
        <f>AVERAGE(C97:C100)</f>
        <v>278</v>
      </c>
      <c r="D101" s="84">
        <f>AVERAGE(D97:D100)</f>
        <v>408.75</v>
      </c>
      <c r="E101" s="84">
        <f>AVERAGE(E97:E100)</f>
        <v>326.5</v>
      </c>
      <c r="F101" s="84">
        <f>AVERAGE(F97:F100)</f>
        <v>834.5</v>
      </c>
      <c r="G101" s="84">
        <f>AVERAGE(G97:G100)</f>
        <v>1103.5</v>
      </c>
      <c r="H101" s="84" t="s">
        <v>118</v>
      </c>
      <c r="I101" s="85">
        <f>AVERAGE(I97:I100)</f>
        <v>68</v>
      </c>
      <c r="J101" s="75"/>
      <c r="K101" s="75"/>
    </row>
    <row r="102" spans="2:11" ht="14.25">
      <c r="B102" s="51"/>
      <c r="C102" s="62"/>
      <c r="D102" s="62"/>
      <c r="E102" s="62"/>
      <c r="F102" s="79"/>
      <c r="G102" s="62"/>
      <c r="H102" s="62"/>
      <c r="I102" s="76"/>
      <c r="J102" s="55"/>
      <c r="K102" s="52"/>
    </row>
    <row r="103" spans="2:11" ht="14.25">
      <c r="B103" s="182" t="s">
        <v>61</v>
      </c>
      <c r="C103" s="89">
        <v>260</v>
      </c>
      <c r="D103" s="89">
        <v>372</v>
      </c>
      <c r="E103" s="89">
        <v>324</v>
      </c>
      <c r="F103" s="89">
        <v>816</v>
      </c>
      <c r="G103" s="89">
        <v>1073</v>
      </c>
      <c r="H103" s="89" t="s">
        <v>118</v>
      </c>
      <c r="I103" s="94">
        <v>40</v>
      </c>
      <c r="J103" s="52"/>
      <c r="K103" s="52"/>
    </row>
    <row r="104" spans="2:11" ht="14.25">
      <c r="B104" s="182" t="s">
        <v>62</v>
      </c>
      <c r="C104" s="89">
        <v>287</v>
      </c>
      <c r="D104" s="89">
        <v>423</v>
      </c>
      <c r="E104" s="89">
        <v>332</v>
      </c>
      <c r="F104" s="89">
        <v>833</v>
      </c>
      <c r="G104" s="89">
        <v>1232</v>
      </c>
      <c r="H104" s="89" t="s">
        <v>118</v>
      </c>
      <c r="I104" s="94">
        <v>56</v>
      </c>
      <c r="J104" s="52"/>
      <c r="K104" s="52"/>
    </row>
    <row r="105" spans="2:11" ht="14.25">
      <c r="B105" s="182" t="s">
        <v>63</v>
      </c>
      <c r="C105" s="89">
        <v>290</v>
      </c>
      <c r="D105" s="89">
        <v>429</v>
      </c>
      <c r="E105" s="89">
        <v>331</v>
      </c>
      <c r="F105" s="89">
        <v>834</v>
      </c>
      <c r="G105" s="89">
        <v>1312</v>
      </c>
      <c r="H105" s="89" t="s">
        <v>118</v>
      </c>
      <c r="I105" s="94">
        <v>56</v>
      </c>
      <c r="J105" s="52"/>
      <c r="K105" s="52"/>
    </row>
    <row r="106" spans="2:11" ht="15" thickBot="1">
      <c r="B106" s="182" t="s">
        <v>64</v>
      </c>
      <c r="C106" s="92">
        <v>280</v>
      </c>
      <c r="D106" s="92">
        <v>399</v>
      </c>
      <c r="E106" s="92">
        <v>331</v>
      </c>
      <c r="F106" s="92">
        <v>828</v>
      </c>
      <c r="G106" s="92">
        <v>1204</v>
      </c>
      <c r="H106" s="89" t="s">
        <v>118</v>
      </c>
      <c r="I106" s="94">
        <v>38</v>
      </c>
      <c r="J106" s="52"/>
      <c r="K106" s="52"/>
    </row>
    <row r="107" spans="2:11" ht="15" thickBot="1">
      <c r="B107" s="180" t="s">
        <v>65</v>
      </c>
      <c r="C107" s="84">
        <f>AVERAGE(C103:C106)</f>
        <v>279.25</v>
      </c>
      <c r="D107" s="84">
        <f>AVERAGE(D103:D106)</f>
        <v>405.75</v>
      </c>
      <c r="E107" s="84">
        <f>AVERAGE(E103:E106)</f>
        <v>329.5</v>
      </c>
      <c r="F107" s="84">
        <f>AVERAGE(F103:F106)</f>
        <v>827.75</v>
      </c>
      <c r="G107" s="84">
        <f>AVERAGE(G103:G106)</f>
        <v>1205.25</v>
      </c>
      <c r="H107" s="84" t="s">
        <v>118</v>
      </c>
      <c r="I107" s="85">
        <f>AVERAGE(I103:I106)</f>
        <v>47.5</v>
      </c>
      <c r="J107" s="75"/>
      <c r="K107" s="75"/>
    </row>
    <row r="108" spans="2:11" ht="14.25">
      <c r="B108" s="51"/>
      <c r="C108" s="62"/>
      <c r="D108" s="62"/>
      <c r="E108" s="62"/>
      <c r="F108" s="79"/>
      <c r="G108" s="62"/>
      <c r="H108" s="62"/>
      <c r="I108" s="76"/>
      <c r="J108" s="55"/>
      <c r="K108" s="52"/>
    </row>
    <row r="109" spans="2:11" ht="14.25">
      <c r="B109" s="182" t="s">
        <v>66</v>
      </c>
      <c r="C109" s="89">
        <v>257</v>
      </c>
      <c r="D109" s="89">
        <v>380</v>
      </c>
      <c r="E109" s="89">
        <v>328</v>
      </c>
      <c r="F109" s="89">
        <v>809</v>
      </c>
      <c r="G109" s="89">
        <v>1188</v>
      </c>
      <c r="H109" s="89" t="s">
        <v>118</v>
      </c>
      <c r="I109" s="94">
        <v>43</v>
      </c>
      <c r="J109" s="52"/>
      <c r="K109" s="52"/>
    </row>
    <row r="110" spans="2:11" ht="14.25">
      <c r="B110" s="182" t="s">
        <v>67</v>
      </c>
      <c r="C110" s="89">
        <v>276</v>
      </c>
      <c r="D110" s="89">
        <v>417</v>
      </c>
      <c r="E110" s="89">
        <v>338</v>
      </c>
      <c r="F110" s="89">
        <v>824</v>
      </c>
      <c r="G110" s="89">
        <v>1303</v>
      </c>
      <c r="H110" s="89" t="s">
        <v>118</v>
      </c>
      <c r="I110" s="94">
        <v>74</v>
      </c>
      <c r="J110" s="52"/>
      <c r="K110" s="52"/>
    </row>
    <row r="111" spans="2:11" ht="14.25">
      <c r="B111" s="182" t="s">
        <v>68</v>
      </c>
      <c r="C111" s="89">
        <v>282</v>
      </c>
      <c r="D111" s="89">
        <v>425</v>
      </c>
      <c r="E111" s="89">
        <v>338</v>
      </c>
      <c r="F111" s="89">
        <v>826</v>
      </c>
      <c r="G111" s="89">
        <v>1394</v>
      </c>
      <c r="H111" s="89" t="s">
        <v>118</v>
      </c>
      <c r="I111" s="94">
        <v>66</v>
      </c>
      <c r="J111" s="52"/>
      <c r="K111" s="52"/>
    </row>
    <row r="112" spans="2:11" ht="15" thickBot="1">
      <c r="B112" s="182" t="s">
        <v>69</v>
      </c>
      <c r="C112" s="92">
        <v>266</v>
      </c>
      <c r="D112" s="92">
        <v>405</v>
      </c>
      <c r="E112" s="92">
        <v>356</v>
      </c>
      <c r="F112" s="92">
        <v>810</v>
      </c>
      <c r="G112" s="92">
        <v>1279</v>
      </c>
      <c r="H112" s="89">
        <v>57</v>
      </c>
      <c r="I112" s="94">
        <v>60</v>
      </c>
      <c r="J112" s="52"/>
      <c r="K112" s="52"/>
    </row>
    <row r="113" spans="2:11" ht="15" thickBot="1">
      <c r="B113" s="180" t="s">
        <v>70</v>
      </c>
      <c r="C113" s="84">
        <f>AVERAGE(C109:C112)</f>
        <v>270.25</v>
      </c>
      <c r="D113" s="84">
        <f>AVERAGE(D109:D112)</f>
        <v>406.75</v>
      </c>
      <c r="E113" s="84">
        <f>AVERAGE(E109:E112)</f>
        <v>340</v>
      </c>
      <c r="F113" s="84">
        <f>AVERAGE(F109:F112)</f>
        <v>817.25</v>
      </c>
      <c r="G113" s="84">
        <f>AVERAGE(G109:G112)</f>
        <v>1291</v>
      </c>
      <c r="H113" s="84">
        <f>AVERAGE(H109:H112)</f>
        <v>57</v>
      </c>
      <c r="I113" s="85">
        <f>AVERAGE(I109:I112)</f>
        <v>60.75</v>
      </c>
      <c r="J113" s="75"/>
      <c r="K113" s="75"/>
    </row>
    <row r="114" spans="2:11" ht="14.25">
      <c r="B114" s="51"/>
      <c r="C114" s="62"/>
      <c r="D114" s="62"/>
      <c r="E114" s="62"/>
      <c r="F114" s="79"/>
      <c r="G114" s="62"/>
      <c r="H114" s="62"/>
      <c r="I114" s="76"/>
      <c r="J114" s="55"/>
      <c r="K114" s="52"/>
    </row>
    <row r="115" spans="2:11" ht="14.25">
      <c r="B115" s="182" t="s">
        <v>88</v>
      </c>
      <c r="C115" s="89">
        <v>236</v>
      </c>
      <c r="D115" s="89">
        <v>382</v>
      </c>
      <c r="E115" s="89">
        <v>355</v>
      </c>
      <c r="F115" s="89">
        <v>782</v>
      </c>
      <c r="G115" s="89">
        <v>1237</v>
      </c>
      <c r="H115" s="89">
        <v>59</v>
      </c>
      <c r="I115" s="94">
        <v>56</v>
      </c>
      <c r="J115" s="52"/>
      <c r="K115" s="52"/>
    </row>
    <row r="116" spans="2:11" ht="14.25">
      <c r="B116" s="182" t="s">
        <v>89</v>
      </c>
      <c r="C116" s="89">
        <v>261</v>
      </c>
      <c r="D116" s="89">
        <v>429</v>
      </c>
      <c r="E116" s="89">
        <v>362</v>
      </c>
      <c r="F116" s="89">
        <v>798</v>
      </c>
      <c r="G116" s="89">
        <v>1386</v>
      </c>
      <c r="H116" s="89">
        <v>62</v>
      </c>
      <c r="I116" s="94">
        <v>108</v>
      </c>
      <c r="J116" s="52"/>
      <c r="K116" s="52"/>
    </row>
    <row r="117" spans="2:11" ht="14.25">
      <c r="B117" s="182" t="s">
        <v>90</v>
      </c>
      <c r="C117" s="89">
        <v>260</v>
      </c>
      <c r="D117" s="89">
        <v>430</v>
      </c>
      <c r="E117" s="89">
        <v>369</v>
      </c>
      <c r="F117" s="89">
        <v>790</v>
      </c>
      <c r="G117" s="89">
        <v>1469</v>
      </c>
      <c r="H117" s="89">
        <v>76</v>
      </c>
      <c r="I117" s="94">
        <v>113</v>
      </c>
      <c r="J117" s="52"/>
      <c r="K117" s="52"/>
    </row>
    <row r="118" spans="2:11" ht="15" thickBot="1">
      <c r="B118" s="182" t="s">
        <v>91</v>
      </c>
      <c r="C118" s="92">
        <v>246</v>
      </c>
      <c r="D118" s="92">
        <v>403</v>
      </c>
      <c r="E118" s="92">
        <v>369</v>
      </c>
      <c r="F118" s="92">
        <v>778</v>
      </c>
      <c r="G118" s="92">
        <v>1339</v>
      </c>
      <c r="H118" s="89">
        <v>69</v>
      </c>
      <c r="I118" s="94">
        <v>87</v>
      </c>
      <c r="J118" s="52"/>
      <c r="K118" s="52"/>
    </row>
    <row r="119" spans="2:11" s="8" customFormat="1" ht="15" thickBot="1">
      <c r="B119" s="180" t="s">
        <v>87</v>
      </c>
      <c r="C119" s="84">
        <f>AVERAGE(C115:C118)</f>
        <v>250.75</v>
      </c>
      <c r="D119" s="84">
        <f>AVERAGE(D115:D118)</f>
        <v>411</v>
      </c>
      <c r="E119" s="84">
        <f>AVERAGE(E115:E118)</f>
        <v>363.75</v>
      </c>
      <c r="F119" s="84">
        <f>AVERAGE(F115:F118)</f>
        <v>787</v>
      </c>
      <c r="G119" s="84">
        <f>AVERAGE(G115:G118)</f>
        <v>1357.75</v>
      </c>
      <c r="H119" s="84">
        <f>AVERAGE(H115:H118)</f>
        <v>66.5</v>
      </c>
      <c r="I119" s="85">
        <f>AVERAGE(I115:I118)</f>
        <v>91</v>
      </c>
      <c r="J119" s="52"/>
      <c r="K119" s="52"/>
    </row>
    <row r="120" spans="2:11" s="8" customFormat="1" ht="14.25">
      <c r="B120" s="61"/>
      <c r="C120" s="67"/>
      <c r="D120" s="67"/>
      <c r="E120" s="67"/>
      <c r="F120" s="83"/>
      <c r="G120" s="67"/>
      <c r="H120" s="67"/>
      <c r="I120" s="81"/>
      <c r="J120" s="52"/>
      <c r="K120" s="52"/>
    </row>
    <row r="121" spans="2:11" s="8" customFormat="1" ht="14.25">
      <c r="B121" s="61" t="s">
        <v>123</v>
      </c>
      <c r="C121" s="89">
        <v>230</v>
      </c>
      <c r="D121" s="89">
        <v>389</v>
      </c>
      <c r="E121" s="89">
        <v>360</v>
      </c>
      <c r="F121" s="89">
        <v>763</v>
      </c>
      <c r="G121" s="89">
        <v>1239</v>
      </c>
      <c r="H121" s="89">
        <v>62</v>
      </c>
      <c r="I121" s="94">
        <v>89</v>
      </c>
      <c r="J121" s="52"/>
      <c r="K121" s="52"/>
    </row>
    <row r="122" spans="2:11" s="8" customFormat="1" ht="14.25">
      <c r="B122" s="61" t="s">
        <v>124</v>
      </c>
      <c r="C122" s="89">
        <v>230</v>
      </c>
      <c r="D122" s="89">
        <v>401</v>
      </c>
      <c r="E122" s="89">
        <v>372</v>
      </c>
      <c r="F122" s="89">
        <v>771</v>
      </c>
      <c r="G122" s="89">
        <v>1357</v>
      </c>
      <c r="H122" s="89">
        <v>64</v>
      </c>
      <c r="I122" s="94">
        <v>94</v>
      </c>
      <c r="J122" s="52"/>
      <c r="K122" s="52"/>
    </row>
    <row r="123" spans="2:11" s="8" customFormat="1" ht="14.25">
      <c r="B123" s="61" t="s">
        <v>125</v>
      </c>
      <c r="C123" s="89">
        <v>231</v>
      </c>
      <c r="D123" s="89">
        <v>403</v>
      </c>
      <c r="E123" s="89">
        <v>365</v>
      </c>
      <c r="F123" s="89">
        <v>764</v>
      </c>
      <c r="G123" s="89">
        <v>1361</v>
      </c>
      <c r="H123" s="89">
        <v>72</v>
      </c>
      <c r="I123" s="94">
        <v>98</v>
      </c>
      <c r="J123" s="52"/>
      <c r="K123" s="52"/>
    </row>
    <row r="124" spans="2:11" s="8" customFormat="1" ht="15" thickBot="1">
      <c r="B124" s="61" t="s">
        <v>126</v>
      </c>
      <c r="C124" s="92">
        <v>212</v>
      </c>
      <c r="D124" s="92">
        <v>358</v>
      </c>
      <c r="E124" s="92">
        <v>348</v>
      </c>
      <c r="F124" s="92">
        <v>728</v>
      </c>
      <c r="G124" s="92">
        <v>1207</v>
      </c>
      <c r="H124" s="92">
        <v>63</v>
      </c>
      <c r="I124" s="90">
        <v>100</v>
      </c>
      <c r="J124" s="52"/>
      <c r="K124" s="52"/>
    </row>
    <row r="125" spans="2:11" ht="15" thickBot="1">
      <c r="B125" s="53" t="s">
        <v>127</v>
      </c>
      <c r="C125" s="84">
        <f>AVERAGE(C121:C124)</f>
        <v>225.75</v>
      </c>
      <c r="D125" s="84">
        <f>AVERAGE(D121:D124)</f>
        <v>387.75</v>
      </c>
      <c r="E125" s="84">
        <f>AVERAGE(E121:E124)</f>
        <v>361.25</v>
      </c>
      <c r="F125" s="84">
        <f>AVERAGE(F121:F124)</f>
        <v>756.5</v>
      </c>
      <c r="G125" s="84">
        <f>AVERAGE(G121:G124)</f>
        <v>1291</v>
      </c>
      <c r="H125" s="84">
        <f>AVERAGE(H121:H124)</f>
        <v>65.25</v>
      </c>
      <c r="I125" s="85">
        <f>AVERAGE(I121:I124)</f>
        <v>95.25</v>
      </c>
      <c r="J125" s="75"/>
      <c r="K125" s="75"/>
    </row>
    <row r="126" spans="2:10" ht="30" customHeight="1">
      <c r="B126" s="264" t="s">
        <v>113</v>
      </c>
      <c r="C126" s="264"/>
      <c r="D126" s="264"/>
      <c r="E126" s="264"/>
      <c r="F126" s="264"/>
      <c r="G126" s="264"/>
      <c r="H126" s="264"/>
      <c r="I126" s="75"/>
      <c r="J126" s="75"/>
    </row>
    <row r="127" spans="2:10" ht="37.5" customHeight="1">
      <c r="B127" s="264" t="s">
        <v>20</v>
      </c>
      <c r="C127" s="264"/>
      <c r="D127" s="264"/>
      <c r="E127" s="264"/>
      <c r="F127" s="264"/>
      <c r="G127" s="264"/>
      <c r="H127" s="264"/>
      <c r="I127" s="56"/>
      <c r="J127" s="57"/>
    </row>
    <row r="128" spans="2:10" ht="14.25">
      <c r="B128" s="56"/>
      <c r="C128" s="57"/>
      <c r="D128" s="57"/>
      <c r="E128" s="57"/>
      <c r="F128" s="57"/>
      <c r="G128" s="57"/>
      <c r="H128" s="57"/>
      <c r="I128" s="57"/>
      <c r="J128" s="57"/>
    </row>
    <row r="129" spans="2:10" ht="14.25">
      <c r="B129" s="58" t="s">
        <v>17</v>
      </c>
      <c r="C129" s="58"/>
      <c r="D129" s="58"/>
      <c r="E129" s="58"/>
      <c r="F129" s="58"/>
      <c r="G129" s="58"/>
      <c r="H129" s="58"/>
      <c r="I129" s="58"/>
      <c r="J129" s="58"/>
    </row>
    <row r="130" spans="2:10" ht="14.25">
      <c r="B130" s="181" t="s">
        <v>117</v>
      </c>
      <c r="C130" s="54"/>
      <c r="D130" s="54"/>
      <c r="E130" s="54"/>
      <c r="F130" s="54"/>
      <c r="G130" s="54"/>
      <c r="H130" s="54"/>
      <c r="I130" s="54"/>
      <c r="J130" s="54"/>
    </row>
    <row r="131" spans="2:10" ht="14.25">
      <c r="B131" s="32"/>
      <c r="C131" s="30"/>
      <c r="D131" s="30"/>
      <c r="E131" s="30"/>
      <c r="F131" s="30"/>
      <c r="G131" s="30"/>
      <c r="H131" s="30"/>
      <c r="I131" s="30"/>
      <c r="J131" s="30"/>
    </row>
    <row r="132" spans="2:10" ht="14.25">
      <c r="B132" s="32"/>
      <c r="C132" s="30"/>
      <c r="D132" s="30"/>
      <c r="E132" s="30"/>
      <c r="F132" s="30"/>
      <c r="G132" s="30"/>
      <c r="H132" s="30"/>
      <c r="I132" s="30"/>
      <c r="J132" s="30"/>
    </row>
    <row r="133" spans="2:10" ht="15.75" thickBot="1">
      <c r="B133" s="45" t="s">
        <v>71</v>
      </c>
      <c r="C133" s="46"/>
      <c r="D133" s="46"/>
      <c r="E133" s="46"/>
      <c r="F133" s="46"/>
      <c r="G133" s="46"/>
      <c r="H133" s="46"/>
      <c r="I133" s="46"/>
      <c r="J133" s="47"/>
    </row>
    <row r="134" spans="2:10" ht="30" thickBot="1" thickTop="1">
      <c r="B134" s="36" t="s">
        <v>18</v>
      </c>
      <c r="C134" s="39" t="s">
        <v>2</v>
      </c>
      <c r="D134" s="39" t="s">
        <v>3</v>
      </c>
      <c r="E134" s="39" t="s">
        <v>4</v>
      </c>
      <c r="F134" s="39" t="s">
        <v>5</v>
      </c>
      <c r="G134" s="39" t="s">
        <v>21</v>
      </c>
      <c r="H134" s="39" t="s">
        <v>121</v>
      </c>
      <c r="I134" s="244" t="s">
        <v>122</v>
      </c>
      <c r="J134" s="38" t="s">
        <v>6</v>
      </c>
    </row>
    <row r="135" spans="2:10" ht="14.25">
      <c r="B135" s="68">
        <v>2005</v>
      </c>
      <c r="C135" s="70">
        <v>17159.20025</v>
      </c>
      <c r="D135" s="70">
        <v>27552.24101</v>
      </c>
      <c r="E135" s="70">
        <v>495597.08200999995</v>
      </c>
      <c r="F135" s="70">
        <v>315134.69796</v>
      </c>
      <c r="G135" s="70">
        <v>28030.58651</v>
      </c>
      <c r="H135" s="70" t="s">
        <v>118</v>
      </c>
      <c r="I135" s="245">
        <v>63001.04723000001</v>
      </c>
      <c r="J135" s="97">
        <v>946474.85497</v>
      </c>
    </row>
    <row r="136" spans="2:10" ht="14.25">
      <c r="B136" s="69">
        <v>2006</v>
      </c>
      <c r="C136" s="70">
        <v>19289.65889</v>
      </c>
      <c r="D136" s="70">
        <v>34561.09614</v>
      </c>
      <c r="E136" s="70">
        <v>547429.88374</v>
      </c>
      <c r="F136" s="70">
        <v>350859.07853</v>
      </c>
      <c r="G136" s="70">
        <v>82478.99239</v>
      </c>
      <c r="H136" s="70" t="s">
        <v>118</v>
      </c>
      <c r="I136" s="70">
        <v>84043.13188</v>
      </c>
      <c r="J136" s="82">
        <v>1118661.84157</v>
      </c>
    </row>
    <row r="137" spans="2:10" ht="14.25">
      <c r="B137" s="69">
        <v>2007</v>
      </c>
      <c r="C137" s="70">
        <v>21230.064879999998</v>
      </c>
      <c r="D137" s="70">
        <v>35734.709319999994</v>
      </c>
      <c r="E137" s="70">
        <v>599740.03877</v>
      </c>
      <c r="F137" s="70">
        <v>381030.06070000003</v>
      </c>
      <c r="G137" s="70">
        <v>93671.45171000001</v>
      </c>
      <c r="H137" s="194" t="s">
        <v>118</v>
      </c>
      <c r="I137" s="70">
        <v>89698.2978</v>
      </c>
      <c r="J137" s="82">
        <v>1221104.6231799999</v>
      </c>
    </row>
    <row r="138" spans="2:10" ht="14.25">
      <c r="B138" s="69">
        <v>2008</v>
      </c>
      <c r="C138" s="70">
        <v>22437.843139999997</v>
      </c>
      <c r="D138" s="70">
        <v>33684.923780000005</v>
      </c>
      <c r="E138" s="70">
        <v>623363.15432</v>
      </c>
      <c r="F138" s="70">
        <v>360053.05683</v>
      </c>
      <c r="G138" s="70">
        <v>103705.59571000001</v>
      </c>
      <c r="H138" s="194" t="s">
        <v>118</v>
      </c>
      <c r="I138" s="70">
        <v>83681.10771000001</v>
      </c>
      <c r="J138" s="82">
        <v>1226925.68149</v>
      </c>
    </row>
    <row r="139" spans="2:10" ht="14.25">
      <c r="B139" s="193">
        <v>2009</v>
      </c>
      <c r="C139" s="70">
        <v>19960.2597</v>
      </c>
      <c r="D139" s="70">
        <v>34836.62672</v>
      </c>
      <c r="E139" s="70">
        <v>551376.55319</v>
      </c>
      <c r="F139" s="70">
        <v>320957.82767</v>
      </c>
      <c r="G139" s="70">
        <v>100014.26150000001</v>
      </c>
      <c r="H139" s="194" t="s">
        <v>118</v>
      </c>
      <c r="I139" s="70">
        <v>72486.55429</v>
      </c>
      <c r="J139" s="82">
        <v>1099632.08307</v>
      </c>
    </row>
    <row r="140" spans="2:10" ht="14.25">
      <c r="B140" s="193">
        <v>2010</v>
      </c>
      <c r="C140" s="70">
        <v>20461.1264</v>
      </c>
      <c r="D140" s="70">
        <v>40167.356179999995</v>
      </c>
      <c r="E140" s="70">
        <v>601583.10274</v>
      </c>
      <c r="F140" s="70">
        <v>331348.61461000005</v>
      </c>
      <c r="G140" s="70">
        <v>108318.09266999998</v>
      </c>
      <c r="H140" s="194" t="s">
        <v>118</v>
      </c>
      <c r="I140" s="70">
        <v>60289.86108</v>
      </c>
      <c r="J140" s="82">
        <v>1162168.15368</v>
      </c>
    </row>
    <row r="141" spans="2:10" ht="14.25">
      <c r="B141" s="193">
        <v>2011</v>
      </c>
      <c r="C141" s="70">
        <v>20380.092010000004</v>
      </c>
      <c r="D141" s="70">
        <v>37314.73146</v>
      </c>
      <c r="E141" s="70">
        <v>649772.3232100001</v>
      </c>
      <c r="F141" s="70">
        <v>340640.13978</v>
      </c>
      <c r="G141" s="70">
        <v>117427.11377</v>
      </c>
      <c r="H141" s="194" t="s">
        <v>118</v>
      </c>
      <c r="I141" s="70">
        <v>61516.59458999999</v>
      </c>
      <c r="J141" s="82">
        <v>1227050.9948200001</v>
      </c>
    </row>
    <row r="142" spans="2:10" ht="14.25">
      <c r="B142" s="193">
        <v>2012</v>
      </c>
      <c r="C142" s="70">
        <v>23622.162370000002</v>
      </c>
      <c r="D142" s="70">
        <v>39715.658090000004</v>
      </c>
      <c r="E142" s="70">
        <v>708678.6586999999</v>
      </c>
      <c r="F142" s="70">
        <v>349601.35003</v>
      </c>
      <c r="G142" s="70">
        <v>132039.83653</v>
      </c>
      <c r="H142" s="194" t="s">
        <v>118</v>
      </c>
      <c r="I142" s="70">
        <v>67367.66383</v>
      </c>
      <c r="J142" s="82">
        <v>1321025.3295500001</v>
      </c>
    </row>
    <row r="143" spans="2:10" ht="14.25">
      <c r="B143" s="193">
        <v>2013</v>
      </c>
      <c r="C143" s="70">
        <v>25800.59448</v>
      </c>
      <c r="D143" s="70">
        <v>44938.43014</v>
      </c>
      <c r="E143" s="70">
        <v>781606.38062</v>
      </c>
      <c r="F143" s="70">
        <v>374684.76373999997</v>
      </c>
      <c r="G143" s="70">
        <v>133112.75561999998</v>
      </c>
      <c r="H143" s="70">
        <v>5511.15949</v>
      </c>
      <c r="I143" s="70">
        <v>73459.60986</v>
      </c>
      <c r="J143" s="82">
        <v>1439113.6939499998</v>
      </c>
    </row>
    <row r="144" spans="2:10" s="8" customFormat="1" ht="14.25">
      <c r="B144" s="193">
        <v>2014</v>
      </c>
      <c r="C144" s="28">
        <v>26733.19556</v>
      </c>
      <c r="D144" s="28">
        <v>46951.70059</v>
      </c>
      <c r="E144" s="28">
        <v>869096.5757399999</v>
      </c>
      <c r="F144" s="28">
        <v>403488.97614000004</v>
      </c>
      <c r="G144" s="28">
        <v>154387.64911</v>
      </c>
      <c r="H144" s="28">
        <v>35514.81232</v>
      </c>
      <c r="I144" s="28">
        <v>78976.23047</v>
      </c>
      <c r="J144" s="29">
        <v>1615149.13993</v>
      </c>
    </row>
    <row r="145" spans="2:10" ht="14.25">
      <c r="B145" s="86">
        <v>2015</v>
      </c>
      <c r="C145" s="87">
        <v>28913.75364</v>
      </c>
      <c r="D145" s="87">
        <v>51492.095689999995</v>
      </c>
      <c r="E145" s="87">
        <v>980391.94314</v>
      </c>
      <c r="F145" s="87">
        <v>423400.80095</v>
      </c>
      <c r="G145" s="87">
        <v>174740.7625</v>
      </c>
      <c r="H145" s="87">
        <v>119961.39690000002</v>
      </c>
      <c r="I145" s="87">
        <v>80179.25391</v>
      </c>
      <c r="J145" s="88">
        <v>1859080.00673</v>
      </c>
    </row>
    <row r="146" spans="2:10" ht="18.75" customHeight="1">
      <c r="B146" s="264" t="s">
        <v>114</v>
      </c>
      <c r="C146" s="263"/>
      <c r="D146" s="263"/>
      <c r="E146" s="263"/>
      <c r="F146" s="263"/>
      <c r="G146" s="263"/>
      <c r="H146" s="263"/>
      <c r="I146" s="263"/>
      <c r="J146" s="263"/>
    </row>
    <row r="147" spans="2:10" ht="51.75" customHeight="1">
      <c r="B147" s="263" t="s">
        <v>129</v>
      </c>
      <c r="C147" s="263"/>
      <c r="D147" s="263"/>
      <c r="E147" s="263"/>
      <c r="F147" s="263"/>
      <c r="G147" s="263"/>
      <c r="H147" s="263"/>
      <c r="I147" s="263"/>
      <c r="J147" s="263"/>
    </row>
    <row r="148" spans="2:10" ht="14.25">
      <c r="B148" s="32"/>
      <c r="C148" s="30"/>
      <c r="D148" s="30"/>
      <c r="E148" s="30"/>
      <c r="F148" s="30"/>
      <c r="G148" s="30"/>
      <c r="H148" s="30"/>
      <c r="I148" s="30"/>
      <c r="J148" s="30"/>
    </row>
    <row r="149" spans="2:10" ht="14.25">
      <c r="B149" s="32"/>
      <c r="C149" s="30"/>
      <c r="D149" s="30"/>
      <c r="E149" s="30"/>
      <c r="F149" s="30"/>
      <c r="G149" s="30"/>
      <c r="H149" s="30"/>
      <c r="I149" s="30"/>
      <c r="J149" s="30"/>
    </row>
    <row r="150" spans="2:10" ht="15.75" thickBot="1">
      <c r="B150" s="45" t="s">
        <v>72</v>
      </c>
      <c r="C150" s="46"/>
      <c r="D150" s="46"/>
      <c r="E150" s="46"/>
      <c r="F150" s="46"/>
      <c r="G150" s="46"/>
      <c r="H150" s="46"/>
      <c r="I150" s="46"/>
      <c r="J150" s="47"/>
    </row>
    <row r="151" spans="2:10" ht="30" thickBot="1" thickTop="1">
      <c r="B151" s="36" t="s">
        <v>24</v>
      </c>
      <c r="C151" s="39" t="s">
        <v>2</v>
      </c>
      <c r="D151" s="39" t="s">
        <v>3</v>
      </c>
      <c r="E151" s="39" t="s">
        <v>4</v>
      </c>
      <c r="F151" s="39" t="s">
        <v>5</v>
      </c>
      <c r="G151" s="39" t="s">
        <v>21</v>
      </c>
      <c r="H151" s="39" t="s">
        <v>121</v>
      </c>
      <c r="I151" s="244" t="s">
        <v>122</v>
      </c>
      <c r="J151" s="38" t="s">
        <v>6</v>
      </c>
    </row>
    <row r="152" spans="2:10" ht="14.25">
      <c r="B152" s="182" t="s">
        <v>25</v>
      </c>
      <c r="C152" s="62">
        <v>2470.06889</v>
      </c>
      <c r="D152" s="62">
        <v>3197.09431</v>
      </c>
      <c r="E152" s="62">
        <v>93577.04482</v>
      </c>
      <c r="F152" s="62">
        <v>53478.521329999996</v>
      </c>
      <c r="G152" s="62">
        <v>4853.90779</v>
      </c>
      <c r="H152" s="259" t="s">
        <v>118</v>
      </c>
      <c r="I152" s="62">
        <v>8662.29307</v>
      </c>
      <c r="J152" s="76">
        <v>166238.93020999996</v>
      </c>
    </row>
    <row r="153" spans="2:10" ht="14.25">
      <c r="B153" s="182" t="s">
        <v>26</v>
      </c>
      <c r="C153" s="62">
        <v>4334.42133</v>
      </c>
      <c r="D153" s="62">
        <v>7267.50983</v>
      </c>
      <c r="E153" s="62">
        <v>127590.12374</v>
      </c>
      <c r="F153" s="62">
        <v>78196.41408</v>
      </c>
      <c r="G153" s="62">
        <v>6423.9196600000005</v>
      </c>
      <c r="H153" s="259" t="s">
        <v>118</v>
      </c>
      <c r="I153" s="62">
        <v>15830.980690000002</v>
      </c>
      <c r="J153" s="76">
        <v>239643.36933000002</v>
      </c>
    </row>
    <row r="154" spans="2:10" ht="14.25">
      <c r="B154" s="182" t="s">
        <v>27</v>
      </c>
      <c r="C154" s="62">
        <v>7186.47624</v>
      </c>
      <c r="D154" s="62">
        <v>13453.334490000001</v>
      </c>
      <c r="E154" s="62">
        <v>165042.22976</v>
      </c>
      <c r="F154" s="62">
        <v>119664.11790000001</v>
      </c>
      <c r="G154" s="62">
        <v>11076.72326</v>
      </c>
      <c r="H154" s="259" t="s">
        <v>118</v>
      </c>
      <c r="I154" s="62">
        <v>27324.029560000003</v>
      </c>
      <c r="J154" s="76">
        <v>343746.91121</v>
      </c>
    </row>
    <row r="155" spans="2:10" ht="15" thickBot="1">
      <c r="B155" s="182" t="s">
        <v>28</v>
      </c>
      <c r="C155" s="62">
        <v>3168.23379</v>
      </c>
      <c r="D155" s="62">
        <v>3634.30238</v>
      </c>
      <c r="E155" s="62">
        <v>109387.68368999999</v>
      </c>
      <c r="F155" s="62">
        <v>63795.64465</v>
      </c>
      <c r="G155" s="62">
        <v>5676.0358</v>
      </c>
      <c r="H155" s="259" t="s">
        <v>118</v>
      </c>
      <c r="I155" s="62">
        <v>11183.743910000001</v>
      </c>
      <c r="J155" s="76">
        <v>196845.64422</v>
      </c>
    </row>
    <row r="156" spans="2:10" ht="15" thickBot="1">
      <c r="B156" s="180" t="s">
        <v>73</v>
      </c>
      <c r="C156" s="63">
        <v>17159.20025</v>
      </c>
      <c r="D156" s="63">
        <v>27552.24101</v>
      </c>
      <c r="E156" s="63">
        <v>495597.08200999995</v>
      </c>
      <c r="F156" s="63">
        <v>315134.69796</v>
      </c>
      <c r="G156" s="63">
        <v>28030.58651</v>
      </c>
      <c r="H156" s="63" t="s">
        <v>118</v>
      </c>
      <c r="I156" s="63">
        <v>63001.04723000001</v>
      </c>
      <c r="J156" s="77">
        <v>946474.85497</v>
      </c>
    </row>
    <row r="157" spans="2:10" ht="14.25">
      <c r="B157" s="61"/>
      <c r="C157" s="64"/>
      <c r="D157" s="64"/>
      <c r="E157" s="64"/>
      <c r="F157" s="80"/>
      <c r="G157" s="64"/>
      <c r="H157" s="64"/>
      <c r="I157" s="64"/>
      <c r="J157" s="78"/>
    </row>
    <row r="158" spans="2:10" ht="14.25">
      <c r="B158" s="182" t="s">
        <v>30</v>
      </c>
      <c r="C158" s="62">
        <v>2504.66672</v>
      </c>
      <c r="D158" s="62">
        <v>3434.51335</v>
      </c>
      <c r="E158" s="62">
        <v>105046.69089</v>
      </c>
      <c r="F158" s="62">
        <v>60194.079789999996</v>
      </c>
      <c r="G158" s="62">
        <v>11446.97866</v>
      </c>
      <c r="H158" s="259" t="s">
        <v>118</v>
      </c>
      <c r="I158" s="62">
        <v>11908.79058</v>
      </c>
      <c r="J158" s="76">
        <v>194535.71998999998</v>
      </c>
    </row>
    <row r="159" spans="2:10" ht="14.25">
      <c r="B159" s="182" t="s">
        <v>31</v>
      </c>
      <c r="C159" s="62">
        <v>4892.79538</v>
      </c>
      <c r="D159" s="62">
        <v>9779.410800000001</v>
      </c>
      <c r="E159" s="62">
        <v>135265.47162</v>
      </c>
      <c r="F159" s="62">
        <v>87902.23452</v>
      </c>
      <c r="G159" s="62">
        <v>16757.08337</v>
      </c>
      <c r="H159" s="259" t="s">
        <v>118</v>
      </c>
      <c r="I159" s="62">
        <v>20678.97668</v>
      </c>
      <c r="J159" s="76">
        <v>275275.97237000003</v>
      </c>
    </row>
    <row r="160" spans="2:10" ht="14.25">
      <c r="B160" s="182" t="s">
        <v>32</v>
      </c>
      <c r="C160" s="62">
        <v>8320.56502</v>
      </c>
      <c r="D160" s="62">
        <v>16785.47509</v>
      </c>
      <c r="E160" s="62">
        <v>186994.15727000003</v>
      </c>
      <c r="F160" s="62">
        <v>132145.68505</v>
      </c>
      <c r="G160" s="62">
        <v>39514.902409999995</v>
      </c>
      <c r="H160" s="259" t="s">
        <v>118</v>
      </c>
      <c r="I160" s="62">
        <v>36925.095890000004</v>
      </c>
      <c r="J160" s="76">
        <v>420685.88073</v>
      </c>
    </row>
    <row r="161" spans="2:10" ht="15" thickBot="1">
      <c r="B161" s="182" t="s">
        <v>33</v>
      </c>
      <c r="C161" s="62">
        <v>3571.63177</v>
      </c>
      <c r="D161" s="62">
        <v>4561.696900000001</v>
      </c>
      <c r="E161" s="62">
        <v>120123.56396</v>
      </c>
      <c r="F161" s="62">
        <v>70617.07917</v>
      </c>
      <c r="G161" s="62">
        <v>14760.02795</v>
      </c>
      <c r="H161" s="259" t="s">
        <v>118</v>
      </c>
      <c r="I161" s="62">
        <v>14530.26873</v>
      </c>
      <c r="J161" s="76">
        <v>228164.26848</v>
      </c>
    </row>
    <row r="162" spans="2:10" ht="15" thickBot="1">
      <c r="B162" s="180" t="s">
        <v>74</v>
      </c>
      <c r="C162" s="63">
        <v>19289.65889</v>
      </c>
      <c r="D162" s="63">
        <v>34561.09614</v>
      </c>
      <c r="E162" s="63">
        <v>547429.88374</v>
      </c>
      <c r="F162" s="63">
        <v>350859.07853</v>
      </c>
      <c r="G162" s="63">
        <v>82478.99239</v>
      </c>
      <c r="H162" s="63" t="s">
        <v>118</v>
      </c>
      <c r="I162" s="63">
        <v>84043.13188</v>
      </c>
      <c r="J162" s="77">
        <v>1118661.84157</v>
      </c>
    </row>
    <row r="163" spans="2:10" ht="14.25">
      <c r="B163" s="61"/>
      <c r="C163" s="64"/>
      <c r="D163" s="64"/>
      <c r="E163" s="64"/>
      <c r="F163" s="80"/>
      <c r="G163" s="64"/>
      <c r="H163" s="64"/>
      <c r="I163" s="64"/>
      <c r="J163" s="78"/>
    </row>
    <row r="164" spans="2:10" ht="14.25">
      <c r="B164" s="182" t="s">
        <v>35</v>
      </c>
      <c r="C164" s="62">
        <v>2802.39966</v>
      </c>
      <c r="D164" s="62">
        <v>3687.1391</v>
      </c>
      <c r="E164" s="62">
        <v>113540.41809</v>
      </c>
      <c r="F164" s="62">
        <v>65795.74029</v>
      </c>
      <c r="G164" s="62">
        <v>13660.940960000002</v>
      </c>
      <c r="H164" s="259" t="s">
        <v>118</v>
      </c>
      <c r="I164" s="62">
        <v>13166.31581</v>
      </c>
      <c r="J164" s="76">
        <v>212652.95391</v>
      </c>
    </row>
    <row r="165" spans="2:10" ht="14.25">
      <c r="B165" s="182" t="s">
        <v>36</v>
      </c>
      <c r="C165" s="62">
        <v>5381.92199</v>
      </c>
      <c r="D165" s="62">
        <v>9572.51618</v>
      </c>
      <c r="E165" s="62">
        <v>152565.82983</v>
      </c>
      <c r="F165" s="62">
        <v>96822.36003</v>
      </c>
      <c r="G165" s="62">
        <v>19497.901289999998</v>
      </c>
      <c r="H165" s="259" t="s">
        <v>118</v>
      </c>
      <c r="I165" s="62">
        <v>22017.63735</v>
      </c>
      <c r="J165" s="76">
        <v>305858.16667</v>
      </c>
    </row>
    <row r="166" spans="2:10" ht="14.25">
      <c r="B166" s="182" t="s">
        <v>37</v>
      </c>
      <c r="C166" s="62">
        <v>9160.02441</v>
      </c>
      <c r="D166" s="62">
        <v>17849.23334</v>
      </c>
      <c r="E166" s="62">
        <v>201768.20692</v>
      </c>
      <c r="F166" s="62">
        <v>143652.53328</v>
      </c>
      <c r="G166" s="62">
        <v>44668.29082</v>
      </c>
      <c r="H166" s="259" t="s">
        <v>118</v>
      </c>
      <c r="I166" s="62">
        <v>39798.9583</v>
      </c>
      <c r="J166" s="76">
        <v>456897.24707</v>
      </c>
    </row>
    <row r="167" spans="2:10" ht="15" thickBot="1">
      <c r="B167" s="182" t="s">
        <v>38</v>
      </c>
      <c r="C167" s="62">
        <v>3885.71882</v>
      </c>
      <c r="D167" s="62">
        <v>4625.8207</v>
      </c>
      <c r="E167" s="62">
        <v>131865.58393</v>
      </c>
      <c r="F167" s="62">
        <v>74759.4271</v>
      </c>
      <c r="G167" s="62">
        <v>15844.318640000001</v>
      </c>
      <c r="H167" s="259" t="s">
        <v>118</v>
      </c>
      <c r="I167" s="62">
        <v>14715.38634</v>
      </c>
      <c r="J167" s="76">
        <v>245696.25553</v>
      </c>
    </row>
    <row r="168" spans="2:10" ht="15" thickBot="1">
      <c r="B168" s="180" t="s">
        <v>75</v>
      </c>
      <c r="C168" s="63">
        <v>21230.064879999998</v>
      </c>
      <c r="D168" s="63">
        <v>35734.709319999994</v>
      </c>
      <c r="E168" s="63">
        <v>599740.03877</v>
      </c>
      <c r="F168" s="63">
        <v>381030.06070000003</v>
      </c>
      <c r="G168" s="63">
        <v>93671.45171000001</v>
      </c>
      <c r="H168" s="63" t="s">
        <v>118</v>
      </c>
      <c r="I168" s="63">
        <v>89698.2978</v>
      </c>
      <c r="J168" s="77">
        <v>1221104.6231799999</v>
      </c>
    </row>
    <row r="169" spans="2:10" ht="14.25">
      <c r="B169" s="61"/>
      <c r="C169" s="64"/>
      <c r="D169" s="64"/>
      <c r="E169" s="64"/>
      <c r="F169" s="80"/>
      <c r="G169" s="64"/>
      <c r="H169" s="64"/>
      <c r="I169" s="64"/>
      <c r="J169" s="78"/>
    </row>
    <row r="170" spans="2:10" ht="14.25">
      <c r="B170" s="182" t="s">
        <v>40</v>
      </c>
      <c r="C170" s="62">
        <v>2998.70525</v>
      </c>
      <c r="D170" s="62">
        <v>3680.94884</v>
      </c>
      <c r="E170" s="62">
        <v>123771.19824</v>
      </c>
      <c r="F170" s="62">
        <v>65625.79596999999</v>
      </c>
      <c r="G170" s="62">
        <v>15887.70425</v>
      </c>
      <c r="H170" s="259" t="s">
        <v>118</v>
      </c>
      <c r="I170" s="62">
        <v>13002.79341</v>
      </c>
      <c r="J170" s="76">
        <v>224967.14596000002</v>
      </c>
    </row>
    <row r="171" spans="2:10" ht="14.25">
      <c r="B171" s="182" t="s">
        <v>41</v>
      </c>
      <c r="C171" s="62">
        <v>6152.74691</v>
      </c>
      <c r="D171" s="62">
        <v>8898.40096</v>
      </c>
      <c r="E171" s="62">
        <v>165482.69322999998</v>
      </c>
      <c r="F171" s="62">
        <v>94228.32312999999</v>
      </c>
      <c r="G171" s="62">
        <v>22114.45724</v>
      </c>
      <c r="H171" s="259" t="s">
        <v>118</v>
      </c>
      <c r="I171" s="62">
        <v>21145.234880000004</v>
      </c>
      <c r="J171" s="76">
        <v>318021.85634999996</v>
      </c>
    </row>
    <row r="172" spans="2:10" ht="14.25">
      <c r="B172" s="182" t="s">
        <v>42</v>
      </c>
      <c r="C172" s="62">
        <v>9710.94884</v>
      </c>
      <c r="D172" s="62">
        <v>17082.749050000002</v>
      </c>
      <c r="E172" s="62">
        <v>210119.82059000002</v>
      </c>
      <c r="F172" s="62">
        <v>136252.08303</v>
      </c>
      <c r="G172" s="62">
        <v>50698.286770000006</v>
      </c>
      <c r="H172" s="259" t="s">
        <v>118</v>
      </c>
      <c r="I172" s="62">
        <v>37853.24398000001</v>
      </c>
      <c r="J172" s="76">
        <v>461717.1322600001</v>
      </c>
    </row>
    <row r="173" spans="2:10" ht="15" thickBot="1">
      <c r="B173" s="182" t="s">
        <v>43</v>
      </c>
      <c r="C173" s="62">
        <v>3575.44214</v>
      </c>
      <c r="D173" s="62">
        <v>4022.82493</v>
      </c>
      <c r="E173" s="62">
        <v>123989.44226000001</v>
      </c>
      <c r="F173" s="62">
        <v>63946.8547</v>
      </c>
      <c r="G173" s="62">
        <v>15005.147449999999</v>
      </c>
      <c r="H173" s="259" t="s">
        <v>118</v>
      </c>
      <c r="I173" s="62">
        <v>11679.835439999999</v>
      </c>
      <c r="J173" s="76">
        <v>222219.54692</v>
      </c>
    </row>
    <row r="174" spans="2:10" ht="15" thickBot="1">
      <c r="B174" s="53" t="s">
        <v>76</v>
      </c>
      <c r="C174" s="63">
        <v>22437.843139999997</v>
      </c>
      <c r="D174" s="63">
        <v>33684.923780000005</v>
      </c>
      <c r="E174" s="63">
        <v>623363.15432</v>
      </c>
      <c r="F174" s="63">
        <v>360053.05683</v>
      </c>
      <c r="G174" s="63">
        <v>103705.59571000001</v>
      </c>
      <c r="H174" s="63" t="s">
        <v>118</v>
      </c>
      <c r="I174" s="63">
        <v>83681.10771000001</v>
      </c>
      <c r="J174" s="77">
        <v>1226925.68149</v>
      </c>
    </row>
    <row r="175" spans="2:10" ht="14.25">
      <c r="B175" s="61"/>
      <c r="C175" s="64"/>
      <c r="D175" s="64"/>
      <c r="E175" s="64"/>
      <c r="F175" s="80"/>
      <c r="G175" s="64"/>
      <c r="H175" s="64"/>
      <c r="I175" s="64"/>
      <c r="J175" s="78"/>
    </row>
    <row r="176" spans="2:10" ht="14.25">
      <c r="B176" s="182" t="s">
        <v>46</v>
      </c>
      <c r="C176" s="62">
        <v>1991.29248</v>
      </c>
      <c r="D176" s="62">
        <v>3812.52095</v>
      </c>
      <c r="E176" s="62">
        <v>107616.53319</v>
      </c>
      <c r="F176" s="62">
        <v>55831.02685</v>
      </c>
      <c r="G176" s="62">
        <v>14067.30353</v>
      </c>
      <c r="H176" s="259" t="s">
        <v>118</v>
      </c>
      <c r="I176" s="62">
        <v>10543.348890000001</v>
      </c>
      <c r="J176" s="76">
        <v>193862.02589</v>
      </c>
    </row>
    <row r="177" spans="2:10" ht="14.25">
      <c r="B177" s="182" t="s">
        <v>47</v>
      </c>
      <c r="C177" s="62">
        <v>5301.14189</v>
      </c>
      <c r="D177" s="62">
        <v>10149.911769999999</v>
      </c>
      <c r="E177" s="62">
        <v>140200.57921999999</v>
      </c>
      <c r="F177" s="62">
        <v>82212.92818</v>
      </c>
      <c r="G177" s="62">
        <v>20822.60773</v>
      </c>
      <c r="H177" s="259" t="s">
        <v>118</v>
      </c>
      <c r="I177" s="62">
        <v>17454.23102</v>
      </c>
      <c r="J177" s="76">
        <v>276141.39981</v>
      </c>
    </row>
    <row r="178" spans="2:10" ht="14.25">
      <c r="B178" s="182" t="s">
        <v>48</v>
      </c>
      <c r="C178" s="62">
        <v>9057.44127</v>
      </c>
      <c r="D178" s="62">
        <v>17875.971120000002</v>
      </c>
      <c r="E178" s="62">
        <v>184233.16283000002</v>
      </c>
      <c r="F178" s="62">
        <v>123322.63544</v>
      </c>
      <c r="G178" s="62">
        <v>49860.20042</v>
      </c>
      <c r="H178" s="259" t="s">
        <v>118</v>
      </c>
      <c r="I178" s="62">
        <v>33231.51813</v>
      </c>
      <c r="J178" s="76">
        <v>417580.92921000003</v>
      </c>
    </row>
    <row r="179" spans="2:10" ht="15" thickBot="1">
      <c r="B179" s="182" t="s">
        <v>49</v>
      </c>
      <c r="C179" s="62">
        <v>3610.38406</v>
      </c>
      <c r="D179" s="62">
        <v>2998.22288</v>
      </c>
      <c r="E179" s="62">
        <v>119326.27795</v>
      </c>
      <c r="F179" s="62">
        <v>59591.2372</v>
      </c>
      <c r="G179" s="62">
        <v>15264.14982</v>
      </c>
      <c r="H179" s="259" t="s">
        <v>118</v>
      </c>
      <c r="I179" s="62">
        <v>11257.45625</v>
      </c>
      <c r="J179" s="76">
        <v>212047.72816</v>
      </c>
    </row>
    <row r="180" spans="2:10" ht="15" thickBot="1">
      <c r="B180" s="65" t="s">
        <v>78</v>
      </c>
      <c r="C180" s="63">
        <v>19960.2597</v>
      </c>
      <c r="D180" s="63">
        <v>34836.62672</v>
      </c>
      <c r="E180" s="63">
        <v>551376.55319</v>
      </c>
      <c r="F180" s="63">
        <v>320957.82767</v>
      </c>
      <c r="G180" s="63">
        <v>100014.26150000001</v>
      </c>
      <c r="H180" s="63" t="s">
        <v>118</v>
      </c>
      <c r="I180" s="63">
        <v>72486.55429</v>
      </c>
      <c r="J180" s="77">
        <v>1099632.08307</v>
      </c>
    </row>
    <row r="181" spans="2:10" ht="34.5" customHeight="1">
      <c r="B181" s="264" t="s">
        <v>113</v>
      </c>
      <c r="C181" s="263"/>
      <c r="D181" s="263"/>
      <c r="E181" s="263"/>
      <c r="F181" s="263"/>
      <c r="G181" s="263"/>
      <c r="H181" s="263"/>
      <c r="I181" s="263"/>
      <c r="J181" s="263"/>
    </row>
    <row r="182" spans="2:10" ht="51" customHeight="1">
      <c r="B182" s="264" t="s">
        <v>128</v>
      </c>
      <c r="C182" s="263"/>
      <c r="D182" s="263"/>
      <c r="E182" s="263"/>
      <c r="F182" s="263"/>
      <c r="G182" s="263"/>
      <c r="H182" s="263"/>
      <c r="I182" s="263"/>
      <c r="J182" s="263"/>
    </row>
    <row r="183" spans="2:10" ht="14.25">
      <c r="B183" s="56"/>
      <c r="C183" s="57"/>
      <c r="D183" s="57"/>
      <c r="E183" s="57"/>
      <c r="F183" s="57"/>
      <c r="G183" s="57"/>
      <c r="H183" s="57"/>
      <c r="I183" s="57"/>
      <c r="J183" s="57"/>
    </row>
    <row r="184" spans="2:10" ht="14.25">
      <c r="B184" s="58" t="s">
        <v>17</v>
      </c>
      <c r="C184" s="57"/>
      <c r="D184" s="57"/>
      <c r="E184" s="57"/>
      <c r="F184" s="57"/>
      <c r="G184" s="57"/>
      <c r="H184" s="57"/>
      <c r="I184" s="57"/>
      <c r="J184" s="57"/>
    </row>
    <row r="185" spans="2:10" ht="14.25">
      <c r="B185" s="181" t="s">
        <v>117</v>
      </c>
      <c r="C185" s="66"/>
      <c r="D185" s="66"/>
      <c r="E185" s="66"/>
      <c r="F185" s="66"/>
      <c r="G185" s="66"/>
      <c r="H185" s="66"/>
      <c r="I185" s="66"/>
      <c r="J185" s="66"/>
    </row>
    <row r="186" spans="2:10" ht="14.25">
      <c r="B186" s="33"/>
      <c r="C186" s="31"/>
      <c r="D186" s="31"/>
      <c r="E186" s="31"/>
      <c r="F186" s="31"/>
      <c r="G186" s="31"/>
      <c r="H186" s="31"/>
      <c r="I186" s="31"/>
      <c r="J186" s="31"/>
    </row>
    <row r="187" spans="2:10" ht="15.75" thickBot="1">
      <c r="B187" s="45" t="s">
        <v>77</v>
      </c>
      <c r="C187" s="46"/>
      <c r="D187" s="46"/>
      <c r="E187" s="46"/>
      <c r="F187" s="46"/>
      <c r="G187" s="46"/>
      <c r="H187" s="46"/>
      <c r="I187" s="46"/>
      <c r="J187" s="47"/>
    </row>
    <row r="188" spans="2:10" ht="30" thickBot="1" thickTop="1">
      <c r="B188" s="36" t="s">
        <v>24</v>
      </c>
      <c r="C188" s="39" t="s">
        <v>2</v>
      </c>
      <c r="D188" s="39" t="s">
        <v>3</v>
      </c>
      <c r="E188" s="39" t="s">
        <v>4</v>
      </c>
      <c r="F188" s="39" t="s">
        <v>5</v>
      </c>
      <c r="G188" s="39" t="s">
        <v>21</v>
      </c>
      <c r="H188" s="39" t="s">
        <v>121</v>
      </c>
      <c r="I188" s="244" t="s">
        <v>122</v>
      </c>
      <c r="J188" s="38" t="s">
        <v>6</v>
      </c>
    </row>
    <row r="189" spans="2:10" ht="14.25">
      <c r="B189" s="182" t="s">
        <v>51</v>
      </c>
      <c r="C189" s="62">
        <v>2477.54752</v>
      </c>
      <c r="D189" s="62">
        <v>4218.373269999999</v>
      </c>
      <c r="E189" s="62">
        <v>116069.48672</v>
      </c>
      <c r="F189" s="62">
        <v>55707.99462</v>
      </c>
      <c r="G189" s="62">
        <v>15895.31309</v>
      </c>
      <c r="H189" s="259" t="s">
        <v>118</v>
      </c>
      <c r="I189" s="62">
        <v>7604.98041</v>
      </c>
      <c r="J189" s="76">
        <v>201973.69563</v>
      </c>
    </row>
    <row r="190" spans="2:10" ht="14.25">
      <c r="B190" s="182" t="s">
        <v>52</v>
      </c>
      <c r="C190" s="62">
        <v>5352.6833799999995</v>
      </c>
      <c r="D190" s="62">
        <v>9764.3782</v>
      </c>
      <c r="E190" s="62">
        <v>152376.82872999998</v>
      </c>
      <c r="F190" s="62">
        <v>83859.16697</v>
      </c>
      <c r="G190" s="62">
        <v>21947.2757</v>
      </c>
      <c r="H190" s="259" t="s">
        <v>118</v>
      </c>
      <c r="I190" s="62">
        <v>14122.729589999999</v>
      </c>
      <c r="J190" s="76">
        <v>287423.06257</v>
      </c>
    </row>
    <row r="191" spans="2:10" ht="14.25">
      <c r="B191" s="182" t="s">
        <v>53</v>
      </c>
      <c r="C191" s="62">
        <v>8960.20228</v>
      </c>
      <c r="D191" s="62">
        <v>22132.660079999998</v>
      </c>
      <c r="E191" s="62">
        <v>203097.83543</v>
      </c>
      <c r="F191" s="62">
        <v>128475.21472</v>
      </c>
      <c r="G191" s="62">
        <v>52968.2003</v>
      </c>
      <c r="H191" s="259" t="s">
        <v>118</v>
      </c>
      <c r="I191" s="62">
        <v>29800.64957</v>
      </c>
      <c r="J191" s="76">
        <v>445434.76238</v>
      </c>
    </row>
    <row r="192" spans="2:10" ht="15" thickBot="1">
      <c r="B192" s="182" t="s">
        <v>54</v>
      </c>
      <c r="C192" s="62">
        <v>3670.69322</v>
      </c>
      <c r="D192" s="62">
        <v>4051.94463</v>
      </c>
      <c r="E192" s="62">
        <v>130038.95186</v>
      </c>
      <c r="F192" s="62">
        <v>63306.2383</v>
      </c>
      <c r="G192" s="62">
        <v>17507.30358</v>
      </c>
      <c r="H192" s="259" t="s">
        <v>118</v>
      </c>
      <c r="I192" s="62">
        <v>8761.50151</v>
      </c>
      <c r="J192" s="76">
        <v>227336.6331</v>
      </c>
    </row>
    <row r="193" spans="2:10" ht="18.75" customHeight="1" thickBot="1">
      <c r="B193" s="180" t="s">
        <v>79</v>
      </c>
      <c r="C193" s="63">
        <v>20461.1264</v>
      </c>
      <c r="D193" s="63">
        <v>40167.356179999995</v>
      </c>
      <c r="E193" s="63">
        <v>601583.10274</v>
      </c>
      <c r="F193" s="63">
        <v>331348.61461000005</v>
      </c>
      <c r="G193" s="63">
        <v>108318.09266999998</v>
      </c>
      <c r="H193" s="63" t="s">
        <v>118</v>
      </c>
      <c r="I193" s="63">
        <v>60289.86108</v>
      </c>
      <c r="J193" s="77">
        <v>1162168.15368</v>
      </c>
    </row>
    <row r="194" spans="2:10" ht="14.25">
      <c r="B194" s="61"/>
      <c r="C194" s="64"/>
      <c r="D194" s="64"/>
      <c r="E194" s="64"/>
      <c r="F194" s="80"/>
      <c r="G194" s="64"/>
      <c r="H194" s="64"/>
      <c r="I194" s="64"/>
      <c r="J194" s="78"/>
    </row>
    <row r="195" spans="2:10" ht="14.25">
      <c r="B195" s="182" t="s">
        <v>56</v>
      </c>
      <c r="C195" s="62">
        <v>2413.82494</v>
      </c>
      <c r="D195" s="62">
        <v>2714.0841299999997</v>
      </c>
      <c r="E195" s="62">
        <v>121771.94522</v>
      </c>
      <c r="F195" s="62">
        <v>57148.29361</v>
      </c>
      <c r="G195" s="62">
        <v>16644.93018</v>
      </c>
      <c r="H195" s="259" t="s">
        <v>118</v>
      </c>
      <c r="I195" s="62">
        <v>7556.5847699999995</v>
      </c>
      <c r="J195" s="76">
        <v>208249.66284999996</v>
      </c>
    </row>
    <row r="196" spans="2:10" ht="14.25">
      <c r="B196" s="182" t="s">
        <v>57</v>
      </c>
      <c r="C196" s="62">
        <v>5341.00604</v>
      </c>
      <c r="D196" s="62">
        <v>9569.4179</v>
      </c>
      <c r="E196" s="62">
        <v>169607.19462999998</v>
      </c>
      <c r="F196" s="62">
        <v>86454.77461</v>
      </c>
      <c r="G196" s="62">
        <v>23838.35326</v>
      </c>
      <c r="H196" s="259" t="s">
        <v>118</v>
      </c>
      <c r="I196" s="62">
        <v>14245.270199999999</v>
      </c>
      <c r="J196" s="76">
        <v>309056.01664000005</v>
      </c>
    </row>
    <row r="197" spans="2:10" ht="14.25">
      <c r="B197" s="182" t="s">
        <v>58</v>
      </c>
      <c r="C197" s="62">
        <v>9190.29059</v>
      </c>
      <c r="D197" s="62">
        <v>21042.44334</v>
      </c>
      <c r="E197" s="62">
        <v>220251.87062</v>
      </c>
      <c r="F197" s="62">
        <v>132490.41284</v>
      </c>
      <c r="G197" s="62">
        <v>58436.009020000005</v>
      </c>
      <c r="H197" s="259" t="s">
        <v>118</v>
      </c>
      <c r="I197" s="62">
        <v>30462.184599999997</v>
      </c>
      <c r="J197" s="76">
        <v>471873.21100999997</v>
      </c>
    </row>
    <row r="198" spans="2:10" ht="15" thickBot="1">
      <c r="B198" s="182" t="s">
        <v>59</v>
      </c>
      <c r="C198" s="62">
        <v>3434.97044</v>
      </c>
      <c r="D198" s="62">
        <v>3988.78609</v>
      </c>
      <c r="E198" s="62">
        <v>138141.31274000002</v>
      </c>
      <c r="F198" s="62">
        <v>64546.65872</v>
      </c>
      <c r="G198" s="62">
        <v>18507.82131</v>
      </c>
      <c r="H198" s="259" t="s">
        <v>118</v>
      </c>
      <c r="I198" s="62">
        <v>9252.555020000002</v>
      </c>
      <c r="J198" s="76">
        <v>237872.10432000004</v>
      </c>
    </row>
    <row r="199" spans="2:10" ht="20.25" customHeight="1" thickBot="1">
      <c r="B199" s="180" t="s">
        <v>80</v>
      </c>
      <c r="C199" s="63">
        <v>20380.092010000004</v>
      </c>
      <c r="D199" s="63">
        <v>37314.73146</v>
      </c>
      <c r="E199" s="63">
        <v>649772.3232100001</v>
      </c>
      <c r="F199" s="63">
        <v>340640.13978</v>
      </c>
      <c r="G199" s="63">
        <v>117427.11377</v>
      </c>
      <c r="H199" s="63" t="s">
        <v>118</v>
      </c>
      <c r="I199" s="63">
        <v>61516.59458999999</v>
      </c>
      <c r="J199" s="77">
        <v>1227050.9948200001</v>
      </c>
    </row>
    <row r="200" spans="2:10" ht="14.25">
      <c r="B200" s="61"/>
      <c r="C200" s="64"/>
      <c r="D200" s="64"/>
      <c r="E200" s="64"/>
      <c r="F200" s="80"/>
      <c r="G200" s="64"/>
      <c r="H200" s="64"/>
      <c r="I200" s="64"/>
      <c r="J200" s="78"/>
    </row>
    <row r="201" spans="2:10" ht="14.25">
      <c r="B201" s="182" t="s">
        <v>61</v>
      </c>
      <c r="C201" s="62">
        <v>2652.15495</v>
      </c>
      <c r="D201" s="62">
        <v>2859.63523</v>
      </c>
      <c r="E201" s="62">
        <v>132442.88103</v>
      </c>
      <c r="F201" s="62">
        <v>57678.39772</v>
      </c>
      <c r="G201" s="62">
        <v>18061.99215</v>
      </c>
      <c r="H201" s="259" t="s">
        <v>118</v>
      </c>
      <c r="I201" s="62">
        <v>8077.55897</v>
      </c>
      <c r="J201" s="76">
        <v>221772.62005000003</v>
      </c>
    </row>
    <row r="202" spans="2:10" ht="14.25">
      <c r="B202" s="182" t="s">
        <v>62</v>
      </c>
      <c r="C202" s="62">
        <v>6395.08705</v>
      </c>
      <c r="D202" s="62">
        <v>10286.222609999999</v>
      </c>
      <c r="E202" s="62">
        <v>184690.81801</v>
      </c>
      <c r="F202" s="62">
        <v>89430.74170999999</v>
      </c>
      <c r="G202" s="62">
        <v>27801.97182</v>
      </c>
      <c r="H202" s="259" t="s">
        <v>118</v>
      </c>
      <c r="I202" s="62">
        <v>15921.12216</v>
      </c>
      <c r="J202" s="76">
        <v>334525.96336</v>
      </c>
    </row>
    <row r="203" spans="2:10" ht="14.25">
      <c r="B203" s="182" t="s">
        <v>63</v>
      </c>
      <c r="C203" s="62">
        <v>10414.2911</v>
      </c>
      <c r="D203" s="62">
        <v>22377.96567</v>
      </c>
      <c r="E203" s="62">
        <v>240787.40913</v>
      </c>
      <c r="F203" s="62">
        <v>136378.12061</v>
      </c>
      <c r="G203" s="62">
        <v>65386.75125</v>
      </c>
      <c r="H203" s="259" t="s">
        <v>118</v>
      </c>
      <c r="I203" s="62">
        <v>33612.78478</v>
      </c>
      <c r="J203" s="76">
        <v>508957.32253999996</v>
      </c>
    </row>
    <row r="204" spans="2:10" ht="15" thickBot="1">
      <c r="B204" s="182" t="s">
        <v>64</v>
      </c>
      <c r="C204" s="62">
        <v>4160.62927</v>
      </c>
      <c r="D204" s="62">
        <v>4191.83458</v>
      </c>
      <c r="E204" s="62">
        <v>150757.55053</v>
      </c>
      <c r="F204" s="62">
        <v>66114.08999000001</v>
      </c>
      <c r="G204" s="62">
        <v>20789.12131</v>
      </c>
      <c r="H204" s="259" t="s">
        <v>118</v>
      </c>
      <c r="I204" s="62">
        <v>9756.19792</v>
      </c>
      <c r="J204" s="76">
        <v>255769.4236</v>
      </c>
    </row>
    <row r="205" spans="2:10" ht="18.75" customHeight="1" thickBot="1">
      <c r="B205" s="180" t="s">
        <v>81</v>
      </c>
      <c r="C205" s="63">
        <v>23622.162370000002</v>
      </c>
      <c r="D205" s="63">
        <v>39715.658090000004</v>
      </c>
      <c r="E205" s="63">
        <v>708678.6586999999</v>
      </c>
      <c r="F205" s="63">
        <v>349601.35003</v>
      </c>
      <c r="G205" s="63">
        <v>132039.83653</v>
      </c>
      <c r="H205" s="63" t="s">
        <v>118</v>
      </c>
      <c r="I205" s="63">
        <v>67367.66383</v>
      </c>
      <c r="J205" s="77">
        <v>1321025.3295500001</v>
      </c>
    </row>
    <row r="206" spans="2:10" ht="14.25">
      <c r="B206" s="61"/>
      <c r="C206" s="64"/>
      <c r="D206" s="64"/>
      <c r="E206" s="64"/>
      <c r="F206" s="80"/>
      <c r="G206" s="64"/>
      <c r="H206" s="64"/>
      <c r="I206" s="64"/>
      <c r="J206" s="78"/>
    </row>
    <row r="207" spans="2:10" ht="14.25">
      <c r="B207" s="182" t="s">
        <v>66</v>
      </c>
      <c r="C207" s="62">
        <v>3183.4115699999998</v>
      </c>
      <c r="D207" s="62">
        <v>3414.03314</v>
      </c>
      <c r="E207" s="62">
        <v>143071.26704</v>
      </c>
      <c r="F207" s="62">
        <v>60787.586579999996</v>
      </c>
      <c r="G207" s="62">
        <v>18391.36604</v>
      </c>
      <c r="H207" s="259" t="s">
        <v>118</v>
      </c>
      <c r="I207" s="62">
        <v>9061.20287</v>
      </c>
      <c r="J207" s="76">
        <v>237908.86724000002</v>
      </c>
    </row>
    <row r="208" spans="2:10" ht="14.25">
      <c r="B208" s="182" t="s">
        <v>67</v>
      </c>
      <c r="C208" s="62">
        <v>6733.90448</v>
      </c>
      <c r="D208" s="62">
        <v>14506.69405</v>
      </c>
      <c r="E208" s="62">
        <v>208138.14168</v>
      </c>
      <c r="F208" s="62">
        <v>96797.00637</v>
      </c>
      <c r="G208" s="62">
        <v>27567.235129999997</v>
      </c>
      <c r="H208" s="259" t="s">
        <v>118</v>
      </c>
      <c r="I208" s="62">
        <v>17599.26976</v>
      </c>
      <c r="J208" s="76">
        <v>371342.25146999996</v>
      </c>
    </row>
    <row r="209" spans="2:10" ht="14.25">
      <c r="B209" s="182" t="s">
        <v>68</v>
      </c>
      <c r="C209" s="62">
        <v>11270.005580000001</v>
      </c>
      <c r="D209" s="62">
        <v>22552.43155</v>
      </c>
      <c r="E209" s="62">
        <v>266610.22511</v>
      </c>
      <c r="F209" s="62">
        <v>145583.00543000002</v>
      </c>
      <c r="G209" s="62">
        <v>66179.63969</v>
      </c>
      <c r="H209" s="259" t="s">
        <v>118</v>
      </c>
      <c r="I209" s="62">
        <v>35783.88665000001</v>
      </c>
      <c r="J209" s="76">
        <v>547979.19401</v>
      </c>
    </row>
    <row r="210" spans="2:10" ht="15" thickBot="1">
      <c r="B210" s="182" t="s">
        <v>69</v>
      </c>
      <c r="C210" s="62">
        <v>4613.272849999999</v>
      </c>
      <c r="D210" s="62">
        <v>4465.2714000000005</v>
      </c>
      <c r="E210" s="62">
        <v>163786.74679</v>
      </c>
      <c r="F210" s="62">
        <v>71517.16536</v>
      </c>
      <c r="G210" s="62">
        <v>20974.514760000002</v>
      </c>
      <c r="H210" s="62">
        <v>5511.15949</v>
      </c>
      <c r="I210" s="62">
        <v>11015.25058</v>
      </c>
      <c r="J210" s="76">
        <v>281883.38123</v>
      </c>
    </row>
    <row r="211" spans="2:10" ht="18" customHeight="1" thickBot="1">
      <c r="B211" s="183" t="s">
        <v>82</v>
      </c>
      <c r="C211" s="63">
        <v>25800.59448</v>
      </c>
      <c r="D211" s="63">
        <v>44938.43014</v>
      </c>
      <c r="E211" s="63">
        <v>781606.38062</v>
      </c>
      <c r="F211" s="63">
        <v>374684.76373999997</v>
      </c>
      <c r="G211" s="63">
        <v>133112.75561999998</v>
      </c>
      <c r="H211" s="63">
        <v>5511.15949</v>
      </c>
      <c r="I211" s="63">
        <v>73459.60986</v>
      </c>
      <c r="J211" s="77">
        <v>1439113.6939499998</v>
      </c>
    </row>
    <row r="212" spans="2:10" ht="14.25">
      <c r="B212" s="61"/>
      <c r="C212" s="64"/>
      <c r="D212" s="64"/>
      <c r="E212" s="64"/>
      <c r="F212" s="80"/>
      <c r="G212" s="64"/>
      <c r="H212" s="64"/>
      <c r="I212" s="64"/>
      <c r="J212" s="78"/>
    </row>
    <row r="213" spans="2:10" ht="14.25">
      <c r="B213" s="182" t="s">
        <v>88</v>
      </c>
      <c r="C213" s="62">
        <v>3476.4190099999996</v>
      </c>
      <c r="D213" s="62">
        <v>3805.74006</v>
      </c>
      <c r="E213" s="62">
        <v>156495.55597</v>
      </c>
      <c r="F213" s="62">
        <v>66738.50933</v>
      </c>
      <c r="G213" s="62">
        <v>21503.578329999997</v>
      </c>
      <c r="H213" s="62">
        <v>4550.99464</v>
      </c>
      <c r="I213" s="62">
        <v>9803.54819</v>
      </c>
      <c r="J213" s="76">
        <v>266374.34552999993</v>
      </c>
    </row>
    <row r="214" spans="2:10" ht="14.25">
      <c r="B214" s="182" t="s">
        <v>89</v>
      </c>
      <c r="C214" s="62">
        <v>6960.29496</v>
      </c>
      <c r="D214" s="62">
        <v>12214.05893</v>
      </c>
      <c r="E214" s="62">
        <v>221676.26099</v>
      </c>
      <c r="F214" s="62">
        <v>102656.04789</v>
      </c>
      <c r="G214" s="62">
        <v>31833.955690000003</v>
      </c>
      <c r="H214" s="62">
        <v>7029.15699</v>
      </c>
      <c r="I214" s="62">
        <v>19178.593419999997</v>
      </c>
      <c r="J214" s="76">
        <v>401548.36887</v>
      </c>
    </row>
    <row r="215" spans="2:10" ht="14.25">
      <c r="B215" s="182" t="s">
        <v>90</v>
      </c>
      <c r="C215" s="62">
        <v>11371.44481</v>
      </c>
      <c r="D215" s="62">
        <v>25489.79898</v>
      </c>
      <c r="E215" s="62">
        <v>301348.32157</v>
      </c>
      <c r="F215" s="62">
        <v>156748.36102</v>
      </c>
      <c r="G215" s="62">
        <v>77068.06604</v>
      </c>
      <c r="H215" s="62">
        <v>12819.408609999999</v>
      </c>
      <c r="I215" s="62">
        <v>38249.65701</v>
      </c>
      <c r="J215" s="76">
        <v>623095.05804</v>
      </c>
    </row>
    <row r="216" spans="2:10" ht="15" thickBot="1">
      <c r="B216" s="182" t="s">
        <v>91</v>
      </c>
      <c r="C216" s="62">
        <v>4925.03678</v>
      </c>
      <c r="D216" s="62">
        <v>5442.10262</v>
      </c>
      <c r="E216" s="62">
        <v>189576.43721</v>
      </c>
      <c r="F216" s="62">
        <v>77346.0579</v>
      </c>
      <c r="G216" s="62">
        <v>23982.04905</v>
      </c>
      <c r="H216" s="62">
        <v>11115.25208</v>
      </c>
      <c r="I216" s="62">
        <v>11744.431849999999</v>
      </c>
      <c r="J216" s="76">
        <v>324131.36749000003</v>
      </c>
    </row>
    <row r="217" spans="2:10" s="8" customFormat="1" ht="15" thickBot="1">
      <c r="B217" s="65" t="s">
        <v>92</v>
      </c>
      <c r="C217" s="63">
        <v>26733.19556</v>
      </c>
      <c r="D217" s="63">
        <v>46951.70059</v>
      </c>
      <c r="E217" s="63">
        <v>869096.5757399999</v>
      </c>
      <c r="F217" s="63">
        <v>403488.97614000004</v>
      </c>
      <c r="G217" s="63">
        <v>154387.64911</v>
      </c>
      <c r="H217" s="63">
        <v>35514.81232</v>
      </c>
      <c r="I217" s="63">
        <v>78976.23047</v>
      </c>
      <c r="J217" s="77">
        <v>1615149.13993</v>
      </c>
    </row>
    <row r="218" spans="2:10" s="8" customFormat="1" ht="14.25">
      <c r="B218" s="61"/>
      <c r="C218" s="62"/>
      <c r="D218" s="62"/>
      <c r="E218" s="62"/>
      <c r="F218" s="79"/>
      <c r="G218" s="62"/>
      <c r="H218" s="62"/>
      <c r="I218" s="62"/>
      <c r="J218" s="76"/>
    </row>
    <row r="219" spans="2:10" s="8" customFormat="1" ht="14.25">
      <c r="B219" s="61" t="s">
        <v>123</v>
      </c>
      <c r="C219" s="62">
        <v>3591.1724</v>
      </c>
      <c r="D219" s="62">
        <v>4955.9648799999995</v>
      </c>
      <c r="E219" s="62">
        <v>185496.72843000002</v>
      </c>
      <c r="F219" s="62">
        <v>74760.37749</v>
      </c>
      <c r="G219" s="62">
        <v>24784.58277</v>
      </c>
      <c r="H219" s="62">
        <v>15212.60006</v>
      </c>
      <c r="I219" s="62">
        <v>10071.53369</v>
      </c>
      <c r="J219" s="76">
        <v>318872.95972000004</v>
      </c>
    </row>
    <row r="220" spans="2:10" s="8" customFormat="1" ht="14.25">
      <c r="B220" s="61" t="s">
        <v>124</v>
      </c>
      <c r="C220" s="62">
        <v>7950.99653</v>
      </c>
      <c r="D220" s="62">
        <v>13849.119980000001</v>
      </c>
      <c r="E220" s="62">
        <v>259226.22685</v>
      </c>
      <c r="F220" s="62">
        <v>114226.38038</v>
      </c>
      <c r="G220" s="62">
        <v>38235.012310000006</v>
      </c>
      <c r="H220" s="62">
        <v>21642.59485</v>
      </c>
      <c r="I220" s="62">
        <v>19843.18624</v>
      </c>
      <c r="J220" s="76">
        <v>474973.51714</v>
      </c>
    </row>
    <row r="221" spans="2:10" s="8" customFormat="1" ht="14.25">
      <c r="B221" s="61" t="s">
        <v>125</v>
      </c>
      <c r="C221" s="62">
        <v>11886.28774</v>
      </c>
      <c r="D221" s="62">
        <v>26599.544429999998</v>
      </c>
      <c r="E221" s="62">
        <v>337572.06895</v>
      </c>
      <c r="F221" s="62">
        <v>157955.05119</v>
      </c>
      <c r="G221" s="62">
        <v>84027.82337</v>
      </c>
      <c r="H221" s="62">
        <v>52975.42343</v>
      </c>
      <c r="I221" s="62">
        <v>37433.82064</v>
      </c>
      <c r="J221" s="76">
        <v>708450.01975</v>
      </c>
    </row>
    <row r="222" spans="2:10" s="8" customFormat="1" ht="15" thickBot="1">
      <c r="B222" s="61" t="s">
        <v>126</v>
      </c>
      <c r="C222" s="62">
        <v>5485.296969999999</v>
      </c>
      <c r="D222" s="62">
        <v>6087.4664</v>
      </c>
      <c r="E222" s="62">
        <v>198096.91891</v>
      </c>
      <c r="F222" s="62">
        <v>76458.99189</v>
      </c>
      <c r="G222" s="62">
        <v>27693.34405</v>
      </c>
      <c r="H222" s="62">
        <v>30130.77856</v>
      </c>
      <c r="I222" s="62">
        <v>12830.71334</v>
      </c>
      <c r="J222" s="76">
        <v>356783.51012000005</v>
      </c>
    </row>
    <row r="223" spans="2:10" ht="15" thickBot="1">
      <c r="B223" s="65" t="s">
        <v>130</v>
      </c>
      <c r="C223" s="63">
        <v>28913.75364</v>
      </c>
      <c r="D223" s="63">
        <v>51492.095689999995</v>
      </c>
      <c r="E223" s="63">
        <v>980391.94314</v>
      </c>
      <c r="F223" s="63">
        <v>423400.80095</v>
      </c>
      <c r="G223" s="63">
        <v>174740.7625</v>
      </c>
      <c r="H223" s="63">
        <v>119961.39690000002</v>
      </c>
      <c r="I223" s="63">
        <v>80179.25391</v>
      </c>
      <c r="J223" s="77">
        <v>1859080.00673</v>
      </c>
    </row>
    <row r="224" spans="2:10" ht="17.25" customHeight="1">
      <c r="B224" s="264" t="s">
        <v>115</v>
      </c>
      <c r="C224" s="263"/>
      <c r="D224" s="263"/>
      <c r="E224" s="263"/>
      <c r="F224" s="263"/>
      <c r="G224" s="263"/>
      <c r="H224" s="263"/>
      <c r="I224" s="263"/>
      <c r="J224" s="263"/>
    </row>
    <row r="225" spans="2:10" ht="37.5" customHeight="1">
      <c r="B225" s="263" t="s">
        <v>129</v>
      </c>
      <c r="C225" s="263"/>
      <c r="D225" s="263"/>
      <c r="E225" s="263"/>
      <c r="F225" s="263"/>
      <c r="G225" s="263"/>
      <c r="H225" s="263"/>
      <c r="I225" s="263"/>
      <c r="J225" s="263"/>
    </row>
    <row r="226" spans="2:10" ht="14.25">
      <c r="B226" s="56"/>
      <c r="C226" s="57"/>
      <c r="D226" s="57"/>
      <c r="E226" s="57"/>
      <c r="F226" s="57"/>
      <c r="G226" s="57"/>
      <c r="H226" s="57"/>
      <c r="I226" s="57"/>
      <c r="J226" s="57"/>
    </row>
    <row r="227" spans="2:10" ht="14.25">
      <c r="B227" s="58" t="s">
        <v>17</v>
      </c>
      <c r="C227" s="57"/>
      <c r="D227" s="57"/>
      <c r="E227" s="57"/>
      <c r="F227" s="57"/>
      <c r="G227" s="57"/>
      <c r="H227" s="57"/>
      <c r="I227" s="57"/>
      <c r="J227" s="57"/>
    </row>
    <row r="228" spans="2:10" ht="14.25">
      <c r="B228" s="181" t="s">
        <v>117</v>
      </c>
      <c r="C228" s="66"/>
      <c r="D228" s="66"/>
      <c r="E228" s="66"/>
      <c r="F228" s="66"/>
      <c r="G228" s="66"/>
      <c r="H228" s="66"/>
      <c r="I228" s="66"/>
      <c r="J228" s="66"/>
    </row>
    <row r="229" spans="2:10" ht="14.25">
      <c r="B229" s="58"/>
      <c r="C229" s="66"/>
      <c r="D229" s="66"/>
      <c r="E229" s="66"/>
      <c r="F229" s="66"/>
      <c r="G229" s="66"/>
      <c r="H229" s="66"/>
      <c r="I229" s="66"/>
      <c r="J229" s="66"/>
    </row>
    <row r="230" spans="2:10" ht="14.25">
      <c r="B230" s="30"/>
      <c r="C230" s="30"/>
      <c r="D230" s="30"/>
      <c r="E230" s="30"/>
      <c r="F230" s="30"/>
      <c r="G230" s="30"/>
      <c r="H230" s="30"/>
      <c r="I230" s="30"/>
      <c r="J230" s="30"/>
    </row>
    <row r="231" spans="2:10" ht="14.25">
      <c r="B231" s="30"/>
      <c r="C231" s="30"/>
      <c r="D231" s="30"/>
      <c r="E231" s="30"/>
      <c r="F231" s="30"/>
      <c r="G231" s="30"/>
      <c r="H231" s="30"/>
      <c r="I231" s="30"/>
      <c r="J231" s="30"/>
    </row>
    <row r="232" spans="2:10" ht="15.75" thickBot="1">
      <c r="B232" s="266" t="s">
        <v>83</v>
      </c>
      <c r="C232" s="267"/>
      <c r="D232" s="267"/>
      <c r="E232" s="267"/>
      <c r="F232" s="267"/>
      <c r="G232" s="267"/>
      <c r="H232" s="267"/>
      <c r="I232" s="267"/>
      <c r="J232" s="268"/>
    </row>
    <row r="233" spans="2:10" ht="30" thickBot="1" thickTop="1">
      <c r="B233" s="36" t="s">
        <v>24</v>
      </c>
      <c r="C233" s="39" t="s">
        <v>2</v>
      </c>
      <c r="D233" s="39" t="s">
        <v>3</v>
      </c>
      <c r="E233" s="39" t="s">
        <v>4</v>
      </c>
      <c r="F233" s="39" t="s">
        <v>5</v>
      </c>
      <c r="G233" s="39" t="s">
        <v>21</v>
      </c>
      <c r="H233" s="39" t="s">
        <v>121</v>
      </c>
      <c r="I233" s="244" t="s">
        <v>122</v>
      </c>
      <c r="J233" s="38" t="s">
        <v>6</v>
      </c>
    </row>
    <row r="234" spans="2:10" ht="14.25">
      <c r="B234" s="182" t="s">
        <v>25</v>
      </c>
      <c r="C234" s="99">
        <v>23442.22</v>
      </c>
      <c r="D234" s="99">
        <v>30629.56</v>
      </c>
      <c r="E234" s="99">
        <v>894457.54</v>
      </c>
      <c r="F234" s="99">
        <v>514510.46</v>
      </c>
      <c r="G234" s="99">
        <v>46049.07</v>
      </c>
      <c r="H234" s="259" t="s">
        <v>118</v>
      </c>
      <c r="I234" s="99">
        <v>82767.98000000001</v>
      </c>
      <c r="J234" s="81">
        <f>SUM(C234:I234)</f>
        <v>1591856.83</v>
      </c>
    </row>
    <row r="235" spans="2:10" ht="14.25">
      <c r="B235" s="182" t="s">
        <v>26</v>
      </c>
      <c r="C235" s="100">
        <v>42067.6</v>
      </c>
      <c r="D235" s="100">
        <v>70295.43</v>
      </c>
      <c r="E235" s="100">
        <v>1215907.39</v>
      </c>
      <c r="F235" s="100">
        <v>763431.97</v>
      </c>
      <c r="G235" s="100">
        <v>61324.64</v>
      </c>
      <c r="H235" s="259" t="s">
        <v>118</v>
      </c>
      <c r="I235" s="100">
        <v>154926.75</v>
      </c>
      <c r="J235" s="81">
        <f>SUM(C235:I235)</f>
        <v>2307953.78</v>
      </c>
    </row>
    <row r="236" spans="2:10" ht="14.25">
      <c r="B236" s="182" t="s">
        <v>27</v>
      </c>
      <c r="C236" s="100">
        <v>69091.28</v>
      </c>
      <c r="D236" s="100">
        <v>130302.36</v>
      </c>
      <c r="E236" s="100">
        <v>1569192.05</v>
      </c>
      <c r="F236" s="100">
        <v>1153800.05</v>
      </c>
      <c r="G236" s="100">
        <v>106518.31</v>
      </c>
      <c r="H236" s="259" t="s">
        <v>118</v>
      </c>
      <c r="I236" s="100">
        <v>264492.98</v>
      </c>
      <c r="J236" s="81">
        <f>SUM(C236:I236)</f>
        <v>3293397.0300000003</v>
      </c>
    </row>
    <row r="237" spans="2:10" ht="15" thickBot="1">
      <c r="B237" s="182" t="s">
        <v>28</v>
      </c>
      <c r="C237" s="98">
        <v>30975.86</v>
      </c>
      <c r="D237" s="98">
        <v>34828.94</v>
      </c>
      <c r="E237" s="98">
        <v>1043018.45</v>
      </c>
      <c r="F237" s="98">
        <v>622665.74</v>
      </c>
      <c r="G237" s="98">
        <v>54454.51</v>
      </c>
      <c r="H237" s="259" t="s">
        <v>118</v>
      </c>
      <c r="I237" s="98">
        <v>110384.93</v>
      </c>
      <c r="J237" s="81">
        <f>SUM(C237:I237)</f>
        <v>1896328.43</v>
      </c>
    </row>
    <row r="238" spans="2:10" ht="15" thickBot="1">
      <c r="B238" s="183" t="s">
        <v>73</v>
      </c>
      <c r="C238" s="63">
        <f>SUM(C234:C237)</f>
        <v>165576.96000000002</v>
      </c>
      <c r="D238" s="63">
        <f aca="true" t="shared" si="5" ref="D238:I238">SUM(D234:D237)</f>
        <v>266056.29</v>
      </c>
      <c r="E238" s="63">
        <f t="shared" si="5"/>
        <v>4722575.43</v>
      </c>
      <c r="F238" s="63">
        <f t="shared" si="5"/>
        <v>3054408.2199999997</v>
      </c>
      <c r="G238" s="63">
        <f t="shared" si="5"/>
        <v>268346.52999999997</v>
      </c>
      <c r="H238" s="63" t="s">
        <v>118</v>
      </c>
      <c r="I238" s="63">
        <f t="shared" si="5"/>
        <v>612572.6399999999</v>
      </c>
      <c r="J238" s="77">
        <f>SUM(J234:J237)</f>
        <v>9089536.07</v>
      </c>
    </row>
    <row r="239" spans="2:10" ht="14.25">
      <c r="B239" s="61"/>
      <c r="C239" s="64"/>
      <c r="D239" s="64"/>
      <c r="E239" s="64"/>
      <c r="F239" s="80"/>
      <c r="G239" s="64"/>
      <c r="H239" s="64"/>
      <c r="I239" s="64"/>
      <c r="J239" s="78"/>
    </row>
    <row r="240" spans="2:10" ht="14.25">
      <c r="B240" s="182" t="s">
        <v>30</v>
      </c>
      <c r="C240" s="100">
        <v>24131.21</v>
      </c>
      <c r="D240" s="100">
        <v>34536.86</v>
      </c>
      <c r="E240" s="100">
        <v>999269.09</v>
      </c>
      <c r="F240" s="100">
        <v>579308.21</v>
      </c>
      <c r="G240" s="100">
        <v>110983.75</v>
      </c>
      <c r="H240" s="259" t="s">
        <v>118</v>
      </c>
      <c r="I240" s="100">
        <v>117045.31</v>
      </c>
      <c r="J240" s="81">
        <f>SUM(C240:I240)</f>
        <v>1865274.43</v>
      </c>
    </row>
    <row r="241" spans="2:10" ht="14.25">
      <c r="B241" s="182" t="s">
        <v>31</v>
      </c>
      <c r="C241" s="100">
        <v>47301.7</v>
      </c>
      <c r="D241" s="100">
        <v>95785.19</v>
      </c>
      <c r="E241" s="100">
        <v>1287775.68</v>
      </c>
      <c r="F241" s="100">
        <v>877838.4</v>
      </c>
      <c r="G241" s="100">
        <v>162611.35</v>
      </c>
      <c r="H241" s="259" t="s">
        <v>118</v>
      </c>
      <c r="I241" s="100">
        <v>198626.87</v>
      </c>
      <c r="J241" s="81">
        <f>SUM(C241:I241)</f>
        <v>2669939.19</v>
      </c>
    </row>
    <row r="242" spans="2:10" ht="14.25">
      <c r="B242" s="182" t="s">
        <v>32</v>
      </c>
      <c r="C242" s="100">
        <v>80083.01</v>
      </c>
      <c r="D242" s="100">
        <v>161413.37</v>
      </c>
      <c r="E242" s="100">
        <v>1744951.12</v>
      </c>
      <c r="F242" s="100">
        <v>1270028.8</v>
      </c>
      <c r="G242" s="100">
        <v>380898.8</v>
      </c>
      <c r="H242" s="259" t="s">
        <v>118</v>
      </c>
      <c r="I242" s="100">
        <v>355370.62</v>
      </c>
      <c r="J242" s="81">
        <f>SUM(C242:I242)</f>
        <v>3992745.7199999997</v>
      </c>
    </row>
    <row r="243" spans="2:10" ht="15" thickBot="1">
      <c r="B243" s="182" t="s">
        <v>33</v>
      </c>
      <c r="C243" s="98">
        <v>34414.96</v>
      </c>
      <c r="D243" s="98">
        <v>43719.99</v>
      </c>
      <c r="E243" s="98">
        <v>1148703.61</v>
      </c>
      <c r="F243" s="98">
        <v>690363.95</v>
      </c>
      <c r="G243" s="98">
        <v>143438.32</v>
      </c>
      <c r="H243" s="259" t="s">
        <v>118</v>
      </c>
      <c r="I243" s="98">
        <v>142447.88</v>
      </c>
      <c r="J243" s="81">
        <f>SUM(C243:I243)</f>
        <v>2203088.71</v>
      </c>
    </row>
    <row r="244" spans="2:10" ht="15" thickBot="1">
      <c r="B244" s="183" t="s">
        <v>74</v>
      </c>
      <c r="C244" s="63">
        <f>SUM(C240:C243)</f>
        <v>185930.87999999998</v>
      </c>
      <c r="D244" s="63">
        <f aca="true" t="shared" si="6" ref="D244:I244">SUM(D240:D243)</f>
        <v>335455.41</v>
      </c>
      <c r="E244" s="63">
        <f t="shared" si="6"/>
        <v>5180699.5</v>
      </c>
      <c r="F244" s="63">
        <f t="shared" si="6"/>
        <v>3417539.3600000003</v>
      </c>
      <c r="G244" s="63">
        <f t="shared" si="6"/>
        <v>797932.22</v>
      </c>
      <c r="H244" s="63" t="s">
        <v>118</v>
      </c>
      <c r="I244" s="63">
        <f t="shared" si="6"/>
        <v>813490.68</v>
      </c>
      <c r="J244" s="77">
        <f>SUM(J240:J243)</f>
        <v>10731048.05</v>
      </c>
    </row>
    <row r="245" spans="2:10" ht="14.25">
      <c r="B245" s="61"/>
      <c r="C245" s="64"/>
      <c r="D245" s="64"/>
      <c r="E245" s="64"/>
      <c r="F245" s="80"/>
      <c r="G245" s="64"/>
      <c r="H245" s="64"/>
      <c r="I245" s="64"/>
      <c r="J245" s="78"/>
    </row>
    <row r="246" spans="2:10" ht="14.25">
      <c r="B246" s="182" t="s">
        <v>35</v>
      </c>
      <c r="C246" s="100">
        <v>27559.44</v>
      </c>
      <c r="D246" s="100">
        <v>35689.08</v>
      </c>
      <c r="E246" s="100">
        <v>1080028.87</v>
      </c>
      <c r="F246" s="100">
        <v>632752.37</v>
      </c>
      <c r="G246" s="100">
        <v>132190.3</v>
      </c>
      <c r="H246" s="259" t="s">
        <v>118</v>
      </c>
      <c r="I246" s="100">
        <v>131504.19</v>
      </c>
      <c r="J246" s="81">
        <f>SUM(C246:I246)</f>
        <v>2039724.2500000002</v>
      </c>
    </row>
    <row r="247" spans="2:10" ht="14.25">
      <c r="B247" s="182" t="s">
        <v>36</v>
      </c>
      <c r="C247" s="100">
        <v>52786.73</v>
      </c>
      <c r="D247" s="100">
        <v>92225.93</v>
      </c>
      <c r="E247" s="100">
        <v>1450440.16</v>
      </c>
      <c r="F247" s="100">
        <v>932738.06</v>
      </c>
      <c r="G247" s="100">
        <v>188891.64</v>
      </c>
      <c r="H247" s="259" t="s">
        <v>118</v>
      </c>
      <c r="I247" s="100">
        <v>210079.83</v>
      </c>
      <c r="J247" s="81">
        <f>SUM(C247:I247)</f>
        <v>2927162.35</v>
      </c>
    </row>
    <row r="248" spans="2:10" ht="14.25">
      <c r="B248" s="182" t="s">
        <v>37</v>
      </c>
      <c r="C248" s="100">
        <v>88406.98</v>
      </c>
      <c r="D248" s="100">
        <v>175876.14</v>
      </c>
      <c r="E248" s="100">
        <v>1920935.35</v>
      </c>
      <c r="F248" s="100">
        <v>1377723.3</v>
      </c>
      <c r="G248" s="100">
        <v>430059.14</v>
      </c>
      <c r="H248" s="259" t="s">
        <v>118</v>
      </c>
      <c r="I248" s="100">
        <v>385167.31</v>
      </c>
      <c r="J248" s="81">
        <f>SUM(C248:I248)</f>
        <v>4378168.220000001</v>
      </c>
    </row>
    <row r="249" spans="2:10" ht="15" thickBot="1">
      <c r="B249" s="182" t="s">
        <v>38</v>
      </c>
      <c r="C249" s="98">
        <v>38010.9</v>
      </c>
      <c r="D249" s="98">
        <v>45981.71</v>
      </c>
      <c r="E249" s="98">
        <v>1251918.41</v>
      </c>
      <c r="F249" s="98">
        <v>728297.65</v>
      </c>
      <c r="G249" s="98">
        <v>153561.7</v>
      </c>
      <c r="H249" s="259" t="s">
        <v>118</v>
      </c>
      <c r="I249" s="98">
        <v>143818.56</v>
      </c>
      <c r="J249" s="81">
        <f>SUM(C249:I249)</f>
        <v>2361588.93</v>
      </c>
    </row>
    <row r="250" spans="2:10" ht="15" thickBot="1">
      <c r="B250" s="183" t="s">
        <v>75</v>
      </c>
      <c r="C250" s="63">
        <f>SUM(C246:C249)</f>
        <v>206764.05</v>
      </c>
      <c r="D250" s="63">
        <f aca="true" t="shared" si="7" ref="D250:I250">SUM(D246:D249)</f>
        <v>349772.86000000004</v>
      </c>
      <c r="E250" s="63">
        <f t="shared" si="7"/>
        <v>5703322.790000001</v>
      </c>
      <c r="F250" s="63">
        <f t="shared" si="7"/>
        <v>3671511.3800000004</v>
      </c>
      <c r="G250" s="63">
        <f t="shared" si="7"/>
        <v>904702.78</v>
      </c>
      <c r="H250" s="63" t="s">
        <v>118</v>
      </c>
      <c r="I250" s="63">
        <f t="shared" si="7"/>
        <v>870569.8900000001</v>
      </c>
      <c r="J250" s="77">
        <f>SUM(J246:J249)</f>
        <v>11706643.75</v>
      </c>
    </row>
    <row r="251" spans="2:10" ht="14.25">
      <c r="B251" s="61"/>
      <c r="C251" s="64"/>
      <c r="D251" s="64"/>
      <c r="E251" s="64"/>
      <c r="F251" s="80"/>
      <c r="G251" s="64"/>
      <c r="H251" s="64"/>
      <c r="I251" s="64"/>
      <c r="J251" s="78"/>
    </row>
    <row r="252" spans="2:10" ht="14.25">
      <c r="B252" s="182" t="s">
        <v>40</v>
      </c>
      <c r="C252" s="100">
        <v>29327.7</v>
      </c>
      <c r="D252" s="100">
        <v>36484</v>
      </c>
      <c r="E252" s="100">
        <v>1179768.19</v>
      </c>
      <c r="F252" s="100">
        <v>632392.54</v>
      </c>
      <c r="G252" s="100">
        <v>155262.26</v>
      </c>
      <c r="H252" s="259" t="s">
        <v>118</v>
      </c>
      <c r="I252" s="100">
        <v>126862.37999999999</v>
      </c>
      <c r="J252" s="81">
        <f>SUM(C252:I252)</f>
        <v>2160097.07</v>
      </c>
    </row>
    <row r="253" spans="2:10" ht="14.25">
      <c r="B253" s="182" t="s">
        <v>41</v>
      </c>
      <c r="C253" s="100">
        <v>58778.83</v>
      </c>
      <c r="D253" s="100">
        <v>85672.17</v>
      </c>
      <c r="E253" s="100">
        <v>1574168.52</v>
      </c>
      <c r="F253" s="100">
        <v>905854.64</v>
      </c>
      <c r="G253" s="100">
        <v>211835.86</v>
      </c>
      <c r="H253" s="259" t="s">
        <v>118</v>
      </c>
      <c r="I253" s="100">
        <v>202775.94</v>
      </c>
      <c r="J253" s="81">
        <f>SUM(C253:I253)</f>
        <v>3039085.96</v>
      </c>
    </row>
    <row r="254" spans="2:10" ht="14.25">
      <c r="B254" s="182" t="s">
        <v>42</v>
      </c>
      <c r="C254" s="100">
        <v>94451.07</v>
      </c>
      <c r="D254" s="100">
        <v>165805.96</v>
      </c>
      <c r="E254" s="100">
        <v>2000582.62</v>
      </c>
      <c r="F254" s="100">
        <v>1301010.85</v>
      </c>
      <c r="G254" s="100">
        <v>488342.38</v>
      </c>
      <c r="H254" s="259" t="s">
        <v>118</v>
      </c>
      <c r="I254" s="100">
        <v>363125.57</v>
      </c>
      <c r="J254" s="81">
        <f>SUM(C254:I254)</f>
        <v>4413318.45</v>
      </c>
    </row>
    <row r="255" spans="2:10" ht="15" thickBot="1">
      <c r="B255" s="182" t="s">
        <v>43</v>
      </c>
      <c r="C255" s="98">
        <v>34573.98</v>
      </c>
      <c r="D255" s="98">
        <v>38429.21</v>
      </c>
      <c r="E255" s="98">
        <v>1180775.85</v>
      </c>
      <c r="F255" s="98">
        <v>611722.62</v>
      </c>
      <c r="G255" s="98">
        <v>144084.17</v>
      </c>
      <c r="H255" s="259" t="s">
        <v>118</v>
      </c>
      <c r="I255" s="98">
        <v>109700.28</v>
      </c>
      <c r="J255" s="81">
        <f>SUM(C255:I255)</f>
        <v>2119286.11</v>
      </c>
    </row>
    <row r="256" spans="2:10" ht="15" thickBot="1">
      <c r="B256" s="183" t="s">
        <v>76</v>
      </c>
      <c r="C256" s="63">
        <f>SUM(C252:C255)</f>
        <v>217131.58000000002</v>
      </c>
      <c r="D256" s="63">
        <f aca="true" t="shared" si="8" ref="D256:I256">SUM(D252:D255)</f>
        <v>326391.34</v>
      </c>
      <c r="E256" s="63">
        <f t="shared" si="8"/>
        <v>5935295.18</v>
      </c>
      <c r="F256" s="63">
        <f t="shared" si="8"/>
        <v>3450980.6500000004</v>
      </c>
      <c r="G256" s="63">
        <f t="shared" si="8"/>
        <v>999524.67</v>
      </c>
      <c r="H256" s="63" t="s">
        <v>118</v>
      </c>
      <c r="I256" s="63">
        <f t="shared" si="8"/>
        <v>802464.17</v>
      </c>
      <c r="J256" s="77">
        <f>SUM(J252:J255)</f>
        <v>11731787.59</v>
      </c>
    </row>
    <row r="257" spans="2:10" ht="14.25">
      <c r="B257" s="61"/>
      <c r="C257" s="64"/>
      <c r="D257" s="64"/>
      <c r="E257" s="64"/>
      <c r="F257" s="80"/>
      <c r="G257" s="64"/>
      <c r="H257" s="64"/>
      <c r="I257" s="64"/>
      <c r="J257" s="78"/>
    </row>
    <row r="258" spans="2:10" ht="14.25">
      <c r="B258" s="182" t="s">
        <v>46</v>
      </c>
      <c r="C258" s="100">
        <v>19035.8</v>
      </c>
      <c r="D258" s="100">
        <v>36396.75</v>
      </c>
      <c r="E258" s="100">
        <v>1022173.27</v>
      </c>
      <c r="F258" s="100">
        <v>534057.75</v>
      </c>
      <c r="G258" s="100">
        <v>134631.53</v>
      </c>
      <c r="H258" s="259" t="s">
        <v>118</v>
      </c>
      <c r="I258" s="100">
        <v>100088.04000000001</v>
      </c>
      <c r="J258" s="81">
        <f>SUM(C258:I258)</f>
        <v>1846383.1400000001</v>
      </c>
    </row>
    <row r="259" spans="2:10" ht="14.25">
      <c r="B259" s="182" t="s">
        <v>47</v>
      </c>
      <c r="C259" s="100">
        <v>50855.43</v>
      </c>
      <c r="D259" s="100">
        <v>97173.62</v>
      </c>
      <c r="E259" s="100">
        <v>1333472.13</v>
      </c>
      <c r="F259" s="100">
        <v>790656.7</v>
      </c>
      <c r="G259" s="100">
        <v>200415.64</v>
      </c>
      <c r="H259" s="259" t="s">
        <v>118</v>
      </c>
      <c r="I259" s="100">
        <v>168357</v>
      </c>
      <c r="J259" s="81">
        <f>SUM(C259:I259)</f>
        <v>2640930.52</v>
      </c>
    </row>
    <row r="260" spans="2:10" ht="14.25">
      <c r="B260" s="182" t="s">
        <v>48</v>
      </c>
      <c r="C260" s="100">
        <v>86356.62</v>
      </c>
      <c r="D260" s="100">
        <v>170751.41</v>
      </c>
      <c r="E260" s="100">
        <v>1767574.92</v>
      </c>
      <c r="F260" s="100">
        <v>1186875.48</v>
      </c>
      <c r="G260" s="100">
        <v>481300.07</v>
      </c>
      <c r="H260" s="259" t="s">
        <v>118</v>
      </c>
      <c r="I260" s="100">
        <v>317186.95</v>
      </c>
      <c r="J260" s="81">
        <f>SUM(C260:I260)</f>
        <v>4010045.4499999997</v>
      </c>
    </row>
    <row r="261" spans="2:10" ht="15" thickBot="1">
      <c r="B261" s="182" t="s">
        <v>49</v>
      </c>
      <c r="C261" s="98">
        <v>34959.23</v>
      </c>
      <c r="D261" s="98">
        <v>28701.83</v>
      </c>
      <c r="E261" s="98">
        <v>1139344.78</v>
      </c>
      <c r="F261" s="98">
        <v>578163.49</v>
      </c>
      <c r="G261" s="98">
        <v>147607.25</v>
      </c>
      <c r="H261" s="259" t="s">
        <v>118</v>
      </c>
      <c r="I261" s="98">
        <v>108253.16</v>
      </c>
      <c r="J261" s="81">
        <f>SUM(C261:I261)</f>
        <v>2037029.74</v>
      </c>
    </row>
    <row r="262" spans="2:10" ht="15" thickBot="1">
      <c r="B262" s="183" t="s">
        <v>78</v>
      </c>
      <c r="C262" s="63">
        <f>SUM(C258:C261)</f>
        <v>191207.08</v>
      </c>
      <c r="D262" s="63">
        <f aca="true" t="shared" si="9" ref="D262:I262">SUM(D258:D261)</f>
        <v>333023.61000000004</v>
      </c>
      <c r="E262" s="63">
        <f t="shared" si="9"/>
        <v>5262565.1</v>
      </c>
      <c r="F262" s="63">
        <f t="shared" si="9"/>
        <v>3089753.42</v>
      </c>
      <c r="G262" s="63">
        <f t="shared" si="9"/>
        <v>963954.49</v>
      </c>
      <c r="H262" s="63" t="s">
        <v>118</v>
      </c>
      <c r="I262" s="63">
        <f t="shared" si="9"/>
        <v>693885.15</v>
      </c>
      <c r="J262" s="77">
        <f>SUM(J258:J261)</f>
        <v>10534388.85</v>
      </c>
    </row>
    <row r="263" spans="2:10" ht="18.75" customHeight="1">
      <c r="B263" s="265" t="s">
        <v>115</v>
      </c>
      <c r="C263" s="265"/>
      <c r="D263" s="265"/>
      <c r="E263" s="265"/>
      <c r="F263" s="265"/>
      <c r="G263" s="265"/>
      <c r="H263" s="265"/>
      <c r="I263" s="265"/>
      <c r="J263" s="265"/>
    </row>
    <row r="264" spans="2:10" ht="51.75" customHeight="1">
      <c r="B264" s="263" t="s">
        <v>129</v>
      </c>
      <c r="C264" s="263"/>
      <c r="D264" s="263"/>
      <c r="E264" s="263"/>
      <c r="F264" s="263"/>
      <c r="G264" s="263"/>
      <c r="H264" s="263"/>
      <c r="I264" s="263"/>
      <c r="J264" s="263"/>
    </row>
    <row r="265" spans="2:10" ht="14.25">
      <c r="B265" s="54"/>
      <c r="C265" s="54"/>
      <c r="D265" s="54"/>
      <c r="E265" s="54"/>
      <c r="F265" s="54"/>
      <c r="G265" s="54"/>
      <c r="H265" s="54"/>
      <c r="I265" s="54"/>
      <c r="J265" s="54"/>
    </row>
    <row r="266" spans="2:10" ht="14.25">
      <c r="B266" s="58" t="s">
        <v>17</v>
      </c>
      <c r="C266" s="54"/>
      <c r="D266" s="54"/>
      <c r="E266" s="54"/>
      <c r="F266" s="54"/>
      <c r="G266" s="54"/>
      <c r="H266" s="54"/>
      <c r="I266" s="54"/>
      <c r="J266" s="54"/>
    </row>
    <row r="267" spans="2:10" ht="14.25">
      <c r="B267" s="58" t="s">
        <v>117</v>
      </c>
      <c r="C267" s="54"/>
      <c r="D267" s="54"/>
      <c r="E267" s="54"/>
      <c r="F267" s="54"/>
      <c r="G267" s="54"/>
      <c r="H267" s="54"/>
      <c r="I267" s="54"/>
      <c r="J267" s="54"/>
    </row>
    <row r="268" spans="2:10" ht="14.25">
      <c r="B268" s="33"/>
      <c r="C268" s="31"/>
      <c r="D268" s="31"/>
      <c r="E268" s="31"/>
      <c r="F268" s="31"/>
      <c r="G268" s="31"/>
      <c r="H268" s="31"/>
      <c r="I268" s="31"/>
      <c r="J268" s="31"/>
    </row>
    <row r="269" spans="2:10" ht="15.75" thickBot="1">
      <c r="B269" s="42" t="s">
        <v>84</v>
      </c>
      <c r="C269" s="43"/>
      <c r="D269" s="43"/>
      <c r="E269" s="43"/>
      <c r="F269" s="43"/>
      <c r="G269" s="43"/>
      <c r="H269" s="43"/>
      <c r="I269" s="43"/>
      <c r="J269" s="44"/>
    </row>
    <row r="270" spans="2:10" ht="30" thickBot="1" thickTop="1">
      <c r="B270" s="36" t="s">
        <v>24</v>
      </c>
      <c r="C270" s="9" t="s">
        <v>2</v>
      </c>
      <c r="D270" s="9" t="s">
        <v>3</v>
      </c>
      <c r="E270" s="9" t="s">
        <v>4</v>
      </c>
      <c r="F270" s="9" t="s">
        <v>5</v>
      </c>
      <c r="G270" s="9" t="s">
        <v>21</v>
      </c>
      <c r="H270" s="39" t="s">
        <v>121</v>
      </c>
      <c r="I270" s="244" t="s">
        <v>122</v>
      </c>
      <c r="J270" s="38" t="s">
        <v>6</v>
      </c>
    </row>
    <row r="271" spans="2:10" ht="14.25">
      <c r="B271" s="182" t="s">
        <v>51</v>
      </c>
      <c r="C271" s="99">
        <v>24274.9</v>
      </c>
      <c r="D271" s="99">
        <v>41527.17</v>
      </c>
      <c r="E271" s="99">
        <v>1103997.73</v>
      </c>
      <c r="F271" s="99">
        <v>541221.11</v>
      </c>
      <c r="G271" s="99">
        <v>153709.56</v>
      </c>
      <c r="H271" s="259" t="s">
        <v>118</v>
      </c>
      <c r="I271" s="99">
        <v>73996.55</v>
      </c>
      <c r="J271" s="81">
        <f>SUM(C271:I271)</f>
        <v>1938727.0200000003</v>
      </c>
    </row>
    <row r="272" spans="2:10" ht="14.25">
      <c r="B272" s="182" t="s">
        <v>52</v>
      </c>
      <c r="C272" s="100">
        <v>52431.82</v>
      </c>
      <c r="D272" s="100">
        <v>93593.52</v>
      </c>
      <c r="E272" s="100">
        <v>1466375.7</v>
      </c>
      <c r="F272" s="100">
        <v>811979.17</v>
      </c>
      <c r="G272" s="100">
        <v>212861.26</v>
      </c>
      <c r="H272" s="259" t="s">
        <v>118</v>
      </c>
      <c r="I272" s="100">
        <v>135098.51</v>
      </c>
      <c r="J272" s="81">
        <f>SUM(C272:I272)</f>
        <v>2772339.9799999995</v>
      </c>
    </row>
    <row r="273" spans="2:10" ht="14.25">
      <c r="B273" s="182" t="s">
        <v>53</v>
      </c>
      <c r="C273" s="100">
        <v>87859.71</v>
      </c>
      <c r="D273" s="100">
        <v>213365.85</v>
      </c>
      <c r="E273" s="100">
        <v>1927276.65</v>
      </c>
      <c r="F273" s="100">
        <v>1243268.28</v>
      </c>
      <c r="G273" s="100">
        <v>512715.53</v>
      </c>
      <c r="H273" s="259" t="s">
        <v>118</v>
      </c>
      <c r="I273" s="100">
        <v>287745.48</v>
      </c>
      <c r="J273" s="81">
        <f>SUM(C273:I273)</f>
        <v>4272231.5</v>
      </c>
    </row>
    <row r="274" spans="2:10" ht="15" thickBot="1">
      <c r="B274" s="182" t="s">
        <v>54</v>
      </c>
      <c r="C274" s="98">
        <v>36102.31</v>
      </c>
      <c r="D274" s="98">
        <v>38823.48</v>
      </c>
      <c r="E274" s="98">
        <v>1245159.92</v>
      </c>
      <c r="F274" s="98">
        <v>608921.43</v>
      </c>
      <c r="G274" s="98">
        <v>169046.59</v>
      </c>
      <c r="H274" s="259" t="s">
        <v>118</v>
      </c>
      <c r="I274" s="98">
        <v>85107.40000000001</v>
      </c>
      <c r="J274" s="81">
        <f>SUM(C274:I274)</f>
        <v>2183161.13</v>
      </c>
    </row>
    <row r="275" spans="2:10" ht="15" thickBot="1">
      <c r="B275" s="183" t="s">
        <v>79</v>
      </c>
      <c r="C275" s="63">
        <f>SUM(C271:C274)</f>
        <v>200668.74</v>
      </c>
      <c r="D275" s="63">
        <f aca="true" t="shared" si="10" ref="D275:I275">SUM(D271:D274)</f>
        <v>387310.02</v>
      </c>
      <c r="E275" s="63">
        <f t="shared" si="10"/>
        <v>5742810</v>
      </c>
      <c r="F275" s="63">
        <f t="shared" si="10"/>
        <v>3205389.99</v>
      </c>
      <c r="G275" s="63">
        <f t="shared" si="10"/>
        <v>1048332.9400000001</v>
      </c>
      <c r="H275" s="63" t="s">
        <v>118</v>
      </c>
      <c r="I275" s="63">
        <f t="shared" si="10"/>
        <v>581947.94</v>
      </c>
      <c r="J275" s="77">
        <f>SUM(J271:J274)</f>
        <v>11166459.629999999</v>
      </c>
    </row>
    <row r="276" spans="2:10" ht="14.25">
      <c r="B276" s="61"/>
      <c r="C276" s="64"/>
      <c r="D276" s="64"/>
      <c r="E276" s="64"/>
      <c r="F276" s="80"/>
      <c r="G276" s="64"/>
      <c r="H276" s="64"/>
      <c r="I276" s="64"/>
      <c r="J276" s="78"/>
    </row>
    <row r="277" spans="2:10" ht="14.25">
      <c r="B277" s="182" t="s">
        <v>56</v>
      </c>
      <c r="C277" s="100">
        <v>24425.15</v>
      </c>
      <c r="D277" s="100">
        <v>25973.43</v>
      </c>
      <c r="E277" s="100">
        <v>1158221.69</v>
      </c>
      <c r="F277" s="100">
        <v>543448.86</v>
      </c>
      <c r="G277" s="100">
        <v>160395.75</v>
      </c>
      <c r="H277" s="259" t="s">
        <v>118</v>
      </c>
      <c r="I277" s="100">
        <v>73425.93000000001</v>
      </c>
      <c r="J277" s="81">
        <f>SUM(C277:I277)</f>
        <v>1985890.8099999998</v>
      </c>
    </row>
    <row r="278" spans="2:10" ht="14.25">
      <c r="B278" s="182" t="s">
        <v>57</v>
      </c>
      <c r="C278" s="100">
        <v>52833.71</v>
      </c>
      <c r="D278" s="100">
        <v>93088.6</v>
      </c>
      <c r="E278" s="100">
        <v>1625901.01</v>
      </c>
      <c r="F278" s="100">
        <v>832122.08</v>
      </c>
      <c r="G278" s="100">
        <v>229240.27</v>
      </c>
      <c r="H278" s="259" t="s">
        <v>118</v>
      </c>
      <c r="I278" s="100">
        <v>136721.15</v>
      </c>
      <c r="J278" s="81">
        <f>SUM(C278:I278)</f>
        <v>2969906.82</v>
      </c>
    </row>
    <row r="279" spans="2:10" ht="14.25">
      <c r="B279" s="182" t="s">
        <v>58</v>
      </c>
      <c r="C279" s="100">
        <v>89986.6</v>
      </c>
      <c r="D279" s="100">
        <v>203709.14</v>
      </c>
      <c r="E279" s="100">
        <v>2135340.89</v>
      </c>
      <c r="F279" s="100">
        <v>1281642.38</v>
      </c>
      <c r="G279" s="100">
        <v>564459.21</v>
      </c>
      <c r="H279" s="259" t="s">
        <v>118</v>
      </c>
      <c r="I279" s="100">
        <v>300828.59</v>
      </c>
      <c r="J279" s="81">
        <f>SUM(C279:I279)</f>
        <v>4575966.81</v>
      </c>
    </row>
    <row r="280" spans="2:10" ht="15" thickBot="1">
      <c r="B280" s="182" t="s">
        <v>59</v>
      </c>
      <c r="C280" s="98">
        <v>33613.66</v>
      </c>
      <c r="D280" s="98">
        <v>38666.59</v>
      </c>
      <c r="E280" s="98">
        <v>1317744.34</v>
      </c>
      <c r="F280" s="98">
        <v>619926.52</v>
      </c>
      <c r="G280" s="98">
        <v>177530.84</v>
      </c>
      <c r="H280" s="259" t="s">
        <v>118</v>
      </c>
      <c r="I280" s="98">
        <v>96531.4</v>
      </c>
      <c r="J280" s="81">
        <f>SUM(C280:I280)</f>
        <v>2284013.35</v>
      </c>
    </row>
    <row r="281" spans="2:10" ht="15" thickBot="1">
      <c r="B281" s="183" t="s">
        <v>80</v>
      </c>
      <c r="C281" s="63">
        <f>SUM(C277:C280)</f>
        <v>200859.12000000002</v>
      </c>
      <c r="D281" s="63">
        <f aca="true" t="shared" si="11" ref="D281:I281">SUM(D277:D280)</f>
        <v>361437.76</v>
      </c>
      <c r="E281" s="63">
        <f t="shared" si="11"/>
        <v>6237207.93</v>
      </c>
      <c r="F281" s="63">
        <f t="shared" si="11"/>
        <v>3277139.84</v>
      </c>
      <c r="G281" s="63">
        <f t="shared" si="11"/>
        <v>1131626.07</v>
      </c>
      <c r="H281" s="63" t="s">
        <v>118</v>
      </c>
      <c r="I281" s="63">
        <f t="shared" si="11"/>
        <v>607507.0700000001</v>
      </c>
      <c r="J281" s="77">
        <f>SUM(J277:J280)</f>
        <v>11815777.79</v>
      </c>
    </row>
    <row r="282" spans="2:10" ht="14.25">
      <c r="B282" s="61"/>
      <c r="C282" s="64"/>
      <c r="D282" s="64"/>
      <c r="E282" s="64"/>
      <c r="F282" s="80"/>
      <c r="G282" s="64"/>
      <c r="H282" s="64"/>
      <c r="I282" s="64"/>
      <c r="J282" s="78"/>
    </row>
    <row r="283" spans="2:10" ht="14.25">
      <c r="B283" s="182" t="s">
        <v>61</v>
      </c>
      <c r="C283" s="100">
        <v>30647.76</v>
      </c>
      <c r="D283" s="100">
        <v>27242.22</v>
      </c>
      <c r="E283" s="100">
        <v>1261110.63</v>
      </c>
      <c r="F283" s="100">
        <v>557471.97</v>
      </c>
      <c r="G283" s="100">
        <v>173715.66</v>
      </c>
      <c r="H283" s="259" t="s">
        <v>118</v>
      </c>
      <c r="I283" s="100">
        <v>78283.43000000001</v>
      </c>
      <c r="J283" s="81">
        <f>SUM(C283:I283)</f>
        <v>2128471.67</v>
      </c>
    </row>
    <row r="284" spans="2:10" ht="14.25">
      <c r="B284" s="182" t="s">
        <v>62</v>
      </c>
      <c r="C284" s="100">
        <v>63453.28</v>
      </c>
      <c r="D284" s="100">
        <v>98637.52</v>
      </c>
      <c r="E284" s="100">
        <v>1759897.17</v>
      </c>
      <c r="F284" s="100">
        <v>865676.1</v>
      </c>
      <c r="G284" s="100">
        <v>266391.92</v>
      </c>
      <c r="H284" s="259" t="s">
        <v>118</v>
      </c>
      <c r="I284" s="100">
        <v>155991.78999999998</v>
      </c>
      <c r="J284" s="81">
        <f>SUM(C284:I284)</f>
        <v>3210047.78</v>
      </c>
    </row>
    <row r="285" spans="2:10" ht="14.25">
      <c r="B285" s="182" t="s">
        <v>63</v>
      </c>
      <c r="C285" s="100">
        <v>101369.65</v>
      </c>
      <c r="D285" s="100">
        <v>214400.93</v>
      </c>
      <c r="E285" s="100">
        <v>2296101.25</v>
      </c>
      <c r="F285" s="100">
        <v>1306609.76</v>
      </c>
      <c r="G285" s="100">
        <v>633714.7</v>
      </c>
      <c r="H285" s="259" t="s">
        <v>118</v>
      </c>
      <c r="I285" s="100">
        <v>324784.65</v>
      </c>
      <c r="J285" s="81">
        <f>SUM(C285:I285)</f>
        <v>4876980.94</v>
      </c>
    </row>
    <row r="286" spans="2:10" ht="15" thickBot="1">
      <c r="B286" s="182" t="s">
        <v>64</v>
      </c>
      <c r="C286" s="98">
        <v>41816.35</v>
      </c>
      <c r="D286" s="98">
        <v>40134.64</v>
      </c>
      <c r="E286" s="98">
        <v>1445455.26</v>
      </c>
      <c r="F286" s="98">
        <v>633897.57</v>
      </c>
      <c r="G286" s="98">
        <v>200396.56</v>
      </c>
      <c r="H286" s="259" t="s">
        <v>118</v>
      </c>
      <c r="I286" s="98">
        <v>94026.54000000001</v>
      </c>
      <c r="J286" s="81">
        <f>SUM(C286:I286)</f>
        <v>2455726.92</v>
      </c>
    </row>
    <row r="287" spans="2:10" ht="15" thickBot="1">
      <c r="B287" s="183" t="s">
        <v>81</v>
      </c>
      <c r="C287" s="63">
        <f>SUM(C283:C286)</f>
        <v>237287.04</v>
      </c>
      <c r="D287" s="63">
        <f aca="true" t="shared" si="12" ref="D287:I287">SUM(D283:D286)</f>
        <v>380415.31</v>
      </c>
      <c r="E287" s="63">
        <f t="shared" si="12"/>
        <v>6762564.31</v>
      </c>
      <c r="F287" s="63">
        <f t="shared" si="12"/>
        <v>3363655.4</v>
      </c>
      <c r="G287" s="63">
        <f t="shared" si="12"/>
        <v>1274218.8399999999</v>
      </c>
      <c r="H287" s="63" t="s">
        <v>118</v>
      </c>
      <c r="I287" s="63">
        <f t="shared" si="12"/>
        <v>653086.41</v>
      </c>
      <c r="J287" s="77">
        <f>SUM(J283:J286)</f>
        <v>12671227.31</v>
      </c>
    </row>
    <row r="288" spans="2:10" ht="14.25">
      <c r="B288" s="61"/>
      <c r="C288" s="64"/>
      <c r="D288" s="64"/>
      <c r="E288" s="64"/>
      <c r="F288" s="80"/>
      <c r="G288" s="64"/>
      <c r="H288" s="64"/>
      <c r="I288" s="64"/>
      <c r="J288" s="78"/>
    </row>
    <row r="289" spans="2:10" ht="14.25">
      <c r="B289" s="182" t="s">
        <v>66</v>
      </c>
      <c r="C289" s="100">
        <v>32094.54</v>
      </c>
      <c r="D289" s="100">
        <v>33937.47</v>
      </c>
      <c r="E289" s="100">
        <v>1370605.51</v>
      </c>
      <c r="F289" s="100">
        <v>595142.33</v>
      </c>
      <c r="G289" s="100">
        <v>177312.41</v>
      </c>
      <c r="H289" s="259" t="s">
        <v>118</v>
      </c>
      <c r="I289" s="100">
        <v>86839.15000000001</v>
      </c>
      <c r="J289" s="81">
        <f>SUM(C289:I289)</f>
        <v>2295931.41</v>
      </c>
    </row>
    <row r="290" spans="2:10" ht="14.25">
      <c r="B290" s="182" t="s">
        <v>67</v>
      </c>
      <c r="C290" s="100">
        <v>66267.08</v>
      </c>
      <c r="D290" s="100">
        <v>139427.15</v>
      </c>
      <c r="E290" s="100">
        <v>1990368.46</v>
      </c>
      <c r="F290" s="100">
        <v>921619.96</v>
      </c>
      <c r="G290" s="100">
        <v>264986</v>
      </c>
      <c r="H290" s="259" t="s">
        <v>118</v>
      </c>
      <c r="I290" s="100">
        <v>169029.66</v>
      </c>
      <c r="J290" s="81">
        <f>SUM(C290:I290)</f>
        <v>3551698.31</v>
      </c>
    </row>
    <row r="291" spans="2:10" ht="14.25">
      <c r="B291" s="182" t="s">
        <v>68</v>
      </c>
      <c r="C291" s="100">
        <v>109207.67</v>
      </c>
      <c r="D291" s="100">
        <v>215801.51</v>
      </c>
      <c r="E291" s="100">
        <v>2534666.85</v>
      </c>
      <c r="F291" s="100">
        <v>1387445.69</v>
      </c>
      <c r="G291" s="100">
        <v>639657.28</v>
      </c>
      <c r="H291" s="259" t="s">
        <v>118</v>
      </c>
      <c r="I291" s="100">
        <v>343951.67000000004</v>
      </c>
      <c r="J291" s="81">
        <f>SUM(C291:I291)</f>
        <v>5230730.670000001</v>
      </c>
    </row>
    <row r="292" spans="2:10" ht="15" thickBot="1">
      <c r="B292" s="182" t="s">
        <v>69</v>
      </c>
      <c r="C292" s="98">
        <v>45350.4</v>
      </c>
      <c r="D292" s="98">
        <v>42922.28</v>
      </c>
      <c r="E292" s="98">
        <v>1561207.24</v>
      </c>
      <c r="F292" s="98">
        <v>680520.02</v>
      </c>
      <c r="G292" s="98">
        <v>201492.56</v>
      </c>
      <c r="H292" s="95">
        <v>64592.17</v>
      </c>
      <c r="I292" s="98">
        <v>105151.46</v>
      </c>
      <c r="J292" s="81">
        <f>SUM(C292:I292)</f>
        <v>2701236.13</v>
      </c>
    </row>
    <row r="293" spans="2:10" ht="15" thickBot="1">
      <c r="B293" s="183" t="s">
        <v>82</v>
      </c>
      <c r="C293" s="63">
        <f>SUM(C289:C292)</f>
        <v>252919.68999999997</v>
      </c>
      <c r="D293" s="63">
        <f aca="true" t="shared" si="13" ref="D293:I293">SUM(D289:D292)</f>
        <v>432088.41000000003</v>
      </c>
      <c r="E293" s="63">
        <f t="shared" si="13"/>
        <v>7456848.0600000005</v>
      </c>
      <c r="F293" s="63">
        <f t="shared" si="13"/>
        <v>3584728</v>
      </c>
      <c r="G293" s="63">
        <f t="shared" si="13"/>
        <v>1283448.25</v>
      </c>
      <c r="H293" s="63">
        <f t="shared" si="13"/>
        <v>64592.17</v>
      </c>
      <c r="I293" s="63">
        <f t="shared" si="13"/>
        <v>704971.94</v>
      </c>
      <c r="J293" s="77">
        <f>SUM(J289:J292)</f>
        <v>13779596.52</v>
      </c>
    </row>
    <row r="294" spans="2:10" s="8" customFormat="1" ht="14.25">
      <c r="B294" s="27"/>
      <c r="C294" s="64"/>
      <c r="D294" s="64"/>
      <c r="E294" s="64"/>
      <c r="F294" s="80"/>
      <c r="G294" s="64"/>
      <c r="H294" s="64"/>
      <c r="I294" s="64"/>
      <c r="J294" s="78"/>
    </row>
    <row r="295" spans="2:10" s="8" customFormat="1" ht="14.25">
      <c r="B295" s="182" t="s">
        <v>88</v>
      </c>
      <c r="C295" s="100">
        <v>33464.06</v>
      </c>
      <c r="D295" s="100">
        <v>36559.11</v>
      </c>
      <c r="E295" s="100">
        <v>1492371.88</v>
      </c>
      <c r="F295" s="100">
        <v>638608.34</v>
      </c>
      <c r="G295" s="100">
        <v>202774.81</v>
      </c>
      <c r="H295" s="96">
        <v>55969.08</v>
      </c>
      <c r="I295" s="100">
        <v>94444.36</v>
      </c>
      <c r="J295" s="81">
        <f>SUM(C295:I295)</f>
        <v>2554191.6399999997</v>
      </c>
    </row>
    <row r="296" spans="2:10" s="8" customFormat="1" ht="14.25">
      <c r="B296" s="182" t="s">
        <v>89</v>
      </c>
      <c r="C296" s="100">
        <v>67515.83</v>
      </c>
      <c r="D296" s="100">
        <v>117164.46</v>
      </c>
      <c r="E296" s="100">
        <v>2111095.89</v>
      </c>
      <c r="F296" s="100">
        <v>983244.89</v>
      </c>
      <c r="G296" s="100">
        <v>305167.03</v>
      </c>
      <c r="H296" s="96">
        <v>86139.78</v>
      </c>
      <c r="I296" s="100">
        <v>184690.69999999998</v>
      </c>
      <c r="J296" s="81">
        <f>SUM(C296:I296)</f>
        <v>3855018.5800000005</v>
      </c>
    </row>
    <row r="297" spans="2:10" s="8" customFormat="1" ht="14.25">
      <c r="B297" s="182" t="s">
        <v>90</v>
      </c>
      <c r="C297" s="100">
        <v>109827.6</v>
      </c>
      <c r="D297" s="100">
        <v>246206.68</v>
      </c>
      <c r="E297" s="100">
        <v>2888810.86</v>
      </c>
      <c r="F297" s="100">
        <v>1491184.95</v>
      </c>
      <c r="G297" s="100">
        <v>736940.52</v>
      </c>
      <c r="H297" s="96">
        <v>148177.91</v>
      </c>
      <c r="I297" s="100">
        <v>363542.67</v>
      </c>
      <c r="J297" s="81">
        <f>SUM(C297:I297)</f>
        <v>5984691.1899999995</v>
      </c>
    </row>
    <row r="298" spans="2:10" s="8" customFormat="1" ht="15" thickBot="1">
      <c r="B298" s="182" t="s">
        <v>91</v>
      </c>
      <c r="C298" s="98">
        <v>46949.02</v>
      </c>
      <c r="D298" s="98">
        <v>52480.6</v>
      </c>
      <c r="E298" s="98">
        <v>1804140.83</v>
      </c>
      <c r="F298" s="98">
        <v>750290.99</v>
      </c>
      <c r="G298" s="98">
        <v>229461.48</v>
      </c>
      <c r="H298" s="95">
        <v>120291.34</v>
      </c>
      <c r="I298" s="98">
        <v>111411.68</v>
      </c>
      <c r="J298" s="81">
        <f>SUM(C298:I298)</f>
        <v>3115025.9400000004</v>
      </c>
    </row>
    <row r="299" spans="2:10" s="8" customFormat="1" ht="15" thickBot="1">
      <c r="B299" s="183" t="s">
        <v>92</v>
      </c>
      <c r="C299" s="63">
        <f>SUM(C295:C298)</f>
        <v>257756.50999999998</v>
      </c>
      <c r="D299" s="63">
        <f aca="true" t="shared" si="14" ref="D299:I299">SUM(D295:D298)</f>
        <v>452410.85</v>
      </c>
      <c r="E299" s="63">
        <f t="shared" si="14"/>
        <v>8296419.46</v>
      </c>
      <c r="F299" s="63">
        <f t="shared" si="14"/>
        <v>3863329.17</v>
      </c>
      <c r="G299" s="63">
        <f t="shared" si="14"/>
        <v>1474343.84</v>
      </c>
      <c r="H299" s="63">
        <f t="shared" si="14"/>
        <v>410578.11</v>
      </c>
      <c r="I299" s="63">
        <f t="shared" si="14"/>
        <v>754089.4099999999</v>
      </c>
      <c r="J299" s="77">
        <f>SUM(J295:J298)</f>
        <v>15508927.350000001</v>
      </c>
    </row>
    <row r="300" spans="2:10" ht="14.25">
      <c r="B300" s="61"/>
      <c r="C300" s="64"/>
      <c r="D300" s="64"/>
      <c r="E300" s="64"/>
      <c r="F300" s="80"/>
      <c r="G300" s="64"/>
      <c r="H300" s="64"/>
      <c r="I300" s="64"/>
      <c r="J300" s="78"/>
    </row>
    <row r="301" spans="2:10" ht="14.25">
      <c r="B301" s="61" t="s">
        <v>123</v>
      </c>
      <c r="C301" s="100">
        <v>34593.38</v>
      </c>
      <c r="D301" s="100">
        <v>47710.68</v>
      </c>
      <c r="E301" s="100">
        <v>1771677.3</v>
      </c>
      <c r="F301" s="100">
        <v>712868.76</v>
      </c>
      <c r="G301" s="100">
        <v>239993.72</v>
      </c>
      <c r="H301" s="96">
        <v>157903.5</v>
      </c>
      <c r="I301" s="100">
        <v>96061.26000000001</v>
      </c>
      <c r="J301" s="81">
        <f>SUM(C301:I301)</f>
        <v>3060808.6000000006</v>
      </c>
    </row>
    <row r="302" spans="2:10" ht="14.25">
      <c r="B302" s="61" t="s">
        <v>124</v>
      </c>
      <c r="C302" s="100">
        <v>76280.43</v>
      </c>
      <c r="D302" s="100">
        <v>132571.8</v>
      </c>
      <c r="E302" s="100">
        <v>2490428.85</v>
      </c>
      <c r="F302" s="100">
        <v>1081947.13</v>
      </c>
      <c r="G302" s="100">
        <v>360291.58</v>
      </c>
      <c r="H302" s="96">
        <v>205700.74</v>
      </c>
      <c r="I302" s="100">
        <v>189110.6</v>
      </c>
      <c r="J302" s="81">
        <f>SUM(C302:I302)</f>
        <v>4536331.13</v>
      </c>
    </row>
    <row r="303" spans="2:10" ht="14.25">
      <c r="B303" s="61" t="s">
        <v>125</v>
      </c>
      <c r="C303" s="100">
        <v>113874.2</v>
      </c>
      <c r="D303" s="100">
        <v>251860.09</v>
      </c>
      <c r="E303" s="100">
        <v>3229315.98</v>
      </c>
      <c r="F303" s="100">
        <v>1516601.1</v>
      </c>
      <c r="G303" s="100">
        <v>804131.02</v>
      </c>
      <c r="H303" s="96">
        <v>503475.31</v>
      </c>
      <c r="I303" s="100">
        <v>355397.55</v>
      </c>
      <c r="J303" s="81">
        <f>SUM(C303:I303)</f>
        <v>6774655.25</v>
      </c>
    </row>
    <row r="304" spans="2:10" ht="15" thickBot="1">
      <c r="B304" s="61" t="s">
        <v>126</v>
      </c>
      <c r="C304" s="98">
        <v>51595.39</v>
      </c>
      <c r="D304" s="98">
        <v>59815.24</v>
      </c>
      <c r="E304" s="98">
        <v>1912428.23</v>
      </c>
      <c r="F304" s="98">
        <v>728110.47</v>
      </c>
      <c r="G304" s="98">
        <v>264683.23</v>
      </c>
      <c r="H304" s="95">
        <v>286302.04</v>
      </c>
      <c r="I304" s="98">
        <v>123072.75</v>
      </c>
      <c r="J304" s="81">
        <f>SUM(C304:I304)</f>
        <v>3426007.35</v>
      </c>
    </row>
    <row r="305" spans="2:10" ht="15" thickBot="1">
      <c r="B305" s="65" t="s">
        <v>130</v>
      </c>
      <c r="C305" s="63">
        <f>SUM(C301:C304)</f>
        <v>276343.4</v>
      </c>
      <c r="D305" s="63">
        <f aca="true" t="shared" si="15" ref="D305:I305">SUM(D301:D304)</f>
        <v>491957.80999999994</v>
      </c>
      <c r="E305" s="63">
        <f t="shared" si="15"/>
        <v>9403850.360000001</v>
      </c>
      <c r="F305" s="63">
        <f t="shared" si="15"/>
        <v>4039527.46</v>
      </c>
      <c r="G305" s="63">
        <f t="shared" si="15"/>
        <v>1669099.55</v>
      </c>
      <c r="H305" s="63">
        <f t="shared" si="15"/>
        <v>1153381.59</v>
      </c>
      <c r="I305" s="63">
        <f t="shared" si="15"/>
        <v>763642.1599999999</v>
      </c>
      <c r="J305" s="77">
        <f>SUM(J301:J304)</f>
        <v>17797802.330000002</v>
      </c>
    </row>
    <row r="306" spans="2:10" ht="45.75" customHeight="1">
      <c r="B306" s="265" t="s">
        <v>16</v>
      </c>
      <c r="C306" s="265"/>
      <c r="D306" s="265"/>
      <c r="E306" s="265"/>
      <c r="F306" s="265"/>
      <c r="G306" s="265"/>
      <c r="H306" s="265"/>
      <c r="I306" s="265"/>
      <c r="J306" s="265"/>
    </row>
    <row r="307" spans="2:10" ht="57.75" customHeight="1">
      <c r="B307" s="263" t="s">
        <v>129</v>
      </c>
      <c r="C307" s="263"/>
      <c r="D307" s="263"/>
      <c r="E307" s="263"/>
      <c r="F307" s="263"/>
      <c r="G307" s="263"/>
      <c r="H307" s="263"/>
      <c r="I307" s="263"/>
      <c r="J307" s="263"/>
    </row>
    <row r="308" spans="2:10" ht="14.25">
      <c r="B308" s="54"/>
      <c r="C308" s="54"/>
      <c r="D308" s="54"/>
      <c r="E308" s="54"/>
      <c r="F308" s="54"/>
      <c r="G308" s="54"/>
      <c r="H308" s="54"/>
      <c r="I308" s="54"/>
      <c r="J308" s="54"/>
    </row>
    <row r="309" spans="2:10" ht="14.25">
      <c r="B309" s="58" t="s">
        <v>17</v>
      </c>
      <c r="C309" s="54"/>
      <c r="D309" s="54"/>
      <c r="E309" s="54"/>
      <c r="F309" s="54"/>
      <c r="G309" s="54"/>
      <c r="H309" s="54"/>
      <c r="I309" s="54"/>
      <c r="J309" s="54"/>
    </row>
    <row r="310" spans="2:10" ht="14.25">
      <c r="B310" s="58" t="s">
        <v>117</v>
      </c>
      <c r="C310" s="54"/>
      <c r="D310" s="54"/>
      <c r="E310" s="54"/>
      <c r="F310" s="54"/>
      <c r="G310" s="54"/>
      <c r="H310" s="54"/>
      <c r="I310" s="54"/>
      <c r="J310" s="54"/>
    </row>
    <row r="311" spans="2:10" ht="14.25">
      <c r="B311" s="48"/>
      <c r="C311" s="48"/>
      <c r="D311" s="48"/>
      <c r="E311" s="48"/>
      <c r="F311" s="48"/>
      <c r="G311" s="48"/>
      <c r="H311" s="48"/>
      <c r="I311" s="48"/>
      <c r="J311" s="48"/>
    </row>
    <row r="312" spans="2:10" ht="14.25">
      <c r="B312" s="48"/>
      <c r="C312" s="48"/>
      <c r="D312" s="48"/>
      <c r="E312" s="48"/>
      <c r="F312" s="48"/>
      <c r="G312" s="48"/>
      <c r="H312" s="48"/>
      <c r="I312" s="48"/>
      <c r="J312" s="48"/>
    </row>
    <row r="313" spans="2:10" ht="14.25">
      <c r="B313" s="58" t="s">
        <v>85</v>
      </c>
      <c r="C313" s="48"/>
      <c r="D313" s="48"/>
      <c r="E313" s="48"/>
      <c r="F313" s="48"/>
      <c r="G313" s="48"/>
      <c r="H313" s="48"/>
      <c r="I313" s="48"/>
      <c r="J313" s="48"/>
    </row>
    <row r="314" spans="2:10" ht="14.25">
      <c r="B314" s="30"/>
      <c r="C314" s="30"/>
      <c r="D314" s="30"/>
      <c r="E314" s="30"/>
      <c r="F314" s="30"/>
      <c r="G314" s="30"/>
      <c r="H314" s="30"/>
      <c r="I314" s="30"/>
      <c r="J314" s="30"/>
    </row>
    <row r="315" spans="2:10" ht="14.25">
      <c r="B315" s="34" t="s">
        <v>86</v>
      </c>
      <c r="C315" s="30"/>
      <c r="D315" s="30"/>
      <c r="E315" s="30"/>
      <c r="F315" s="30"/>
      <c r="G315" s="30"/>
      <c r="H315" s="30"/>
      <c r="I315" s="30"/>
      <c r="J315" s="30"/>
    </row>
    <row r="316" spans="2:10" ht="14.25">
      <c r="B316" s="34"/>
      <c r="C316" s="30"/>
      <c r="D316" s="30"/>
      <c r="E316" s="30"/>
      <c r="F316" s="30"/>
      <c r="G316" s="30"/>
      <c r="H316" s="30"/>
      <c r="I316" s="30"/>
      <c r="J316" s="30"/>
    </row>
    <row r="317" spans="2:10" ht="14.25">
      <c r="B317" s="35"/>
      <c r="C317" s="30"/>
      <c r="D317" s="30"/>
      <c r="E317" s="30"/>
      <c r="F317" s="30"/>
      <c r="G317" s="30"/>
      <c r="H317" s="30"/>
      <c r="I317" s="30"/>
      <c r="J317" s="30"/>
    </row>
  </sheetData>
  <sheetProtection/>
  <mergeCells count="35">
    <mergeCell ref="A21:B21"/>
    <mergeCell ref="A30:J30"/>
    <mergeCell ref="A22:B22"/>
    <mergeCell ref="A28:B28"/>
    <mergeCell ref="A23:B23"/>
    <mergeCell ref="A24:B24"/>
    <mergeCell ref="A25:B25"/>
    <mergeCell ref="A26:B26"/>
    <mergeCell ref="A27:B27"/>
    <mergeCell ref="A1:J1"/>
    <mergeCell ref="A2:J2"/>
    <mergeCell ref="B225:J225"/>
    <mergeCell ref="B84:H84"/>
    <mergeCell ref="B127:H127"/>
    <mergeCell ref="B83:H83"/>
    <mergeCell ref="B126:H126"/>
    <mergeCell ref="B181:J181"/>
    <mergeCell ref="B182:J182"/>
    <mergeCell ref="B146:J146"/>
    <mergeCell ref="B147:J147"/>
    <mergeCell ref="A31:J31"/>
    <mergeCell ref="B48:H48"/>
    <mergeCell ref="A29:B29"/>
    <mergeCell ref="A19:B19"/>
    <mergeCell ref="A20:B20"/>
    <mergeCell ref="B35:I35"/>
    <mergeCell ref="B52:I52"/>
    <mergeCell ref="B89:I89"/>
    <mergeCell ref="B307:J307"/>
    <mergeCell ref="B264:J264"/>
    <mergeCell ref="B224:J224"/>
    <mergeCell ref="B263:J263"/>
    <mergeCell ref="B306:J306"/>
    <mergeCell ref="B232:J232"/>
    <mergeCell ref="B49:H49"/>
  </mergeCells>
  <printOptions/>
  <pageMargins left="0.7" right="0.7" top="0.75" bottom="0.75" header="0.3" footer="0.3"/>
  <pageSetup horizontalDpi="600" verticalDpi="600" orientation="landscape" scale="90" r:id="rId1"/>
  <rowBreaks count="4" manualBreakCount="4">
    <brk id="132" max="255" man="1"/>
    <brk id="225" max="17" man="1"/>
    <brk id="262" max="255" man="1"/>
    <brk id="283" max="17" man="1"/>
  </rowBreaks>
  <colBreaks count="1" manualBreakCount="1">
    <brk id="10" max="65535" man="1"/>
  </colBreaks>
  <ignoredErrors>
    <ignoredError sqref="J6:J16" formulaRange="1"/>
  </ignoredErrors>
</worksheet>
</file>

<file path=xl/worksheets/sheet2.xml><?xml version="1.0" encoding="utf-8"?>
<worksheet xmlns="http://schemas.openxmlformats.org/spreadsheetml/2006/main" xmlns:r="http://schemas.openxmlformats.org/officeDocument/2006/relationships">
  <dimension ref="A1:X317"/>
  <sheetViews>
    <sheetView showGridLines="0" tabSelected="1" zoomScalePageLayoutView="0" workbookViewId="0" topLeftCell="A1">
      <selection activeCell="Q234" sqref="Q234"/>
    </sheetView>
  </sheetViews>
  <sheetFormatPr defaultColWidth="9.140625" defaultRowHeight="15"/>
  <cols>
    <col min="1" max="1" width="6.140625" style="0" customWidth="1"/>
    <col min="3" max="3" width="11.8515625" style="0" customWidth="1"/>
    <col min="4" max="4" width="11.7109375" style="0" customWidth="1"/>
    <col min="5" max="5" width="9.28125" style="0" customWidth="1"/>
    <col min="6" max="6" width="11.140625" style="0" customWidth="1"/>
    <col min="7" max="7" width="12.28125" style="0" customWidth="1"/>
    <col min="8" max="8" width="13.28125" style="0" customWidth="1"/>
    <col min="9" max="9" width="10.8515625" style="0" customWidth="1"/>
    <col min="10" max="10" width="11.28125" style="0" customWidth="1"/>
    <col min="11" max="11" width="10.00390625" style="0" customWidth="1"/>
    <col min="12" max="12" width="10.7109375" style="0" customWidth="1"/>
    <col min="13" max="13" width="13.421875" style="0" customWidth="1"/>
    <col min="15" max="15" width="13.28125" style="0" customWidth="1"/>
    <col min="16" max="16" width="14.28125" style="0" customWidth="1"/>
    <col min="17" max="17" width="20.28125" style="0" customWidth="1"/>
    <col min="18" max="24" width="13.421875" style="0" customWidth="1"/>
  </cols>
  <sheetData>
    <row r="1" spans="2:24" ht="20.25">
      <c r="B1" s="286" t="s">
        <v>0</v>
      </c>
      <c r="C1" s="286"/>
      <c r="D1" s="286"/>
      <c r="E1" s="286"/>
      <c r="F1" s="286"/>
      <c r="G1" s="286"/>
      <c r="H1" s="286"/>
      <c r="I1" s="286"/>
      <c r="J1" s="286"/>
      <c r="K1" s="286"/>
      <c r="L1" s="286"/>
      <c r="M1" s="286"/>
      <c r="N1" s="102"/>
      <c r="O1" s="102"/>
      <c r="P1" s="102"/>
      <c r="Q1" s="102"/>
      <c r="R1" s="102"/>
      <c r="S1" s="102"/>
      <c r="T1" s="102"/>
      <c r="U1" s="102"/>
      <c r="V1" s="102"/>
      <c r="W1" s="102"/>
      <c r="X1" s="102"/>
    </row>
    <row r="2" spans="2:24" ht="20.25">
      <c r="B2" s="286" t="s">
        <v>116</v>
      </c>
      <c r="C2" s="286"/>
      <c r="D2" s="286"/>
      <c r="E2" s="286"/>
      <c r="F2" s="286"/>
      <c r="G2" s="286"/>
      <c r="H2" s="286"/>
      <c r="I2" s="286"/>
      <c r="J2" s="286"/>
      <c r="K2" s="286"/>
      <c r="L2" s="286"/>
      <c r="M2" s="286"/>
      <c r="N2" s="102"/>
      <c r="O2" s="102"/>
      <c r="P2" s="102"/>
      <c r="Q2" s="102"/>
      <c r="R2" s="102"/>
      <c r="S2" s="102"/>
      <c r="T2" s="102"/>
      <c r="U2" s="102"/>
      <c r="V2" s="102"/>
      <c r="W2" s="102"/>
      <c r="X2" s="102"/>
    </row>
    <row r="3" spans="2:24" ht="20.25">
      <c r="B3" s="114"/>
      <c r="C3" s="114"/>
      <c r="D3" s="114"/>
      <c r="E3" s="114"/>
      <c r="F3" s="114"/>
      <c r="G3" s="114"/>
      <c r="H3" s="114"/>
      <c r="I3" s="114"/>
      <c r="J3" s="114"/>
      <c r="K3" s="114"/>
      <c r="L3" s="114"/>
      <c r="M3" s="114"/>
      <c r="N3" s="102"/>
      <c r="O3" s="102"/>
      <c r="P3" s="162"/>
      <c r="Q3" s="171"/>
      <c r="R3" s="102"/>
      <c r="S3" s="102"/>
      <c r="T3" s="102"/>
      <c r="U3" s="102"/>
      <c r="V3" s="102"/>
      <c r="W3" s="102"/>
      <c r="X3" s="102"/>
    </row>
    <row r="4" spans="2:24" ht="15.75" thickBot="1">
      <c r="B4" s="128" t="s">
        <v>94</v>
      </c>
      <c r="C4" s="129"/>
      <c r="D4" s="129"/>
      <c r="E4" s="129"/>
      <c r="F4" s="129"/>
      <c r="G4" s="129"/>
      <c r="H4" s="129"/>
      <c r="I4" s="129"/>
      <c r="J4" s="129"/>
      <c r="K4" s="129"/>
      <c r="L4" s="129"/>
      <c r="M4" s="130"/>
      <c r="N4" s="110"/>
      <c r="O4" s="107"/>
      <c r="P4" s="162"/>
      <c r="Q4" s="171"/>
      <c r="R4" s="107"/>
      <c r="S4" s="107"/>
      <c r="T4" s="107"/>
      <c r="U4" s="107"/>
      <c r="V4" s="107"/>
      <c r="W4" s="107"/>
      <c r="X4" s="107"/>
    </row>
    <row r="5" spans="2:24" ht="28.5" thickBot="1" thickTop="1">
      <c r="B5" s="120" t="s">
        <v>18</v>
      </c>
      <c r="C5" s="106" t="s">
        <v>96</v>
      </c>
      <c r="D5" s="106" t="s">
        <v>97</v>
      </c>
      <c r="E5" s="106" t="s">
        <v>98</v>
      </c>
      <c r="F5" s="106" t="s">
        <v>99</v>
      </c>
      <c r="G5" s="106" t="s">
        <v>100</v>
      </c>
      <c r="H5" s="106" t="s">
        <v>93</v>
      </c>
      <c r="I5" s="106" t="s">
        <v>101</v>
      </c>
      <c r="J5" s="106" t="s">
        <v>102</v>
      </c>
      <c r="K5" s="106" t="s">
        <v>103</v>
      </c>
      <c r="L5" s="106" t="s">
        <v>95</v>
      </c>
      <c r="M5" s="127" t="s">
        <v>6</v>
      </c>
      <c r="N5" s="123"/>
      <c r="O5" s="122"/>
      <c r="P5" s="107"/>
      <c r="Q5" s="173"/>
      <c r="R5" s="122"/>
      <c r="S5" s="122"/>
      <c r="T5" s="122"/>
      <c r="U5" s="122"/>
      <c r="V5" s="122"/>
      <c r="W5" s="122"/>
      <c r="X5" s="122"/>
    </row>
    <row r="6" spans="2:24" ht="14.25">
      <c r="B6" s="239">
        <v>2005</v>
      </c>
      <c r="C6" s="202">
        <v>694482.66</v>
      </c>
      <c r="D6" s="202">
        <v>889259.95</v>
      </c>
      <c r="E6" s="202">
        <v>307808.17</v>
      </c>
      <c r="F6" s="202">
        <v>759970.55</v>
      </c>
      <c r="G6" s="202">
        <v>316600.27</v>
      </c>
      <c r="H6" s="202">
        <v>3348372.99</v>
      </c>
      <c r="I6" s="202">
        <v>436561.27</v>
      </c>
      <c r="J6" s="202">
        <v>107263.71</v>
      </c>
      <c r="K6" s="202">
        <v>1049644.7</v>
      </c>
      <c r="L6" s="202">
        <v>1179571.8</v>
      </c>
      <c r="M6" s="206">
        <f>SUM(C6:L6)</f>
        <v>9089536.07</v>
      </c>
      <c r="N6" s="144"/>
      <c r="O6" s="162"/>
      <c r="P6" s="162"/>
      <c r="Q6" s="171"/>
      <c r="R6" s="162"/>
      <c r="S6" s="162"/>
      <c r="T6" s="162"/>
      <c r="U6" s="162"/>
      <c r="V6" s="162"/>
      <c r="W6" s="162"/>
      <c r="X6" s="162"/>
    </row>
    <row r="7" spans="2:24" ht="14.25">
      <c r="B7" s="21">
        <v>2006</v>
      </c>
      <c r="C7" s="22">
        <v>983354.35</v>
      </c>
      <c r="D7" s="22">
        <v>1123355.24</v>
      </c>
      <c r="E7" s="22">
        <v>373858.71</v>
      </c>
      <c r="F7" s="22">
        <v>991205.25</v>
      </c>
      <c r="G7" s="22">
        <v>348928.22</v>
      </c>
      <c r="H7" s="22">
        <v>3798747.78</v>
      </c>
      <c r="I7" s="22">
        <v>503681.89</v>
      </c>
      <c r="J7" s="22">
        <v>122868.94</v>
      </c>
      <c r="K7" s="22">
        <v>1156218.3</v>
      </c>
      <c r="L7" s="22">
        <v>1328829.37</v>
      </c>
      <c r="M7" s="205">
        <f aca="true" t="shared" si="0" ref="M7:M16">SUM(C7:L7)</f>
        <v>10731048.05</v>
      </c>
      <c r="N7" s="144"/>
      <c r="O7" s="162"/>
      <c r="P7" s="122"/>
      <c r="Q7" s="174"/>
      <c r="R7" s="162"/>
      <c r="S7" s="162"/>
      <c r="T7" s="162"/>
      <c r="U7" s="162"/>
      <c r="V7" s="162"/>
      <c r="W7" s="162"/>
      <c r="X7" s="162"/>
    </row>
    <row r="8" spans="2:24" ht="14.25">
      <c r="B8" s="21">
        <v>2007</v>
      </c>
      <c r="C8" s="22">
        <v>1066055</v>
      </c>
      <c r="D8" s="22">
        <v>1209919.47</v>
      </c>
      <c r="E8" s="22">
        <v>423043.56</v>
      </c>
      <c r="F8" s="22">
        <v>1074513.71</v>
      </c>
      <c r="G8" s="22">
        <v>391853.12</v>
      </c>
      <c r="H8" s="22">
        <v>4235847.17</v>
      </c>
      <c r="I8" s="22">
        <v>541376.43</v>
      </c>
      <c r="J8" s="22">
        <v>133513.17</v>
      </c>
      <c r="K8" s="22">
        <v>1191666.49</v>
      </c>
      <c r="L8" s="22">
        <v>1438855.63</v>
      </c>
      <c r="M8" s="205">
        <f t="shared" si="0"/>
        <v>11706643.75</v>
      </c>
      <c r="N8" s="144"/>
      <c r="O8" s="162"/>
      <c r="P8" s="162"/>
      <c r="Q8" s="171"/>
      <c r="R8" s="162"/>
      <c r="S8" s="162"/>
      <c r="T8" s="162"/>
      <c r="U8" s="162"/>
      <c r="V8" s="162"/>
      <c r="W8" s="162"/>
      <c r="X8" s="162"/>
    </row>
    <row r="9" spans="2:24" ht="14.25">
      <c r="B9" s="21">
        <v>2008</v>
      </c>
      <c r="C9" s="22">
        <v>1027479.59</v>
      </c>
      <c r="D9" s="22">
        <v>1170008.38</v>
      </c>
      <c r="E9" s="22">
        <v>431345.69</v>
      </c>
      <c r="F9" s="22">
        <v>1077689.15</v>
      </c>
      <c r="G9" s="22">
        <v>399985.5</v>
      </c>
      <c r="H9" s="22">
        <v>4387160.24</v>
      </c>
      <c r="I9" s="22">
        <v>518412.44</v>
      </c>
      <c r="J9" s="22">
        <v>118307.93</v>
      </c>
      <c r="K9" s="22">
        <v>1127071.35</v>
      </c>
      <c r="L9" s="22">
        <v>1474327.32</v>
      </c>
      <c r="M9" s="205">
        <f t="shared" si="0"/>
        <v>11731787.59</v>
      </c>
      <c r="N9" s="144"/>
      <c r="O9" s="162"/>
      <c r="P9" s="162"/>
      <c r="Q9" s="171"/>
      <c r="R9" s="162"/>
      <c r="S9" s="162"/>
      <c r="T9" s="162"/>
      <c r="U9" s="162"/>
      <c r="V9" s="162"/>
      <c r="W9" s="162"/>
      <c r="X9" s="162"/>
    </row>
    <row r="10" spans="2:24" ht="14.25">
      <c r="B10" s="21">
        <v>2009</v>
      </c>
      <c r="C10" s="22">
        <v>910608.85</v>
      </c>
      <c r="D10" s="22">
        <v>1128793.5</v>
      </c>
      <c r="E10" s="22">
        <v>401398.36</v>
      </c>
      <c r="F10" s="22">
        <v>1038546.17</v>
      </c>
      <c r="G10" s="22">
        <v>388114.43</v>
      </c>
      <c r="H10" s="22">
        <v>3747894.36</v>
      </c>
      <c r="I10" s="22">
        <v>450567.91</v>
      </c>
      <c r="J10" s="22">
        <v>113922.55</v>
      </c>
      <c r="K10" s="22">
        <v>1069597.18</v>
      </c>
      <c r="L10" s="22">
        <v>1284945.54</v>
      </c>
      <c r="M10" s="205">
        <f t="shared" si="0"/>
        <v>10534388.850000001</v>
      </c>
      <c r="N10" s="144"/>
      <c r="O10" s="162"/>
      <c r="P10" s="162"/>
      <c r="Q10" s="171"/>
      <c r="R10" s="162"/>
      <c r="S10" s="162"/>
      <c r="T10" s="162"/>
      <c r="U10" s="162"/>
      <c r="V10" s="162"/>
      <c r="W10" s="162"/>
      <c r="X10" s="162"/>
    </row>
    <row r="11" spans="2:24" ht="14.25">
      <c r="B11" s="21">
        <v>2010</v>
      </c>
      <c r="C11" s="22">
        <v>971133.86</v>
      </c>
      <c r="D11" s="22">
        <v>1157297.94</v>
      </c>
      <c r="E11" s="22">
        <v>435485.09</v>
      </c>
      <c r="F11" s="22">
        <v>1076155.91</v>
      </c>
      <c r="G11" s="22">
        <v>397857.81</v>
      </c>
      <c r="H11" s="22">
        <v>4032579.12</v>
      </c>
      <c r="I11" s="22">
        <v>489144.48</v>
      </c>
      <c r="J11" s="22">
        <v>123401.28</v>
      </c>
      <c r="K11" s="22">
        <v>1110863.02</v>
      </c>
      <c r="L11" s="22">
        <v>1372541.12</v>
      </c>
      <c r="M11" s="205">
        <f t="shared" si="0"/>
        <v>11166459.629999999</v>
      </c>
      <c r="N11" s="144"/>
      <c r="O11" s="162"/>
      <c r="P11" s="162"/>
      <c r="Q11" s="171"/>
      <c r="R11" s="162"/>
      <c r="S11" s="162"/>
      <c r="T11" s="162"/>
      <c r="U11" s="162"/>
      <c r="V11" s="162"/>
      <c r="W11" s="162"/>
      <c r="X11" s="162"/>
    </row>
    <row r="12" spans="2:24" ht="14.25">
      <c r="B12" s="21">
        <v>2011</v>
      </c>
      <c r="C12" s="22">
        <v>1021623.82</v>
      </c>
      <c r="D12" s="22">
        <v>1142630.67</v>
      </c>
      <c r="E12" s="22">
        <v>458176.23</v>
      </c>
      <c r="F12" s="22">
        <v>1079130.67</v>
      </c>
      <c r="G12" s="22">
        <v>410692.41</v>
      </c>
      <c r="H12" s="22">
        <v>4476969.28</v>
      </c>
      <c r="I12" s="22">
        <v>506169.71</v>
      </c>
      <c r="J12" s="22">
        <v>127460.97</v>
      </c>
      <c r="K12" s="22">
        <v>1135904.46</v>
      </c>
      <c r="L12" s="22">
        <v>1457019.57</v>
      </c>
      <c r="M12" s="205">
        <f t="shared" si="0"/>
        <v>11815777.790000003</v>
      </c>
      <c r="N12" s="144"/>
      <c r="O12" s="162"/>
      <c r="P12" s="162"/>
      <c r="Q12" s="171"/>
      <c r="R12" s="162"/>
      <c r="S12" s="162"/>
      <c r="T12" s="162"/>
      <c r="U12" s="162"/>
      <c r="V12" s="162"/>
      <c r="W12" s="162"/>
      <c r="X12" s="162"/>
    </row>
    <row r="13" spans="2:24" ht="14.25">
      <c r="B13" s="21">
        <v>2012</v>
      </c>
      <c r="C13" s="22">
        <v>1132544.27</v>
      </c>
      <c r="D13" s="22">
        <v>1163161.94</v>
      </c>
      <c r="E13" s="22">
        <v>491945.66</v>
      </c>
      <c r="F13" s="22">
        <v>1160477.21</v>
      </c>
      <c r="G13" s="22">
        <v>394004.46</v>
      </c>
      <c r="H13" s="22">
        <v>4912184.5</v>
      </c>
      <c r="I13" s="22">
        <v>535886.7</v>
      </c>
      <c r="J13" s="22">
        <v>131492.81</v>
      </c>
      <c r="K13" s="22">
        <v>1183032.26</v>
      </c>
      <c r="L13" s="22">
        <v>1566497.5</v>
      </c>
      <c r="M13" s="205">
        <f t="shared" si="0"/>
        <v>12671227.309999999</v>
      </c>
      <c r="N13" s="144"/>
      <c r="O13" s="162"/>
      <c r="P13" s="102"/>
      <c r="Q13" s="102"/>
      <c r="R13" s="162"/>
      <c r="S13" s="162"/>
      <c r="T13" s="162"/>
      <c r="U13" s="162"/>
      <c r="V13" s="162"/>
      <c r="W13" s="162"/>
      <c r="X13" s="162"/>
    </row>
    <row r="14" spans="2:24" ht="14.25">
      <c r="B14" s="21">
        <v>2013</v>
      </c>
      <c r="C14" s="22">
        <v>1287638.62</v>
      </c>
      <c r="D14" s="22">
        <v>1218577.98</v>
      </c>
      <c r="E14" s="22">
        <v>516611.43</v>
      </c>
      <c r="F14" s="22">
        <v>1257080.82</v>
      </c>
      <c r="G14" s="22">
        <v>422104.99</v>
      </c>
      <c r="H14" s="22">
        <v>5465721.72</v>
      </c>
      <c r="I14" s="22">
        <v>553130.96</v>
      </c>
      <c r="J14" s="22">
        <v>131797.41</v>
      </c>
      <c r="K14" s="22">
        <v>1228787.48</v>
      </c>
      <c r="L14" s="22">
        <v>1698145.11</v>
      </c>
      <c r="M14" s="205">
        <f t="shared" si="0"/>
        <v>13779596.52</v>
      </c>
      <c r="N14" s="144"/>
      <c r="O14" s="162"/>
      <c r="P14" s="162"/>
      <c r="Q14" s="162"/>
      <c r="R14" s="162"/>
      <c r="S14" s="162"/>
      <c r="T14" s="162"/>
      <c r="U14" s="162"/>
      <c r="V14" s="162"/>
      <c r="W14" s="162"/>
      <c r="X14" s="162"/>
    </row>
    <row r="15" spans="2:24" s="101" customFormat="1" ht="14.25">
      <c r="B15" s="21">
        <v>2014</v>
      </c>
      <c r="C15" s="22">
        <v>1470809.49</v>
      </c>
      <c r="D15" s="22">
        <v>1350804.51</v>
      </c>
      <c r="E15" s="22">
        <v>677332.47</v>
      </c>
      <c r="F15" s="22">
        <v>1420271.32</v>
      </c>
      <c r="G15" s="22">
        <v>418844.38</v>
      </c>
      <c r="H15" s="22">
        <v>6194063.71</v>
      </c>
      <c r="I15" s="22">
        <v>589660.96</v>
      </c>
      <c r="J15" s="22">
        <v>141585.94</v>
      </c>
      <c r="K15" s="22">
        <v>1357627.39</v>
      </c>
      <c r="L15" s="22">
        <v>1887927.18</v>
      </c>
      <c r="M15" s="205">
        <f t="shared" si="0"/>
        <v>15508927.35</v>
      </c>
      <c r="N15" s="181"/>
      <c r="O15" s="197"/>
      <c r="P15" s="197"/>
      <c r="Q15" s="197"/>
      <c r="R15" s="197"/>
      <c r="S15" s="197"/>
      <c r="T15" s="197"/>
      <c r="U15" s="197"/>
      <c r="V15" s="197"/>
      <c r="W15" s="197"/>
      <c r="X15" s="197"/>
    </row>
    <row r="16" spans="2:24" ht="15" thickBot="1">
      <c r="B16" s="246">
        <v>2015</v>
      </c>
      <c r="C16" s="204">
        <v>1669099.72</v>
      </c>
      <c r="D16" s="204">
        <v>1510976.63</v>
      </c>
      <c r="E16" s="204">
        <v>748937.36</v>
      </c>
      <c r="F16" s="204">
        <v>1600984.73</v>
      </c>
      <c r="G16" s="204">
        <v>448461.81</v>
      </c>
      <c r="H16" s="204">
        <v>7406375.18</v>
      </c>
      <c r="I16" s="204">
        <v>664144.14</v>
      </c>
      <c r="J16" s="204">
        <v>154488.44</v>
      </c>
      <c r="K16" s="204">
        <v>1472756.94</v>
      </c>
      <c r="L16" s="204">
        <v>2121577.38</v>
      </c>
      <c r="M16" s="203">
        <f t="shared" si="0"/>
        <v>17797802.33</v>
      </c>
      <c r="N16" s="144"/>
      <c r="O16" s="171"/>
      <c r="P16" s="162"/>
      <c r="Q16" s="172"/>
      <c r="R16" s="172"/>
      <c r="S16" s="162"/>
      <c r="T16" s="162"/>
      <c r="U16" s="162"/>
      <c r="V16" s="162"/>
      <c r="W16" s="162"/>
      <c r="X16" s="162"/>
    </row>
    <row r="17" spans="2:24" ht="14.25">
      <c r="B17" s="144"/>
      <c r="C17" s="144"/>
      <c r="D17" s="144"/>
      <c r="E17" s="144"/>
      <c r="F17" s="144"/>
      <c r="G17" s="144"/>
      <c r="H17" s="144"/>
      <c r="I17" s="144"/>
      <c r="J17" s="144"/>
      <c r="K17" s="144"/>
      <c r="L17" s="144"/>
      <c r="M17" s="163"/>
      <c r="N17" s="144"/>
      <c r="O17" s="109"/>
      <c r="P17" s="109"/>
      <c r="Q17" s="109"/>
      <c r="R17" s="109"/>
      <c r="S17" s="109"/>
      <c r="T17" s="109"/>
      <c r="U17" s="109"/>
      <c r="V17" s="109"/>
      <c r="W17" s="109"/>
      <c r="X17" s="109"/>
    </row>
    <row r="18" spans="1:24" ht="14.25">
      <c r="A18" s="144"/>
      <c r="B18" s="141" t="s">
        <v>17</v>
      </c>
      <c r="C18" s="144"/>
      <c r="D18" s="144"/>
      <c r="E18" s="144"/>
      <c r="F18" s="144"/>
      <c r="G18" s="144"/>
      <c r="H18" s="144"/>
      <c r="I18" s="144"/>
      <c r="J18" s="144"/>
      <c r="K18" s="144"/>
      <c r="L18" s="144"/>
      <c r="M18" s="163"/>
      <c r="N18" s="144"/>
      <c r="O18" s="109"/>
      <c r="P18" s="109"/>
      <c r="Q18" s="109"/>
      <c r="R18" s="109"/>
      <c r="S18" s="109"/>
      <c r="T18" s="109"/>
      <c r="U18" s="109"/>
      <c r="V18" s="109"/>
      <c r="W18" s="109"/>
      <c r="X18" s="109"/>
    </row>
    <row r="19" spans="1:24" ht="14.25">
      <c r="A19" s="144"/>
      <c r="B19" s="179" t="s">
        <v>117</v>
      </c>
      <c r="C19" s="144"/>
      <c r="D19" s="144"/>
      <c r="E19" s="144"/>
      <c r="F19" s="144"/>
      <c r="G19" s="144"/>
      <c r="H19" s="144"/>
      <c r="I19" s="144"/>
      <c r="J19" s="144"/>
      <c r="K19" s="144"/>
      <c r="L19" s="144"/>
      <c r="M19" s="163"/>
      <c r="N19" s="144"/>
      <c r="O19" s="109"/>
      <c r="P19" s="109"/>
      <c r="Q19" s="109"/>
      <c r="R19" s="109"/>
      <c r="S19" s="109"/>
      <c r="T19" s="109"/>
      <c r="U19" s="109"/>
      <c r="V19" s="109"/>
      <c r="W19" s="109"/>
      <c r="X19" s="109"/>
    </row>
    <row r="20" spans="1:24" ht="14.25">
      <c r="A20" s="108"/>
      <c r="B20" s="119"/>
      <c r="C20" s="111"/>
      <c r="D20" s="111"/>
      <c r="E20" s="111"/>
      <c r="F20" s="111"/>
      <c r="G20" s="111"/>
      <c r="H20" s="111"/>
      <c r="I20" s="111"/>
      <c r="J20" s="111"/>
      <c r="K20" s="111"/>
      <c r="L20" s="111"/>
      <c r="M20" s="117"/>
      <c r="N20" s="102"/>
      <c r="O20" s="103"/>
      <c r="P20" s="103"/>
      <c r="Q20" s="103"/>
      <c r="R20" s="103"/>
      <c r="S20" s="103"/>
      <c r="T20" s="103"/>
      <c r="U20" s="103"/>
      <c r="V20" s="103"/>
      <c r="W20" s="103"/>
      <c r="X20" s="103"/>
    </row>
    <row r="21" spans="1:24" ht="15.75" thickBot="1">
      <c r="A21" s="131" t="s">
        <v>135</v>
      </c>
      <c r="B21" s="140"/>
      <c r="C21" s="132"/>
      <c r="D21" s="132"/>
      <c r="E21" s="132"/>
      <c r="F21" s="132"/>
      <c r="G21" s="132"/>
      <c r="H21" s="132"/>
      <c r="I21" s="132"/>
      <c r="J21" s="132"/>
      <c r="K21" s="132"/>
      <c r="L21" s="132"/>
      <c r="M21" s="133"/>
      <c r="N21" s="110"/>
      <c r="O21" s="107"/>
      <c r="P21" s="107"/>
      <c r="Q21" s="107"/>
      <c r="R21" s="107"/>
      <c r="S21" s="107"/>
      <c r="T21" s="107"/>
      <c r="U21" s="107"/>
      <c r="V21" s="107"/>
      <c r="W21" s="107"/>
      <c r="X21" s="107"/>
    </row>
    <row r="22" spans="1:24" ht="28.5" thickBot="1" thickTop="1">
      <c r="A22" s="287" t="s">
        <v>7</v>
      </c>
      <c r="B22" s="288"/>
      <c r="C22" s="106" t="s">
        <v>96</v>
      </c>
      <c r="D22" s="106" t="s">
        <v>97</v>
      </c>
      <c r="E22" s="106" t="s">
        <v>98</v>
      </c>
      <c r="F22" s="106" t="s">
        <v>99</v>
      </c>
      <c r="G22" s="106" t="s">
        <v>100</v>
      </c>
      <c r="H22" s="106" t="s">
        <v>93</v>
      </c>
      <c r="I22" s="106" t="s">
        <v>101</v>
      </c>
      <c r="J22" s="106" t="s">
        <v>102</v>
      </c>
      <c r="K22" s="106" t="s">
        <v>103</v>
      </c>
      <c r="L22" s="106" t="s">
        <v>95</v>
      </c>
      <c r="M22" s="121" t="s">
        <v>6</v>
      </c>
      <c r="N22" s="123"/>
      <c r="O22" s="122"/>
      <c r="P22" s="122"/>
      <c r="Q22" s="122"/>
      <c r="R22" s="122"/>
      <c r="S22" s="122"/>
      <c r="T22" s="122"/>
      <c r="U22" s="122"/>
      <c r="V22" s="122"/>
      <c r="W22" s="122"/>
      <c r="X22" s="122"/>
    </row>
    <row r="23" spans="1:24" ht="15" customHeight="1">
      <c r="A23" s="289" t="s">
        <v>8</v>
      </c>
      <c r="B23" s="290"/>
      <c r="C23" s="255">
        <f>(C7/C6)-1</f>
        <v>0.4159523435761521</v>
      </c>
      <c r="D23" s="255">
        <f aca="true" t="shared" si="1" ref="D23:M23">(D7/D6)-1</f>
        <v>0.2632473103056088</v>
      </c>
      <c r="E23" s="255">
        <f t="shared" si="1"/>
        <v>0.21458345306429005</v>
      </c>
      <c r="F23" s="255">
        <f t="shared" si="1"/>
        <v>0.3042679745945418</v>
      </c>
      <c r="G23" s="255">
        <f t="shared" si="1"/>
        <v>0.10210967286919859</v>
      </c>
      <c r="H23" s="255">
        <f t="shared" si="1"/>
        <v>0.1345055617594142</v>
      </c>
      <c r="I23" s="255">
        <f t="shared" si="1"/>
        <v>0.15374845322398856</v>
      </c>
      <c r="J23" s="255">
        <f t="shared" si="1"/>
        <v>0.1454847123971379</v>
      </c>
      <c r="K23" s="255">
        <f t="shared" si="1"/>
        <v>0.10153302350785953</v>
      </c>
      <c r="L23" s="255">
        <f t="shared" si="1"/>
        <v>0.12653538343320858</v>
      </c>
      <c r="M23" s="256">
        <f t="shared" si="1"/>
        <v>0.1805935932657563</v>
      </c>
      <c r="N23" s="164"/>
      <c r="O23" s="165"/>
      <c r="P23" s="165"/>
      <c r="Q23" s="165"/>
      <c r="R23" s="165"/>
      <c r="S23" s="165"/>
      <c r="T23" s="165"/>
      <c r="U23" s="165"/>
      <c r="V23" s="165"/>
      <c r="W23" s="165"/>
      <c r="X23" s="165"/>
    </row>
    <row r="24" spans="1:24" ht="15" customHeight="1">
      <c r="A24" s="284" t="s">
        <v>9</v>
      </c>
      <c r="B24" s="285"/>
      <c r="C24" s="250">
        <f>(C8/C7)-1</f>
        <v>0.08410055846094555</v>
      </c>
      <c r="D24" s="250">
        <f aca="true" t="shared" si="2" ref="D24:L24">(D8/D7)-1</f>
        <v>0.07705864264273155</v>
      </c>
      <c r="E24" s="250">
        <f t="shared" si="2"/>
        <v>0.13155999495103377</v>
      </c>
      <c r="F24" s="250">
        <f t="shared" si="2"/>
        <v>0.08404763796398362</v>
      </c>
      <c r="G24" s="250">
        <f t="shared" si="2"/>
        <v>0.1230192845967002</v>
      </c>
      <c r="H24" s="250">
        <f t="shared" si="2"/>
        <v>0.1150640725086518</v>
      </c>
      <c r="I24" s="250">
        <f t="shared" si="2"/>
        <v>0.07483798950960896</v>
      </c>
      <c r="J24" s="250">
        <f t="shared" si="2"/>
        <v>0.08663076282744853</v>
      </c>
      <c r="K24" s="250">
        <f t="shared" si="2"/>
        <v>0.030658734600550686</v>
      </c>
      <c r="L24" s="250">
        <f t="shared" si="2"/>
        <v>0.08279938905925888</v>
      </c>
      <c r="M24" s="252">
        <f>(M8/M7)-1</f>
        <v>0.09091336609940903</v>
      </c>
      <c r="N24" s="164"/>
      <c r="O24" s="165"/>
      <c r="P24" s="165"/>
      <c r="Q24" s="165"/>
      <c r="R24" s="165"/>
      <c r="S24" s="165"/>
      <c r="T24" s="165"/>
      <c r="U24" s="165"/>
      <c r="V24" s="165"/>
      <c r="W24" s="165"/>
      <c r="X24" s="165"/>
    </row>
    <row r="25" spans="1:24" ht="15" customHeight="1">
      <c r="A25" s="284" t="s">
        <v>10</v>
      </c>
      <c r="B25" s="285"/>
      <c r="C25" s="250">
        <f aca="true" t="shared" si="3" ref="C25:L25">(C9/C8)-1</f>
        <v>-0.03618519682380372</v>
      </c>
      <c r="D25" s="250">
        <f t="shared" si="3"/>
        <v>-0.03298656727955629</v>
      </c>
      <c r="E25" s="250">
        <f t="shared" si="3"/>
        <v>0.019624763936838985</v>
      </c>
      <c r="F25" s="250">
        <f t="shared" si="3"/>
        <v>0.0029552345125498647</v>
      </c>
      <c r="G25" s="250">
        <f t="shared" si="3"/>
        <v>0.02075364361013632</v>
      </c>
      <c r="H25" s="250">
        <f t="shared" si="3"/>
        <v>0.03572203243583982</v>
      </c>
      <c r="I25" s="250">
        <f t="shared" si="3"/>
        <v>-0.04241778682533348</v>
      </c>
      <c r="J25" s="250">
        <f t="shared" si="3"/>
        <v>-0.1138856938233136</v>
      </c>
      <c r="K25" s="250">
        <f t="shared" si="3"/>
        <v>-0.05420571992420453</v>
      </c>
      <c r="L25" s="250">
        <f t="shared" si="3"/>
        <v>0.024652709598113276</v>
      </c>
      <c r="M25" s="252">
        <f>(M9/M8)-1</f>
        <v>0.0021478265279919473</v>
      </c>
      <c r="N25" s="164"/>
      <c r="O25" s="165"/>
      <c r="P25" s="165"/>
      <c r="Q25" s="165"/>
      <c r="R25" s="165"/>
      <c r="S25" s="165"/>
      <c r="T25" s="165"/>
      <c r="U25" s="165"/>
      <c r="V25" s="165"/>
      <c r="W25" s="165"/>
      <c r="X25" s="165"/>
    </row>
    <row r="26" spans="1:24" ht="15" customHeight="1">
      <c r="A26" s="284" t="s">
        <v>11</v>
      </c>
      <c r="B26" s="285"/>
      <c r="C26" s="250">
        <f aca="true" t="shared" si="4" ref="C26:L26">(C10/C9)-1</f>
        <v>-0.11374507205539719</v>
      </c>
      <c r="D26" s="250">
        <f t="shared" si="4"/>
        <v>-0.03522614085892262</v>
      </c>
      <c r="E26" s="250">
        <f t="shared" si="4"/>
        <v>-0.06942767876039291</v>
      </c>
      <c r="F26" s="250">
        <f t="shared" si="4"/>
        <v>-0.036321215630685244</v>
      </c>
      <c r="G26" s="250">
        <f t="shared" si="4"/>
        <v>-0.029678750854718494</v>
      </c>
      <c r="H26" s="250">
        <f t="shared" si="4"/>
        <v>-0.14571290881319632</v>
      </c>
      <c r="I26" s="250">
        <f t="shared" si="4"/>
        <v>-0.1308697954856176</v>
      </c>
      <c r="J26" s="250">
        <f t="shared" si="4"/>
        <v>-0.03706750680195314</v>
      </c>
      <c r="K26" s="250">
        <f t="shared" si="4"/>
        <v>-0.0509942604787178</v>
      </c>
      <c r="L26" s="250">
        <f t="shared" si="4"/>
        <v>-0.12845300865753473</v>
      </c>
      <c r="M26" s="252">
        <f>(M10/M9)-1</f>
        <v>-0.10206447489900372</v>
      </c>
      <c r="N26" s="164"/>
      <c r="O26" s="165"/>
      <c r="P26" s="165"/>
      <c r="Q26" s="165"/>
      <c r="R26" s="165"/>
      <c r="S26" s="165"/>
      <c r="T26" s="165"/>
      <c r="U26" s="165"/>
      <c r="V26" s="165"/>
      <c r="W26" s="165"/>
      <c r="X26" s="165"/>
    </row>
    <row r="27" spans="1:24" ht="15" customHeight="1">
      <c r="A27" s="284" t="s">
        <v>12</v>
      </c>
      <c r="B27" s="285"/>
      <c r="C27" s="250">
        <f aca="true" t="shared" si="5" ref="C27:L27">(C11/C10)-1</f>
        <v>0.06646652950934961</v>
      </c>
      <c r="D27" s="250">
        <f t="shared" si="5"/>
        <v>0.025252129818252866</v>
      </c>
      <c r="E27" s="250">
        <f t="shared" si="5"/>
        <v>0.08491995333513591</v>
      </c>
      <c r="F27" s="250">
        <f t="shared" si="5"/>
        <v>0.036213835346386114</v>
      </c>
      <c r="G27" s="250">
        <f t="shared" si="5"/>
        <v>0.02510440026669447</v>
      </c>
      <c r="H27" s="250">
        <f t="shared" si="5"/>
        <v>0.07595858705046332</v>
      </c>
      <c r="I27" s="250">
        <f t="shared" si="5"/>
        <v>0.08561765972192736</v>
      </c>
      <c r="J27" s="250">
        <f t="shared" si="5"/>
        <v>0.08320328152766931</v>
      </c>
      <c r="K27" s="250">
        <f t="shared" si="5"/>
        <v>0.038580729990331575</v>
      </c>
      <c r="L27" s="250">
        <f t="shared" si="5"/>
        <v>0.0681706556995405</v>
      </c>
      <c r="M27" s="252">
        <f>(M11/M10)-1</f>
        <v>0.060000707112686236</v>
      </c>
      <c r="N27" s="164"/>
      <c r="O27" s="165"/>
      <c r="P27" s="165"/>
      <c r="Q27" s="165"/>
      <c r="R27" s="165"/>
      <c r="S27" s="165"/>
      <c r="T27" s="165"/>
      <c r="U27" s="165"/>
      <c r="V27" s="165"/>
      <c r="W27" s="165"/>
      <c r="X27" s="165"/>
    </row>
    <row r="28" spans="1:24" ht="15" customHeight="1">
      <c r="A28" s="284" t="s">
        <v>13</v>
      </c>
      <c r="B28" s="285"/>
      <c r="C28" s="250">
        <f aca="true" t="shared" si="6" ref="C28:L28">(C12/C11)-1</f>
        <v>0.051990731741142326</v>
      </c>
      <c r="D28" s="250">
        <f t="shared" si="6"/>
        <v>-0.012673719958405938</v>
      </c>
      <c r="E28" s="250">
        <f t="shared" si="6"/>
        <v>0.05210543488411967</v>
      </c>
      <c r="F28" s="250">
        <f t="shared" si="6"/>
        <v>0.0027642463070243206</v>
      </c>
      <c r="G28" s="250">
        <f t="shared" si="6"/>
        <v>0.032259263680157524</v>
      </c>
      <c r="H28" s="250">
        <f t="shared" si="6"/>
        <v>0.1101999853632134</v>
      </c>
      <c r="I28" s="250">
        <f t="shared" si="6"/>
        <v>0.03480613744225436</v>
      </c>
      <c r="J28" s="250">
        <f t="shared" si="6"/>
        <v>0.032898281119936534</v>
      </c>
      <c r="K28" s="250">
        <f t="shared" si="6"/>
        <v>0.02254232929637001</v>
      </c>
      <c r="L28" s="250">
        <f t="shared" si="6"/>
        <v>0.061548939240523515</v>
      </c>
      <c r="M28" s="252">
        <f>(M12/M11)-1</f>
        <v>0.05814897304204947</v>
      </c>
      <c r="N28" s="164"/>
      <c r="O28" s="165"/>
      <c r="P28" s="165"/>
      <c r="Q28" s="165"/>
      <c r="R28" s="165"/>
      <c r="S28" s="165"/>
      <c r="T28" s="165"/>
      <c r="U28" s="165"/>
      <c r="V28" s="165"/>
      <c r="W28" s="165"/>
      <c r="X28" s="165"/>
    </row>
    <row r="29" spans="1:24" ht="15" customHeight="1">
      <c r="A29" s="284" t="s">
        <v>14</v>
      </c>
      <c r="B29" s="285"/>
      <c r="C29" s="250">
        <f aca="true" t="shared" si="7" ref="C29:L29">(C13/C12)-1</f>
        <v>0.1085726936163256</v>
      </c>
      <c r="D29" s="250">
        <f t="shared" si="7"/>
        <v>0.017968421939873247</v>
      </c>
      <c r="E29" s="250">
        <f t="shared" si="7"/>
        <v>0.07370401995756093</v>
      </c>
      <c r="F29" s="250">
        <f t="shared" si="7"/>
        <v>0.07538154763037186</v>
      </c>
      <c r="G29" s="250">
        <f t="shared" si="7"/>
        <v>-0.04063369469136269</v>
      </c>
      <c r="H29" s="250">
        <f t="shared" si="7"/>
        <v>0.0972120183947296</v>
      </c>
      <c r="I29" s="250">
        <f t="shared" si="7"/>
        <v>0.05870953834831383</v>
      </c>
      <c r="J29" s="250">
        <f t="shared" si="7"/>
        <v>0.031631957610239514</v>
      </c>
      <c r="K29" s="250">
        <f t="shared" si="7"/>
        <v>0.041489228768412545</v>
      </c>
      <c r="L29" s="250">
        <f t="shared" si="7"/>
        <v>0.0751382701057337</v>
      </c>
      <c r="M29" s="252">
        <f>(M13/M12)-1</f>
        <v>0.07239891738011406</v>
      </c>
      <c r="N29" s="164"/>
      <c r="O29" s="165"/>
      <c r="P29" s="165"/>
      <c r="Q29" s="165"/>
      <c r="R29" s="165"/>
      <c r="S29" s="165"/>
      <c r="T29" s="165"/>
      <c r="U29" s="165"/>
      <c r="V29" s="165"/>
      <c r="W29" s="165"/>
      <c r="X29" s="165"/>
    </row>
    <row r="30" spans="1:24" ht="15" customHeight="1">
      <c r="A30" s="284" t="s">
        <v>15</v>
      </c>
      <c r="B30" s="285"/>
      <c r="C30" s="250">
        <f aca="true" t="shared" si="8" ref="C30:M30">(C14/C13)-1</f>
        <v>0.13694330023849766</v>
      </c>
      <c r="D30" s="250">
        <f t="shared" si="8"/>
        <v>0.047642583628553004</v>
      </c>
      <c r="E30" s="250">
        <f t="shared" si="8"/>
        <v>0.050139216595589176</v>
      </c>
      <c r="F30" s="250">
        <f t="shared" si="8"/>
        <v>0.08324472826140217</v>
      </c>
      <c r="G30" s="250">
        <f t="shared" si="8"/>
        <v>0.07132033480027089</v>
      </c>
      <c r="H30" s="250">
        <f t="shared" si="8"/>
        <v>0.11268656948858502</v>
      </c>
      <c r="I30" s="250">
        <f t="shared" si="8"/>
        <v>0.032178928866866796</v>
      </c>
      <c r="J30" s="250">
        <f t="shared" si="8"/>
        <v>0.002316476467420614</v>
      </c>
      <c r="K30" s="250">
        <f t="shared" si="8"/>
        <v>0.03867622341930055</v>
      </c>
      <c r="L30" s="250">
        <f t="shared" si="8"/>
        <v>0.0840394638357227</v>
      </c>
      <c r="M30" s="252">
        <f t="shared" si="8"/>
        <v>0.08747133824402997</v>
      </c>
      <c r="N30" s="164"/>
      <c r="O30" s="165"/>
      <c r="P30" s="165"/>
      <c r="Q30" s="165"/>
      <c r="R30" s="165"/>
      <c r="S30" s="165"/>
      <c r="T30" s="165"/>
      <c r="U30" s="165"/>
      <c r="V30" s="165"/>
      <c r="W30" s="165"/>
      <c r="X30" s="165"/>
    </row>
    <row r="31" spans="1:24" s="211" customFormat="1" ht="15" customHeight="1">
      <c r="A31" s="284" t="s">
        <v>22</v>
      </c>
      <c r="B31" s="285"/>
      <c r="C31" s="250">
        <f aca="true" t="shared" si="9" ref="C31:M31">(C15/C14)-1</f>
        <v>0.14225332104437793</v>
      </c>
      <c r="D31" s="250">
        <f t="shared" si="9"/>
        <v>0.10850887852084767</v>
      </c>
      <c r="E31" s="250">
        <f t="shared" si="9"/>
        <v>0.3111062409130203</v>
      </c>
      <c r="F31" s="250">
        <f t="shared" si="9"/>
        <v>0.12981703117544985</v>
      </c>
      <c r="G31" s="250">
        <f t="shared" si="9"/>
        <v>-0.007724642155971684</v>
      </c>
      <c r="H31" s="250">
        <f t="shared" si="9"/>
        <v>0.13325632502197715</v>
      </c>
      <c r="I31" s="250">
        <f t="shared" si="9"/>
        <v>0.06604222623879163</v>
      </c>
      <c r="J31" s="250">
        <f t="shared" si="9"/>
        <v>0.07426951713239283</v>
      </c>
      <c r="K31" s="250">
        <f t="shared" si="9"/>
        <v>0.10485125548316931</v>
      </c>
      <c r="L31" s="250">
        <f t="shared" si="9"/>
        <v>0.11175845272728191</v>
      </c>
      <c r="M31" s="252">
        <f t="shared" si="9"/>
        <v>0.12549938073223066</v>
      </c>
      <c r="N31" s="198"/>
      <c r="O31" s="199"/>
      <c r="P31" s="199"/>
      <c r="Q31" s="199"/>
      <c r="R31" s="199"/>
      <c r="S31" s="199"/>
      <c r="T31" s="199"/>
      <c r="U31" s="199"/>
      <c r="V31" s="199"/>
      <c r="W31" s="199"/>
      <c r="X31" s="199"/>
    </row>
    <row r="32" spans="1:24" ht="15.75" customHeight="1" thickBot="1">
      <c r="A32" s="282" t="s">
        <v>120</v>
      </c>
      <c r="B32" s="283"/>
      <c r="C32" s="257">
        <f aca="true" t="shared" si="10" ref="C32:M32">(C16/C15)-1</f>
        <v>0.13481707273999155</v>
      </c>
      <c r="D32" s="257">
        <f t="shared" si="10"/>
        <v>0.11857535181015932</v>
      </c>
      <c r="E32" s="257">
        <f t="shared" si="10"/>
        <v>0.10571601565181132</v>
      </c>
      <c r="F32" s="257">
        <f t="shared" si="10"/>
        <v>0.12723865324549388</v>
      </c>
      <c r="G32" s="257">
        <f t="shared" si="10"/>
        <v>0.07071225355823074</v>
      </c>
      <c r="H32" s="257">
        <f t="shared" si="10"/>
        <v>0.19572150477606232</v>
      </c>
      <c r="I32" s="257">
        <f t="shared" si="10"/>
        <v>0.12631526428339446</v>
      </c>
      <c r="J32" s="257">
        <f t="shared" si="10"/>
        <v>0.09112839876614864</v>
      </c>
      <c r="K32" s="257">
        <f t="shared" si="10"/>
        <v>0.08480202362446443</v>
      </c>
      <c r="L32" s="257">
        <f t="shared" si="10"/>
        <v>0.12376017596187161</v>
      </c>
      <c r="M32" s="258">
        <f t="shared" si="10"/>
        <v>0.1475843511511452</v>
      </c>
      <c r="N32" s="164"/>
      <c r="O32" s="165"/>
      <c r="P32" s="165"/>
      <c r="Q32" s="165"/>
      <c r="R32" s="165"/>
      <c r="S32" s="165"/>
      <c r="T32" s="165"/>
      <c r="U32" s="165"/>
      <c r="V32" s="165"/>
      <c r="W32" s="165"/>
      <c r="X32" s="165"/>
    </row>
    <row r="33" spans="1:24" ht="14.25">
      <c r="A33" s="144"/>
      <c r="B33" s="144"/>
      <c r="C33" s="144"/>
      <c r="D33" s="144"/>
      <c r="E33" s="144"/>
      <c r="F33" s="144"/>
      <c r="G33" s="144"/>
      <c r="H33" s="144"/>
      <c r="I33" s="144"/>
      <c r="J33" s="144"/>
      <c r="K33" s="144"/>
      <c r="L33" s="144"/>
      <c r="M33" s="144"/>
      <c r="N33" s="144"/>
      <c r="O33" s="109"/>
      <c r="P33" s="109"/>
      <c r="Q33" s="109"/>
      <c r="R33" s="109"/>
      <c r="S33" s="109"/>
      <c r="T33" s="109"/>
      <c r="U33" s="109"/>
      <c r="V33" s="109"/>
      <c r="W33" s="109"/>
      <c r="X33" s="109"/>
    </row>
    <row r="34" spans="1:24" ht="14.25">
      <c r="A34" s="141" t="s">
        <v>17</v>
      </c>
      <c r="B34" s="144"/>
      <c r="C34" s="144"/>
      <c r="D34" s="144"/>
      <c r="E34" s="144"/>
      <c r="F34" s="144"/>
      <c r="G34" s="144"/>
      <c r="H34" s="144"/>
      <c r="I34" s="144"/>
      <c r="J34" s="144"/>
      <c r="K34" s="144"/>
      <c r="L34" s="144"/>
      <c r="M34" s="144"/>
      <c r="N34" s="144"/>
      <c r="O34" s="109"/>
      <c r="P34" s="109"/>
      <c r="Q34" s="109"/>
      <c r="R34" s="109"/>
      <c r="S34" s="109"/>
      <c r="T34" s="109"/>
      <c r="U34" s="109"/>
      <c r="V34" s="109"/>
      <c r="W34" s="109"/>
      <c r="X34" s="109"/>
    </row>
    <row r="35" spans="1:24" ht="14.25">
      <c r="A35" s="179" t="s">
        <v>117</v>
      </c>
      <c r="B35" s="144"/>
      <c r="C35" s="144"/>
      <c r="D35" s="144"/>
      <c r="E35" s="144"/>
      <c r="F35" s="144"/>
      <c r="G35" s="144"/>
      <c r="H35" s="144"/>
      <c r="I35" s="144"/>
      <c r="J35" s="144"/>
      <c r="K35" s="144"/>
      <c r="L35" s="144"/>
      <c r="M35" s="144"/>
      <c r="N35" s="144"/>
      <c r="O35" s="109"/>
      <c r="P35" s="109"/>
      <c r="Q35" s="109"/>
      <c r="R35" s="109"/>
      <c r="S35" s="109"/>
      <c r="T35" s="109"/>
      <c r="U35" s="109"/>
      <c r="V35" s="109"/>
      <c r="W35" s="109"/>
      <c r="X35" s="109"/>
    </row>
    <row r="36" spans="1:24" ht="14.25">
      <c r="A36" s="102"/>
      <c r="B36" s="102"/>
      <c r="C36" s="102"/>
      <c r="D36" s="102"/>
      <c r="E36" s="102"/>
      <c r="F36" s="102"/>
      <c r="G36" s="102"/>
      <c r="H36" s="102"/>
      <c r="I36" s="102"/>
      <c r="J36" s="102"/>
      <c r="K36" s="102"/>
      <c r="L36" s="102"/>
      <c r="M36" s="102"/>
      <c r="N36" s="102"/>
      <c r="O36" s="103"/>
      <c r="P36" s="103"/>
      <c r="Q36" s="103"/>
      <c r="R36" s="103"/>
      <c r="S36" s="103"/>
      <c r="T36" s="103"/>
      <c r="U36" s="103"/>
      <c r="V36" s="103"/>
      <c r="W36" s="103"/>
      <c r="X36" s="103"/>
    </row>
    <row r="37" spans="1:24" ht="15.75" thickBot="1">
      <c r="A37" s="110"/>
      <c r="B37" s="260" t="s">
        <v>132</v>
      </c>
      <c r="C37" s="261"/>
      <c r="D37" s="261"/>
      <c r="E37" s="261"/>
      <c r="F37" s="261"/>
      <c r="G37" s="261"/>
      <c r="H37" s="261"/>
      <c r="I37" s="261"/>
      <c r="J37" s="261"/>
      <c r="K37" s="261"/>
      <c r="L37" s="261"/>
      <c r="M37" s="262"/>
      <c r="N37" s="110"/>
      <c r="O37" s="107"/>
      <c r="P37" s="162"/>
      <c r="Q37" s="171"/>
      <c r="R37" s="107"/>
      <c r="S37" s="107"/>
      <c r="T37" s="107"/>
      <c r="U37" s="107"/>
      <c r="V37" s="107"/>
      <c r="W37" s="107"/>
      <c r="X37" s="107"/>
    </row>
    <row r="38" spans="1:24" ht="28.5" thickBot="1" thickTop="1">
      <c r="A38" s="123"/>
      <c r="B38" s="124" t="s">
        <v>18</v>
      </c>
      <c r="C38" s="106" t="s">
        <v>96</v>
      </c>
      <c r="D38" s="106" t="s">
        <v>97</v>
      </c>
      <c r="E38" s="106" t="s">
        <v>98</v>
      </c>
      <c r="F38" s="106" t="s">
        <v>99</v>
      </c>
      <c r="G38" s="106" t="s">
        <v>100</v>
      </c>
      <c r="H38" s="106" t="s">
        <v>93</v>
      </c>
      <c r="I38" s="106" t="s">
        <v>101</v>
      </c>
      <c r="J38" s="106" t="s">
        <v>102</v>
      </c>
      <c r="K38" s="106" t="s">
        <v>103</v>
      </c>
      <c r="L38" s="113" t="s">
        <v>95</v>
      </c>
      <c r="M38" s="121" t="s">
        <v>6</v>
      </c>
      <c r="N38" s="123"/>
      <c r="O38" s="122"/>
      <c r="P38" s="107"/>
      <c r="Q38" s="173"/>
      <c r="R38" s="122"/>
      <c r="S38" s="122"/>
      <c r="T38" s="122"/>
      <c r="U38" s="122"/>
      <c r="V38" s="122"/>
      <c r="W38" s="122"/>
      <c r="X38" s="122"/>
    </row>
    <row r="39" spans="1:24" ht="14.25">
      <c r="A39" s="144"/>
      <c r="B39" s="239">
        <v>2005</v>
      </c>
      <c r="C39" s="147">
        <f>C57</f>
        <v>178.75</v>
      </c>
      <c r="D39" s="184">
        <f aca="true" t="shared" si="11" ref="D39:M39">D57</f>
        <v>248.25</v>
      </c>
      <c r="E39" s="184">
        <f t="shared" si="11"/>
        <v>78.5</v>
      </c>
      <c r="F39" s="184">
        <f t="shared" si="11"/>
        <v>214.5</v>
      </c>
      <c r="G39" s="184">
        <f t="shared" si="11"/>
        <v>168.25</v>
      </c>
      <c r="H39" s="184">
        <f t="shared" si="11"/>
        <v>268.25</v>
      </c>
      <c r="I39" s="184">
        <f t="shared" si="11"/>
        <v>151.75</v>
      </c>
      <c r="J39" s="184">
        <f t="shared" si="11"/>
        <v>75</v>
      </c>
      <c r="K39" s="184">
        <f t="shared" si="11"/>
        <v>337.25</v>
      </c>
      <c r="L39" s="184">
        <f t="shared" si="11"/>
        <v>302</v>
      </c>
      <c r="M39" s="209">
        <f t="shared" si="11"/>
        <v>2022.5</v>
      </c>
      <c r="N39" s="144"/>
      <c r="O39" s="162"/>
      <c r="P39" s="162"/>
      <c r="Q39" s="171"/>
      <c r="R39" s="162"/>
      <c r="S39" s="162"/>
      <c r="T39" s="162"/>
      <c r="U39" s="162"/>
      <c r="V39" s="162"/>
      <c r="W39" s="162"/>
      <c r="X39" s="162"/>
    </row>
    <row r="40" spans="1:24" ht="14.25">
      <c r="A40" s="144"/>
      <c r="B40" s="21">
        <v>2006</v>
      </c>
      <c r="C40" s="158">
        <f>C63</f>
        <v>318.75</v>
      </c>
      <c r="D40" s="194">
        <f aca="true" t="shared" si="12" ref="D40:M40">D63</f>
        <v>384.25</v>
      </c>
      <c r="E40" s="194">
        <f t="shared" si="12"/>
        <v>104.75</v>
      </c>
      <c r="F40" s="194">
        <f t="shared" si="12"/>
        <v>334.75</v>
      </c>
      <c r="G40" s="194">
        <f t="shared" si="12"/>
        <v>172.5</v>
      </c>
      <c r="H40" s="194">
        <f t="shared" si="12"/>
        <v>269.75</v>
      </c>
      <c r="I40" s="194">
        <f t="shared" si="12"/>
        <v>197.5</v>
      </c>
      <c r="J40" s="194">
        <f t="shared" si="12"/>
        <v>74</v>
      </c>
      <c r="K40" s="194">
        <f t="shared" si="12"/>
        <v>345.75</v>
      </c>
      <c r="L40" s="194">
        <f t="shared" si="12"/>
        <v>282</v>
      </c>
      <c r="M40" s="201">
        <f t="shared" si="12"/>
        <v>2484</v>
      </c>
      <c r="N40" s="144"/>
      <c r="O40" s="162"/>
      <c r="P40" s="122"/>
      <c r="Q40" s="174"/>
      <c r="R40" s="162"/>
      <c r="S40" s="162"/>
      <c r="T40" s="162"/>
      <c r="U40" s="162"/>
      <c r="V40" s="162"/>
      <c r="W40" s="162"/>
      <c r="X40" s="162"/>
    </row>
    <row r="41" spans="1:24" ht="14.25">
      <c r="A41" s="144"/>
      <c r="B41" s="21">
        <v>2007</v>
      </c>
      <c r="C41" s="158">
        <f>C69</f>
        <v>347.5</v>
      </c>
      <c r="D41" s="194">
        <f aca="true" t="shared" si="13" ref="D41:M41">D69</f>
        <v>401.5</v>
      </c>
      <c r="E41" s="194">
        <f t="shared" si="13"/>
        <v>119</v>
      </c>
      <c r="F41" s="194">
        <f t="shared" si="13"/>
        <v>359</v>
      </c>
      <c r="G41" s="194">
        <f t="shared" si="13"/>
        <v>182</v>
      </c>
      <c r="H41" s="194">
        <f t="shared" si="13"/>
        <v>276.25</v>
      </c>
      <c r="I41" s="194">
        <f t="shared" si="13"/>
        <v>197.75</v>
      </c>
      <c r="J41" s="194">
        <f t="shared" si="13"/>
        <v>74</v>
      </c>
      <c r="K41" s="194">
        <f t="shared" si="13"/>
        <v>345.25</v>
      </c>
      <c r="L41" s="194">
        <f t="shared" si="13"/>
        <v>292.5</v>
      </c>
      <c r="M41" s="201">
        <f t="shared" si="13"/>
        <v>2594.75</v>
      </c>
      <c r="N41" s="144"/>
      <c r="O41" s="162"/>
      <c r="P41" s="162"/>
      <c r="Q41" s="171"/>
      <c r="R41" s="162"/>
      <c r="S41" s="162"/>
      <c r="T41" s="162"/>
      <c r="U41" s="162"/>
      <c r="V41" s="162"/>
      <c r="W41" s="162"/>
      <c r="X41" s="162"/>
    </row>
    <row r="42" spans="1:24" ht="14.25">
      <c r="A42" s="144"/>
      <c r="B42" s="21">
        <v>2008</v>
      </c>
      <c r="C42" s="158">
        <f>C75</f>
        <v>365.5</v>
      </c>
      <c r="D42" s="194">
        <f aca="true" t="shared" si="14" ref="D42:M42">D75</f>
        <v>409.75</v>
      </c>
      <c r="E42" s="194">
        <f t="shared" si="14"/>
        <v>128</v>
      </c>
      <c r="F42" s="194">
        <f t="shared" si="14"/>
        <v>379</v>
      </c>
      <c r="G42" s="194">
        <f t="shared" si="14"/>
        <v>180.5</v>
      </c>
      <c r="H42" s="194">
        <f t="shared" si="14"/>
        <v>284.25</v>
      </c>
      <c r="I42" s="194">
        <f t="shared" si="14"/>
        <v>195.75</v>
      </c>
      <c r="J42" s="194">
        <f t="shared" si="14"/>
        <v>72</v>
      </c>
      <c r="K42" s="194">
        <f t="shared" si="14"/>
        <v>354.5</v>
      </c>
      <c r="L42" s="194">
        <f t="shared" si="14"/>
        <v>298.5</v>
      </c>
      <c r="M42" s="201">
        <f t="shared" si="14"/>
        <v>2667.75</v>
      </c>
      <c r="N42" s="144"/>
      <c r="O42" s="162"/>
      <c r="P42" s="162"/>
      <c r="Q42" s="171"/>
      <c r="R42" s="162"/>
      <c r="S42" s="162"/>
      <c r="T42" s="162"/>
      <c r="U42" s="162"/>
      <c r="V42" s="162"/>
      <c r="W42" s="162"/>
      <c r="X42" s="162"/>
    </row>
    <row r="43" spans="1:24" ht="14.25">
      <c r="A43" s="144"/>
      <c r="B43" s="21">
        <v>2009</v>
      </c>
      <c r="C43" s="159">
        <f>C81</f>
        <v>374.25</v>
      </c>
      <c r="D43" s="195">
        <f aca="true" t="shared" si="15" ref="D43:M43">D81</f>
        <v>424.25</v>
      </c>
      <c r="E43" s="195">
        <f t="shared" si="15"/>
        <v>129.5</v>
      </c>
      <c r="F43" s="195">
        <f t="shared" si="15"/>
        <v>384.25</v>
      </c>
      <c r="G43" s="195">
        <f t="shared" si="15"/>
        <v>180</v>
      </c>
      <c r="H43" s="195">
        <f t="shared" si="15"/>
        <v>293.5</v>
      </c>
      <c r="I43" s="195">
        <f t="shared" si="15"/>
        <v>194.75</v>
      </c>
      <c r="J43" s="195">
        <f t="shared" si="15"/>
        <v>64.75</v>
      </c>
      <c r="K43" s="195">
        <f t="shared" si="15"/>
        <v>338.75</v>
      </c>
      <c r="L43" s="195">
        <f t="shared" si="15"/>
        <v>301.25</v>
      </c>
      <c r="M43" s="212">
        <f t="shared" si="15"/>
        <v>2685.25</v>
      </c>
      <c r="N43" s="144"/>
      <c r="O43" s="162"/>
      <c r="P43" s="162"/>
      <c r="Q43" s="171"/>
      <c r="R43" s="162"/>
      <c r="S43" s="162"/>
      <c r="T43" s="162"/>
      <c r="U43" s="162"/>
      <c r="V43" s="162"/>
      <c r="W43" s="162"/>
      <c r="X43" s="162"/>
    </row>
    <row r="44" spans="1:24" ht="14.25">
      <c r="A44" s="144"/>
      <c r="B44" s="21">
        <v>2010</v>
      </c>
      <c r="C44" s="159">
        <f>C92</f>
        <v>394.75</v>
      </c>
      <c r="D44" s="195">
        <f aca="true" t="shared" si="16" ref="D44:M44">D92</f>
        <v>446</v>
      </c>
      <c r="E44" s="195">
        <f t="shared" si="16"/>
        <v>134.5</v>
      </c>
      <c r="F44" s="195">
        <f t="shared" si="16"/>
        <v>383.75</v>
      </c>
      <c r="G44" s="195">
        <f t="shared" si="16"/>
        <v>180.5</v>
      </c>
      <c r="H44" s="195">
        <f t="shared" si="16"/>
        <v>300.5</v>
      </c>
      <c r="I44" s="195">
        <f t="shared" si="16"/>
        <v>194</v>
      </c>
      <c r="J44" s="195">
        <f t="shared" si="16"/>
        <v>65</v>
      </c>
      <c r="K44" s="195">
        <f t="shared" si="16"/>
        <v>334.25</v>
      </c>
      <c r="L44" s="195">
        <f t="shared" si="16"/>
        <v>298</v>
      </c>
      <c r="M44" s="212">
        <f t="shared" si="16"/>
        <v>2731.25</v>
      </c>
      <c r="N44" s="144"/>
      <c r="O44" s="162"/>
      <c r="P44" s="162"/>
      <c r="Q44" s="171"/>
      <c r="R44" s="162"/>
      <c r="S44" s="162"/>
      <c r="T44" s="162"/>
      <c r="U44" s="162"/>
      <c r="V44" s="162"/>
      <c r="W44" s="162"/>
      <c r="X44" s="162"/>
    </row>
    <row r="45" spans="1:24" ht="14.25">
      <c r="A45" s="144"/>
      <c r="B45" s="21">
        <v>2011</v>
      </c>
      <c r="C45" s="159">
        <f>C98</f>
        <v>431.25</v>
      </c>
      <c r="D45" s="195">
        <f aca="true" t="shared" si="17" ref="D45:M45">D98</f>
        <v>449.75</v>
      </c>
      <c r="E45" s="195">
        <f t="shared" si="17"/>
        <v>140.5</v>
      </c>
      <c r="F45" s="195">
        <f t="shared" si="17"/>
        <v>391.5</v>
      </c>
      <c r="G45" s="195">
        <f t="shared" si="17"/>
        <v>178</v>
      </c>
      <c r="H45" s="195">
        <f t="shared" si="17"/>
        <v>307.5</v>
      </c>
      <c r="I45" s="195">
        <f t="shared" si="17"/>
        <v>194.25</v>
      </c>
      <c r="J45" s="195">
        <f t="shared" si="17"/>
        <v>65.75</v>
      </c>
      <c r="K45" s="195">
        <f t="shared" si="17"/>
        <v>333</v>
      </c>
      <c r="L45" s="195">
        <f t="shared" si="17"/>
        <v>313</v>
      </c>
      <c r="M45" s="212">
        <f t="shared" si="17"/>
        <v>2804.5</v>
      </c>
      <c r="N45" s="144"/>
      <c r="O45" s="162"/>
      <c r="P45" s="162"/>
      <c r="Q45" s="171"/>
      <c r="R45" s="162"/>
      <c r="S45" s="162"/>
      <c r="T45" s="162"/>
      <c r="U45" s="162"/>
      <c r="V45" s="162"/>
      <c r="W45" s="162"/>
      <c r="X45" s="162"/>
    </row>
    <row r="46" spans="1:24" ht="14.25">
      <c r="A46" s="144"/>
      <c r="B46" s="21">
        <v>2012</v>
      </c>
      <c r="C46" s="159">
        <f>C104</f>
        <v>456</v>
      </c>
      <c r="D46" s="195">
        <f aca="true" t="shared" si="18" ref="D46:M46">D104</f>
        <v>451.5</v>
      </c>
      <c r="E46" s="195">
        <f t="shared" si="18"/>
        <v>146.5</v>
      </c>
      <c r="F46" s="195">
        <f t="shared" si="18"/>
        <v>412</v>
      </c>
      <c r="G46" s="195">
        <f t="shared" si="18"/>
        <v>176.5</v>
      </c>
      <c r="H46" s="195">
        <f t="shared" si="18"/>
        <v>316</v>
      </c>
      <c r="I46" s="195">
        <f t="shared" si="18"/>
        <v>192</v>
      </c>
      <c r="J46" s="195">
        <f t="shared" si="18"/>
        <v>65</v>
      </c>
      <c r="K46" s="195">
        <f t="shared" si="18"/>
        <v>335.25</v>
      </c>
      <c r="L46" s="195">
        <f t="shared" si="18"/>
        <v>327.5</v>
      </c>
      <c r="M46" s="212">
        <f t="shared" si="18"/>
        <v>2878.25</v>
      </c>
      <c r="N46" s="144"/>
      <c r="O46" s="162"/>
      <c r="P46" s="102"/>
      <c r="Q46" s="102"/>
      <c r="R46" s="162"/>
      <c r="S46" s="162"/>
      <c r="T46" s="162"/>
      <c r="U46" s="162"/>
      <c r="V46" s="162"/>
      <c r="W46" s="162"/>
      <c r="X46" s="162"/>
    </row>
    <row r="47" spans="1:24" s="211" customFormat="1" ht="14.25">
      <c r="A47" s="181"/>
      <c r="B47" s="21">
        <v>2013</v>
      </c>
      <c r="C47" s="195">
        <f>C110</f>
        <v>490</v>
      </c>
      <c r="D47" s="195">
        <f aca="true" t="shared" si="19" ref="D47:M47">D110</f>
        <v>460.25</v>
      </c>
      <c r="E47" s="195">
        <f t="shared" si="19"/>
        <v>151</v>
      </c>
      <c r="F47" s="195">
        <f t="shared" si="19"/>
        <v>417</v>
      </c>
      <c r="G47" s="195">
        <f t="shared" si="19"/>
        <v>177.5</v>
      </c>
      <c r="H47" s="195">
        <f t="shared" si="19"/>
        <v>328.5</v>
      </c>
      <c r="I47" s="195">
        <f t="shared" si="19"/>
        <v>197.5</v>
      </c>
      <c r="J47" s="195">
        <f t="shared" si="19"/>
        <v>66.5</v>
      </c>
      <c r="K47" s="195">
        <f t="shared" si="19"/>
        <v>333.75</v>
      </c>
      <c r="L47" s="195">
        <f t="shared" si="19"/>
        <v>339.25</v>
      </c>
      <c r="M47" s="212">
        <f t="shared" si="19"/>
        <v>2961.25</v>
      </c>
      <c r="N47" s="181"/>
      <c r="O47" s="197"/>
      <c r="P47" s="178"/>
      <c r="Q47" s="178"/>
      <c r="R47" s="197"/>
      <c r="S47" s="197"/>
      <c r="T47" s="197"/>
      <c r="U47" s="197"/>
      <c r="V47" s="197"/>
      <c r="W47" s="197"/>
      <c r="X47" s="197"/>
    </row>
    <row r="48" spans="1:24" ht="14.25">
      <c r="A48" s="144"/>
      <c r="B48" s="21">
        <v>2014</v>
      </c>
      <c r="C48" s="159">
        <f>C116</f>
        <v>528.25</v>
      </c>
      <c r="D48" s="195">
        <f aca="true" t="shared" si="20" ref="D48:M48">D116</f>
        <v>441.5</v>
      </c>
      <c r="E48" s="195">
        <f t="shared" si="20"/>
        <v>163.5</v>
      </c>
      <c r="F48" s="195">
        <f t="shared" si="20"/>
        <v>441.75</v>
      </c>
      <c r="G48" s="195">
        <f t="shared" si="20"/>
        <v>178</v>
      </c>
      <c r="H48" s="195">
        <f t="shared" si="20"/>
        <v>337.5</v>
      </c>
      <c r="I48" s="195">
        <f t="shared" si="20"/>
        <v>211.25</v>
      </c>
      <c r="J48" s="195">
        <f t="shared" si="20"/>
        <v>70.75</v>
      </c>
      <c r="K48" s="195">
        <f t="shared" si="20"/>
        <v>339.75</v>
      </c>
      <c r="L48" s="195">
        <f t="shared" si="20"/>
        <v>355.5</v>
      </c>
      <c r="M48" s="212">
        <f t="shared" si="20"/>
        <v>3067.75</v>
      </c>
      <c r="N48" s="144"/>
      <c r="O48" s="162"/>
      <c r="P48" s="162"/>
      <c r="Q48" s="162"/>
      <c r="R48" s="162"/>
      <c r="S48" s="162"/>
      <c r="T48" s="162"/>
      <c r="U48" s="162"/>
      <c r="V48" s="162"/>
      <c r="W48" s="162"/>
      <c r="X48" s="162"/>
    </row>
    <row r="49" spans="1:24" ht="15" thickBot="1">
      <c r="A49" s="144"/>
      <c r="B49" s="246">
        <v>2015</v>
      </c>
      <c r="C49" s="160">
        <f>C122</f>
        <v>514</v>
      </c>
      <c r="D49" s="196">
        <f aca="true" t="shared" si="21" ref="D49:M49">D122</f>
        <v>410</v>
      </c>
      <c r="E49" s="196">
        <f t="shared" si="21"/>
        <v>148.5</v>
      </c>
      <c r="F49" s="196">
        <f t="shared" si="21"/>
        <v>426.75</v>
      </c>
      <c r="G49" s="196">
        <f t="shared" si="21"/>
        <v>173.25</v>
      </c>
      <c r="H49" s="196">
        <f t="shared" si="21"/>
        <v>324.25</v>
      </c>
      <c r="I49" s="196">
        <f t="shared" si="21"/>
        <v>198.75</v>
      </c>
      <c r="J49" s="196">
        <f t="shared" si="21"/>
        <v>65.75</v>
      </c>
      <c r="K49" s="196">
        <f t="shared" si="21"/>
        <v>323.25</v>
      </c>
      <c r="L49" s="196">
        <f t="shared" si="21"/>
        <v>346.75</v>
      </c>
      <c r="M49" s="208">
        <f t="shared" si="21"/>
        <v>2931.25</v>
      </c>
      <c r="N49" s="144"/>
      <c r="O49" s="171"/>
      <c r="P49" s="162"/>
      <c r="Q49" s="172"/>
      <c r="R49" s="172"/>
      <c r="S49" s="162"/>
      <c r="T49" s="162"/>
      <c r="U49" s="162"/>
      <c r="V49" s="162"/>
      <c r="W49" s="162"/>
      <c r="X49" s="162"/>
    </row>
    <row r="50" spans="1:24" ht="14.25">
      <c r="A50" s="102"/>
      <c r="B50" s="102"/>
      <c r="C50" s="102"/>
      <c r="D50" s="102"/>
      <c r="E50" s="102"/>
      <c r="F50" s="102"/>
      <c r="G50" s="102"/>
      <c r="H50" s="102"/>
      <c r="I50" s="102"/>
      <c r="J50" s="102"/>
      <c r="K50" s="102"/>
      <c r="L50" s="102"/>
      <c r="M50" s="102"/>
      <c r="N50" s="102"/>
      <c r="O50" s="103"/>
      <c r="P50" s="103"/>
      <c r="Q50" s="103"/>
      <c r="R50" s="103"/>
      <c r="S50" s="103"/>
      <c r="T50" s="103"/>
      <c r="U50" s="103"/>
      <c r="V50" s="103"/>
      <c r="W50" s="103"/>
      <c r="X50" s="103"/>
    </row>
    <row r="51" spans="1:24" ht="15.75" thickBot="1">
      <c r="A51" s="110"/>
      <c r="B51" s="134" t="s">
        <v>104</v>
      </c>
      <c r="C51" s="135"/>
      <c r="D51" s="135"/>
      <c r="E51" s="135"/>
      <c r="F51" s="135"/>
      <c r="G51" s="135"/>
      <c r="H51" s="135"/>
      <c r="I51" s="135"/>
      <c r="J51" s="135"/>
      <c r="K51" s="135"/>
      <c r="L51" s="135"/>
      <c r="M51" s="136"/>
      <c r="N51" s="110"/>
      <c r="O51" s="110"/>
      <c r="P51" s="110"/>
      <c r="Q51" s="110"/>
      <c r="R51" s="110"/>
      <c r="S51" s="110"/>
      <c r="T51" s="110"/>
      <c r="U51" s="110"/>
      <c r="V51" s="110"/>
      <c r="W51" s="110"/>
      <c r="X51" s="110"/>
    </row>
    <row r="52" spans="2:13" ht="28.5" thickBot="1" thickTop="1">
      <c r="B52" s="124" t="s">
        <v>24</v>
      </c>
      <c r="C52" s="106" t="s">
        <v>96</v>
      </c>
      <c r="D52" s="106" t="s">
        <v>97</v>
      </c>
      <c r="E52" s="106" t="s">
        <v>98</v>
      </c>
      <c r="F52" s="106" t="s">
        <v>99</v>
      </c>
      <c r="G52" s="106" t="s">
        <v>100</v>
      </c>
      <c r="H52" s="106" t="s">
        <v>93</v>
      </c>
      <c r="I52" s="106" t="s">
        <v>101</v>
      </c>
      <c r="J52" s="106" t="s">
        <v>102</v>
      </c>
      <c r="K52" s="106" t="s">
        <v>103</v>
      </c>
      <c r="L52" s="113" t="s">
        <v>95</v>
      </c>
      <c r="M52" s="121" t="s">
        <v>6</v>
      </c>
    </row>
    <row r="53" spans="2:13" ht="14.25">
      <c r="B53" s="185" t="s">
        <v>25</v>
      </c>
      <c r="C53" s="93">
        <v>157</v>
      </c>
      <c r="D53" s="93">
        <v>247</v>
      </c>
      <c r="E53" s="93">
        <v>73</v>
      </c>
      <c r="F53" s="93">
        <v>216</v>
      </c>
      <c r="G53" s="93">
        <v>154</v>
      </c>
      <c r="H53" s="93">
        <v>267</v>
      </c>
      <c r="I53" s="93">
        <v>149</v>
      </c>
      <c r="J53" s="93">
        <v>70</v>
      </c>
      <c r="K53" s="93">
        <v>308</v>
      </c>
      <c r="L53" s="93">
        <v>276</v>
      </c>
      <c r="M53" s="153">
        <f>SUM(C53:L53)</f>
        <v>1917</v>
      </c>
    </row>
    <row r="54" spans="2:13" ht="14.25">
      <c r="B54" s="185" t="s">
        <v>26</v>
      </c>
      <c r="C54" s="89">
        <v>196</v>
      </c>
      <c r="D54" s="89">
        <v>253</v>
      </c>
      <c r="E54" s="89">
        <v>81</v>
      </c>
      <c r="F54" s="89">
        <v>218</v>
      </c>
      <c r="G54" s="89">
        <v>174</v>
      </c>
      <c r="H54" s="89">
        <v>268</v>
      </c>
      <c r="I54" s="89">
        <v>151</v>
      </c>
      <c r="J54" s="89">
        <v>78</v>
      </c>
      <c r="K54" s="89">
        <v>352</v>
      </c>
      <c r="L54" s="89">
        <v>327</v>
      </c>
      <c r="M54" s="190">
        <f>SUM(C54:L54)</f>
        <v>2098</v>
      </c>
    </row>
    <row r="55" spans="2:13" ht="14.25">
      <c r="B55" s="185" t="s">
        <v>27</v>
      </c>
      <c r="C55" s="89">
        <v>193</v>
      </c>
      <c r="D55" s="89">
        <v>252</v>
      </c>
      <c r="E55" s="89">
        <v>80</v>
      </c>
      <c r="F55" s="89">
        <v>215</v>
      </c>
      <c r="G55" s="89">
        <v>178</v>
      </c>
      <c r="H55" s="89">
        <v>267</v>
      </c>
      <c r="I55" s="89">
        <v>159</v>
      </c>
      <c r="J55" s="89">
        <v>79</v>
      </c>
      <c r="K55" s="89">
        <v>354</v>
      </c>
      <c r="L55" s="89">
        <v>321</v>
      </c>
      <c r="M55" s="190">
        <f>SUM(C55:L55)</f>
        <v>2098</v>
      </c>
    </row>
    <row r="56" spans="2:13" ht="15" thickBot="1">
      <c r="B56" s="185" t="s">
        <v>28</v>
      </c>
      <c r="C56" s="92">
        <v>169</v>
      </c>
      <c r="D56" s="92">
        <v>241</v>
      </c>
      <c r="E56" s="92">
        <v>80</v>
      </c>
      <c r="F56" s="92">
        <v>209</v>
      </c>
      <c r="G56" s="92">
        <v>167</v>
      </c>
      <c r="H56" s="92">
        <v>271</v>
      </c>
      <c r="I56" s="92">
        <v>148</v>
      </c>
      <c r="J56" s="92">
        <v>73</v>
      </c>
      <c r="K56" s="92">
        <v>335</v>
      </c>
      <c r="L56" s="92">
        <v>284</v>
      </c>
      <c r="M56" s="190">
        <f>SUM(C56:L56)</f>
        <v>1977</v>
      </c>
    </row>
    <row r="57" spans="2:13" ht="15" thickBot="1">
      <c r="B57" s="180" t="s">
        <v>29</v>
      </c>
      <c r="C57" s="166">
        <f>AVERAGE(C53:C56)</f>
        <v>178.75</v>
      </c>
      <c r="D57" s="200">
        <f aca="true" t="shared" si="22" ref="D57:L57">AVERAGE(D53:D56)</f>
        <v>248.25</v>
      </c>
      <c r="E57" s="200">
        <f t="shared" si="22"/>
        <v>78.5</v>
      </c>
      <c r="F57" s="200">
        <f t="shared" si="22"/>
        <v>214.5</v>
      </c>
      <c r="G57" s="200">
        <f t="shared" si="22"/>
        <v>168.25</v>
      </c>
      <c r="H57" s="200">
        <f t="shared" si="22"/>
        <v>268.25</v>
      </c>
      <c r="I57" s="200">
        <f t="shared" si="22"/>
        <v>151.75</v>
      </c>
      <c r="J57" s="200">
        <f t="shared" si="22"/>
        <v>75</v>
      </c>
      <c r="K57" s="200">
        <f t="shared" si="22"/>
        <v>337.25</v>
      </c>
      <c r="L57" s="200">
        <f t="shared" si="22"/>
        <v>302</v>
      </c>
      <c r="M57" s="151">
        <f>AVERAGE(M53:M56)</f>
        <v>2022.5</v>
      </c>
    </row>
    <row r="58" spans="2:13" ht="14.25">
      <c r="B58" s="148"/>
      <c r="C58" s="144"/>
      <c r="D58" s="144"/>
      <c r="E58" s="144"/>
      <c r="F58" s="144"/>
      <c r="G58" s="144"/>
      <c r="H58" s="144"/>
      <c r="I58" s="144"/>
      <c r="J58" s="144"/>
      <c r="K58" s="144"/>
      <c r="L58" s="144"/>
      <c r="M58" s="153"/>
    </row>
    <row r="59" spans="2:13" ht="14.25">
      <c r="B59" s="185" t="s">
        <v>30</v>
      </c>
      <c r="C59" s="89">
        <v>288</v>
      </c>
      <c r="D59" s="89">
        <v>364</v>
      </c>
      <c r="E59" s="89">
        <v>96</v>
      </c>
      <c r="F59" s="89">
        <v>309</v>
      </c>
      <c r="G59" s="89">
        <v>161</v>
      </c>
      <c r="H59" s="89">
        <v>275</v>
      </c>
      <c r="I59" s="89">
        <v>189</v>
      </c>
      <c r="J59" s="89">
        <v>69</v>
      </c>
      <c r="K59" s="89">
        <v>322</v>
      </c>
      <c r="L59" s="89">
        <v>275</v>
      </c>
      <c r="M59" s="153">
        <f>SUM(C59:L59)</f>
        <v>2348</v>
      </c>
    </row>
    <row r="60" spans="2:13" ht="14.25">
      <c r="B60" s="185" t="s">
        <v>31</v>
      </c>
      <c r="C60" s="89">
        <v>329</v>
      </c>
      <c r="D60" s="89">
        <v>381</v>
      </c>
      <c r="E60" s="89">
        <v>105</v>
      </c>
      <c r="F60" s="89">
        <v>338</v>
      </c>
      <c r="G60" s="89">
        <v>181</v>
      </c>
      <c r="H60" s="89">
        <v>269</v>
      </c>
      <c r="I60" s="89">
        <v>203</v>
      </c>
      <c r="J60" s="89">
        <v>77</v>
      </c>
      <c r="K60" s="89">
        <v>356</v>
      </c>
      <c r="L60" s="89">
        <v>288</v>
      </c>
      <c r="M60" s="190">
        <f>SUM(C60:L60)</f>
        <v>2527</v>
      </c>
    </row>
    <row r="61" spans="2:13" ht="14.25">
      <c r="B61" s="185" t="s">
        <v>32</v>
      </c>
      <c r="C61" s="89">
        <v>344</v>
      </c>
      <c r="D61" s="89">
        <v>400</v>
      </c>
      <c r="E61" s="89">
        <v>107</v>
      </c>
      <c r="F61" s="89">
        <v>350</v>
      </c>
      <c r="G61" s="89">
        <v>179</v>
      </c>
      <c r="H61" s="89">
        <v>269</v>
      </c>
      <c r="I61" s="89">
        <v>199</v>
      </c>
      <c r="J61" s="89">
        <v>78</v>
      </c>
      <c r="K61" s="89">
        <v>365</v>
      </c>
      <c r="L61" s="89">
        <v>286</v>
      </c>
      <c r="M61" s="190">
        <f>SUM(C61:L61)</f>
        <v>2577</v>
      </c>
    </row>
    <row r="62" spans="2:13" ht="15" thickBot="1">
      <c r="B62" s="185" t="s">
        <v>33</v>
      </c>
      <c r="C62" s="92">
        <v>314</v>
      </c>
      <c r="D62" s="92">
        <v>392</v>
      </c>
      <c r="E62" s="92">
        <v>111</v>
      </c>
      <c r="F62" s="92">
        <v>342</v>
      </c>
      <c r="G62" s="92">
        <v>169</v>
      </c>
      <c r="H62" s="92">
        <v>266</v>
      </c>
      <c r="I62" s="92">
        <v>199</v>
      </c>
      <c r="J62" s="92">
        <v>72</v>
      </c>
      <c r="K62" s="92">
        <v>340</v>
      </c>
      <c r="L62" s="92">
        <v>279</v>
      </c>
      <c r="M62" s="190">
        <f>SUM(C62:L62)</f>
        <v>2484</v>
      </c>
    </row>
    <row r="63" spans="2:13" ht="15" thickBot="1">
      <c r="B63" s="180" t="s">
        <v>34</v>
      </c>
      <c r="C63" s="166">
        <f>AVERAGE(C59:C62)</f>
        <v>318.75</v>
      </c>
      <c r="D63" s="200">
        <f aca="true" t="shared" si="23" ref="D63:L63">AVERAGE(D59:D62)</f>
        <v>384.25</v>
      </c>
      <c r="E63" s="200">
        <f t="shared" si="23"/>
        <v>104.75</v>
      </c>
      <c r="F63" s="200">
        <f t="shared" si="23"/>
        <v>334.75</v>
      </c>
      <c r="G63" s="200">
        <f t="shared" si="23"/>
        <v>172.5</v>
      </c>
      <c r="H63" s="200">
        <f t="shared" si="23"/>
        <v>269.75</v>
      </c>
      <c r="I63" s="200">
        <f t="shared" si="23"/>
        <v>197.5</v>
      </c>
      <c r="J63" s="200">
        <f t="shared" si="23"/>
        <v>74</v>
      </c>
      <c r="K63" s="200">
        <f t="shared" si="23"/>
        <v>345.75</v>
      </c>
      <c r="L63" s="200">
        <f t="shared" si="23"/>
        <v>282</v>
      </c>
      <c r="M63" s="151">
        <f>AVERAGE(M59:M62)</f>
        <v>2484</v>
      </c>
    </row>
    <row r="64" spans="2:13" ht="14.25">
      <c r="B64" s="148"/>
      <c r="C64" s="144"/>
      <c r="D64" s="144"/>
      <c r="E64" s="144"/>
      <c r="F64" s="144"/>
      <c r="G64" s="144"/>
      <c r="H64" s="144"/>
      <c r="I64" s="144"/>
      <c r="J64" s="144"/>
      <c r="K64" s="144"/>
      <c r="L64" s="144"/>
      <c r="M64" s="153"/>
    </row>
    <row r="65" spans="2:13" ht="14.25">
      <c r="B65" s="185" t="s">
        <v>35</v>
      </c>
      <c r="C65" s="89">
        <v>323</v>
      </c>
      <c r="D65" s="89">
        <v>384</v>
      </c>
      <c r="E65" s="89">
        <v>110</v>
      </c>
      <c r="F65" s="89">
        <v>338</v>
      </c>
      <c r="G65" s="89">
        <v>170</v>
      </c>
      <c r="H65" s="89">
        <v>273</v>
      </c>
      <c r="I65" s="89">
        <v>192</v>
      </c>
      <c r="J65" s="89">
        <v>69</v>
      </c>
      <c r="K65" s="89">
        <v>320</v>
      </c>
      <c r="L65" s="89">
        <v>277</v>
      </c>
      <c r="M65" s="153">
        <f>SUM(C65:L65)</f>
        <v>2456</v>
      </c>
    </row>
    <row r="66" spans="2:13" ht="14.25">
      <c r="B66" s="185" t="s">
        <v>36</v>
      </c>
      <c r="C66" s="89">
        <v>352</v>
      </c>
      <c r="D66" s="89">
        <v>407</v>
      </c>
      <c r="E66" s="89">
        <v>119</v>
      </c>
      <c r="F66" s="89">
        <v>362</v>
      </c>
      <c r="G66" s="89">
        <v>189</v>
      </c>
      <c r="H66" s="89">
        <v>276</v>
      </c>
      <c r="I66" s="89">
        <v>202</v>
      </c>
      <c r="J66" s="89">
        <v>76</v>
      </c>
      <c r="K66" s="89">
        <v>353</v>
      </c>
      <c r="L66" s="89">
        <v>294</v>
      </c>
      <c r="M66" s="190">
        <f>SUM(C66:L66)</f>
        <v>2630</v>
      </c>
    </row>
    <row r="67" spans="2:13" ht="14.25">
      <c r="B67" s="185" t="s">
        <v>37</v>
      </c>
      <c r="C67" s="89">
        <v>374</v>
      </c>
      <c r="D67" s="89">
        <v>415</v>
      </c>
      <c r="E67" s="89">
        <v>122</v>
      </c>
      <c r="F67" s="89">
        <v>379</v>
      </c>
      <c r="G67" s="89">
        <v>192</v>
      </c>
      <c r="H67" s="89">
        <v>275</v>
      </c>
      <c r="I67" s="89">
        <v>203</v>
      </c>
      <c r="J67" s="89">
        <v>77</v>
      </c>
      <c r="K67" s="89">
        <v>360</v>
      </c>
      <c r="L67" s="89">
        <v>302</v>
      </c>
      <c r="M67" s="190">
        <f>SUM(C67:L67)</f>
        <v>2699</v>
      </c>
    </row>
    <row r="68" spans="2:13" ht="15" thickBot="1">
      <c r="B68" s="185" t="s">
        <v>38</v>
      </c>
      <c r="C68" s="92">
        <v>341</v>
      </c>
      <c r="D68" s="92">
        <v>400</v>
      </c>
      <c r="E68" s="92">
        <v>125</v>
      </c>
      <c r="F68" s="92">
        <v>357</v>
      </c>
      <c r="G68" s="92">
        <v>177</v>
      </c>
      <c r="H68" s="92">
        <v>281</v>
      </c>
      <c r="I68" s="92">
        <v>194</v>
      </c>
      <c r="J68" s="92">
        <v>74</v>
      </c>
      <c r="K68" s="92">
        <v>348</v>
      </c>
      <c r="L68" s="92">
        <v>297</v>
      </c>
      <c r="M68" s="190">
        <f>SUM(C68:L68)</f>
        <v>2594</v>
      </c>
    </row>
    <row r="69" spans="2:13" ht="15" thickBot="1">
      <c r="B69" s="180" t="s">
        <v>39</v>
      </c>
      <c r="C69" s="166">
        <f>AVERAGE(C65:C68)</f>
        <v>347.5</v>
      </c>
      <c r="D69" s="200">
        <f aca="true" t="shared" si="24" ref="D69:L69">AVERAGE(D65:D68)</f>
        <v>401.5</v>
      </c>
      <c r="E69" s="200">
        <f t="shared" si="24"/>
        <v>119</v>
      </c>
      <c r="F69" s="200">
        <f t="shared" si="24"/>
        <v>359</v>
      </c>
      <c r="G69" s="200">
        <f t="shared" si="24"/>
        <v>182</v>
      </c>
      <c r="H69" s="200">
        <f t="shared" si="24"/>
        <v>276.25</v>
      </c>
      <c r="I69" s="200">
        <f t="shared" si="24"/>
        <v>197.75</v>
      </c>
      <c r="J69" s="200">
        <f t="shared" si="24"/>
        <v>74</v>
      </c>
      <c r="K69" s="200">
        <f t="shared" si="24"/>
        <v>345.25</v>
      </c>
      <c r="L69" s="200">
        <f t="shared" si="24"/>
        <v>292.5</v>
      </c>
      <c r="M69" s="151">
        <f>AVERAGE(M65:M68)</f>
        <v>2594.75</v>
      </c>
    </row>
    <row r="70" spans="2:13" ht="14.25">
      <c r="B70" s="148"/>
      <c r="C70" s="144"/>
      <c r="D70" s="144"/>
      <c r="E70" s="144"/>
      <c r="F70" s="144"/>
      <c r="G70" s="144"/>
      <c r="H70" s="144"/>
      <c r="I70" s="144"/>
      <c r="J70" s="144"/>
      <c r="K70" s="144"/>
      <c r="L70" s="144"/>
      <c r="M70" s="153"/>
    </row>
    <row r="71" spans="2:13" ht="14.25">
      <c r="B71" s="185" t="s">
        <v>40</v>
      </c>
      <c r="C71" s="89">
        <v>343</v>
      </c>
      <c r="D71" s="89">
        <v>394</v>
      </c>
      <c r="E71" s="89">
        <v>123</v>
      </c>
      <c r="F71" s="89">
        <v>353</v>
      </c>
      <c r="G71" s="89">
        <v>170</v>
      </c>
      <c r="H71" s="89">
        <v>276</v>
      </c>
      <c r="I71" s="89">
        <v>185</v>
      </c>
      <c r="J71" s="89">
        <v>64</v>
      </c>
      <c r="K71" s="89">
        <v>326</v>
      </c>
      <c r="L71" s="89">
        <v>286</v>
      </c>
      <c r="M71" s="153">
        <f>SUM(C71:L71)</f>
        <v>2520</v>
      </c>
    </row>
    <row r="72" spans="2:13" ht="14.25">
      <c r="B72" s="185" t="s">
        <v>41</v>
      </c>
      <c r="C72" s="89">
        <v>371</v>
      </c>
      <c r="D72" s="89">
        <v>412</v>
      </c>
      <c r="E72" s="89">
        <v>129</v>
      </c>
      <c r="F72" s="89">
        <v>381</v>
      </c>
      <c r="G72" s="89">
        <v>187</v>
      </c>
      <c r="H72" s="89">
        <v>287</v>
      </c>
      <c r="I72" s="89">
        <v>201</v>
      </c>
      <c r="J72" s="89">
        <v>74</v>
      </c>
      <c r="K72" s="89">
        <v>366</v>
      </c>
      <c r="L72" s="89">
        <v>309</v>
      </c>
      <c r="M72" s="190">
        <f>SUM(C72:L72)</f>
        <v>2717</v>
      </c>
    </row>
    <row r="73" spans="2:13" ht="14.25">
      <c r="B73" s="185" t="s">
        <v>42</v>
      </c>
      <c r="C73" s="89">
        <v>403</v>
      </c>
      <c r="D73" s="89">
        <v>427</v>
      </c>
      <c r="E73" s="89">
        <v>134</v>
      </c>
      <c r="F73" s="89">
        <v>399</v>
      </c>
      <c r="G73" s="89">
        <v>191</v>
      </c>
      <c r="H73" s="89">
        <v>287</v>
      </c>
      <c r="I73" s="89">
        <v>200</v>
      </c>
      <c r="J73" s="89">
        <v>77</v>
      </c>
      <c r="K73" s="89">
        <v>374</v>
      </c>
      <c r="L73" s="89">
        <v>309</v>
      </c>
      <c r="M73" s="190">
        <f>SUM(C73:L73)</f>
        <v>2801</v>
      </c>
    </row>
    <row r="74" spans="2:13" ht="15" thickBot="1">
      <c r="B74" s="185" t="s">
        <v>43</v>
      </c>
      <c r="C74" s="92">
        <v>345</v>
      </c>
      <c r="D74" s="92">
        <v>406</v>
      </c>
      <c r="E74" s="92">
        <v>126</v>
      </c>
      <c r="F74" s="92">
        <v>383</v>
      </c>
      <c r="G74" s="92">
        <v>174</v>
      </c>
      <c r="H74" s="92">
        <v>287</v>
      </c>
      <c r="I74" s="92">
        <v>197</v>
      </c>
      <c r="J74" s="92">
        <v>73</v>
      </c>
      <c r="K74" s="92">
        <v>352</v>
      </c>
      <c r="L74" s="92">
        <v>290</v>
      </c>
      <c r="M74" s="190">
        <f>SUM(C74:L74)</f>
        <v>2633</v>
      </c>
    </row>
    <row r="75" spans="2:13" ht="15" thickBot="1">
      <c r="B75" s="180" t="s">
        <v>44</v>
      </c>
      <c r="C75" s="166">
        <f>AVERAGE(C71:C74)</f>
        <v>365.5</v>
      </c>
      <c r="D75" s="200">
        <f aca="true" t="shared" si="25" ref="D75:L75">AVERAGE(D71:D74)</f>
        <v>409.75</v>
      </c>
      <c r="E75" s="200">
        <f t="shared" si="25"/>
        <v>128</v>
      </c>
      <c r="F75" s="200">
        <f t="shared" si="25"/>
        <v>379</v>
      </c>
      <c r="G75" s="200">
        <f t="shared" si="25"/>
        <v>180.5</v>
      </c>
      <c r="H75" s="200">
        <f t="shared" si="25"/>
        <v>284.25</v>
      </c>
      <c r="I75" s="200">
        <f t="shared" si="25"/>
        <v>195.75</v>
      </c>
      <c r="J75" s="200">
        <f t="shared" si="25"/>
        <v>72</v>
      </c>
      <c r="K75" s="200">
        <f t="shared" si="25"/>
        <v>354.5</v>
      </c>
      <c r="L75" s="200">
        <f t="shared" si="25"/>
        <v>298.5</v>
      </c>
      <c r="M75" s="151">
        <f>AVERAGE(M71:M74)</f>
        <v>2667.75</v>
      </c>
    </row>
    <row r="76" spans="2:13" ht="14.25">
      <c r="B76" s="148"/>
      <c r="C76" s="144"/>
      <c r="D76" s="144"/>
      <c r="E76" s="144"/>
      <c r="F76" s="144"/>
      <c r="G76" s="144"/>
      <c r="H76" s="144"/>
      <c r="I76" s="144"/>
      <c r="J76" s="144"/>
      <c r="K76" s="144"/>
      <c r="L76" s="144"/>
      <c r="M76" s="153"/>
    </row>
    <row r="77" spans="2:13" ht="14.25">
      <c r="B77" s="185" t="s">
        <v>46</v>
      </c>
      <c r="C77" s="89">
        <v>343</v>
      </c>
      <c r="D77" s="89">
        <v>406</v>
      </c>
      <c r="E77" s="89">
        <v>127</v>
      </c>
      <c r="F77" s="89">
        <v>374</v>
      </c>
      <c r="G77" s="89">
        <v>164</v>
      </c>
      <c r="H77" s="89">
        <v>290</v>
      </c>
      <c r="I77" s="89">
        <v>192</v>
      </c>
      <c r="J77" s="89">
        <v>60</v>
      </c>
      <c r="K77" s="89">
        <v>317</v>
      </c>
      <c r="L77" s="89">
        <v>291</v>
      </c>
      <c r="M77" s="153">
        <f>SUM(C77:L77)</f>
        <v>2564</v>
      </c>
    </row>
    <row r="78" spans="2:13" ht="14.25">
      <c r="B78" s="185" t="s">
        <v>47</v>
      </c>
      <c r="C78" s="89">
        <v>382</v>
      </c>
      <c r="D78" s="89">
        <v>430</v>
      </c>
      <c r="E78" s="89">
        <v>129</v>
      </c>
      <c r="F78" s="89">
        <v>392</v>
      </c>
      <c r="G78" s="89">
        <v>187</v>
      </c>
      <c r="H78" s="89">
        <v>295</v>
      </c>
      <c r="I78" s="89">
        <v>197</v>
      </c>
      <c r="J78" s="89">
        <v>68</v>
      </c>
      <c r="K78" s="89">
        <v>349</v>
      </c>
      <c r="L78" s="89">
        <v>306</v>
      </c>
      <c r="M78" s="190">
        <f>SUM(C78:L78)</f>
        <v>2735</v>
      </c>
    </row>
    <row r="79" spans="2:13" ht="14.25">
      <c r="B79" s="185" t="s">
        <v>48</v>
      </c>
      <c r="C79" s="89">
        <v>413</v>
      </c>
      <c r="D79" s="89">
        <v>435</v>
      </c>
      <c r="E79" s="89">
        <v>130</v>
      </c>
      <c r="F79" s="89">
        <v>399</v>
      </c>
      <c r="G79" s="89">
        <v>194</v>
      </c>
      <c r="H79" s="89">
        <v>294</v>
      </c>
      <c r="I79" s="89">
        <v>198</v>
      </c>
      <c r="J79" s="89">
        <v>67</v>
      </c>
      <c r="K79" s="89">
        <v>354</v>
      </c>
      <c r="L79" s="89">
        <v>310</v>
      </c>
      <c r="M79" s="190">
        <f>SUM(C79:L79)</f>
        <v>2794</v>
      </c>
    </row>
    <row r="80" spans="2:13" ht="15" thickBot="1">
      <c r="B80" s="185" t="s">
        <v>49</v>
      </c>
      <c r="C80" s="92">
        <v>359</v>
      </c>
      <c r="D80" s="92">
        <v>426</v>
      </c>
      <c r="E80" s="92">
        <v>132</v>
      </c>
      <c r="F80" s="92">
        <v>372</v>
      </c>
      <c r="G80" s="92">
        <v>175</v>
      </c>
      <c r="H80" s="92">
        <v>295</v>
      </c>
      <c r="I80" s="92">
        <v>192</v>
      </c>
      <c r="J80" s="92">
        <v>64</v>
      </c>
      <c r="K80" s="92">
        <v>335</v>
      </c>
      <c r="L80" s="92">
        <v>298</v>
      </c>
      <c r="M80" s="190">
        <f>SUM(C80:L80)</f>
        <v>2648</v>
      </c>
    </row>
    <row r="81" spans="2:13" ht="15" thickBot="1">
      <c r="B81" s="180" t="s">
        <v>50</v>
      </c>
      <c r="C81" s="166">
        <f>AVERAGE(C77:C80)</f>
        <v>374.25</v>
      </c>
      <c r="D81" s="200">
        <f aca="true" t="shared" si="26" ref="D81:L81">AVERAGE(D77:D80)</f>
        <v>424.25</v>
      </c>
      <c r="E81" s="200">
        <f t="shared" si="26"/>
        <v>129.5</v>
      </c>
      <c r="F81" s="200">
        <f t="shared" si="26"/>
        <v>384.25</v>
      </c>
      <c r="G81" s="200">
        <f t="shared" si="26"/>
        <v>180</v>
      </c>
      <c r="H81" s="200">
        <f t="shared" si="26"/>
        <v>293.5</v>
      </c>
      <c r="I81" s="200">
        <f t="shared" si="26"/>
        <v>194.75</v>
      </c>
      <c r="J81" s="200">
        <f t="shared" si="26"/>
        <v>64.75</v>
      </c>
      <c r="K81" s="200">
        <f t="shared" si="26"/>
        <v>338.75</v>
      </c>
      <c r="L81" s="200">
        <f t="shared" si="26"/>
        <v>301.25</v>
      </c>
      <c r="M81" s="151">
        <f>AVERAGE(M77:M80)</f>
        <v>2685.25</v>
      </c>
    </row>
    <row r="82" spans="2:13" ht="14.25">
      <c r="B82" s="109"/>
      <c r="C82" s="109"/>
      <c r="D82" s="109"/>
      <c r="E82" s="109"/>
      <c r="F82" s="109"/>
      <c r="G82" s="109"/>
      <c r="H82" s="109"/>
      <c r="I82" s="109"/>
      <c r="J82" s="109"/>
      <c r="K82" s="109"/>
      <c r="L82" s="109"/>
      <c r="M82" s="109"/>
    </row>
    <row r="83" spans="2:13" ht="14.25">
      <c r="B83" s="141" t="s">
        <v>17</v>
      </c>
      <c r="C83" s="109"/>
      <c r="D83" s="109"/>
      <c r="E83" s="109"/>
      <c r="F83" s="109"/>
      <c r="G83" s="109"/>
      <c r="H83" s="109"/>
      <c r="I83" s="109"/>
      <c r="J83" s="109"/>
      <c r="K83" s="109"/>
      <c r="L83" s="109"/>
      <c r="M83" s="109"/>
    </row>
    <row r="84" spans="2:13" ht="14.25">
      <c r="B84" s="179" t="s">
        <v>117</v>
      </c>
      <c r="C84" s="144"/>
      <c r="D84" s="144"/>
      <c r="E84" s="144"/>
      <c r="F84" s="144"/>
      <c r="G84" s="144"/>
      <c r="H84" s="144"/>
      <c r="I84" s="144"/>
      <c r="J84" s="144"/>
      <c r="K84" s="144"/>
      <c r="L84" s="144"/>
      <c r="M84" s="144"/>
    </row>
    <row r="85" spans="2:13" ht="14.25">
      <c r="B85" s="126"/>
      <c r="C85" s="103"/>
      <c r="D85" s="103"/>
      <c r="E85" s="103"/>
      <c r="F85" s="103"/>
      <c r="G85" s="103"/>
      <c r="H85" s="103"/>
      <c r="I85" s="103"/>
      <c r="J85" s="103"/>
      <c r="K85" s="103"/>
      <c r="L85" s="103"/>
      <c r="M85" s="125"/>
    </row>
    <row r="86" spans="2:13" ht="15.75" thickBot="1">
      <c r="B86" s="134" t="s">
        <v>105</v>
      </c>
      <c r="C86" s="135"/>
      <c r="D86" s="135"/>
      <c r="E86" s="135"/>
      <c r="F86" s="135"/>
      <c r="G86" s="135"/>
      <c r="H86" s="135"/>
      <c r="I86" s="135"/>
      <c r="J86" s="135"/>
      <c r="K86" s="135"/>
      <c r="L86" s="135"/>
      <c r="M86" s="136"/>
    </row>
    <row r="87" spans="2:13" ht="28.5" thickBot="1" thickTop="1">
      <c r="B87" s="124" t="s">
        <v>24</v>
      </c>
      <c r="C87" s="215" t="s">
        <v>96</v>
      </c>
      <c r="D87" s="215" t="s">
        <v>97</v>
      </c>
      <c r="E87" s="215" t="s">
        <v>98</v>
      </c>
      <c r="F87" s="215" t="s">
        <v>99</v>
      </c>
      <c r="G87" s="215" t="s">
        <v>100</v>
      </c>
      <c r="H87" s="215" t="s">
        <v>93</v>
      </c>
      <c r="I87" s="215" t="s">
        <v>101</v>
      </c>
      <c r="J87" s="215" t="s">
        <v>102</v>
      </c>
      <c r="K87" s="215" t="s">
        <v>103</v>
      </c>
      <c r="L87" s="214" t="s">
        <v>95</v>
      </c>
      <c r="M87" s="121" t="s">
        <v>6</v>
      </c>
    </row>
    <row r="88" spans="2:13" ht="14.25">
      <c r="B88" s="185" t="s">
        <v>51</v>
      </c>
      <c r="C88" s="213">
        <v>358</v>
      </c>
      <c r="D88" s="213">
        <v>428</v>
      </c>
      <c r="E88" s="213">
        <v>130</v>
      </c>
      <c r="F88" s="213">
        <v>371</v>
      </c>
      <c r="G88" s="213">
        <v>162</v>
      </c>
      <c r="H88" s="213">
        <v>296</v>
      </c>
      <c r="I88" s="213">
        <v>186</v>
      </c>
      <c r="J88" s="213">
        <v>60</v>
      </c>
      <c r="K88" s="213">
        <v>311</v>
      </c>
      <c r="L88" s="213">
        <v>285</v>
      </c>
      <c r="M88" s="153">
        <f>SUM(C88:L88)</f>
        <v>2587</v>
      </c>
    </row>
    <row r="89" spans="2:13" ht="14.25">
      <c r="B89" s="185" t="s">
        <v>52</v>
      </c>
      <c r="C89" s="89">
        <v>410</v>
      </c>
      <c r="D89" s="89">
        <v>446</v>
      </c>
      <c r="E89" s="89">
        <v>132</v>
      </c>
      <c r="F89" s="89">
        <v>383</v>
      </c>
      <c r="G89" s="89">
        <v>195</v>
      </c>
      <c r="H89" s="89">
        <v>300</v>
      </c>
      <c r="I89" s="89">
        <v>194</v>
      </c>
      <c r="J89" s="89">
        <v>68</v>
      </c>
      <c r="K89" s="89">
        <v>347</v>
      </c>
      <c r="L89" s="89">
        <v>300</v>
      </c>
      <c r="M89" s="190">
        <f>SUM(C89:L89)</f>
        <v>2775</v>
      </c>
    </row>
    <row r="90" spans="2:13" ht="14.25">
      <c r="B90" s="185" t="s">
        <v>53</v>
      </c>
      <c r="C90" s="89">
        <v>428</v>
      </c>
      <c r="D90" s="89">
        <v>462</v>
      </c>
      <c r="E90" s="89">
        <v>138</v>
      </c>
      <c r="F90" s="89">
        <v>407</v>
      </c>
      <c r="G90" s="89">
        <v>190</v>
      </c>
      <c r="H90" s="89">
        <v>304</v>
      </c>
      <c r="I90" s="89">
        <v>202</v>
      </c>
      <c r="J90" s="89">
        <v>67</v>
      </c>
      <c r="K90" s="89">
        <v>348</v>
      </c>
      <c r="L90" s="89">
        <v>308</v>
      </c>
      <c r="M90" s="190">
        <f>SUM(C90:L90)</f>
        <v>2854</v>
      </c>
    </row>
    <row r="91" spans="2:13" ht="15" thickBot="1">
      <c r="B91" s="185" t="s">
        <v>54</v>
      </c>
      <c r="C91" s="92">
        <v>383</v>
      </c>
      <c r="D91" s="92">
        <v>448</v>
      </c>
      <c r="E91" s="92">
        <v>138</v>
      </c>
      <c r="F91" s="92">
        <v>374</v>
      </c>
      <c r="G91" s="92">
        <v>175</v>
      </c>
      <c r="H91" s="92">
        <v>302</v>
      </c>
      <c r="I91" s="92">
        <v>194</v>
      </c>
      <c r="J91" s="92">
        <v>65</v>
      </c>
      <c r="K91" s="92">
        <v>331</v>
      </c>
      <c r="L91" s="92">
        <v>299</v>
      </c>
      <c r="M91" s="190">
        <f>SUM(C91:L91)</f>
        <v>2709</v>
      </c>
    </row>
    <row r="92" spans="2:13" ht="15" thickBot="1">
      <c r="B92" s="180" t="s">
        <v>55</v>
      </c>
      <c r="C92" s="166">
        <f>AVERAGE(C88:C91)</f>
        <v>394.75</v>
      </c>
      <c r="D92" s="200">
        <f aca="true" t="shared" si="27" ref="D92:L92">AVERAGE(D88:D91)</f>
        <v>446</v>
      </c>
      <c r="E92" s="200">
        <f t="shared" si="27"/>
        <v>134.5</v>
      </c>
      <c r="F92" s="200">
        <f t="shared" si="27"/>
        <v>383.75</v>
      </c>
      <c r="G92" s="200">
        <f t="shared" si="27"/>
        <v>180.5</v>
      </c>
      <c r="H92" s="200">
        <f t="shared" si="27"/>
        <v>300.5</v>
      </c>
      <c r="I92" s="200">
        <f t="shared" si="27"/>
        <v>194</v>
      </c>
      <c r="J92" s="200">
        <f t="shared" si="27"/>
        <v>65</v>
      </c>
      <c r="K92" s="200">
        <f t="shared" si="27"/>
        <v>334.25</v>
      </c>
      <c r="L92" s="200">
        <f t="shared" si="27"/>
        <v>298</v>
      </c>
      <c r="M92" s="151">
        <f>AVERAGE(M88:M91)</f>
        <v>2731.25</v>
      </c>
    </row>
    <row r="93" spans="2:13" ht="14.25">
      <c r="B93" s="148"/>
      <c r="C93" s="161"/>
      <c r="D93" s="161"/>
      <c r="E93" s="161"/>
      <c r="F93" s="161"/>
      <c r="G93" s="161"/>
      <c r="H93" s="161"/>
      <c r="I93" s="161"/>
      <c r="J93" s="161"/>
      <c r="K93" s="161"/>
      <c r="L93" s="142"/>
      <c r="M93" s="153"/>
    </row>
    <row r="94" spans="2:13" ht="14.25">
      <c r="B94" s="185" t="s">
        <v>56</v>
      </c>
      <c r="C94" s="89">
        <v>382</v>
      </c>
      <c r="D94" s="89">
        <v>450</v>
      </c>
      <c r="E94" s="89">
        <v>134</v>
      </c>
      <c r="F94" s="89">
        <v>361</v>
      </c>
      <c r="G94" s="89">
        <v>163</v>
      </c>
      <c r="H94" s="89">
        <v>305</v>
      </c>
      <c r="I94" s="89">
        <v>186</v>
      </c>
      <c r="J94" s="89">
        <v>62</v>
      </c>
      <c r="K94" s="89">
        <v>301</v>
      </c>
      <c r="L94" s="89">
        <v>302</v>
      </c>
      <c r="M94" s="153">
        <f>SUM(C94:L94)</f>
        <v>2646</v>
      </c>
    </row>
    <row r="95" spans="2:13" ht="14.25">
      <c r="B95" s="185" t="s">
        <v>57</v>
      </c>
      <c r="C95" s="89">
        <v>445</v>
      </c>
      <c r="D95" s="89">
        <v>447</v>
      </c>
      <c r="E95" s="89">
        <v>140</v>
      </c>
      <c r="F95" s="89">
        <v>397</v>
      </c>
      <c r="G95" s="89">
        <v>181</v>
      </c>
      <c r="H95" s="89">
        <v>306</v>
      </c>
      <c r="I95" s="89">
        <v>198</v>
      </c>
      <c r="J95" s="89">
        <v>68</v>
      </c>
      <c r="K95" s="89">
        <v>341</v>
      </c>
      <c r="L95" s="89">
        <v>310</v>
      </c>
      <c r="M95" s="190">
        <f>SUM(C95:L95)</f>
        <v>2833</v>
      </c>
    </row>
    <row r="96" spans="2:13" ht="14.25">
      <c r="B96" s="185" t="s">
        <v>58</v>
      </c>
      <c r="C96" s="89">
        <v>472</v>
      </c>
      <c r="D96" s="89">
        <v>458</v>
      </c>
      <c r="E96" s="89">
        <v>147</v>
      </c>
      <c r="F96" s="89">
        <v>412</v>
      </c>
      <c r="G96" s="89">
        <v>193</v>
      </c>
      <c r="H96" s="89">
        <v>307</v>
      </c>
      <c r="I96" s="89">
        <v>201</v>
      </c>
      <c r="J96" s="89">
        <v>68</v>
      </c>
      <c r="K96" s="89">
        <v>355</v>
      </c>
      <c r="L96" s="89">
        <v>323</v>
      </c>
      <c r="M96" s="190">
        <f>SUM(C96:L96)</f>
        <v>2936</v>
      </c>
    </row>
    <row r="97" spans="2:13" ht="15" thickBot="1">
      <c r="B97" s="185" t="s">
        <v>59</v>
      </c>
      <c r="C97" s="92">
        <v>426</v>
      </c>
      <c r="D97" s="92">
        <v>444</v>
      </c>
      <c r="E97" s="92">
        <v>141</v>
      </c>
      <c r="F97" s="92">
        <v>396</v>
      </c>
      <c r="G97" s="92">
        <v>175</v>
      </c>
      <c r="H97" s="92">
        <v>312</v>
      </c>
      <c r="I97" s="92">
        <v>192</v>
      </c>
      <c r="J97" s="92">
        <v>65</v>
      </c>
      <c r="K97" s="92">
        <v>335</v>
      </c>
      <c r="L97" s="92">
        <v>317</v>
      </c>
      <c r="M97" s="190">
        <f>SUM(C97:L97)</f>
        <v>2803</v>
      </c>
    </row>
    <row r="98" spans="2:13" ht="15" thickBot="1">
      <c r="B98" s="180" t="s">
        <v>60</v>
      </c>
      <c r="C98" s="166">
        <f>AVERAGE(C94:C97)</f>
        <v>431.25</v>
      </c>
      <c r="D98" s="200">
        <f aca="true" t="shared" si="28" ref="D98:L98">AVERAGE(D94:D97)</f>
        <v>449.75</v>
      </c>
      <c r="E98" s="200">
        <f t="shared" si="28"/>
        <v>140.5</v>
      </c>
      <c r="F98" s="200">
        <f t="shared" si="28"/>
        <v>391.5</v>
      </c>
      <c r="G98" s="200">
        <f t="shared" si="28"/>
        <v>178</v>
      </c>
      <c r="H98" s="200">
        <f t="shared" si="28"/>
        <v>307.5</v>
      </c>
      <c r="I98" s="200">
        <f t="shared" si="28"/>
        <v>194.25</v>
      </c>
      <c r="J98" s="200">
        <f t="shared" si="28"/>
        <v>65.75</v>
      </c>
      <c r="K98" s="200">
        <f t="shared" si="28"/>
        <v>333</v>
      </c>
      <c r="L98" s="200">
        <f t="shared" si="28"/>
        <v>313</v>
      </c>
      <c r="M98" s="151">
        <f>AVERAGE(M94:M97)</f>
        <v>2804.5</v>
      </c>
    </row>
    <row r="99" spans="2:13" ht="14.25">
      <c r="B99" s="148"/>
      <c r="C99" s="161"/>
      <c r="D99" s="161"/>
      <c r="E99" s="161"/>
      <c r="F99" s="161"/>
      <c r="G99" s="161"/>
      <c r="H99" s="161"/>
      <c r="I99" s="161"/>
      <c r="J99" s="161"/>
      <c r="K99" s="161"/>
      <c r="L99" s="142"/>
      <c r="M99" s="153"/>
    </row>
    <row r="100" spans="2:13" ht="14.25">
      <c r="B100" s="185" t="s">
        <v>61</v>
      </c>
      <c r="C100" s="89">
        <v>408</v>
      </c>
      <c r="D100" s="89">
        <v>431</v>
      </c>
      <c r="E100" s="89">
        <v>139</v>
      </c>
      <c r="F100" s="89">
        <v>389</v>
      </c>
      <c r="G100" s="89">
        <v>155</v>
      </c>
      <c r="H100" s="89">
        <v>308</v>
      </c>
      <c r="I100" s="89">
        <v>186</v>
      </c>
      <c r="J100" s="89">
        <v>61</v>
      </c>
      <c r="K100" s="89">
        <v>310</v>
      </c>
      <c r="L100" s="89">
        <v>313</v>
      </c>
      <c r="M100" s="153">
        <f>SUM(C100:L100)</f>
        <v>2700</v>
      </c>
    </row>
    <row r="101" spans="2:13" ht="14.25">
      <c r="B101" s="185" t="s">
        <v>62</v>
      </c>
      <c r="C101" s="89">
        <v>473</v>
      </c>
      <c r="D101" s="89">
        <v>459</v>
      </c>
      <c r="E101" s="89">
        <v>144</v>
      </c>
      <c r="F101" s="89">
        <v>416</v>
      </c>
      <c r="G101" s="89">
        <v>187</v>
      </c>
      <c r="H101" s="89">
        <v>314</v>
      </c>
      <c r="I101" s="89">
        <v>194</v>
      </c>
      <c r="J101" s="89">
        <v>66</v>
      </c>
      <c r="K101" s="89">
        <v>348</v>
      </c>
      <c r="L101" s="89">
        <v>331</v>
      </c>
      <c r="M101" s="190">
        <f>SUM(C101:L101)</f>
        <v>2932</v>
      </c>
    </row>
    <row r="102" spans="2:13" ht="14.25">
      <c r="B102" s="185" t="s">
        <v>63</v>
      </c>
      <c r="C102" s="89">
        <v>502</v>
      </c>
      <c r="D102" s="89">
        <v>466</v>
      </c>
      <c r="E102" s="89">
        <v>154</v>
      </c>
      <c r="F102" s="89">
        <v>437</v>
      </c>
      <c r="G102" s="89">
        <v>187</v>
      </c>
      <c r="H102" s="89">
        <v>319</v>
      </c>
      <c r="I102" s="89">
        <v>199</v>
      </c>
      <c r="J102" s="89">
        <v>66</v>
      </c>
      <c r="K102" s="89">
        <v>351</v>
      </c>
      <c r="L102" s="89">
        <v>337</v>
      </c>
      <c r="M102" s="190">
        <f>SUM(C102:L102)</f>
        <v>3018</v>
      </c>
    </row>
    <row r="103" spans="2:13" ht="15" thickBot="1">
      <c r="B103" s="185" t="s">
        <v>64</v>
      </c>
      <c r="C103" s="92">
        <v>441</v>
      </c>
      <c r="D103" s="92">
        <v>450</v>
      </c>
      <c r="E103" s="92">
        <v>149</v>
      </c>
      <c r="F103" s="92">
        <v>406</v>
      </c>
      <c r="G103" s="92">
        <v>177</v>
      </c>
      <c r="H103" s="92">
        <v>323</v>
      </c>
      <c r="I103" s="92">
        <v>189</v>
      </c>
      <c r="J103" s="92">
        <v>67</v>
      </c>
      <c r="K103" s="92">
        <v>332</v>
      </c>
      <c r="L103" s="92">
        <v>329</v>
      </c>
      <c r="M103" s="190">
        <f>SUM(C103:L103)</f>
        <v>2863</v>
      </c>
    </row>
    <row r="104" spans="2:13" ht="15" thickBot="1">
      <c r="B104" s="180" t="s">
        <v>65</v>
      </c>
      <c r="C104" s="166">
        <f>AVERAGE(C100:C103)</f>
        <v>456</v>
      </c>
      <c r="D104" s="200">
        <f aca="true" t="shared" si="29" ref="D104:L104">AVERAGE(D100:D103)</f>
        <v>451.5</v>
      </c>
      <c r="E104" s="200">
        <f t="shared" si="29"/>
        <v>146.5</v>
      </c>
      <c r="F104" s="200">
        <f t="shared" si="29"/>
        <v>412</v>
      </c>
      <c r="G104" s="200">
        <f t="shared" si="29"/>
        <v>176.5</v>
      </c>
      <c r="H104" s="200">
        <f t="shared" si="29"/>
        <v>316</v>
      </c>
      <c r="I104" s="200">
        <f t="shared" si="29"/>
        <v>192</v>
      </c>
      <c r="J104" s="200">
        <f t="shared" si="29"/>
        <v>65</v>
      </c>
      <c r="K104" s="200">
        <f t="shared" si="29"/>
        <v>335.25</v>
      </c>
      <c r="L104" s="200">
        <f t="shared" si="29"/>
        <v>327.5</v>
      </c>
      <c r="M104" s="151">
        <f>AVERAGE(M100:M103)</f>
        <v>2878.25</v>
      </c>
    </row>
    <row r="105" spans="2:13" ht="14.25">
      <c r="B105" s="148"/>
      <c r="C105" s="161"/>
      <c r="D105" s="161"/>
      <c r="E105" s="161"/>
      <c r="F105" s="161"/>
      <c r="G105" s="161"/>
      <c r="H105" s="161"/>
      <c r="I105" s="161"/>
      <c r="J105" s="161"/>
      <c r="K105" s="161"/>
      <c r="L105" s="142"/>
      <c r="M105" s="153"/>
    </row>
    <row r="106" spans="2:13" ht="14.25">
      <c r="B106" s="185" t="s">
        <v>66</v>
      </c>
      <c r="C106" s="89">
        <v>445</v>
      </c>
      <c r="D106" s="89">
        <v>451</v>
      </c>
      <c r="E106" s="89">
        <v>143</v>
      </c>
      <c r="F106" s="89">
        <v>396</v>
      </c>
      <c r="G106" s="89">
        <v>158</v>
      </c>
      <c r="H106" s="89">
        <v>319</v>
      </c>
      <c r="I106" s="89">
        <v>189</v>
      </c>
      <c r="J106" s="89">
        <v>61</v>
      </c>
      <c r="K106" s="89">
        <v>308</v>
      </c>
      <c r="L106" s="89">
        <v>326</v>
      </c>
      <c r="M106" s="153">
        <f>SUM(C106:L106)</f>
        <v>2796</v>
      </c>
    </row>
    <row r="107" spans="2:13" ht="14.25">
      <c r="B107" s="185" t="s">
        <v>67</v>
      </c>
      <c r="C107" s="89">
        <v>495</v>
      </c>
      <c r="D107" s="89">
        <v>465</v>
      </c>
      <c r="E107" s="89">
        <v>146</v>
      </c>
      <c r="F107" s="89">
        <v>418</v>
      </c>
      <c r="G107" s="89">
        <v>187</v>
      </c>
      <c r="H107" s="89">
        <v>331</v>
      </c>
      <c r="I107" s="89">
        <v>194</v>
      </c>
      <c r="J107" s="89">
        <v>66</v>
      </c>
      <c r="K107" s="89">
        <v>339</v>
      </c>
      <c r="L107" s="89">
        <v>336</v>
      </c>
      <c r="M107" s="190">
        <f>SUM(C107:L107)</f>
        <v>2977</v>
      </c>
    </row>
    <row r="108" spans="2:13" ht="14.25">
      <c r="B108" s="185" t="s">
        <v>68</v>
      </c>
      <c r="C108" s="89">
        <v>543</v>
      </c>
      <c r="D108" s="89">
        <v>468</v>
      </c>
      <c r="E108" s="89">
        <v>157</v>
      </c>
      <c r="F108" s="89">
        <v>435</v>
      </c>
      <c r="G108" s="89">
        <v>190</v>
      </c>
      <c r="H108" s="89">
        <v>331</v>
      </c>
      <c r="I108" s="89">
        <v>203</v>
      </c>
      <c r="J108" s="89">
        <v>66</v>
      </c>
      <c r="K108" s="89">
        <v>344</v>
      </c>
      <c r="L108" s="89">
        <v>346</v>
      </c>
      <c r="M108" s="190">
        <f>SUM(C108:L108)</f>
        <v>3083</v>
      </c>
    </row>
    <row r="109" spans="2:13" ht="15" thickBot="1">
      <c r="B109" s="185" t="s">
        <v>69</v>
      </c>
      <c r="C109" s="92">
        <v>477</v>
      </c>
      <c r="D109" s="92">
        <v>457</v>
      </c>
      <c r="E109" s="92">
        <v>158</v>
      </c>
      <c r="F109" s="92">
        <v>419</v>
      </c>
      <c r="G109" s="92">
        <v>175</v>
      </c>
      <c r="H109" s="92">
        <v>333</v>
      </c>
      <c r="I109" s="92">
        <v>204</v>
      </c>
      <c r="J109" s="92">
        <v>73</v>
      </c>
      <c r="K109" s="92">
        <v>344</v>
      </c>
      <c r="L109" s="92">
        <v>349</v>
      </c>
      <c r="M109" s="190">
        <f>SUM(C109:L109)</f>
        <v>2989</v>
      </c>
    </row>
    <row r="110" spans="2:13" ht="15" thickBot="1">
      <c r="B110" s="180" t="s">
        <v>70</v>
      </c>
      <c r="C110" s="166">
        <f>AVERAGE(C106:C109)</f>
        <v>490</v>
      </c>
      <c r="D110" s="200">
        <f aca="true" t="shared" si="30" ref="D110:L110">AVERAGE(D106:D109)</f>
        <v>460.25</v>
      </c>
      <c r="E110" s="200">
        <f t="shared" si="30"/>
        <v>151</v>
      </c>
      <c r="F110" s="200">
        <f t="shared" si="30"/>
        <v>417</v>
      </c>
      <c r="G110" s="200">
        <f t="shared" si="30"/>
        <v>177.5</v>
      </c>
      <c r="H110" s="200">
        <f t="shared" si="30"/>
        <v>328.5</v>
      </c>
      <c r="I110" s="200">
        <f t="shared" si="30"/>
        <v>197.5</v>
      </c>
      <c r="J110" s="200">
        <f t="shared" si="30"/>
        <v>66.5</v>
      </c>
      <c r="K110" s="200">
        <f t="shared" si="30"/>
        <v>333.75</v>
      </c>
      <c r="L110" s="200">
        <f t="shared" si="30"/>
        <v>339.25</v>
      </c>
      <c r="M110" s="151">
        <f>AVERAGE(M106:M109)</f>
        <v>2961.25</v>
      </c>
    </row>
    <row r="111" spans="2:13" ht="14.25">
      <c r="B111" s="148"/>
      <c r="C111" s="161"/>
      <c r="D111" s="161"/>
      <c r="E111" s="161"/>
      <c r="F111" s="161"/>
      <c r="G111" s="161"/>
      <c r="H111" s="161"/>
      <c r="I111" s="161"/>
      <c r="J111" s="161"/>
      <c r="K111" s="161"/>
      <c r="L111" s="142"/>
      <c r="M111" s="153"/>
    </row>
    <row r="112" spans="2:13" s="216" customFormat="1" ht="14.25">
      <c r="B112" s="185" t="s">
        <v>88</v>
      </c>
      <c r="C112" s="89">
        <v>472</v>
      </c>
      <c r="D112" s="89">
        <v>430</v>
      </c>
      <c r="E112" s="89">
        <v>156</v>
      </c>
      <c r="F112" s="89">
        <v>411</v>
      </c>
      <c r="G112" s="89">
        <v>161</v>
      </c>
      <c r="H112" s="89">
        <v>329</v>
      </c>
      <c r="I112" s="89">
        <v>204</v>
      </c>
      <c r="J112" s="89">
        <v>66</v>
      </c>
      <c r="K112" s="89">
        <v>309</v>
      </c>
      <c r="L112" s="89">
        <v>349</v>
      </c>
      <c r="M112" s="190">
        <f>SUM(C112:L112)</f>
        <v>2887</v>
      </c>
    </row>
    <row r="113" spans="2:13" s="216" customFormat="1" ht="14.25">
      <c r="B113" s="185" t="s">
        <v>89</v>
      </c>
      <c r="C113" s="89">
        <v>541</v>
      </c>
      <c r="D113" s="89">
        <v>450</v>
      </c>
      <c r="E113" s="89">
        <v>164</v>
      </c>
      <c r="F113" s="89">
        <v>449</v>
      </c>
      <c r="G113" s="89">
        <v>187</v>
      </c>
      <c r="H113" s="89">
        <v>338</v>
      </c>
      <c r="I113" s="89">
        <v>207</v>
      </c>
      <c r="J113" s="89">
        <v>74</v>
      </c>
      <c r="K113" s="89">
        <v>350</v>
      </c>
      <c r="L113" s="89">
        <v>361</v>
      </c>
      <c r="M113" s="190">
        <f>SUM(C113:L113)</f>
        <v>3121</v>
      </c>
    </row>
    <row r="114" spans="2:13" s="216" customFormat="1" ht="14.25">
      <c r="B114" s="185" t="s">
        <v>90</v>
      </c>
      <c r="C114" s="89">
        <v>581</v>
      </c>
      <c r="D114" s="89">
        <v>455</v>
      </c>
      <c r="E114" s="89">
        <v>174</v>
      </c>
      <c r="F114" s="89">
        <v>469</v>
      </c>
      <c r="G114" s="89">
        <v>189</v>
      </c>
      <c r="H114" s="89">
        <v>345</v>
      </c>
      <c r="I114" s="89">
        <v>222</v>
      </c>
      <c r="J114" s="89">
        <v>73</v>
      </c>
      <c r="K114" s="89">
        <v>359</v>
      </c>
      <c r="L114" s="89">
        <v>357</v>
      </c>
      <c r="M114" s="190">
        <f>SUM(C114:L114)</f>
        <v>3224</v>
      </c>
    </row>
    <row r="115" spans="2:13" s="216" customFormat="1" ht="15" thickBot="1">
      <c r="B115" s="185" t="s">
        <v>91</v>
      </c>
      <c r="C115" s="92">
        <v>519</v>
      </c>
      <c r="D115" s="92">
        <v>431</v>
      </c>
      <c r="E115" s="92">
        <v>160</v>
      </c>
      <c r="F115" s="92">
        <v>438</v>
      </c>
      <c r="G115" s="92">
        <v>175</v>
      </c>
      <c r="H115" s="92">
        <v>338</v>
      </c>
      <c r="I115" s="92">
        <v>212</v>
      </c>
      <c r="J115" s="92">
        <v>70</v>
      </c>
      <c r="K115" s="92">
        <v>341</v>
      </c>
      <c r="L115" s="92">
        <v>355</v>
      </c>
      <c r="M115" s="190">
        <f>SUM(C115:L115)</f>
        <v>3039</v>
      </c>
    </row>
    <row r="116" spans="2:13" s="216" customFormat="1" ht="15" thickBot="1">
      <c r="B116" s="180" t="s">
        <v>87</v>
      </c>
      <c r="C116" s="200">
        <f>AVERAGE(C112:C115)</f>
        <v>528.25</v>
      </c>
      <c r="D116" s="200">
        <f aca="true" t="shared" si="31" ref="D116:L116">AVERAGE(D112:D115)</f>
        <v>441.5</v>
      </c>
      <c r="E116" s="200">
        <f t="shared" si="31"/>
        <v>163.5</v>
      </c>
      <c r="F116" s="200">
        <f t="shared" si="31"/>
        <v>441.75</v>
      </c>
      <c r="G116" s="200">
        <f t="shared" si="31"/>
        <v>178</v>
      </c>
      <c r="H116" s="200">
        <f t="shared" si="31"/>
        <v>337.5</v>
      </c>
      <c r="I116" s="200">
        <f t="shared" si="31"/>
        <v>211.25</v>
      </c>
      <c r="J116" s="200">
        <f t="shared" si="31"/>
        <v>70.75</v>
      </c>
      <c r="K116" s="200">
        <f t="shared" si="31"/>
        <v>339.75</v>
      </c>
      <c r="L116" s="200">
        <f t="shared" si="31"/>
        <v>355.5</v>
      </c>
      <c r="M116" s="188">
        <f>AVERAGE(M112:M115)</f>
        <v>3067.75</v>
      </c>
    </row>
    <row r="117" spans="2:13" s="217" customFormat="1" ht="14.25">
      <c r="B117" s="182"/>
      <c r="C117" s="184"/>
      <c r="D117" s="184"/>
      <c r="E117" s="184"/>
      <c r="F117" s="184"/>
      <c r="G117" s="184"/>
      <c r="H117" s="184"/>
      <c r="I117" s="184"/>
      <c r="J117" s="184"/>
      <c r="K117" s="184"/>
      <c r="L117" s="207"/>
      <c r="M117" s="190"/>
    </row>
    <row r="118" spans="2:13" ht="14.25">
      <c r="B118" s="185" t="s">
        <v>123</v>
      </c>
      <c r="C118" s="89">
        <v>488</v>
      </c>
      <c r="D118" s="89">
        <v>420</v>
      </c>
      <c r="E118" s="89">
        <v>146</v>
      </c>
      <c r="F118" s="89">
        <v>415</v>
      </c>
      <c r="G118" s="89">
        <v>164</v>
      </c>
      <c r="H118" s="89">
        <v>330</v>
      </c>
      <c r="I118" s="89">
        <v>197</v>
      </c>
      <c r="J118" s="89">
        <v>66</v>
      </c>
      <c r="K118" s="89">
        <v>314</v>
      </c>
      <c r="L118" s="89">
        <v>346</v>
      </c>
      <c r="M118" s="153">
        <f>SUM(C118:L118)</f>
        <v>2886</v>
      </c>
    </row>
    <row r="119" spans="2:13" ht="14.25">
      <c r="B119" s="185" t="s">
        <v>124</v>
      </c>
      <c r="C119" s="89">
        <v>549</v>
      </c>
      <c r="D119" s="89">
        <v>419</v>
      </c>
      <c r="E119" s="89">
        <v>151</v>
      </c>
      <c r="F119" s="89">
        <v>442</v>
      </c>
      <c r="G119" s="89">
        <v>177</v>
      </c>
      <c r="H119" s="89">
        <v>331</v>
      </c>
      <c r="I119" s="89">
        <v>208</v>
      </c>
      <c r="J119" s="89">
        <v>71</v>
      </c>
      <c r="K119" s="89">
        <v>338</v>
      </c>
      <c r="L119" s="89">
        <v>352</v>
      </c>
      <c r="M119" s="190">
        <f>SUM(C119:L119)</f>
        <v>3038</v>
      </c>
    </row>
    <row r="120" spans="2:13" ht="14.25">
      <c r="B120" s="185" t="s">
        <v>125</v>
      </c>
      <c r="C120" s="89">
        <v>546</v>
      </c>
      <c r="D120" s="89">
        <v>416</v>
      </c>
      <c r="E120" s="89">
        <v>154</v>
      </c>
      <c r="F120" s="89">
        <v>446</v>
      </c>
      <c r="G120" s="89">
        <v>186</v>
      </c>
      <c r="H120" s="89">
        <v>326</v>
      </c>
      <c r="I120" s="89">
        <v>199</v>
      </c>
      <c r="J120" s="89">
        <v>67</v>
      </c>
      <c r="K120" s="89">
        <v>336</v>
      </c>
      <c r="L120" s="89">
        <v>357</v>
      </c>
      <c r="M120" s="190">
        <f>SUM(C120:L120)</f>
        <v>3033</v>
      </c>
    </row>
    <row r="121" spans="2:13" ht="15" thickBot="1">
      <c r="B121" s="185" t="s">
        <v>126</v>
      </c>
      <c r="C121" s="92">
        <v>473</v>
      </c>
      <c r="D121" s="92">
        <v>385</v>
      </c>
      <c r="E121" s="92">
        <v>143</v>
      </c>
      <c r="F121" s="92">
        <v>404</v>
      </c>
      <c r="G121" s="92">
        <v>166</v>
      </c>
      <c r="H121" s="92">
        <v>310</v>
      </c>
      <c r="I121" s="92">
        <v>191</v>
      </c>
      <c r="J121" s="92">
        <v>59</v>
      </c>
      <c r="K121" s="92">
        <v>305</v>
      </c>
      <c r="L121" s="92">
        <v>332</v>
      </c>
      <c r="M121" s="190">
        <f>SUM(C121:L121)</f>
        <v>2768</v>
      </c>
    </row>
    <row r="122" spans="2:24" ht="15" thickBot="1">
      <c r="B122" s="180" t="s">
        <v>127</v>
      </c>
      <c r="C122" s="166">
        <f>AVERAGE(C118:C121)</f>
        <v>514</v>
      </c>
      <c r="D122" s="200">
        <f aca="true" t="shared" si="32" ref="D122:L122">AVERAGE(D118:D121)</f>
        <v>410</v>
      </c>
      <c r="E122" s="200">
        <f t="shared" si="32"/>
        <v>148.5</v>
      </c>
      <c r="F122" s="200">
        <f t="shared" si="32"/>
        <v>426.75</v>
      </c>
      <c r="G122" s="200">
        <f t="shared" si="32"/>
        <v>173.25</v>
      </c>
      <c r="H122" s="200">
        <f t="shared" si="32"/>
        <v>324.25</v>
      </c>
      <c r="I122" s="200">
        <f t="shared" si="32"/>
        <v>198.75</v>
      </c>
      <c r="J122" s="200">
        <f t="shared" si="32"/>
        <v>65.75</v>
      </c>
      <c r="K122" s="200">
        <f t="shared" si="32"/>
        <v>323.25</v>
      </c>
      <c r="L122" s="200">
        <f t="shared" si="32"/>
        <v>346.75</v>
      </c>
      <c r="M122" s="151">
        <f>AVERAGE(M118:M121)</f>
        <v>2931.25</v>
      </c>
      <c r="N122" s="144"/>
      <c r="O122" s="144"/>
      <c r="P122" s="144"/>
      <c r="Q122" s="144"/>
      <c r="R122" s="144"/>
      <c r="S122" s="144"/>
      <c r="T122" s="144"/>
      <c r="U122" s="144"/>
      <c r="V122" s="144"/>
      <c r="W122" s="144"/>
      <c r="X122" s="144"/>
    </row>
    <row r="123" spans="2:24" ht="14.25">
      <c r="B123" s="109"/>
      <c r="C123" s="109"/>
      <c r="D123" s="109"/>
      <c r="E123" s="109"/>
      <c r="F123" s="109"/>
      <c r="G123" s="109"/>
      <c r="H123" s="109"/>
      <c r="I123" s="109"/>
      <c r="J123" s="109"/>
      <c r="K123" s="109"/>
      <c r="L123" s="109"/>
      <c r="M123" s="109"/>
      <c r="N123" s="144"/>
      <c r="O123" s="144"/>
      <c r="P123" s="144"/>
      <c r="Q123" s="144"/>
      <c r="R123" s="144"/>
      <c r="S123" s="144"/>
      <c r="T123" s="144"/>
      <c r="U123" s="144"/>
      <c r="V123" s="144"/>
      <c r="W123" s="144"/>
      <c r="X123" s="144"/>
    </row>
    <row r="124" spans="2:24" ht="14.25">
      <c r="B124" s="141" t="s">
        <v>17</v>
      </c>
      <c r="C124" s="109"/>
      <c r="D124" s="109"/>
      <c r="E124" s="109"/>
      <c r="F124" s="109"/>
      <c r="G124" s="109"/>
      <c r="H124" s="109"/>
      <c r="I124" s="109"/>
      <c r="J124" s="109"/>
      <c r="K124" s="109"/>
      <c r="L124" s="109"/>
      <c r="M124" s="109"/>
      <c r="N124" s="144"/>
      <c r="O124" s="144"/>
      <c r="P124" s="144"/>
      <c r="Q124" s="144"/>
      <c r="R124" s="144"/>
      <c r="S124" s="144"/>
      <c r="T124" s="144"/>
      <c r="U124" s="144"/>
      <c r="V124" s="144"/>
      <c r="W124" s="144"/>
      <c r="X124" s="144"/>
    </row>
    <row r="125" spans="2:24" ht="14.25">
      <c r="B125" s="179" t="s">
        <v>117</v>
      </c>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row>
    <row r="126" spans="2:24" ht="14.25">
      <c r="B126" s="141"/>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row>
    <row r="127" spans="2:24" ht="15.75" thickBot="1">
      <c r="B127" s="279" t="s">
        <v>106</v>
      </c>
      <c r="C127" s="280"/>
      <c r="D127" s="280"/>
      <c r="E127" s="280"/>
      <c r="F127" s="280"/>
      <c r="G127" s="280"/>
      <c r="H127" s="280"/>
      <c r="I127" s="280"/>
      <c r="J127" s="280"/>
      <c r="K127" s="280"/>
      <c r="L127" s="280"/>
      <c r="M127" s="281"/>
      <c r="N127" s="110"/>
      <c r="O127" s="107"/>
      <c r="P127" s="162"/>
      <c r="Q127" s="171"/>
      <c r="R127" s="107"/>
      <c r="S127" s="107"/>
      <c r="T127" s="107"/>
      <c r="U127" s="107"/>
      <c r="V127" s="107"/>
      <c r="W127" s="107"/>
      <c r="X127" s="107"/>
    </row>
    <row r="128" spans="2:24" ht="28.5" thickBot="1" thickTop="1">
      <c r="B128" s="124" t="s">
        <v>18</v>
      </c>
      <c r="C128" s="106" t="s">
        <v>96</v>
      </c>
      <c r="D128" s="106" t="s">
        <v>97</v>
      </c>
      <c r="E128" s="106" t="s">
        <v>98</v>
      </c>
      <c r="F128" s="106" t="s">
        <v>99</v>
      </c>
      <c r="G128" s="106" t="s">
        <v>100</v>
      </c>
      <c r="H128" s="106" t="s">
        <v>93</v>
      </c>
      <c r="I128" s="106" t="s">
        <v>101</v>
      </c>
      <c r="J128" s="106" t="s">
        <v>102</v>
      </c>
      <c r="K128" s="106" t="s">
        <v>103</v>
      </c>
      <c r="L128" s="106" t="s">
        <v>95</v>
      </c>
      <c r="M128" s="121" t="s">
        <v>6</v>
      </c>
      <c r="N128" s="123"/>
      <c r="O128" s="122"/>
      <c r="P128" s="107"/>
      <c r="Q128" s="173"/>
      <c r="R128" s="122"/>
      <c r="S128" s="122"/>
      <c r="T128" s="122"/>
      <c r="U128" s="122"/>
      <c r="V128" s="122"/>
      <c r="W128" s="122"/>
      <c r="X128" s="122"/>
    </row>
    <row r="129" spans="2:24" ht="14.25">
      <c r="B129" s="239">
        <v>2005</v>
      </c>
      <c r="C129" s="147">
        <v>71582.48973</v>
      </c>
      <c r="D129" s="184">
        <v>92878.06947999999</v>
      </c>
      <c r="E129" s="184">
        <v>31705.067290000003</v>
      </c>
      <c r="F129" s="184">
        <v>79410.23933</v>
      </c>
      <c r="G129" s="184">
        <v>32901.269720000004</v>
      </c>
      <c r="H129" s="184">
        <v>351283.65421</v>
      </c>
      <c r="I129" s="184">
        <v>45032.036120000004</v>
      </c>
      <c r="J129" s="184">
        <v>11056.591509999998</v>
      </c>
      <c r="K129" s="184">
        <v>107802.3467</v>
      </c>
      <c r="L129" s="184">
        <v>122823.09088</v>
      </c>
      <c r="M129" s="209">
        <v>946474.8549700001</v>
      </c>
      <c r="N129" s="144"/>
      <c r="O129" s="162"/>
      <c r="P129" s="162"/>
      <c r="Q129" s="171"/>
      <c r="R129" s="162"/>
      <c r="S129" s="162"/>
      <c r="T129" s="162"/>
      <c r="U129" s="162"/>
      <c r="V129" s="162"/>
      <c r="W129" s="162"/>
      <c r="X129" s="162"/>
    </row>
    <row r="130" spans="2:24" ht="14.25">
      <c r="B130" s="21">
        <v>2006</v>
      </c>
      <c r="C130" s="158">
        <v>102356.42259000002</v>
      </c>
      <c r="D130" s="194">
        <v>117301.13371</v>
      </c>
      <c r="E130" s="194">
        <v>38622.64449</v>
      </c>
      <c r="F130" s="194">
        <v>103287.29936</v>
      </c>
      <c r="G130" s="194">
        <v>36176.245409999996</v>
      </c>
      <c r="H130" s="194">
        <v>399404.21073</v>
      </c>
      <c r="I130" s="194">
        <v>52456.25634</v>
      </c>
      <c r="J130" s="194">
        <v>12211.732779999998</v>
      </c>
      <c r="K130" s="194">
        <v>118474.70477</v>
      </c>
      <c r="L130" s="194">
        <v>138371.19139</v>
      </c>
      <c r="M130" s="201">
        <v>1118661.8415700002</v>
      </c>
      <c r="N130" s="144"/>
      <c r="O130" s="162"/>
      <c r="P130" s="122"/>
      <c r="Q130" s="174"/>
      <c r="R130" s="162"/>
      <c r="S130" s="162"/>
      <c r="T130" s="162"/>
      <c r="U130" s="162"/>
      <c r="V130" s="162"/>
      <c r="W130" s="162"/>
      <c r="X130" s="162"/>
    </row>
    <row r="131" spans="2:24" ht="14.25">
      <c r="B131" s="21">
        <v>2007</v>
      </c>
      <c r="C131" s="158">
        <v>111092.88600000001</v>
      </c>
      <c r="D131" s="194">
        <v>126769.13646000001</v>
      </c>
      <c r="E131" s="194">
        <v>43122.79374</v>
      </c>
      <c r="F131" s="194">
        <v>111795.50043999999</v>
      </c>
      <c r="G131" s="194">
        <v>40425.30982</v>
      </c>
      <c r="H131" s="194">
        <v>444398.38372</v>
      </c>
      <c r="I131" s="194">
        <v>56381.475510000004</v>
      </c>
      <c r="J131" s="194">
        <v>13729.66188</v>
      </c>
      <c r="K131" s="194">
        <v>123633.31974</v>
      </c>
      <c r="L131" s="194">
        <v>149756.15587000002</v>
      </c>
      <c r="M131" s="201">
        <v>1221104.62318</v>
      </c>
      <c r="N131" s="144"/>
      <c r="O131" s="162"/>
      <c r="P131" s="162"/>
      <c r="Q131" s="171"/>
      <c r="R131" s="162"/>
      <c r="S131" s="162"/>
      <c r="T131" s="162"/>
      <c r="U131" s="162"/>
      <c r="V131" s="162"/>
      <c r="W131" s="162"/>
      <c r="X131" s="162"/>
    </row>
    <row r="132" spans="2:24" ht="14.25">
      <c r="B132" s="21">
        <v>2008</v>
      </c>
      <c r="C132" s="158">
        <v>107066.11079</v>
      </c>
      <c r="D132" s="194">
        <v>121895.53094000001</v>
      </c>
      <c r="E132" s="194">
        <v>44890.06096</v>
      </c>
      <c r="F132" s="194">
        <v>112888.54821000001</v>
      </c>
      <c r="G132" s="194">
        <v>41431.891090000005</v>
      </c>
      <c r="H132" s="194">
        <v>460368.88068</v>
      </c>
      <c r="I132" s="194">
        <v>54077.75273</v>
      </c>
      <c r="J132" s="194">
        <v>12309.155020000002</v>
      </c>
      <c r="K132" s="194">
        <v>118044.47741999998</v>
      </c>
      <c r="L132" s="194">
        <v>153953.27365000002</v>
      </c>
      <c r="M132" s="201">
        <v>1226925.68149</v>
      </c>
      <c r="N132" s="144"/>
      <c r="O132" s="162"/>
      <c r="P132" s="162"/>
      <c r="Q132" s="171"/>
      <c r="R132" s="162"/>
      <c r="S132" s="162"/>
      <c r="T132" s="162"/>
      <c r="U132" s="162"/>
      <c r="V132" s="162"/>
      <c r="W132" s="162"/>
      <c r="X132" s="162"/>
    </row>
    <row r="133" spans="2:24" ht="14.25">
      <c r="B133" s="21">
        <v>2009</v>
      </c>
      <c r="C133" s="159">
        <v>94542.34894999999</v>
      </c>
      <c r="D133" s="195">
        <v>117176.91417</v>
      </c>
      <c r="E133" s="195">
        <v>41916.76738</v>
      </c>
      <c r="F133" s="195">
        <v>108232.81548</v>
      </c>
      <c r="G133" s="195">
        <v>40657.80345</v>
      </c>
      <c r="H133" s="195">
        <v>392260.99718000006</v>
      </c>
      <c r="I133" s="195">
        <v>46634.24468999999</v>
      </c>
      <c r="J133" s="195">
        <v>11818.07835</v>
      </c>
      <c r="K133" s="195">
        <v>112068.86647</v>
      </c>
      <c r="L133" s="195">
        <v>134323.24695</v>
      </c>
      <c r="M133" s="212">
        <v>1099632.08307</v>
      </c>
      <c r="N133" s="144"/>
      <c r="O133" s="162"/>
      <c r="P133" s="162"/>
      <c r="Q133" s="171"/>
      <c r="R133" s="162"/>
      <c r="S133" s="162"/>
      <c r="T133" s="162"/>
      <c r="U133" s="162"/>
      <c r="V133" s="162"/>
      <c r="W133" s="162"/>
      <c r="X133" s="162"/>
    </row>
    <row r="134" spans="2:24" ht="14.25">
      <c r="B134" s="21">
        <v>2010</v>
      </c>
      <c r="C134" s="159">
        <v>100579.54134</v>
      </c>
      <c r="D134" s="195">
        <v>119753.82555000001</v>
      </c>
      <c r="E134" s="195">
        <v>45394.53209</v>
      </c>
      <c r="F134" s="195">
        <v>111878.7914</v>
      </c>
      <c r="G134" s="195">
        <v>41597.86618</v>
      </c>
      <c r="H134" s="195">
        <v>420645.29984</v>
      </c>
      <c r="I134" s="195">
        <v>50116.74833</v>
      </c>
      <c r="J134" s="195">
        <v>12653.196179999999</v>
      </c>
      <c r="K134" s="195">
        <v>116331.88012</v>
      </c>
      <c r="L134" s="195">
        <v>143216.47265</v>
      </c>
      <c r="M134" s="212">
        <v>1162168.15368</v>
      </c>
      <c r="N134" s="144"/>
      <c r="O134" s="162"/>
      <c r="P134" s="162"/>
      <c r="Q134" s="171"/>
      <c r="R134" s="162"/>
      <c r="S134" s="162"/>
      <c r="T134" s="162"/>
      <c r="U134" s="162"/>
      <c r="V134" s="162"/>
      <c r="W134" s="162"/>
      <c r="X134" s="162"/>
    </row>
    <row r="135" spans="2:24" ht="14.25">
      <c r="B135" s="21">
        <v>2011</v>
      </c>
      <c r="C135" s="159">
        <v>105792.11166</v>
      </c>
      <c r="D135" s="195">
        <v>118177.54746</v>
      </c>
      <c r="E135" s="195">
        <v>47985.68155</v>
      </c>
      <c r="F135" s="195">
        <v>112187.63369</v>
      </c>
      <c r="G135" s="195">
        <v>42943.76398</v>
      </c>
      <c r="H135" s="195">
        <v>464535.91704000003</v>
      </c>
      <c r="I135" s="195">
        <v>51873.48273</v>
      </c>
      <c r="J135" s="195">
        <v>13128.77093</v>
      </c>
      <c r="K135" s="195">
        <v>117995.04177</v>
      </c>
      <c r="L135" s="195">
        <v>152431.04400999998</v>
      </c>
      <c r="M135" s="212">
        <v>1227050.99482</v>
      </c>
      <c r="N135" s="144"/>
      <c r="O135" s="162"/>
      <c r="P135" s="162"/>
      <c r="Q135" s="171"/>
      <c r="R135" s="162"/>
      <c r="S135" s="162"/>
      <c r="T135" s="162"/>
      <c r="U135" s="162"/>
      <c r="V135" s="162"/>
      <c r="W135" s="162"/>
      <c r="X135" s="162"/>
    </row>
    <row r="136" spans="2:24" ht="14.25">
      <c r="B136" s="21">
        <v>2012</v>
      </c>
      <c r="C136" s="159">
        <v>117284.51943</v>
      </c>
      <c r="D136" s="195">
        <v>121651.15789999999</v>
      </c>
      <c r="E136" s="195">
        <v>51209.115820000006</v>
      </c>
      <c r="F136" s="195">
        <v>121286.19497000001</v>
      </c>
      <c r="G136" s="195">
        <v>41198.59663</v>
      </c>
      <c r="H136" s="195">
        <v>513675.58344</v>
      </c>
      <c r="I136" s="195">
        <v>54639.30862</v>
      </c>
      <c r="J136" s="195">
        <v>14002.874459999999</v>
      </c>
      <c r="K136" s="195">
        <v>122967.61334</v>
      </c>
      <c r="L136" s="195">
        <v>163110.36494</v>
      </c>
      <c r="M136" s="212">
        <v>1321025.3295500001</v>
      </c>
      <c r="N136" s="144"/>
      <c r="O136" s="162"/>
      <c r="P136" s="102"/>
      <c r="Q136" s="102"/>
      <c r="R136" s="162"/>
      <c r="S136" s="162"/>
      <c r="T136" s="162"/>
      <c r="U136" s="162"/>
      <c r="V136" s="162"/>
      <c r="W136" s="162"/>
      <c r="X136" s="162"/>
    </row>
    <row r="137" spans="2:24" ht="14.25">
      <c r="B137" s="21">
        <v>2013</v>
      </c>
      <c r="C137" s="159">
        <v>132583.3707</v>
      </c>
      <c r="D137" s="195">
        <v>126573.67228</v>
      </c>
      <c r="E137" s="195">
        <v>54053.50957</v>
      </c>
      <c r="F137" s="195">
        <v>131700.45225000003</v>
      </c>
      <c r="G137" s="195">
        <v>44052.77375</v>
      </c>
      <c r="H137" s="195">
        <v>571636.06047</v>
      </c>
      <c r="I137" s="195">
        <v>57746.45437000001</v>
      </c>
      <c r="J137" s="195">
        <v>13876.853920000001</v>
      </c>
      <c r="K137" s="195">
        <v>129419.98502</v>
      </c>
      <c r="L137" s="195">
        <v>177470.56162000002</v>
      </c>
      <c r="M137" s="212">
        <v>1439113.6939499998</v>
      </c>
      <c r="N137" s="144"/>
      <c r="O137" s="162"/>
      <c r="P137" s="162"/>
      <c r="Q137" s="162"/>
      <c r="R137" s="162"/>
      <c r="S137" s="162"/>
      <c r="T137" s="162"/>
      <c r="U137" s="162"/>
      <c r="V137" s="162"/>
      <c r="W137" s="162"/>
      <c r="X137" s="162"/>
    </row>
    <row r="138" spans="2:24" s="219" customFormat="1" ht="14.25">
      <c r="B138" s="21">
        <v>2014</v>
      </c>
      <c r="C138" s="195">
        <v>153897.41338</v>
      </c>
      <c r="D138" s="195">
        <v>140663.43975000002</v>
      </c>
      <c r="E138" s="195">
        <v>69350.59257</v>
      </c>
      <c r="F138" s="195">
        <v>146548.08778</v>
      </c>
      <c r="G138" s="195">
        <v>43775.72201</v>
      </c>
      <c r="H138" s="195">
        <v>646980.05915</v>
      </c>
      <c r="I138" s="195">
        <v>61518.365730000005</v>
      </c>
      <c r="J138" s="195">
        <v>14821.27459</v>
      </c>
      <c r="K138" s="195">
        <v>141262.97728000002</v>
      </c>
      <c r="L138" s="195">
        <v>196331.20769</v>
      </c>
      <c r="M138" s="212">
        <v>1615149.1399300003</v>
      </c>
      <c r="N138" s="181"/>
      <c r="O138" s="197"/>
      <c r="P138" s="197"/>
      <c r="Q138" s="197"/>
      <c r="R138" s="197"/>
      <c r="S138" s="197"/>
      <c r="T138" s="197"/>
      <c r="U138" s="197"/>
      <c r="V138" s="197"/>
      <c r="W138" s="197"/>
      <c r="X138" s="197"/>
    </row>
    <row r="139" spans="1:24" ht="15" thickBot="1">
      <c r="A139" s="144"/>
      <c r="B139" s="246">
        <v>2015</v>
      </c>
      <c r="C139" s="160">
        <v>174471.23721000002</v>
      </c>
      <c r="D139" s="196">
        <v>157632.21897</v>
      </c>
      <c r="E139" s="196">
        <v>78719.52558999999</v>
      </c>
      <c r="F139" s="196">
        <v>168994.18336000002</v>
      </c>
      <c r="G139" s="196">
        <v>46736.54122</v>
      </c>
      <c r="H139" s="196">
        <v>770827.10065</v>
      </c>
      <c r="I139" s="196">
        <v>69495.3916</v>
      </c>
      <c r="J139" s="196">
        <v>16423.71226</v>
      </c>
      <c r="K139" s="196">
        <v>154391.63410999998</v>
      </c>
      <c r="L139" s="196">
        <v>221388.46176</v>
      </c>
      <c r="M139" s="208">
        <v>1859080.00673</v>
      </c>
      <c r="N139" s="144"/>
      <c r="O139" s="171"/>
      <c r="P139" s="162"/>
      <c r="Q139" s="172"/>
      <c r="R139" s="172"/>
      <c r="S139" s="162"/>
      <c r="T139" s="162"/>
      <c r="U139" s="162"/>
      <c r="V139" s="162"/>
      <c r="W139" s="162"/>
      <c r="X139" s="162"/>
    </row>
    <row r="140" spans="1:14" ht="14.25">
      <c r="A140" s="109"/>
      <c r="B140" s="175"/>
      <c r="C140" s="176"/>
      <c r="D140" s="176"/>
      <c r="E140" s="176"/>
      <c r="F140" s="176"/>
      <c r="G140" s="176"/>
      <c r="H140" s="176"/>
      <c r="I140" s="176"/>
      <c r="J140" s="176"/>
      <c r="K140" s="176"/>
      <c r="L140" s="176"/>
      <c r="M140" s="177"/>
      <c r="N140" s="109"/>
    </row>
    <row r="141" spans="1:14" ht="15.75" thickBot="1">
      <c r="A141" s="110"/>
      <c r="B141" s="279" t="s">
        <v>107</v>
      </c>
      <c r="C141" s="280"/>
      <c r="D141" s="280"/>
      <c r="E141" s="280"/>
      <c r="F141" s="280"/>
      <c r="G141" s="280"/>
      <c r="H141" s="280"/>
      <c r="I141" s="280"/>
      <c r="J141" s="280"/>
      <c r="K141" s="280"/>
      <c r="L141" s="280"/>
      <c r="M141" s="281"/>
      <c r="N141" s="110"/>
    </row>
    <row r="142" spans="1:14" ht="28.5" thickBot="1" thickTop="1">
      <c r="A142" s="123"/>
      <c r="B142" s="124" t="s">
        <v>24</v>
      </c>
      <c r="C142" s="106" t="s">
        <v>96</v>
      </c>
      <c r="D142" s="106" t="s">
        <v>97</v>
      </c>
      <c r="E142" s="106" t="s">
        <v>98</v>
      </c>
      <c r="F142" s="106" t="s">
        <v>99</v>
      </c>
      <c r="G142" s="106" t="s">
        <v>100</v>
      </c>
      <c r="H142" s="106" t="s">
        <v>93</v>
      </c>
      <c r="I142" s="106" t="s">
        <v>101</v>
      </c>
      <c r="J142" s="106" t="s">
        <v>102</v>
      </c>
      <c r="K142" s="106" t="s">
        <v>103</v>
      </c>
      <c r="L142" s="106" t="s">
        <v>95</v>
      </c>
      <c r="M142" s="121" t="s">
        <v>6</v>
      </c>
      <c r="N142" s="123"/>
    </row>
    <row r="143" spans="1:14" ht="14.25">
      <c r="A143" s="144"/>
      <c r="B143" s="156" t="s">
        <v>25</v>
      </c>
      <c r="C143" s="147">
        <v>10444.41433</v>
      </c>
      <c r="D143" s="184">
        <v>16122.94587</v>
      </c>
      <c r="E143" s="184">
        <v>5077.98459</v>
      </c>
      <c r="F143" s="184">
        <v>11558.85866</v>
      </c>
      <c r="G143" s="184">
        <v>5604.83229</v>
      </c>
      <c r="H143" s="184">
        <v>69858.11795999999</v>
      </c>
      <c r="I143" s="184">
        <v>6047.64562</v>
      </c>
      <c r="J143" s="184">
        <v>1635.3928799999999</v>
      </c>
      <c r="K143" s="184">
        <v>16295.23931</v>
      </c>
      <c r="L143" s="184">
        <v>23593.4987</v>
      </c>
      <c r="M143" s="149">
        <v>166238.93021</v>
      </c>
      <c r="N143" s="144"/>
    </row>
    <row r="144" spans="1:14" ht="14.25">
      <c r="A144" s="144"/>
      <c r="B144" s="156" t="s">
        <v>26</v>
      </c>
      <c r="C144" s="184">
        <v>18221.40259</v>
      </c>
      <c r="D144" s="184">
        <v>21771.649120000002</v>
      </c>
      <c r="E144" s="184">
        <v>7987.36662</v>
      </c>
      <c r="F144" s="184">
        <v>18751.73501</v>
      </c>
      <c r="G144" s="184">
        <v>9018.98767</v>
      </c>
      <c r="H144" s="184">
        <v>90363.71255</v>
      </c>
      <c r="I144" s="184">
        <v>10696.08848</v>
      </c>
      <c r="J144" s="184">
        <v>3137.47536</v>
      </c>
      <c r="K144" s="184">
        <v>28148.70973</v>
      </c>
      <c r="L144" s="184">
        <v>31546.2422</v>
      </c>
      <c r="M144" s="186">
        <v>239643.36933000005</v>
      </c>
      <c r="N144" s="144"/>
    </row>
    <row r="145" spans="1:14" ht="14.25">
      <c r="A145" s="144"/>
      <c r="B145" s="156" t="s">
        <v>27</v>
      </c>
      <c r="C145" s="184">
        <v>30078.45625</v>
      </c>
      <c r="D145" s="184">
        <v>38477.96611</v>
      </c>
      <c r="E145" s="184">
        <v>12055.168710000002</v>
      </c>
      <c r="F145" s="184">
        <v>36617.07937</v>
      </c>
      <c r="G145" s="184">
        <v>12091.70648</v>
      </c>
      <c r="H145" s="184">
        <v>107623.82166</v>
      </c>
      <c r="I145" s="184">
        <v>20314.54837</v>
      </c>
      <c r="J145" s="184">
        <v>4016.09105</v>
      </c>
      <c r="K145" s="184">
        <v>42738.79893</v>
      </c>
      <c r="L145" s="184">
        <v>39733.27428</v>
      </c>
      <c r="M145" s="186">
        <v>343746.91121</v>
      </c>
      <c r="N145" s="144"/>
    </row>
    <row r="146" spans="1:14" ht="15" thickBot="1">
      <c r="A146" s="144"/>
      <c r="B146" s="156" t="s">
        <v>28</v>
      </c>
      <c r="C146" s="184">
        <v>12838.21656</v>
      </c>
      <c r="D146" s="184">
        <v>16505.50838</v>
      </c>
      <c r="E146" s="184">
        <v>6584.54737</v>
      </c>
      <c r="F146" s="184">
        <v>12482.566289999999</v>
      </c>
      <c r="G146" s="184">
        <v>6185.743280000001</v>
      </c>
      <c r="H146" s="184">
        <v>83438.00204</v>
      </c>
      <c r="I146" s="184">
        <v>7973.753650000001</v>
      </c>
      <c r="J146" s="184">
        <v>2267.6322200000004</v>
      </c>
      <c r="K146" s="184">
        <v>20619.59873</v>
      </c>
      <c r="L146" s="184">
        <v>27950.075699999998</v>
      </c>
      <c r="M146" s="186">
        <v>196845.64422</v>
      </c>
      <c r="N146" s="144"/>
    </row>
    <row r="147" spans="1:14" ht="15" thickBot="1">
      <c r="A147" s="144"/>
      <c r="B147" s="157" t="s">
        <v>73</v>
      </c>
      <c r="C147" s="155">
        <v>71582.48973</v>
      </c>
      <c r="D147" s="191">
        <v>92878.06947999999</v>
      </c>
      <c r="E147" s="191">
        <v>31705.067290000003</v>
      </c>
      <c r="F147" s="191">
        <v>79410.23933</v>
      </c>
      <c r="G147" s="191">
        <v>32901.269720000004</v>
      </c>
      <c r="H147" s="191">
        <v>351283.65421</v>
      </c>
      <c r="I147" s="191">
        <v>45032.036120000004</v>
      </c>
      <c r="J147" s="191">
        <v>11056.591509999998</v>
      </c>
      <c r="K147" s="191">
        <v>107802.3467</v>
      </c>
      <c r="L147" s="191">
        <v>122823.09088</v>
      </c>
      <c r="M147" s="188">
        <v>946474.8549700001</v>
      </c>
      <c r="N147" s="144"/>
    </row>
    <row r="148" spans="1:14" ht="14.25">
      <c r="A148" s="144"/>
      <c r="B148" s="156"/>
      <c r="C148" s="152"/>
      <c r="D148" s="152"/>
      <c r="E148" s="152"/>
      <c r="F148" s="152"/>
      <c r="G148" s="152"/>
      <c r="H148" s="152"/>
      <c r="I148" s="152"/>
      <c r="J148" s="152"/>
      <c r="K148" s="152"/>
      <c r="L148" s="152"/>
      <c r="M148" s="153"/>
      <c r="N148" s="144"/>
    </row>
    <row r="149" spans="1:14" ht="14.25">
      <c r="A149" s="144"/>
      <c r="B149" s="156" t="s">
        <v>30</v>
      </c>
      <c r="C149" s="147">
        <v>15350.76635</v>
      </c>
      <c r="D149" s="184">
        <v>18659.83826</v>
      </c>
      <c r="E149" s="184">
        <v>7268.61995</v>
      </c>
      <c r="F149" s="184">
        <v>13533.83154</v>
      </c>
      <c r="G149" s="184">
        <v>5900.887519999999</v>
      </c>
      <c r="H149" s="184">
        <v>81526.14437000001</v>
      </c>
      <c r="I149" s="184">
        <v>6709.46227</v>
      </c>
      <c r="J149" s="184">
        <v>1759.17996</v>
      </c>
      <c r="K149" s="184">
        <v>17215.201829999998</v>
      </c>
      <c r="L149" s="184">
        <v>26611.787940000002</v>
      </c>
      <c r="M149" s="149">
        <v>194535.71999</v>
      </c>
      <c r="N149" s="144"/>
    </row>
    <row r="150" spans="1:14" ht="14.25">
      <c r="A150" s="144"/>
      <c r="B150" s="156" t="s">
        <v>31</v>
      </c>
      <c r="C150" s="184">
        <v>24941.81786</v>
      </c>
      <c r="D150" s="184">
        <v>27403.718699999998</v>
      </c>
      <c r="E150" s="184">
        <v>9324.41332</v>
      </c>
      <c r="F150" s="184">
        <v>24430.34171</v>
      </c>
      <c r="G150" s="184">
        <v>9926.40952</v>
      </c>
      <c r="H150" s="184">
        <v>95418.47759000001</v>
      </c>
      <c r="I150" s="184">
        <v>13257.279289999999</v>
      </c>
      <c r="J150" s="184">
        <v>3491.95408</v>
      </c>
      <c r="K150" s="184">
        <v>31496.28593</v>
      </c>
      <c r="L150" s="184">
        <v>35585.27437</v>
      </c>
      <c r="M150" s="186">
        <v>275275.97237</v>
      </c>
      <c r="N150" s="144"/>
    </row>
    <row r="151" spans="1:14" ht="14.25">
      <c r="A151" s="144"/>
      <c r="B151" s="156" t="s">
        <v>32</v>
      </c>
      <c r="C151" s="184">
        <v>44750.252700000005</v>
      </c>
      <c r="D151" s="184">
        <v>50726.71804</v>
      </c>
      <c r="E151" s="184">
        <v>14375.95961</v>
      </c>
      <c r="F151" s="184">
        <v>49604.04158</v>
      </c>
      <c r="G151" s="184">
        <v>13250.69629</v>
      </c>
      <c r="H151" s="184">
        <v>127838.88084999999</v>
      </c>
      <c r="I151" s="184">
        <v>23250.48859</v>
      </c>
      <c r="J151" s="184">
        <v>4464.19303</v>
      </c>
      <c r="K151" s="184">
        <v>46965.772280000005</v>
      </c>
      <c r="L151" s="184">
        <v>45458.877759999996</v>
      </c>
      <c r="M151" s="186">
        <v>420685.88073000003</v>
      </c>
      <c r="N151" s="144"/>
    </row>
    <row r="152" spans="1:14" ht="15" thickBot="1">
      <c r="A152" s="144"/>
      <c r="B152" s="156" t="s">
        <v>33</v>
      </c>
      <c r="C152" s="184">
        <v>17313.58568</v>
      </c>
      <c r="D152" s="184">
        <v>20510.85871</v>
      </c>
      <c r="E152" s="184">
        <v>7653.65161</v>
      </c>
      <c r="F152" s="184">
        <v>15719.08453</v>
      </c>
      <c r="G152" s="184">
        <v>7098.25208</v>
      </c>
      <c r="H152" s="184">
        <v>94620.70792</v>
      </c>
      <c r="I152" s="184">
        <v>9239.026189999999</v>
      </c>
      <c r="J152" s="184">
        <v>2496.40571</v>
      </c>
      <c r="K152" s="184">
        <v>22797.44473</v>
      </c>
      <c r="L152" s="184">
        <v>30715.25132</v>
      </c>
      <c r="M152" s="186">
        <v>228164.26848</v>
      </c>
      <c r="N152" s="144"/>
    </row>
    <row r="153" spans="1:14" ht="15" thickBot="1">
      <c r="A153" s="144"/>
      <c r="B153" s="157" t="s">
        <v>74</v>
      </c>
      <c r="C153" s="155">
        <v>102356.42259000002</v>
      </c>
      <c r="D153" s="191">
        <v>117301.13371</v>
      </c>
      <c r="E153" s="191">
        <v>38622.64449</v>
      </c>
      <c r="F153" s="191">
        <v>103287.29936</v>
      </c>
      <c r="G153" s="191">
        <v>36176.245409999996</v>
      </c>
      <c r="H153" s="191">
        <v>399404.21073</v>
      </c>
      <c r="I153" s="191">
        <v>52456.25634</v>
      </c>
      <c r="J153" s="191">
        <v>12211.732779999998</v>
      </c>
      <c r="K153" s="191">
        <v>118474.70477</v>
      </c>
      <c r="L153" s="191">
        <v>138371.19139</v>
      </c>
      <c r="M153" s="151">
        <v>1118661.8415700002</v>
      </c>
      <c r="N153" s="144"/>
    </row>
    <row r="154" spans="1:14" ht="14.25">
      <c r="A154" s="144"/>
      <c r="B154" s="156"/>
      <c r="C154" s="152"/>
      <c r="D154" s="152"/>
      <c r="E154" s="152"/>
      <c r="F154" s="152"/>
      <c r="G154" s="152"/>
      <c r="H154" s="152"/>
      <c r="I154" s="152"/>
      <c r="J154" s="152"/>
      <c r="K154" s="152"/>
      <c r="L154" s="152"/>
      <c r="M154" s="153"/>
      <c r="N154" s="144"/>
    </row>
    <row r="155" spans="2:14" ht="14.25">
      <c r="B155" s="156" t="s">
        <v>35</v>
      </c>
      <c r="C155" s="147">
        <v>16247.93549</v>
      </c>
      <c r="D155" s="184">
        <v>20365.909460000003</v>
      </c>
      <c r="E155" s="184">
        <v>7377.7892999999995</v>
      </c>
      <c r="F155" s="184">
        <v>14678.94774</v>
      </c>
      <c r="G155" s="184">
        <v>6321.66736</v>
      </c>
      <c r="H155" s="184">
        <v>89898.49979</v>
      </c>
      <c r="I155" s="184">
        <v>7441.8915</v>
      </c>
      <c r="J155" s="184">
        <v>2051.24112</v>
      </c>
      <c r="K155" s="184">
        <v>18556.94151</v>
      </c>
      <c r="L155" s="184">
        <v>29712.13064</v>
      </c>
      <c r="M155" s="149">
        <v>212652.95390999998</v>
      </c>
      <c r="N155" s="144"/>
    </row>
    <row r="156" spans="2:14" ht="14.25">
      <c r="B156" s="156" t="s">
        <v>36</v>
      </c>
      <c r="C156" s="184">
        <v>25428.10127</v>
      </c>
      <c r="D156" s="184">
        <v>29809.58891</v>
      </c>
      <c r="E156" s="184">
        <v>10634.535880000001</v>
      </c>
      <c r="F156" s="184">
        <v>26718.28865</v>
      </c>
      <c r="G156" s="184">
        <v>11110.14652</v>
      </c>
      <c r="H156" s="184">
        <v>111301.40005</v>
      </c>
      <c r="I156" s="184">
        <v>14595.7035</v>
      </c>
      <c r="J156" s="184">
        <v>3982.6401</v>
      </c>
      <c r="K156" s="184">
        <v>33299.42487</v>
      </c>
      <c r="L156" s="184">
        <v>38978.33692</v>
      </c>
      <c r="M156" s="186">
        <v>305858.16666999995</v>
      </c>
      <c r="N156" s="144"/>
    </row>
    <row r="157" spans="2:14" ht="14.25">
      <c r="B157" s="156" t="s">
        <v>37</v>
      </c>
      <c r="C157" s="184">
        <v>50795.86974</v>
      </c>
      <c r="D157" s="184">
        <v>55289.64974</v>
      </c>
      <c r="E157" s="184">
        <v>16254.32632</v>
      </c>
      <c r="F157" s="184">
        <v>53135.27665</v>
      </c>
      <c r="G157" s="184">
        <v>15450.75264</v>
      </c>
      <c r="H157" s="184">
        <v>138302.31089</v>
      </c>
      <c r="I157" s="184">
        <v>25127.078960000003</v>
      </c>
      <c r="J157" s="184">
        <v>4939.655360000001</v>
      </c>
      <c r="K157" s="184">
        <v>49089.485649999995</v>
      </c>
      <c r="L157" s="184">
        <v>48512.84112</v>
      </c>
      <c r="M157" s="186">
        <v>456897.24707</v>
      </c>
      <c r="N157" s="144"/>
    </row>
    <row r="158" spans="2:14" ht="15" thickBot="1">
      <c r="B158" s="156" t="s">
        <v>38</v>
      </c>
      <c r="C158" s="184">
        <v>18620.9795</v>
      </c>
      <c r="D158" s="184">
        <v>21303.988350000003</v>
      </c>
      <c r="E158" s="184">
        <v>8856.142240000001</v>
      </c>
      <c r="F158" s="184">
        <v>17262.987399999998</v>
      </c>
      <c r="G158" s="184">
        <v>7542.7433</v>
      </c>
      <c r="H158" s="184">
        <v>104896.17298999999</v>
      </c>
      <c r="I158" s="184">
        <v>9216.80155</v>
      </c>
      <c r="J158" s="184">
        <v>2756.1252999999997</v>
      </c>
      <c r="K158" s="184">
        <v>22687.46771</v>
      </c>
      <c r="L158" s="184">
        <v>32552.84719</v>
      </c>
      <c r="M158" s="186">
        <v>245696.25552999997</v>
      </c>
      <c r="N158" s="144"/>
    </row>
    <row r="159" spans="2:14" ht="15" thickBot="1">
      <c r="B159" s="157" t="s">
        <v>75</v>
      </c>
      <c r="C159" s="155">
        <v>111092.88600000001</v>
      </c>
      <c r="D159" s="191">
        <v>126769.13646000001</v>
      </c>
      <c r="E159" s="191">
        <v>43122.79374</v>
      </c>
      <c r="F159" s="191">
        <v>111795.50043999999</v>
      </c>
      <c r="G159" s="191">
        <v>40425.30982</v>
      </c>
      <c r="H159" s="191">
        <v>444398.38372</v>
      </c>
      <c r="I159" s="191">
        <v>56381.475510000004</v>
      </c>
      <c r="J159" s="191">
        <v>13729.66188</v>
      </c>
      <c r="K159" s="191">
        <v>123633.31974</v>
      </c>
      <c r="L159" s="191">
        <v>149756.15587000002</v>
      </c>
      <c r="M159" s="210">
        <v>1221104.62318</v>
      </c>
      <c r="N159" s="109"/>
    </row>
    <row r="160" spans="2:14" ht="14.25">
      <c r="B160" s="148"/>
      <c r="C160" s="152"/>
      <c r="D160" s="152"/>
      <c r="E160" s="152"/>
      <c r="F160" s="152"/>
      <c r="G160" s="152"/>
      <c r="H160" s="152"/>
      <c r="I160" s="152"/>
      <c r="J160" s="152"/>
      <c r="K160" s="152"/>
      <c r="L160" s="152"/>
      <c r="M160" s="153"/>
      <c r="N160" s="109"/>
    </row>
    <row r="161" spans="2:14" ht="14.25">
      <c r="B161" s="156" t="s">
        <v>40</v>
      </c>
      <c r="C161" s="147">
        <v>16856.45422</v>
      </c>
      <c r="D161" s="184">
        <v>19938.12904</v>
      </c>
      <c r="E161" s="184">
        <v>8877.731099999999</v>
      </c>
      <c r="F161" s="184">
        <v>15931.84964</v>
      </c>
      <c r="G161" s="184">
        <v>6768.1506</v>
      </c>
      <c r="H161" s="184">
        <v>97320.57319</v>
      </c>
      <c r="I161" s="184">
        <v>7550.10531</v>
      </c>
      <c r="J161" s="184">
        <v>1889.1995900000002</v>
      </c>
      <c r="K161" s="184">
        <v>18710.48226</v>
      </c>
      <c r="L161" s="184">
        <v>31124.47101</v>
      </c>
      <c r="M161" s="149">
        <v>224967.14596000002</v>
      </c>
      <c r="N161" s="144"/>
    </row>
    <row r="162" spans="2:14" ht="14.25">
      <c r="B162" s="156" t="s">
        <v>41</v>
      </c>
      <c r="C162" s="184">
        <v>25792.53948</v>
      </c>
      <c r="D162" s="184">
        <v>29393.94194</v>
      </c>
      <c r="E162" s="184">
        <v>11027.4987</v>
      </c>
      <c r="F162" s="184">
        <v>27715.15987</v>
      </c>
      <c r="G162" s="184">
        <v>11358.861060000001</v>
      </c>
      <c r="H162" s="184">
        <v>121665.68535</v>
      </c>
      <c r="I162" s="184">
        <v>14221.98516</v>
      </c>
      <c r="J162" s="184">
        <v>3600.39379</v>
      </c>
      <c r="K162" s="184">
        <v>31573.54408</v>
      </c>
      <c r="L162" s="184">
        <v>41672.246920000005</v>
      </c>
      <c r="M162" s="186">
        <v>318021.85635</v>
      </c>
      <c r="N162" s="144"/>
    </row>
    <row r="163" spans="2:14" ht="14.25">
      <c r="B163" s="156" t="s">
        <v>42</v>
      </c>
      <c r="C163" s="184">
        <v>49653.73792</v>
      </c>
      <c r="D163" s="184">
        <v>53953.67093</v>
      </c>
      <c r="E163" s="184">
        <v>16739.8709</v>
      </c>
      <c r="F163" s="184">
        <v>54144.56913</v>
      </c>
      <c r="G163" s="184">
        <v>15566.16833</v>
      </c>
      <c r="H163" s="184">
        <v>145255.10828000001</v>
      </c>
      <c r="I163" s="184">
        <v>24146.193600000002</v>
      </c>
      <c r="J163" s="184">
        <v>4320.48837</v>
      </c>
      <c r="K163" s="184">
        <v>47317.39058</v>
      </c>
      <c r="L163" s="184">
        <v>50619.934219999996</v>
      </c>
      <c r="M163" s="186">
        <v>461717.13226</v>
      </c>
      <c r="N163" s="144"/>
    </row>
    <row r="164" spans="2:14" ht="15" thickBot="1">
      <c r="B164" s="156" t="s">
        <v>43</v>
      </c>
      <c r="C164" s="184">
        <v>14763.37917</v>
      </c>
      <c r="D164" s="184">
        <v>18609.78903</v>
      </c>
      <c r="E164" s="184">
        <v>8244.96026</v>
      </c>
      <c r="F164" s="184">
        <v>15096.969570000001</v>
      </c>
      <c r="G164" s="184">
        <v>7738.7110999999995</v>
      </c>
      <c r="H164" s="184">
        <v>96127.51386</v>
      </c>
      <c r="I164" s="184">
        <v>8159.46866</v>
      </c>
      <c r="J164" s="184">
        <v>2499.07327</v>
      </c>
      <c r="K164" s="184">
        <v>20443.0605</v>
      </c>
      <c r="L164" s="184">
        <v>30536.6215</v>
      </c>
      <c r="M164" s="186">
        <v>222219.54692000002</v>
      </c>
      <c r="N164" s="144"/>
    </row>
    <row r="165" spans="2:14" ht="15" thickBot="1">
      <c r="B165" s="157" t="s">
        <v>76</v>
      </c>
      <c r="C165" s="155">
        <v>107066.11079</v>
      </c>
      <c r="D165" s="191">
        <v>121895.53094000001</v>
      </c>
      <c r="E165" s="191">
        <v>44890.06096</v>
      </c>
      <c r="F165" s="191">
        <v>112888.54821000001</v>
      </c>
      <c r="G165" s="191">
        <v>41431.891090000005</v>
      </c>
      <c r="H165" s="191">
        <v>460368.88068</v>
      </c>
      <c r="I165" s="191">
        <v>54077.75273</v>
      </c>
      <c r="J165" s="191">
        <v>12309.155020000002</v>
      </c>
      <c r="K165" s="191">
        <v>118044.47741999998</v>
      </c>
      <c r="L165" s="191">
        <v>153953.27365000002</v>
      </c>
      <c r="M165" s="151">
        <v>1226925.68149</v>
      </c>
      <c r="N165" s="144"/>
    </row>
    <row r="166" spans="2:14" ht="14.25">
      <c r="B166" s="148"/>
      <c r="C166" s="152"/>
      <c r="D166" s="152"/>
      <c r="E166" s="152"/>
      <c r="F166" s="152"/>
      <c r="G166" s="152"/>
      <c r="H166" s="152"/>
      <c r="I166" s="152"/>
      <c r="J166" s="152"/>
      <c r="K166" s="152"/>
      <c r="L166" s="152"/>
      <c r="M166" s="153"/>
      <c r="N166" s="144"/>
    </row>
    <row r="167" spans="2:14" ht="14.25">
      <c r="B167" s="156" t="s">
        <v>46</v>
      </c>
      <c r="C167" s="147">
        <v>13340.9231</v>
      </c>
      <c r="D167" s="184">
        <v>19341.85557</v>
      </c>
      <c r="E167" s="184">
        <v>8000.999870000001</v>
      </c>
      <c r="F167" s="184">
        <v>14505.35121</v>
      </c>
      <c r="G167" s="184">
        <v>6428.589099999999</v>
      </c>
      <c r="H167" s="184">
        <v>81725.09054</v>
      </c>
      <c r="I167" s="184">
        <v>6656.9642699999995</v>
      </c>
      <c r="J167" s="184">
        <v>1758.7561</v>
      </c>
      <c r="K167" s="184">
        <v>15946.859779999999</v>
      </c>
      <c r="L167" s="184">
        <v>26156.63635</v>
      </c>
      <c r="M167" s="149">
        <v>193862.02589</v>
      </c>
      <c r="N167" s="144"/>
    </row>
    <row r="168" spans="2:14" ht="14.25">
      <c r="B168" s="156" t="s">
        <v>47</v>
      </c>
      <c r="C168" s="184">
        <v>21826.62013</v>
      </c>
      <c r="D168" s="184">
        <v>27463.944079999997</v>
      </c>
      <c r="E168" s="184">
        <v>10277.03181</v>
      </c>
      <c r="F168" s="184">
        <v>25575.76686</v>
      </c>
      <c r="G168" s="184">
        <v>11717.312039999999</v>
      </c>
      <c r="H168" s="184">
        <v>96981.26844</v>
      </c>
      <c r="I168" s="184">
        <v>11400.32915</v>
      </c>
      <c r="J168" s="184">
        <v>3619.7215699999997</v>
      </c>
      <c r="K168" s="184">
        <v>30807.935899999997</v>
      </c>
      <c r="L168" s="184">
        <v>36471.46983</v>
      </c>
      <c r="M168" s="186">
        <v>276141.39981000003</v>
      </c>
      <c r="N168" s="144"/>
    </row>
    <row r="169" spans="2:14" ht="14.25">
      <c r="B169" s="156" t="s">
        <v>48</v>
      </c>
      <c r="C169" s="184">
        <v>44547.300149999995</v>
      </c>
      <c r="D169" s="184">
        <v>52266.54247</v>
      </c>
      <c r="E169" s="184">
        <v>15380.11953</v>
      </c>
      <c r="F169" s="184">
        <v>53451.85547</v>
      </c>
      <c r="G169" s="184">
        <v>15359.6147</v>
      </c>
      <c r="H169" s="184">
        <v>121720.89387</v>
      </c>
      <c r="I169" s="184">
        <v>21636.22784</v>
      </c>
      <c r="J169" s="184">
        <v>4373.976769999999</v>
      </c>
      <c r="K169" s="184">
        <v>45275.37615</v>
      </c>
      <c r="L169" s="184">
        <v>43569.02226</v>
      </c>
      <c r="M169" s="186">
        <v>417580.92921</v>
      </c>
      <c r="N169" s="144"/>
    </row>
    <row r="170" spans="2:14" ht="15" thickBot="1">
      <c r="B170" s="156" t="s">
        <v>49</v>
      </c>
      <c r="C170" s="184">
        <v>14827.505570000001</v>
      </c>
      <c r="D170" s="184">
        <v>18104.572050000002</v>
      </c>
      <c r="E170" s="184">
        <v>8258.61617</v>
      </c>
      <c r="F170" s="184">
        <v>14699.84194</v>
      </c>
      <c r="G170" s="184">
        <v>7152.28761</v>
      </c>
      <c r="H170" s="184">
        <v>91833.74433</v>
      </c>
      <c r="I170" s="184">
        <v>6940.72343</v>
      </c>
      <c r="J170" s="184">
        <v>2065.62391</v>
      </c>
      <c r="K170" s="184">
        <v>20038.69464</v>
      </c>
      <c r="L170" s="184">
        <v>28126.11851</v>
      </c>
      <c r="M170" s="186">
        <v>212047.72816000003</v>
      </c>
      <c r="N170" s="144"/>
    </row>
    <row r="171" spans="2:14" ht="15" thickBot="1">
      <c r="B171" s="157" t="s">
        <v>78</v>
      </c>
      <c r="C171" s="150">
        <v>94542.34894999999</v>
      </c>
      <c r="D171" s="187">
        <v>117176.91417</v>
      </c>
      <c r="E171" s="187">
        <v>41916.76738</v>
      </c>
      <c r="F171" s="187">
        <v>108232.81548</v>
      </c>
      <c r="G171" s="187">
        <v>40657.80345</v>
      </c>
      <c r="H171" s="187">
        <v>392260.99718000006</v>
      </c>
      <c r="I171" s="187">
        <v>46634.24468999999</v>
      </c>
      <c r="J171" s="187">
        <v>11818.07835</v>
      </c>
      <c r="K171" s="187">
        <v>112068.86647</v>
      </c>
      <c r="L171" s="187">
        <v>134323.24695</v>
      </c>
      <c r="M171" s="151">
        <v>1099632.08307</v>
      </c>
      <c r="N171" s="144"/>
    </row>
    <row r="172" spans="2:24" ht="14.25">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row>
    <row r="173" spans="2:24" ht="14.25">
      <c r="B173" s="141" t="s">
        <v>17</v>
      </c>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row>
    <row r="174" spans="2:24" ht="14.25">
      <c r="B174" s="179" t="s">
        <v>117</v>
      </c>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row>
    <row r="175" spans="2:24" ht="14.25">
      <c r="B175" s="112"/>
      <c r="C175" s="105"/>
      <c r="D175" s="105"/>
      <c r="E175" s="105"/>
      <c r="F175" s="105"/>
      <c r="G175" s="105"/>
      <c r="H175" s="105"/>
      <c r="I175" s="105"/>
      <c r="J175" s="105"/>
      <c r="K175" s="105"/>
      <c r="L175" s="105"/>
      <c r="M175" s="125"/>
      <c r="N175" s="103"/>
      <c r="O175" s="104"/>
      <c r="P175" s="104"/>
      <c r="Q175" s="104"/>
      <c r="R175" s="104"/>
      <c r="S175" s="104"/>
      <c r="T175" s="104"/>
      <c r="U175" s="104"/>
      <c r="V175" s="104"/>
      <c r="W175" s="104"/>
      <c r="X175" s="104"/>
    </row>
    <row r="176" spans="2:24" ht="15.75" thickBot="1">
      <c r="B176" s="137" t="s">
        <v>108</v>
      </c>
      <c r="C176" s="138"/>
      <c r="D176" s="138"/>
      <c r="E176" s="138"/>
      <c r="F176" s="138"/>
      <c r="G176" s="138"/>
      <c r="H176" s="138"/>
      <c r="I176" s="138"/>
      <c r="J176" s="138"/>
      <c r="K176" s="138"/>
      <c r="L176" s="138"/>
      <c r="M176" s="139"/>
      <c r="N176" s="110"/>
      <c r="O176" s="110"/>
      <c r="P176" s="110"/>
      <c r="Q176" s="110"/>
      <c r="R176" s="110"/>
      <c r="S176" s="110"/>
      <c r="T176" s="110"/>
      <c r="U176" s="110"/>
      <c r="V176" s="110"/>
      <c r="W176" s="110"/>
      <c r="X176" s="110"/>
    </row>
    <row r="177" spans="2:14" ht="28.5" thickBot="1" thickTop="1">
      <c r="B177" s="124" t="s">
        <v>24</v>
      </c>
      <c r="C177" s="106" t="s">
        <v>96</v>
      </c>
      <c r="D177" s="106" t="s">
        <v>97</v>
      </c>
      <c r="E177" s="106" t="s">
        <v>98</v>
      </c>
      <c r="F177" s="106" t="s">
        <v>99</v>
      </c>
      <c r="G177" s="106" t="s">
        <v>100</v>
      </c>
      <c r="H177" s="106" t="s">
        <v>93</v>
      </c>
      <c r="I177" s="106" t="s">
        <v>101</v>
      </c>
      <c r="J177" s="106" t="s">
        <v>102</v>
      </c>
      <c r="K177" s="106" t="s">
        <v>103</v>
      </c>
      <c r="L177" s="106" t="s">
        <v>95</v>
      </c>
      <c r="M177" s="121" t="s">
        <v>6</v>
      </c>
      <c r="N177" s="123"/>
    </row>
    <row r="178" spans="2:14" ht="14.25">
      <c r="B178" s="156" t="s">
        <v>51</v>
      </c>
      <c r="C178" s="147">
        <v>13892.657710000001</v>
      </c>
      <c r="D178" s="184">
        <v>20349.056399999998</v>
      </c>
      <c r="E178" s="184">
        <v>8027.02379</v>
      </c>
      <c r="F178" s="184">
        <v>16104.877289999999</v>
      </c>
      <c r="G178" s="184">
        <v>6124.30861</v>
      </c>
      <c r="H178" s="184">
        <v>86967.12306</v>
      </c>
      <c r="I178" s="184">
        <v>6678.943679999999</v>
      </c>
      <c r="J178" s="184">
        <v>1762.5201499999998</v>
      </c>
      <c r="K178" s="184">
        <v>15971.44373</v>
      </c>
      <c r="L178" s="184">
        <v>26095.74121</v>
      </c>
      <c r="M178" s="149">
        <v>201973.69563</v>
      </c>
      <c r="N178" s="144"/>
    </row>
    <row r="179" spans="2:14" ht="14.25">
      <c r="B179" s="156" t="s">
        <v>52</v>
      </c>
      <c r="C179" s="184">
        <v>22680.32821</v>
      </c>
      <c r="D179" s="184">
        <v>26909.100629999997</v>
      </c>
      <c r="E179" s="184">
        <v>10718.45799</v>
      </c>
      <c r="F179" s="184">
        <v>25714.14482</v>
      </c>
      <c r="G179" s="184">
        <v>11236.71235</v>
      </c>
      <c r="H179" s="184">
        <v>104654.71029</v>
      </c>
      <c r="I179" s="184">
        <v>11602.39279</v>
      </c>
      <c r="J179" s="184">
        <v>3535.71968</v>
      </c>
      <c r="K179" s="184">
        <v>31931.79319</v>
      </c>
      <c r="L179" s="184">
        <v>38439.70262</v>
      </c>
      <c r="M179" s="186">
        <v>287423.06257</v>
      </c>
      <c r="N179" s="144"/>
    </row>
    <row r="180" spans="2:14" ht="14.25">
      <c r="B180" s="156" t="s">
        <v>53</v>
      </c>
      <c r="C180" s="184">
        <v>47935.686369999996</v>
      </c>
      <c r="D180" s="184">
        <v>53402.69811</v>
      </c>
      <c r="E180" s="184">
        <v>17105.70086</v>
      </c>
      <c r="F180" s="184">
        <v>54532.5971</v>
      </c>
      <c r="G180" s="184">
        <v>16488.00395</v>
      </c>
      <c r="H180" s="184">
        <v>132643.23611</v>
      </c>
      <c r="I180" s="184">
        <v>23657.768760000003</v>
      </c>
      <c r="J180" s="184">
        <v>4748.467</v>
      </c>
      <c r="K180" s="184">
        <v>47460.43213</v>
      </c>
      <c r="L180" s="184">
        <v>47460.17199</v>
      </c>
      <c r="M180" s="186">
        <v>445434.76238000003</v>
      </c>
      <c r="N180" s="144"/>
    </row>
    <row r="181" spans="2:14" ht="15" thickBot="1">
      <c r="B181" s="156" t="s">
        <v>54</v>
      </c>
      <c r="C181" s="184">
        <v>16070.869050000001</v>
      </c>
      <c r="D181" s="184">
        <v>19092.97041</v>
      </c>
      <c r="E181" s="184">
        <v>9543.34945</v>
      </c>
      <c r="F181" s="184">
        <v>15527.17219</v>
      </c>
      <c r="G181" s="184">
        <v>7748.84127</v>
      </c>
      <c r="H181" s="184">
        <v>96380.23038</v>
      </c>
      <c r="I181" s="184">
        <v>8177.643099999999</v>
      </c>
      <c r="J181" s="184">
        <v>2606.4893500000003</v>
      </c>
      <c r="K181" s="184">
        <v>20968.21107</v>
      </c>
      <c r="L181" s="184">
        <v>31220.856829999997</v>
      </c>
      <c r="M181" s="186">
        <v>227336.63309999995</v>
      </c>
      <c r="N181" s="144"/>
    </row>
    <row r="182" spans="2:14" ht="18" customHeight="1" thickBot="1">
      <c r="B182" s="143" t="s">
        <v>79</v>
      </c>
      <c r="C182" s="150">
        <v>100579.54134</v>
      </c>
      <c r="D182" s="187">
        <v>119753.82555000001</v>
      </c>
      <c r="E182" s="187">
        <v>45394.53209</v>
      </c>
      <c r="F182" s="187">
        <v>111878.7914</v>
      </c>
      <c r="G182" s="187">
        <v>41597.86618</v>
      </c>
      <c r="H182" s="187">
        <v>420645.29984</v>
      </c>
      <c r="I182" s="187">
        <v>50116.74833</v>
      </c>
      <c r="J182" s="187">
        <v>12653.196179999999</v>
      </c>
      <c r="K182" s="187">
        <v>116331.88012</v>
      </c>
      <c r="L182" s="187">
        <v>143216.47265</v>
      </c>
      <c r="M182" s="151">
        <v>1162168.15368</v>
      </c>
      <c r="N182" s="144"/>
    </row>
    <row r="183" spans="2:14" ht="14.25">
      <c r="B183" s="145"/>
      <c r="C183" s="152"/>
      <c r="D183" s="152"/>
      <c r="E183" s="152"/>
      <c r="F183" s="152"/>
      <c r="G183" s="152"/>
      <c r="H183" s="152"/>
      <c r="I183" s="152"/>
      <c r="J183" s="152"/>
      <c r="K183" s="152"/>
      <c r="L183" s="152"/>
      <c r="M183" s="153"/>
      <c r="N183" s="144"/>
    </row>
    <row r="184" spans="2:14" ht="14.25">
      <c r="B184" s="156" t="s">
        <v>56</v>
      </c>
      <c r="C184" s="147">
        <v>14421.192560000001</v>
      </c>
      <c r="D184" s="184">
        <v>18742.263300000002</v>
      </c>
      <c r="E184" s="184">
        <v>8770.506800000001</v>
      </c>
      <c r="F184" s="184">
        <v>14186.69862</v>
      </c>
      <c r="G184" s="184">
        <v>6594.3242900000005</v>
      </c>
      <c r="H184" s="184">
        <v>91569.3619</v>
      </c>
      <c r="I184" s="184">
        <v>6879.05408</v>
      </c>
      <c r="J184" s="184">
        <v>1915.80801</v>
      </c>
      <c r="K184" s="184">
        <v>16815.45466</v>
      </c>
      <c r="L184" s="184">
        <v>28354.99863</v>
      </c>
      <c r="M184" s="149">
        <v>208249.66285</v>
      </c>
      <c r="N184" s="144"/>
    </row>
    <row r="185" spans="2:14" ht="14.25">
      <c r="B185" s="156" t="s">
        <v>57</v>
      </c>
      <c r="C185" s="184">
        <v>23640.21775</v>
      </c>
      <c r="D185" s="184">
        <v>27144.495899999998</v>
      </c>
      <c r="E185" s="184">
        <v>11794.70443</v>
      </c>
      <c r="F185" s="184">
        <v>25643.08025</v>
      </c>
      <c r="G185" s="184">
        <v>11938.12795</v>
      </c>
      <c r="H185" s="184">
        <v>119304.31590999999</v>
      </c>
      <c r="I185" s="184">
        <v>12286.98343</v>
      </c>
      <c r="J185" s="184">
        <v>3993.23494</v>
      </c>
      <c r="K185" s="184">
        <v>31437.66168</v>
      </c>
      <c r="L185" s="184">
        <v>41873.1944</v>
      </c>
      <c r="M185" s="186">
        <v>309056.0166399999</v>
      </c>
      <c r="N185" s="144"/>
    </row>
    <row r="186" spans="2:14" ht="14.25">
      <c r="B186" s="156" t="s">
        <v>58</v>
      </c>
      <c r="C186" s="184">
        <v>51144.431880000004</v>
      </c>
      <c r="D186" s="184">
        <v>53223.285619999995</v>
      </c>
      <c r="E186" s="184">
        <v>18457.20287</v>
      </c>
      <c r="F186" s="184">
        <v>56522.55567</v>
      </c>
      <c r="G186" s="184">
        <v>16651.87763</v>
      </c>
      <c r="H186" s="184">
        <v>148782.12257</v>
      </c>
      <c r="I186" s="184">
        <v>24396.913379999998</v>
      </c>
      <c r="J186" s="184">
        <v>4620.7635</v>
      </c>
      <c r="K186" s="184">
        <v>48366.55034</v>
      </c>
      <c r="L186" s="184">
        <v>49707.507549999995</v>
      </c>
      <c r="M186" s="186">
        <v>471873.21100999997</v>
      </c>
      <c r="N186" s="144"/>
    </row>
    <row r="187" spans="2:14" ht="15" thickBot="1">
      <c r="B187" s="156" t="s">
        <v>59</v>
      </c>
      <c r="C187" s="184">
        <v>16586.26947</v>
      </c>
      <c r="D187" s="184">
        <v>19067.50264</v>
      </c>
      <c r="E187" s="184">
        <v>8963.26745</v>
      </c>
      <c r="F187" s="184">
        <v>15835.29915</v>
      </c>
      <c r="G187" s="184">
        <v>7759.43411</v>
      </c>
      <c r="H187" s="184">
        <v>104880.11666</v>
      </c>
      <c r="I187" s="184">
        <v>8310.53184</v>
      </c>
      <c r="J187" s="184">
        <v>2598.96448</v>
      </c>
      <c r="K187" s="184">
        <v>21375.37509</v>
      </c>
      <c r="L187" s="184">
        <v>32495.34343</v>
      </c>
      <c r="M187" s="186">
        <v>237872.10432000004</v>
      </c>
      <c r="N187" s="144"/>
    </row>
    <row r="188" spans="2:14" ht="15" thickBot="1">
      <c r="B188" s="146" t="s">
        <v>80</v>
      </c>
      <c r="C188" s="150">
        <v>105792.11166</v>
      </c>
      <c r="D188" s="187">
        <v>118177.54746</v>
      </c>
      <c r="E188" s="187">
        <v>47985.68155</v>
      </c>
      <c r="F188" s="187">
        <v>112187.63369</v>
      </c>
      <c r="G188" s="187">
        <v>42943.76398</v>
      </c>
      <c r="H188" s="187">
        <v>464535.91704000003</v>
      </c>
      <c r="I188" s="187">
        <v>51873.48273</v>
      </c>
      <c r="J188" s="187">
        <v>13128.77093</v>
      </c>
      <c r="K188" s="187">
        <v>117995.04177</v>
      </c>
      <c r="L188" s="187">
        <v>152431.04400999998</v>
      </c>
      <c r="M188" s="151">
        <v>1227050.99482</v>
      </c>
      <c r="N188" s="144"/>
    </row>
    <row r="189" spans="2:14" ht="14.25">
      <c r="B189" s="145"/>
      <c r="C189" s="152"/>
      <c r="D189" s="152"/>
      <c r="E189" s="152"/>
      <c r="F189" s="152"/>
      <c r="G189" s="152"/>
      <c r="H189" s="152"/>
      <c r="I189" s="152"/>
      <c r="J189" s="152"/>
      <c r="K189" s="152"/>
      <c r="L189" s="152"/>
      <c r="M189" s="153"/>
      <c r="N189" s="144"/>
    </row>
    <row r="190" spans="2:14" ht="14.25">
      <c r="B190" s="156" t="s">
        <v>61</v>
      </c>
      <c r="C190" s="147">
        <v>15233.75815</v>
      </c>
      <c r="D190" s="184">
        <v>19448.142809999998</v>
      </c>
      <c r="E190" s="184">
        <v>8918.061539999999</v>
      </c>
      <c r="F190" s="184">
        <v>15084.071380000001</v>
      </c>
      <c r="G190" s="184">
        <v>6476.0134800000005</v>
      </c>
      <c r="H190" s="184">
        <v>101097.26206000001</v>
      </c>
      <c r="I190" s="184">
        <v>7401.42846</v>
      </c>
      <c r="J190" s="184">
        <v>2011.23974</v>
      </c>
      <c r="K190" s="184">
        <v>17151.44195</v>
      </c>
      <c r="L190" s="184">
        <v>28951.20048</v>
      </c>
      <c r="M190" s="149">
        <v>221772.62005</v>
      </c>
      <c r="N190" s="144"/>
    </row>
    <row r="191" spans="2:14" ht="14.25">
      <c r="B191" s="156" t="s">
        <v>62</v>
      </c>
      <c r="C191" s="184">
        <v>26999.71843</v>
      </c>
      <c r="D191" s="184">
        <v>29077.85904</v>
      </c>
      <c r="E191" s="184">
        <v>12124.21301</v>
      </c>
      <c r="F191" s="184">
        <v>28130.310530000002</v>
      </c>
      <c r="G191" s="184">
        <v>11353.70781</v>
      </c>
      <c r="H191" s="184">
        <v>131042.12352</v>
      </c>
      <c r="I191" s="184">
        <v>13027.33066</v>
      </c>
      <c r="J191" s="184">
        <v>3925.95205</v>
      </c>
      <c r="K191" s="184">
        <v>32960.64931</v>
      </c>
      <c r="L191" s="184">
        <v>45884.099</v>
      </c>
      <c r="M191" s="186">
        <v>334525.96336</v>
      </c>
      <c r="N191" s="144"/>
    </row>
    <row r="192" spans="2:14" ht="14.25">
      <c r="B192" s="156" t="s">
        <v>63</v>
      </c>
      <c r="C192" s="184">
        <v>56907.954020000005</v>
      </c>
      <c r="D192" s="184">
        <v>54484.56748</v>
      </c>
      <c r="E192" s="184">
        <v>20657.91936</v>
      </c>
      <c r="F192" s="184">
        <v>60653.34713</v>
      </c>
      <c r="G192" s="184">
        <v>15956.03442</v>
      </c>
      <c r="H192" s="184">
        <v>165265.48609</v>
      </c>
      <c r="I192" s="184">
        <v>25239.603010000003</v>
      </c>
      <c r="J192" s="184">
        <v>4927.14226</v>
      </c>
      <c r="K192" s="184">
        <v>50235.688689999995</v>
      </c>
      <c r="L192" s="184">
        <v>54629.58008</v>
      </c>
      <c r="M192" s="186">
        <v>508957.32254</v>
      </c>
      <c r="N192" s="144"/>
    </row>
    <row r="193" spans="2:14" ht="15" thickBot="1">
      <c r="B193" s="156" t="s">
        <v>64</v>
      </c>
      <c r="C193" s="184">
        <v>18143.088829999997</v>
      </c>
      <c r="D193" s="184">
        <v>18640.58857</v>
      </c>
      <c r="E193" s="184">
        <v>9508.921910000001</v>
      </c>
      <c r="F193" s="184">
        <v>17418.46593</v>
      </c>
      <c r="G193" s="184">
        <v>7412.84092</v>
      </c>
      <c r="H193" s="184">
        <v>116270.71177</v>
      </c>
      <c r="I193" s="184">
        <v>8970.94649</v>
      </c>
      <c r="J193" s="184">
        <v>3138.54041</v>
      </c>
      <c r="K193" s="184">
        <v>22619.83339</v>
      </c>
      <c r="L193" s="184">
        <v>33645.485380000006</v>
      </c>
      <c r="M193" s="186">
        <v>255769.4236</v>
      </c>
      <c r="N193" s="144"/>
    </row>
    <row r="194" spans="2:14" ht="15" thickBot="1">
      <c r="B194" s="146" t="s">
        <v>81</v>
      </c>
      <c r="C194" s="150">
        <v>117284.51943</v>
      </c>
      <c r="D194" s="187">
        <v>121651.15789999999</v>
      </c>
      <c r="E194" s="187">
        <v>51209.115820000006</v>
      </c>
      <c r="F194" s="187">
        <v>121286.19497000001</v>
      </c>
      <c r="G194" s="187">
        <v>41198.59663</v>
      </c>
      <c r="H194" s="187">
        <v>513675.58344</v>
      </c>
      <c r="I194" s="187">
        <v>54639.30862</v>
      </c>
      <c r="J194" s="187">
        <v>14002.874459999999</v>
      </c>
      <c r="K194" s="187">
        <v>122967.61334</v>
      </c>
      <c r="L194" s="187">
        <v>163110.36494</v>
      </c>
      <c r="M194" s="151">
        <v>1321025.3295500001</v>
      </c>
      <c r="N194" s="144"/>
    </row>
    <row r="195" spans="2:14" ht="14.25">
      <c r="B195" s="145"/>
      <c r="C195" s="152"/>
      <c r="D195" s="152"/>
      <c r="E195" s="152"/>
      <c r="F195" s="152"/>
      <c r="G195" s="152"/>
      <c r="H195" s="152"/>
      <c r="I195" s="152"/>
      <c r="J195" s="152"/>
      <c r="K195" s="152"/>
      <c r="L195" s="152"/>
      <c r="M195" s="153"/>
      <c r="N195" s="144"/>
    </row>
    <row r="196" spans="2:14" ht="14.25">
      <c r="B196" s="156" t="s">
        <v>66</v>
      </c>
      <c r="C196" s="147">
        <v>17948.773510000003</v>
      </c>
      <c r="D196" s="184">
        <v>19093.62359</v>
      </c>
      <c r="E196" s="184">
        <v>9687.681990000001</v>
      </c>
      <c r="F196" s="184">
        <v>17045.460030000002</v>
      </c>
      <c r="G196" s="184">
        <v>6431.02417</v>
      </c>
      <c r="H196" s="184">
        <v>108757.36551</v>
      </c>
      <c r="I196" s="184">
        <v>7589.23404</v>
      </c>
      <c r="J196" s="184">
        <v>2010.80469</v>
      </c>
      <c r="K196" s="184">
        <v>18204.3636</v>
      </c>
      <c r="L196" s="184">
        <v>31140.53611</v>
      </c>
      <c r="M196" s="149">
        <v>237908.86724</v>
      </c>
      <c r="N196" s="144"/>
    </row>
    <row r="197" spans="2:14" ht="14.25">
      <c r="B197" s="156" t="s">
        <v>67</v>
      </c>
      <c r="C197" s="184">
        <v>30563.44839</v>
      </c>
      <c r="D197" s="184">
        <v>30068.13975</v>
      </c>
      <c r="E197" s="184">
        <v>12867.78012</v>
      </c>
      <c r="F197" s="184">
        <v>31386.279449999998</v>
      </c>
      <c r="G197" s="184">
        <v>12137.90778</v>
      </c>
      <c r="H197" s="184">
        <v>151505.99203999998</v>
      </c>
      <c r="I197" s="184">
        <v>14528.23005</v>
      </c>
      <c r="J197" s="184">
        <v>4124.64416</v>
      </c>
      <c r="K197" s="184">
        <v>35298.89554</v>
      </c>
      <c r="L197" s="184">
        <v>48860.93419</v>
      </c>
      <c r="M197" s="186">
        <v>371342.25147</v>
      </c>
      <c r="N197" s="144"/>
    </row>
    <row r="198" spans="2:14" ht="14.25">
      <c r="B198" s="156" t="s">
        <v>68</v>
      </c>
      <c r="C198" s="184">
        <v>62687.644049999995</v>
      </c>
      <c r="D198" s="184">
        <v>56962.078409999995</v>
      </c>
      <c r="E198" s="184">
        <v>21319.88123</v>
      </c>
      <c r="F198" s="184">
        <v>63658.157060000005</v>
      </c>
      <c r="G198" s="184">
        <v>17007.591</v>
      </c>
      <c r="H198" s="184">
        <v>184102.7334</v>
      </c>
      <c r="I198" s="184">
        <v>26091.09096</v>
      </c>
      <c r="J198" s="184">
        <v>5141.9497599999995</v>
      </c>
      <c r="K198" s="184">
        <v>51996.130659999995</v>
      </c>
      <c r="L198" s="184">
        <v>59011.93747999999</v>
      </c>
      <c r="M198" s="186">
        <v>547979.1940099999</v>
      </c>
      <c r="N198" s="144"/>
    </row>
    <row r="199" spans="2:14" ht="15" thickBot="1">
      <c r="B199" s="156" t="s">
        <v>69</v>
      </c>
      <c r="C199" s="184">
        <v>21383.50475</v>
      </c>
      <c r="D199" s="184">
        <v>20449.830530000003</v>
      </c>
      <c r="E199" s="184">
        <v>10178.16623</v>
      </c>
      <c r="F199" s="184">
        <v>19610.55571</v>
      </c>
      <c r="G199" s="184">
        <v>8476.250800000002</v>
      </c>
      <c r="H199" s="184">
        <v>127269.96952</v>
      </c>
      <c r="I199" s="184">
        <v>9537.89932</v>
      </c>
      <c r="J199" s="184">
        <v>2599.4553100000003</v>
      </c>
      <c r="K199" s="184">
        <v>23920.59522</v>
      </c>
      <c r="L199" s="184">
        <v>38457.153840000006</v>
      </c>
      <c r="M199" s="186">
        <v>281883.38122999994</v>
      </c>
      <c r="N199" s="144"/>
    </row>
    <row r="200" spans="2:14" ht="15" thickBot="1">
      <c r="B200" s="146" t="s">
        <v>82</v>
      </c>
      <c r="C200" s="150">
        <v>132583.3707</v>
      </c>
      <c r="D200" s="187">
        <v>126573.67228</v>
      </c>
      <c r="E200" s="187">
        <v>54053.50957</v>
      </c>
      <c r="F200" s="187">
        <v>131700.45225000003</v>
      </c>
      <c r="G200" s="187">
        <v>44052.77375</v>
      </c>
      <c r="H200" s="187">
        <v>571636.06047</v>
      </c>
      <c r="I200" s="187">
        <v>57746.45437000001</v>
      </c>
      <c r="J200" s="187">
        <v>13876.853920000001</v>
      </c>
      <c r="K200" s="187">
        <v>129419.98502</v>
      </c>
      <c r="L200" s="187">
        <v>177470.56162000002</v>
      </c>
      <c r="M200" s="151">
        <v>1439113.6939499998</v>
      </c>
      <c r="N200" s="144"/>
    </row>
    <row r="201" spans="2:14" ht="14.25">
      <c r="B201" s="145"/>
      <c r="C201" s="152"/>
      <c r="D201" s="152"/>
      <c r="E201" s="152"/>
      <c r="F201" s="152"/>
      <c r="G201" s="152"/>
      <c r="H201" s="152"/>
      <c r="I201" s="152"/>
      <c r="J201" s="152"/>
      <c r="K201" s="152"/>
      <c r="L201" s="152"/>
      <c r="M201" s="153"/>
      <c r="N201" s="144"/>
    </row>
    <row r="202" spans="2:14" s="218" customFormat="1" ht="14.25">
      <c r="B202" s="192" t="s">
        <v>88</v>
      </c>
      <c r="C202" s="184">
        <v>21533.36613</v>
      </c>
      <c r="D202" s="184">
        <v>21019.492449999998</v>
      </c>
      <c r="E202" s="184">
        <v>10679.751769999999</v>
      </c>
      <c r="F202" s="184">
        <v>18807.94887</v>
      </c>
      <c r="G202" s="184">
        <v>6835.0148899999995</v>
      </c>
      <c r="H202" s="184">
        <v>122239.23317</v>
      </c>
      <c r="I202" s="184">
        <v>8424.41307</v>
      </c>
      <c r="J202" s="184">
        <v>2172.14769</v>
      </c>
      <c r="K202" s="184">
        <v>19637.79222</v>
      </c>
      <c r="L202" s="184">
        <v>35025.18527</v>
      </c>
      <c r="M202" s="186">
        <v>266374.34553000005</v>
      </c>
      <c r="N202" s="181"/>
    </row>
    <row r="203" spans="2:14" s="218" customFormat="1" ht="14.25">
      <c r="B203" s="192" t="s">
        <v>89</v>
      </c>
      <c r="C203" s="184">
        <v>35556.31519</v>
      </c>
      <c r="D203" s="184">
        <v>32300.5841</v>
      </c>
      <c r="E203" s="184">
        <v>14727.55059</v>
      </c>
      <c r="F203" s="184">
        <v>34332.98536</v>
      </c>
      <c r="G203" s="184">
        <v>11980.158</v>
      </c>
      <c r="H203" s="184">
        <v>163382.89078</v>
      </c>
      <c r="I203" s="184">
        <v>15069.015730000001</v>
      </c>
      <c r="J203" s="184">
        <v>4321.82124</v>
      </c>
      <c r="K203" s="184">
        <v>37268.05259000001</v>
      </c>
      <c r="L203" s="184">
        <v>52608.99529</v>
      </c>
      <c r="M203" s="186">
        <v>401548.36887</v>
      </c>
      <c r="N203" s="181"/>
    </row>
    <row r="204" spans="2:14" s="218" customFormat="1" ht="14.25">
      <c r="B204" s="192" t="s">
        <v>90</v>
      </c>
      <c r="C204" s="184">
        <v>72448.78090000001</v>
      </c>
      <c r="D204" s="184">
        <v>64370.343740000004</v>
      </c>
      <c r="E204" s="184">
        <v>27581.18242</v>
      </c>
      <c r="F204" s="184">
        <v>71598.77753</v>
      </c>
      <c r="G204" s="184">
        <v>16804.74538</v>
      </c>
      <c r="H204" s="184">
        <v>213491.11690999998</v>
      </c>
      <c r="I204" s="184">
        <v>27495.6155</v>
      </c>
      <c r="J204" s="184">
        <v>5351.78824</v>
      </c>
      <c r="K204" s="184">
        <v>57185.27949</v>
      </c>
      <c r="L204" s="184">
        <v>66767.42793</v>
      </c>
      <c r="M204" s="186">
        <v>623095.0580400001</v>
      </c>
      <c r="N204" s="181"/>
    </row>
    <row r="205" spans="2:14" s="218" customFormat="1" ht="15" thickBot="1">
      <c r="B205" s="192" t="s">
        <v>91</v>
      </c>
      <c r="C205" s="184">
        <v>24358.95116</v>
      </c>
      <c r="D205" s="184">
        <v>22973.01946</v>
      </c>
      <c r="E205" s="184">
        <v>16362.107789999998</v>
      </c>
      <c r="F205" s="184">
        <v>21808.37602</v>
      </c>
      <c r="G205" s="184">
        <v>8155.80374</v>
      </c>
      <c r="H205" s="184">
        <v>147866.81829</v>
      </c>
      <c r="I205" s="184">
        <v>10529.32143</v>
      </c>
      <c r="J205" s="184">
        <v>2975.51742</v>
      </c>
      <c r="K205" s="184">
        <v>27171.85298</v>
      </c>
      <c r="L205" s="184">
        <v>41929.599200000004</v>
      </c>
      <c r="M205" s="186">
        <v>324131.36749000003</v>
      </c>
      <c r="N205" s="181"/>
    </row>
    <row r="206" spans="2:14" s="218" customFormat="1" ht="15" thickBot="1">
      <c r="B206" s="183" t="s">
        <v>87</v>
      </c>
      <c r="C206" s="187">
        <v>153897.41338</v>
      </c>
      <c r="D206" s="187">
        <v>140663.43975000002</v>
      </c>
      <c r="E206" s="187">
        <v>69350.59257</v>
      </c>
      <c r="F206" s="187">
        <v>146548.08778</v>
      </c>
      <c r="G206" s="187">
        <v>43775.72201</v>
      </c>
      <c r="H206" s="187">
        <v>646980.05915</v>
      </c>
      <c r="I206" s="187">
        <v>61518.365730000005</v>
      </c>
      <c r="J206" s="187">
        <v>14821.27459</v>
      </c>
      <c r="K206" s="187">
        <v>141262.97728000002</v>
      </c>
      <c r="L206" s="187">
        <v>196331.20769</v>
      </c>
      <c r="M206" s="188">
        <v>1615149.1399300003</v>
      </c>
      <c r="N206" s="181"/>
    </row>
    <row r="207" spans="2:14" s="218" customFormat="1" ht="14.25">
      <c r="B207" s="182"/>
      <c r="C207" s="189"/>
      <c r="D207" s="189"/>
      <c r="E207" s="189"/>
      <c r="F207" s="189"/>
      <c r="G207" s="189"/>
      <c r="H207" s="189"/>
      <c r="I207" s="189"/>
      <c r="J207" s="189"/>
      <c r="K207" s="189"/>
      <c r="L207" s="189"/>
      <c r="M207" s="190"/>
      <c r="N207" s="181"/>
    </row>
    <row r="208" spans="2:14" ht="14.25">
      <c r="B208" s="185" t="s">
        <v>123</v>
      </c>
      <c r="C208" s="147">
        <v>24145.36114</v>
      </c>
      <c r="D208" s="184">
        <v>26133.861399999998</v>
      </c>
      <c r="E208" s="184">
        <v>20050.73125</v>
      </c>
      <c r="F208" s="184">
        <v>23227.9079</v>
      </c>
      <c r="G208" s="184">
        <v>7648.00028</v>
      </c>
      <c r="H208" s="184">
        <v>143231.41718000002</v>
      </c>
      <c r="I208" s="184">
        <v>10078.9371</v>
      </c>
      <c r="J208" s="184">
        <v>2511.53269</v>
      </c>
      <c r="K208" s="184">
        <v>21976.963969999997</v>
      </c>
      <c r="L208" s="184">
        <v>39868.246810000004</v>
      </c>
      <c r="M208" s="149">
        <v>318872.95972</v>
      </c>
      <c r="N208" s="144"/>
    </row>
    <row r="209" spans="2:14" ht="14.25">
      <c r="B209" s="185" t="s">
        <v>124</v>
      </c>
      <c r="C209" s="184">
        <v>41848.54295</v>
      </c>
      <c r="D209" s="184">
        <v>37737.02364</v>
      </c>
      <c r="E209" s="184">
        <v>17517.20541</v>
      </c>
      <c r="F209" s="184">
        <v>41704.611280000005</v>
      </c>
      <c r="G209" s="184">
        <v>12763.36039</v>
      </c>
      <c r="H209" s="184">
        <v>196433.07986000003</v>
      </c>
      <c r="I209" s="184">
        <v>17524.190850000003</v>
      </c>
      <c r="J209" s="184">
        <v>4641.30931</v>
      </c>
      <c r="K209" s="184">
        <v>42923.2694</v>
      </c>
      <c r="L209" s="184">
        <v>61880.924049999994</v>
      </c>
      <c r="M209" s="186">
        <v>474973.51714</v>
      </c>
      <c r="N209" s="144"/>
    </row>
    <row r="210" spans="2:14" ht="14.25">
      <c r="B210" s="185" t="s">
        <v>125</v>
      </c>
      <c r="C210" s="184">
        <v>79841.65952</v>
      </c>
      <c r="D210" s="184">
        <v>69574.05864</v>
      </c>
      <c r="E210" s="184">
        <v>26405.44499</v>
      </c>
      <c r="F210" s="184">
        <v>79429.61154000001</v>
      </c>
      <c r="G210" s="184">
        <v>17742.71015</v>
      </c>
      <c r="H210" s="184">
        <v>264667.73277</v>
      </c>
      <c r="I210" s="184">
        <v>30224.79816</v>
      </c>
      <c r="J210" s="184">
        <v>6406.04182</v>
      </c>
      <c r="K210" s="184">
        <v>59969.422979999996</v>
      </c>
      <c r="L210" s="184">
        <v>74188.53918</v>
      </c>
      <c r="M210" s="186">
        <v>708450.01975</v>
      </c>
      <c r="N210" s="144"/>
    </row>
    <row r="211" spans="2:14" ht="15" thickBot="1">
      <c r="B211" s="185" t="s">
        <v>126</v>
      </c>
      <c r="C211" s="184">
        <v>28635.673600000002</v>
      </c>
      <c r="D211" s="184">
        <v>24187.275289999998</v>
      </c>
      <c r="E211" s="184">
        <v>14746.14394</v>
      </c>
      <c r="F211" s="184">
        <v>24632.05264</v>
      </c>
      <c r="G211" s="184">
        <v>8582.4704</v>
      </c>
      <c r="H211" s="184">
        <v>166494.87084000002</v>
      </c>
      <c r="I211" s="184">
        <v>11667.46549</v>
      </c>
      <c r="J211" s="184">
        <v>2864.82844</v>
      </c>
      <c r="K211" s="184">
        <v>29521.97776</v>
      </c>
      <c r="L211" s="184">
        <v>45450.75172</v>
      </c>
      <c r="M211" s="186">
        <v>356783.51012</v>
      </c>
      <c r="N211" s="144"/>
    </row>
    <row r="212" spans="2:14" ht="15" thickBot="1">
      <c r="B212" s="180" t="s">
        <v>127</v>
      </c>
      <c r="C212" s="150">
        <f>SUM(C208:C211)</f>
        <v>174471.23721000002</v>
      </c>
      <c r="D212" s="187">
        <f aca="true" t="shared" si="33" ref="D212:L212">SUM(D208:D211)</f>
        <v>157632.21897</v>
      </c>
      <c r="E212" s="187">
        <f t="shared" si="33"/>
        <v>78719.52558999999</v>
      </c>
      <c r="F212" s="187">
        <f t="shared" si="33"/>
        <v>168994.18336000002</v>
      </c>
      <c r="G212" s="187">
        <f t="shared" si="33"/>
        <v>46736.54122</v>
      </c>
      <c r="H212" s="187">
        <f t="shared" si="33"/>
        <v>770827.10065</v>
      </c>
      <c r="I212" s="187">
        <f t="shared" si="33"/>
        <v>69495.3916</v>
      </c>
      <c r="J212" s="187">
        <f t="shared" si="33"/>
        <v>16423.71226</v>
      </c>
      <c r="K212" s="187">
        <f t="shared" si="33"/>
        <v>154391.63410999998</v>
      </c>
      <c r="L212" s="187">
        <f t="shared" si="33"/>
        <v>221388.46176</v>
      </c>
      <c r="M212" s="151">
        <f>SUM(M208:M211)</f>
        <v>1859080.00673</v>
      </c>
      <c r="N212" s="144"/>
    </row>
    <row r="213" spans="2:24" ht="14.25">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row>
    <row r="214" spans="2:24" ht="14.25">
      <c r="B214" s="141" t="s">
        <v>17</v>
      </c>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row>
    <row r="215" spans="2:24" ht="14.25">
      <c r="B215" s="179" t="s">
        <v>117</v>
      </c>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row>
    <row r="216" spans="2:24" ht="14.25">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row>
    <row r="217" spans="1:24" ht="14.25">
      <c r="A217" s="109"/>
      <c r="B217" s="175"/>
      <c r="C217" s="176"/>
      <c r="D217" s="176"/>
      <c r="E217" s="176"/>
      <c r="F217" s="176"/>
      <c r="G217" s="176"/>
      <c r="H217" s="176"/>
      <c r="I217" s="176"/>
      <c r="J217" s="176"/>
      <c r="K217" s="176"/>
      <c r="L217" s="176"/>
      <c r="M217" s="177"/>
      <c r="N217" s="109"/>
      <c r="O217" s="171"/>
      <c r="P217" s="162"/>
      <c r="Q217" s="172"/>
      <c r="R217" s="172"/>
      <c r="S217" s="162"/>
      <c r="T217" s="162"/>
      <c r="U217" s="162"/>
      <c r="V217" s="162"/>
      <c r="W217" s="162"/>
      <c r="X217" s="162"/>
    </row>
    <row r="218" spans="1:24" ht="15.75" thickBot="1">
      <c r="A218" s="110"/>
      <c r="B218" s="128" t="s">
        <v>109</v>
      </c>
      <c r="C218" s="129"/>
      <c r="D218" s="129"/>
      <c r="E218" s="129"/>
      <c r="F218" s="129"/>
      <c r="G218" s="129"/>
      <c r="H218" s="129"/>
      <c r="I218" s="129"/>
      <c r="J218" s="129"/>
      <c r="K218" s="129"/>
      <c r="L218" s="129"/>
      <c r="M218" s="130"/>
      <c r="N218" s="110"/>
      <c r="O218" s="107"/>
      <c r="P218" s="107"/>
      <c r="Q218" s="107"/>
      <c r="R218" s="107"/>
      <c r="S218" s="107"/>
      <c r="T218" s="107"/>
      <c r="U218" s="107"/>
      <c r="V218" s="107"/>
      <c r="W218" s="107"/>
      <c r="X218" s="107"/>
    </row>
    <row r="219" spans="1:24" ht="28.5" thickBot="1" thickTop="1">
      <c r="A219" s="123"/>
      <c r="B219" s="124" t="s">
        <v>24</v>
      </c>
      <c r="C219" s="106" t="s">
        <v>96</v>
      </c>
      <c r="D219" s="106" t="s">
        <v>97</v>
      </c>
      <c r="E219" s="106" t="s">
        <v>98</v>
      </c>
      <c r="F219" s="106" t="s">
        <v>99</v>
      </c>
      <c r="G219" s="106" t="s">
        <v>100</v>
      </c>
      <c r="H219" s="106" t="s">
        <v>93</v>
      </c>
      <c r="I219" s="106" t="s">
        <v>101</v>
      </c>
      <c r="J219" s="106" t="s">
        <v>102</v>
      </c>
      <c r="K219" s="106" t="s">
        <v>103</v>
      </c>
      <c r="L219" s="106" t="s">
        <v>95</v>
      </c>
      <c r="M219" s="121" t="s">
        <v>6</v>
      </c>
      <c r="N219" s="123"/>
      <c r="O219" s="123"/>
      <c r="P219" s="123"/>
      <c r="Q219" s="123"/>
      <c r="R219" s="123"/>
      <c r="S219" s="123"/>
      <c r="T219" s="123"/>
      <c r="U219" s="123"/>
      <c r="V219" s="123"/>
      <c r="W219" s="123"/>
      <c r="X219" s="123"/>
    </row>
    <row r="220" spans="1:24" ht="14.25">
      <c r="A220" s="144"/>
      <c r="B220" s="185" t="s">
        <v>25</v>
      </c>
      <c r="C220" s="99">
        <v>100893.02</v>
      </c>
      <c r="D220" s="99">
        <v>154580.82</v>
      </c>
      <c r="E220" s="99">
        <v>48955.08</v>
      </c>
      <c r="F220" s="99">
        <v>109345.66</v>
      </c>
      <c r="G220" s="99">
        <v>53548.63</v>
      </c>
      <c r="H220" s="99">
        <v>667355.37</v>
      </c>
      <c r="I220" s="99">
        <v>60330.89</v>
      </c>
      <c r="J220" s="99">
        <v>15664.68</v>
      </c>
      <c r="K220" s="99">
        <v>156416.88</v>
      </c>
      <c r="L220" s="99">
        <v>224765.8</v>
      </c>
      <c r="M220" s="186">
        <f>SUM(C220:L220)</f>
        <v>1591856.8299999998</v>
      </c>
      <c r="N220" s="144"/>
      <c r="O220" s="144"/>
      <c r="P220" s="144"/>
      <c r="Q220" s="144"/>
      <c r="R220" s="144"/>
      <c r="S220" s="144"/>
      <c r="T220" s="144"/>
      <c r="U220" s="144"/>
      <c r="V220" s="144"/>
      <c r="W220" s="144"/>
      <c r="X220" s="144"/>
    </row>
    <row r="221" spans="1:24" ht="14.25">
      <c r="A221" s="144"/>
      <c r="B221" s="185" t="s">
        <v>26</v>
      </c>
      <c r="C221" s="100">
        <v>178200.58</v>
      </c>
      <c r="D221" s="100">
        <v>208019.54</v>
      </c>
      <c r="E221" s="100">
        <v>77143.91</v>
      </c>
      <c r="F221" s="100">
        <v>179480.56</v>
      </c>
      <c r="G221" s="100">
        <v>86149.45</v>
      </c>
      <c r="H221" s="100">
        <v>860879.94</v>
      </c>
      <c r="I221" s="100">
        <v>103971.7</v>
      </c>
      <c r="J221" s="100">
        <v>30649.97</v>
      </c>
      <c r="K221" s="100">
        <v>280708.36</v>
      </c>
      <c r="L221" s="100">
        <v>302749.77</v>
      </c>
      <c r="M221" s="186">
        <f>SUM(C221:L221)</f>
        <v>2307953.78</v>
      </c>
      <c r="N221" s="144"/>
      <c r="O221" s="144"/>
      <c r="P221" s="144"/>
      <c r="Q221" s="144"/>
      <c r="R221" s="144"/>
      <c r="S221" s="144"/>
      <c r="T221" s="144"/>
      <c r="U221" s="144"/>
      <c r="V221" s="144"/>
      <c r="W221" s="144"/>
      <c r="X221" s="144"/>
    </row>
    <row r="222" spans="1:24" ht="14.25">
      <c r="A222" s="144"/>
      <c r="B222" s="185" t="s">
        <v>27</v>
      </c>
      <c r="C222" s="100">
        <v>290460.24</v>
      </c>
      <c r="D222" s="100">
        <v>367821.88</v>
      </c>
      <c r="E222" s="100">
        <v>117559.06</v>
      </c>
      <c r="F222" s="100">
        <v>350378.13</v>
      </c>
      <c r="G222" s="100">
        <v>116587.71</v>
      </c>
      <c r="H222" s="100">
        <v>1023760.23</v>
      </c>
      <c r="I222" s="100">
        <v>194890.01</v>
      </c>
      <c r="J222" s="100">
        <v>38702.12</v>
      </c>
      <c r="K222" s="100">
        <v>411872.1</v>
      </c>
      <c r="L222" s="100">
        <v>381365.55</v>
      </c>
      <c r="M222" s="186">
        <f>SUM(C222:L222)</f>
        <v>3293397.03</v>
      </c>
      <c r="N222" s="144"/>
      <c r="O222" s="144"/>
      <c r="P222" s="144"/>
      <c r="Q222" s="144"/>
      <c r="R222" s="144"/>
      <c r="S222" s="144"/>
      <c r="T222" s="144"/>
      <c r="U222" s="144"/>
      <c r="V222" s="144"/>
      <c r="W222" s="144"/>
      <c r="X222" s="144"/>
    </row>
    <row r="223" spans="1:24" ht="15" thickBot="1">
      <c r="A223" s="144"/>
      <c r="B223" s="185" t="s">
        <v>28</v>
      </c>
      <c r="C223" s="98">
        <v>124928.82</v>
      </c>
      <c r="D223" s="98">
        <v>158837.71</v>
      </c>
      <c r="E223" s="98">
        <v>64150.12</v>
      </c>
      <c r="F223" s="98">
        <v>120766.2</v>
      </c>
      <c r="G223" s="98">
        <v>60314.48</v>
      </c>
      <c r="H223" s="98">
        <v>796377.45</v>
      </c>
      <c r="I223" s="98">
        <v>77368.67</v>
      </c>
      <c r="J223" s="98">
        <v>22246.94</v>
      </c>
      <c r="K223" s="98">
        <v>200647.36</v>
      </c>
      <c r="L223" s="98">
        <v>270690.68</v>
      </c>
      <c r="M223" s="186">
        <f>SUM(C223:L223)</f>
        <v>1896328.43</v>
      </c>
      <c r="N223" s="144"/>
      <c r="O223" s="144"/>
      <c r="P223" s="144"/>
      <c r="Q223" s="144"/>
      <c r="R223" s="144"/>
      <c r="S223" s="144"/>
      <c r="T223" s="144"/>
      <c r="U223" s="144"/>
      <c r="V223" s="144"/>
      <c r="W223" s="144"/>
      <c r="X223" s="144"/>
    </row>
    <row r="224" spans="1:24" ht="20.25" customHeight="1" thickBot="1">
      <c r="A224" s="144"/>
      <c r="B224" s="180" t="s">
        <v>73</v>
      </c>
      <c r="C224" s="191">
        <f>SUM(C220:C223)</f>
        <v>694482.6599999999</v>
      </c>
      <c r="D224" s="191">
        <f aca="true" t="shared" si="34" ref="D224:L224">SUM(D220:D223)</f>
        <v>889259.95</v>
      </c>
      <c r="E224" s="191">
        <f t="shared" si="34"/>
        <v>307808.17</v>
      </c>
      <c r="F224" s="191">
        <f t="shared" si="34"/>
        <v>759970.5499999999</v>
      </c>
      <c r="G224" s="191">
        <f t="shared" si="34"/>
        <v>316600.26999999996</v>
      </c>
      <c r="H224" s="191">
        <f t="shared" si="34"/>
        <v>3348372.99</v>
      </c>
      <c r="I224" s="191">
        <f t="shared" si="34"/>
        <v>436561.26999999996</v>
      </c>
      <c r="J224" s="191">
        <f t="shared" si="34"/>
        <v>107263.71</v>
      </c>
      <c r="K224" s="191">
        <f t="shared" si="34"/>
        <v>1049644.7</v>
      </c>
      <c r="L224" s="191">
        <f t="shared" si="34"/>
        <v>1179571.8</v>
      </c>
      <c r="M224" s="188">
        <f>SUM(M220:M223)</f>
        <v>9089536.069999998</v>
      </c>
      <c r="N224" s="144"/>
      <c r="O224" s="144"/>
      <c r="P224" s="144"/>
      <c r="Q224" s="144"/>
      <c r="R224" s="144"/>
      <c r="S224" s="144"/>
      <c r="T224" s="144"/>
      <c r="U224" s="144"/>
      <c r="V224" s="144"/>
      <c r="W224" s="144"/>
      <c r="X224" s="144"/>
    </row>
    <row r="225" spans="1:24" ht="14.25">
      <c r="A225" s="144"/>
      <c r="B225" s="145"/>
      <c r="C225" s="189"/>
      <c r="D225" s="189"/>
      <c r="E225" s="189"/>
      <c r="F225" s="189"/>
      <c r="G225" s="189"/>
      <c r="H225" s="189"/>
      <c r="I225" s="189"/>
      <c r="J225" s="189"/>
      <c r="K225" s="189"/>
      <c r="L225" s="189"/>
      <c r="M225" s="190"/>
      <c r="N225" s="144"/>
      <c r="O225" s="167"/>
      <c r="P225" s="167"/>
      <c r="Q225" s="167"/>
      <c r="R225" s="167"/>
      <c r="S225" s="167"/>
      <c r="T225" s="167"/>
      <c r="U225" s="167"/>
      <c r="V225" s="167"/>
      <c r="W225" s="167"/>
      <c r="X225" s="167"/>
    </row>
    <row r="226" spans="1:24" ht="14.25">
      <c r="A226" s="144"/>
      <c r="B226" s="185" t="s">
        <v>30</v>
      </c>
      <c r="C226" s="100">
        <v>147775.65</v>
      </c>
      <c r="D226" s="100">
        <v>179335.65</v>
      </c>
      <c r="E226" s="100">
        <v>70593.55</v>
      </c>
      <c r="F226" s="100">
        <v>131135.15</v>
      </c>
      <c r="G226" s="100">
        <v>56631.53</v>
      </c>
      <c r="H226" s="100">
        <v>776261.47</v>
      </c>
      <c r="I226" s="100">
        <v>64503.47</v>
      </c>
      <c r="J226" s="100">
        <v>17044.43</v>
      </c>
      <c r="K226" s="100">
        <v>167556.55</v>
      </c>
      <c r="L226" s="100">
        <v>254436.98</v>
      </c>
      <c r="M226" s="186">
        <f>SUM(C226:L226)</f>
        <v>1865274.43</v>
      </c>
      <c r="N226" s="144"/>
      <c r="O226" s="144"/>
      <c r="P226" s="144"/>
      <c r="Q226" s="144"/>
      <c r="R226" s="144"/>
      <c r="S226" s="144"/>
      <c r="T226" s="144"/>
      <c r="U226" s="144"/>
      <c r="V226" s="144"/>
      <c r="W226" s="144"/>
      <c r="X226" s="144"/>
    </row>
    <row r="227" spans="1:24" ht="14.25">
      <c r="A227" s="144"/>
      <c r="B227" s="185" t="s">
        <v>31</v>
      </c>
      <c r="C227" s="100">
        <v>239895.92</v>
      </c>
      <c r="D227" s="100">
        <v>263027.51</v>
      </c>
      <c r="E227" s="100">
        <v>89387.97</v>
      </c>
      <c r="F227" s="100">
        <v>234900.79</v>
      </c>
      <c r="G227" s="100">
        <v>95172.39</v>
      </c>
      <c r="H227" s="100">
        <v>940920.31</v>
      </c>
      <c r="I227" s="100">
        <v>127682.22</v>
      </c>
      <c r="J227" s="100">
        <v>34300.93</v>
      </c>
      <c r="K227" s="100">
        <v>303931.41</v>
      </c>
      <c r="L227" s="100">
        <v>340719.74</v>
      </c>
      <c r="M227" s="186">
        <f>SUM(C227:L227)</f>
        <v>2669939.1900000004</v>
      </c>
      <c r="N227" s="144"/>
      <c r="O227" s="144"/>
      <c r="P227" s="144"/>
      <c r="Q227" s="144"/>
      <c r="R227" s="144"/>
      <c r="S227" s="144"/>
      <c r="T227" s="144"/>
      <c r="U227" s="144"/>
      <c r="V227" s="144"/>
      <c r="W227" s="144"/>
      <c r="X227" s="144"/>
    </row>
    <row r="228" spans="1:24" ht="14.25">
      <c r="A228" s="144"/>
      <c r="B228" s="185" t="s">
        <v>32</v>
      </c>
      <c r="C228" s="100">
        <v>428653.39</v>
      </c>
      <c r="D228" s="100">
        <v>484499.75</v>
      </c>
      <c r="E228" s="100">
        <v>139195.51</v>
      </c>
      <c r="F228" s="100">
        <v>473514.52</v>
      </c>
      <c r="G228" s="100">
        <v>127733.03</v>
      </c>
      <c r="H228" s="100">
        <v>1180301.01</v>
      </c>
      <c r="I228" s="100">
        <v>221901.99</v>
      </c>
      <c r="J228" s="100">
        <v>44065.72</v>
      </c>
      <c r="K228" s="100">
        <v>454012.92</v>
      </c>
      <c r="L228" s="100">
        <v>438867.88</v>
      </c>
      <c r="M228" s="186">
        <f>SUM(C228:L228)</f>
        <v>3992745.72</v>
      </c>
      <c r="N228" s="144"/>
      <c r="O228" s="144"/>
      <c r="P228" s="144"/>
      <c r="Q228" s="144"/>
      <c r="R228" s="144"/>
      <c r="S228" s="144"/>
      <c r="T228" s="144"/>
      <c r="U228" s="144"/>
      <c r="V228" s="144"/>
      <c r="W228" s="144"/>
      <c r="X228" s="144"/>
    </row>
    <row r="229" spans="2:24" ht="15" thickBot="1">
      <c r="B229" s="185" t="s">
        <v>33</v>
      </c>
      <c r="C229" s="98">
        <v>167029.39</v>
      </c>
      <c r="D229" s="98">
        <v>196492.33</v>
      </c>
      <c r="E229" s="98">
        <v>74681.68</v>
      </c>
      <c r="F229" s="98">
        <v>151654.79</v>
      </c>
      <c r="G229" s="98">
        <v>69391.27</v>
      </c>
      <c r="H229" s="98">
        <v>901264.99</v>
      </c>
      <c r="I229" s="98">
        <v>89594.21</v>
      </c>
      <c r="J229" s="98">
        <v>27457.86</v>
      </c>
      <c r="K229" s="98">
        <v>230717.42</v>
      </c>
      <c r="L229" s="98">
        <v>294804.77</v>
      </c>
      <c r="M229" s="186">
        <f>SUM(C229:L229)</f>
        <v>2203088.71</v>
      </c>
      <c r="N229" s="144"/>
      <c r="O229" s="144"/>
      <c r="P229" s="144"/>
      <c r="Q229" s="144"/>
      <c r="R229" s="144"/>
      <c r="S229" s="144"/>
      <c r="T229" s="144"/>
      <c r="U229" s="144"/>
      <c r="V229" s="144"/>
      <c r="W229" s="144"/>
      <c r="X229" s="144"/>
    </row>
    <row r="230" spans="2:24" ht="18" customHeight="1" thickBot="1">
      <c r="B230" s="180" t="s">
        <v>74</v>
      </c>
      <c r="C230" s="191">
        <f>SUM(C226:C229)</f>
        <v>983354.35</v>
      </c>
      <c r="D230" s="191">
        <f aca="true" t="shared" si="35" ref="D230:L230">SUM(D226:D229)</f>
        <v>1123355.24</v>
      </c>
      <c r="E230" s="191">
        <f t="shared" si="35"/>
        <v>373858.71</v>
      </c>
      <c r="F230" s="191">
        <f t="shared" si="35"/>
        <v>991205.25</v>
      </c>
      <c r="G230" s="191">
        <f t="shared" si="35"/>
        <v>348928.22</v>
      </c>
      <c r="H230" s="191">
        <f t="shared" si="35"/>
        <v>3798747.7800000003</v>
      </c>
      <c r="I230" s="191">
        <f t="shared" si="35"/>
        <v>503681.89</v>
      </c>
      <c r="J230" s="191">
        <f t="shared" si="35"/>
        <v>122868.94</v>
      </c>
      <c r="K230" s="191">
        <f t="shared" si="35"/>
        <v>1156218.2999999998</v>
      </c>
      <c r="L230" s="191">
        <f t="shared" si="35"/>
        <v>1328829.37</v>
      </c>
      <c r="M230" s="188">
        <f>SUM(M226:M229)</f>
        <v>10731048.05</v>
      </c>
      <c r="N230" s="144"/>
      <c r="O230" s="147"/>
      <c r="P230" s="147"/>
      <c r="Q230" s="147"/>
      <c r="R230" s="147"/>
      <c r="S230" s="147"/>
      <c r="T230" s="147"/>
      <c r="U230" s="147"/>
      <c r="V230" s="147"/>
      <c r="W230" s="147"/>
      <c r="X230" s="147"/>
    </row>
    <row r="231" spans="2:24" ht="14.25">
      <c r="B231" s="145"/>
      <c r="C231" s="189"/>
      <c r="D231" s="189"/>
      <c r="E231" s="189"/>
      <c r="F231" s="189"/>
      <c r="G231" s="189"/>
      <c r="H231" s="189"/>
      <c r="I231" s="189"/>
      <c r="J231" s="189"/>
      <c r="K231" s="189"/>
      <c r="L231" s="189"/>
      <c r="M231" s="190"/>
      <c r="N231" s="144"/>
      <c r="O231" s="161"/>
      <c r="P231" s="161"/>
      <c r="Q231" s="161"/>
      <c r="R231" s="161"/>
      <c r="S231" s="161"/>
      <c r="T231" s="147"/>
      <c r="U231" s="161"/>
      <c r="V231" s="161"/>
      <c r="W231" s="147"/>
      <c r="X231" s="147"/>
    </row>
    <row r="232" spans="2:24" ht="14.25">
      <c r="B232" s="185" t="s">
        <v>35</v>
      </c>
      <c r="C232" s="100">
        <v>156189.99</v>
      </c>
      <c r="D232" s="100">
        <v>194204.37</v>
      </c>
      <c r="E232" s="100">
        <v>75154.55</v>
      </c>
      <c r="F232" s="100">
        <v>140632.11</v>
      </c>
      <c r="G232" s="100">
        <v>61130.54</v>
      </c>
      <c r="H232" s="100">
        <v>855990.78</v>
      </c>
      <c r="I232" s="100">
        <v>71090.92</v>
      </c>
      <c r="J232" s="100">
        <v>19862.04</v>
      </c>
      <c r="K232" s="100">
        <v>179787.23</v>
      </c>
      <c r="L232" s="100">
        <v>285681.72</v>
      </c>
      <c r="M232" s="186">
        <f>SUM(C232:L232)</f>
        <v>2039724.25</v>
      </c>
      <c r="N232" s="144"/>
      <c r="O232" s="144"/>
      <c r="P232" s="144"/>
      <c r="Q232" s="144"/>
      <c r="R232" s="144"/>
      <c r="S232" s="144"/>
      <c r="T232" s="144"/>
      <c r="U232" s="144"/>
      <c r="V232" s="144"/>
      <c r="W232" s="144"/>
      <c r="X232" s="144"/>
    </row>
    <row r="233" spans="2:24" ht="14.25">
      <c r="B233" s="185" t="s">
        <v>36</v>
      </c>
      <c r="C233" s="100">
        <v>245142.36</v>
      </c>
      <c r="D233" s="100">
        <v>281773.03</v>
      </c>
      <c r="E233" s="100">
        <v>105284.12</v>
      </c>
      <c r="F233" s="100">
        <v>255142.59</v>
      </c>
      <c r="G233" s="100">
        <v>107985.08</v>
      </c>
      <c r="H233" s="100">
        <v>1059249.64</v>
      </c>
      <c r="I233" s="100">
        <v>140554.11</v>
      </c>
      <c r="J233" s="100">
        <v>38736.39</v>
      </c>
      <c r="K233" s="100">
        <v>319253.18</v>
      </c>
      <c r="L233" s="100">
        <v>374041.85</v>
      </c>
      <c r="M233" s="186">
        <f>SUM(C233:L233)</f>
        <v>2927162.35</v>
      </c>
      <c r="N233" s="144"/>
      <c r="O233" s="144"/>
      <c r="P233" s="144"/>
      <c r="Q233" s="144"/>
      <c r="R233" s="144"/>
      <c r="S233" s="144"/>
      <c r="T233" s="144"/>
      <c r="U233" s="144"/>
      <c r="V233" s="144"/>
      <c r="W233" s="144"/>
      <c r="X233" s="144"/>
    </row>
    <row r="234" spans="2:24" ht="14.25">
      <c r="B234" s="185" t="s">
        <v>37</v>
      </c>
      <c r="C234" s="100">
        <v>488102.69</v>
      </c>
      <c r="D234" s="100">
        <v>528544.04</v>
      </c>
      <c r="E234" s="100">
        <v>157307.9</v>
      </c>
      <c r="F234" s="100">
        <v>511039.95</v>
      </c>
      <c r="G234" s="100">
        <v>148253.84</v>
      </c>
      <c r="H234" s="100">
        <v>1317631.11</v>
      </c>
      <c r="I234" s="100">
        <v>241474.08</v>
      </c>
      <c r="J234" s="100">
        <v>47991.56</v>
      </c>
      <c r="K234" s="100">
        <v>472091.14</v>
      </c>
      <c r="L234" s="100">
        <v>465731.91</v>
      </c>
      <c r="M234" s="186">
        <f>SUM(C234:L234)</f>
        <v>4378168.220000001</v>
      </c>
      <c r="N234" s="144"/>
      <c r="O234" s="144"/>
      <c r="P234" s="144"/>
      <c r="Q234" s="144"/>
      <c r="R234" s="144"/>
      <c r="S234" s="144"/>
      <c r="T234" s="144"/>
      <c r="U234" s="144"/>
      <c r="V234" s="144"/>
      <c r="W234" s="144"/>
      <c r="X234" s="144"/>
    </row>
    <row r="235" spans="2:24" ht="15" thickBot="1">
      <c r="B235" s="185" t="s">
        <v>38</v>
      </c>
      <c r="C235" s="98">
        <v>176619.96</v>
      </c>
      <c r="D235" s="98">
        <v>205398.03</v>
      </c>
      <c r="E235" s="98">
        <v>85296.99</v>
      </c>
      <c r="F235" s="98">
        <v>167699.06</v>
      </c>
      <c r="G235" s="98">
        <v>74483.66</v>
      </c>
      <c r="H235" s="98">
        <v>1002975.64</v>
      </c>
      <c r="I235" s="98">
        <v>88257.32</v>
      </c>
      <c r="J235" s="98">
        <v>26923.18</v>
      </c>
      <c r="K235" s="98">
        <v>220534.94</v>
      </c>
      <c r="L235" s="98">
        <v>313400.15</v>
      </c>
      <c r="M235" s="186">
        <f>SUM(C235:L235)</f>
        <v>2361588.93</v>
      </c>
      <c r="N235" s="144"/>
      <c r="O235" s="144"/>
      <c r="P235" s="144"/>
      <c r="Q235" s="144"/>
      <c r="R235" s="144"/>
      <c r="S235" s="144"/>
      <c r="T235" s="144"/>
      <c r="U235" s="144"/>
      <c r="V235" s="144"/>
      <c r="W235" s="144"/>
      <c r="X235" s="144"/>
    </row>
    <row r="236" spans="2:24" ht="18.75" customHeight="1" thickBot="1">
      <c r="B236" s="180" t="s">
        <v>75</v>
      </c>
      <c r="C236" s="191">
        <f>SUM(C232:C235)</f>
        <v>1066055</v>
      </c>
      <c r="D236" s="191">
        <f aca="true" t="shared" si="36" ref="D236:L236">SUM(D232:D235)</f>
        <v>1209919.47</v>
      </c>
      <c r="E236" s="191">
        <f t="shared" si="36"/>
        <v>423043.55999999994</v>
      </c>
      <c r="F236" s="191">
        <f t="shared" si="36"/>
        <v>1074513.71</v>
      </c>
      <c r="G236" s="191">
        <f t="shared" si="36"/>
        <v>391853.12</v>
      </c>
      <c r="H236" s="191">
        <f t="shared" si="36"/>
        <v>4235847.17</v>
      </c>
      <c r="I236" s="191">
        <f t="shared" si="36"/>
        <v>541376.4299999999</v>
      </c>
      <c r="J236" s="191">
        <f t="shared" si="36"/>
        <v>133513.16999999998</v>
      </c>
      <c r="K236" s="191">
        <f t="shared" si="36"/>
        <v>1191666.49</v>
      </c>
      <c r="L236" s="191">
        <f t="shared" si="36"/>
        <v>1438855.63</v>
      </c>
      <c r="M236" s="188">
        <f>SUM(M232:M235)</f>
        <v>11706643.75</v>
      </c>
      <c r="N236" s="109"/>
      <c r="O236" s="147"/>
      <c r="P236" s="161"/>
      <c r="Q236" s="161"/>
      <c r="R236" s="161"/>
      <c r="S236" s="161"/>
      <c r="T236" s="147"/>
      <c r="U236" s="161"/>
      <c r="V236" s="161"/>
      <c r="W236" s="147"/>
      <c r="X236" s="147"/>
    </row>
    <row r="237" spans="2:24" ht="14.25">
      <c r="B237" s="145"/>
      <c r="C237" s="189"/>
      <c r="D237" s="189"/>
      <c r="E237" s="189"/>
      <c r="F237" s="189"/>
      <c r="G237" s="189"/>
      <c r="H237" s="189"/>
      <c r="I237" s="189"/>
      <c r="J237" s="189"/>
      <c r="K237" s="189"/>
      <c r="L237" s="189"/>
      <c r="M237" s="190"/>
      <c r="N237" s="109"/>
      <c r="O237" s="147"/>
      <c r="P237" s="147"/>
      <c r="Q237" s="147"/>
      <c r="R237" s="147"/>
      <c r="S237" s="147"/>
      <c r="T237" s="147"/>
      <c r="U237" s="147"/>
      <c r="V237" s="147"/>
      <c r="W237" s="147"/>
      <c r="X237" s="147"/>
    </row>
    <row r="238" spans="2:24" ht="14.25">
      <c r="B238" s="185" t="s">
        <v>40</v>
      </c>
      <c r="C238" s="100">
        <v>163445.08</v>
      </c>
      <c r="D238" s="100">
        <v>194870.26</v>
      </c>
      <c r="E238" s="100">
        <v>85191.07</v>
      </c>
      <c r="F238" s="100">
        <v>152615.55</v>
      </c>
      <c r="G238" s="100">
        <v>67407.71</v>
      </c>
      <c r="H238" s="100">
        <v>927708.85</v>
      </c>
      <c r="I238" s="100">
        <v>72700.63</v>
      </c>
      <c r="J238" s="100">
        <v>18156</v>
      </c>
      <c r="K238" s="100">
        <v>179882.38</v>
      </c>
      <c r="L238" s="100">
        <v>298119.54</v>
      </c>
      <c r="M238" s="186">
        <f>SUM(C238:L238)</f>
        <v>2160097.07</v>
      </c>
      <c r="N238" s="144"/>
      <c r="O238" s="144"/>
      <c r="P238" s="144"/>
      <c r="Q238" s="144"/>
      <c r="R238" s="144"/>
      <c r="S238" s="144"/>
      <c r="T238" s="144"/>
      <c r="U238" s="144"/>
      <c r="V238" s="144"/>
      <c r="W238" s="144"/>
      <c r="X238" s="144"/>
    </row>
    <row r="239" spans="2:24" ht="14.25">
      <c r="B239" s="185" t="s">
        <v>41</v>
      </c>
      <c r="C239" s="100">
        <v>246609.27</v>
      </c>
      <c r="D239" s="100">
        <v>280553.6</v>
      </c>
      <c r="E239" s="100">
        <v>106041.92</v>
      </c>
      <c r="F239" s="100">
        <v>265598.48</v>
      </c>
      <c r="G239" s="100">
        <v>109065.09</v>
      </c>
      <c r="H239" s="100">
        <v>1162126.66</v>
      </c>
      <c r="I239" s="100">
        <v>135873.34</v>
      </c>
      <c r="J239" s="100">
        <v>34580.42</v>
      </c>
      <c r="K239" s="100">
        <v>300267.45</v>
      </c>
      <c r="L239" s="100">
        <v>398369.73</v>
      </c>
      <c r="M239" s="186">
        <f>SUM(C239:L239)</f>
        <v>3039085.96</v>
      </c>
      <c r="N239" s="144"/>
      <c r="O239" s="144"/>
      <c r="P239" s="144"/>
      <c r="Q239" s="144"/>
      <c r="R239" s="144"/>
      <c r="S239" s="144"/>
      <c r="T239" s="144"/>
      <c r="U239" s="144"/>
      <c r="V239" s="144"/>
      <c r="W239" s="144"/>
      <c r="X239" s="144"/>
    </row>
    <row r="240" spans="2:24" ht="14.25">
      <c r="B240" s="185" t="s">
        <v>42</v>
      </c>
      <c r="C240" s="100">
        <v>476429.47</v>
      </c>
      <c r="D240" s="100">
        <v>516496.92</v>
      </c>
      <c r="E240" s="100">
        <v>161378.32</v>
      </c>
      <c r="F240" s="100">
        <v>514810.79</v>
      </c>
      <c r="G240" s="100">
        <v>148901.56</v>
      </c>
      <c r="H240" s="100">
        <v>1382429.15</v>
      </c>
      <c r="I240" s="100">
        <v>231919.95</v>
      </c>
      <c r="J240" s="100">
        <v>41363.43</v>
      </c>
      <c r="K240" s="100">
        <v>452760.51</v>
      </c>
      <c r="L240" s="100">
        <v>486828.35</v>
      </c>
      <c r="M240" s="186">
        <f>SUM(C240:L240)</f>
        <v>4413318.45</v>
      </c>
      <c r="N240" s="144"/>
      <c r="O240" s="144"/>
      <c r="P240" s="144"/>
      <c r="Q240" s="144"/>
      <c r="R240" s="144"/>
      <c r="S240" s="144"/>
      <c r="T240" s="144"/>
      <c r="U240" s="144"/>
      <c r="V240" s="144"/>
      <c r="W240" s="144"/>
      <c r="X240" s="144"/>
    </row>
    <row r="241" spans="2:24" ht="15" thickBot="1">
      <c r="B241" s="185" t="s">
        <v>43</v>
      </c>
      <c r="C241" s="98">
        <v>140995.77</v>
      </c>
      <c r="D241" s="98">
        <v>178087.6</v>
      </c>
      <c r="E241" s="98">
        <v>78734.38</v>
      </c>
      <c r="F241" s="98">
        <v>144664.33</v>
      </c>
      <c r="G241" s="98">
        <v>74611.14</v>
      </c>
      <c r="H241" s="98">
        <v>914895.58</v>
      </c>
      <c r="I241" s="98">
        <v>77918.52</v>
      </c>
      <c r="J241" s="98">
        <v>24208.08</v>
      </c>
      <c r="K241" s="98">
        <v>194161.01</v>
      </c>
      <c r="L241" s="98">
        <v>291009.7</v>
      </c>
      <c r="M241" s="186">
        <f>SUM(C241:L241)</f>
        <v>2119286.11</v>
      </c>
      <c r="N241" s="144"/>
      <c r="O241" s="144"/>
      <c r="P241" s="144"/>
      <c r="Q241" s="144"/>
      <c r="R241" s="144"/>
      <c r="S241" s="144"/>
      <c r="T241" s="144"/>
      <c r="U241" s="144"/>
      <c r="V241" s="144"/>
      <c r="W241" s="144"/>
      <c r="X241" s="144"/>
    </row>
    <row r="242" spans="2:24" ht="18.75" customHeight="1" thickBot="1">
      <c r="B242" s="180" t="s">
        <v>76</v>
      </c>
      <c r="C242" s="191">
        <f>SUM(C238:C241)</f>
        <v>1027479.59</v>
      </c>
      <c r="D242" s="191">
        <f aca="true" t="shared" si="37" ref="D242:L242">SUM(D238:D241)</f>
        <v>1170008.3800000001</v>
      </c>
      <c r="E242" s="191">
        <f t="shared" si="37"/>
        <v>431345.69</v>
      </c>
      <c r="F242" s="191">
        <f t="shared" si="37"/>
        <v>1077689.15</v>
      </c>
      <c r="G242" s="191">
        <f t="shared" si="37"/>
        <v>399985.5</v>
      </c>
      <c r="H242" s="191">
        <f t="shared" si="37"/>
        <v>4387160.239999999</v>
      </c>
      <c r="I242" s="191">
        <f t="shared" si="37"/>
        <v>518412.44000000006</v>
      </c>
      <c r="J242" s="191">
        <f t="shared" si="37"/>
        <v>118307.93000000001</v>
      </c>
      <c r="K242" s="191">
        <f t="shared" si="37"/>
        <v>1127071.35</v>
      </c>
      <c r="L242" s="191">
        <f t="shared" si="37"/>
        <v>1474327.32</v>
      </c>
      <c r="M242" s="188">
        <f>SUM(M238:M241)</f>
        <v>11731787.59</v>
      </c>
      <c r="N242" s="144"/>
      <c r="O242" s="147"/>
      <c r="P242" s="147"/>
      <c r="Q242" s="147"/>
      <c r="R242" s="147"/>
      <c r="S242" s="147"/>
      <c r="T242" s="147"/>
      <c r="U242" s="147"/>
      <c r="V242" s="147"/>
      <c r="W242" s="147"/>
      <c r="X242" s="147"/>
    </row>
    <row r="243" spans="2:24" ht="14.25">
      <c r="B243" s="145"/>
      <c r="C243" s="189"/>
      <c r="D243" s="189"/>
      <c r="E243" s="189"/>
      <c r="F243" s="189"/>
      <c r="G243" s="189"/>
      <c r="H243" s="189"/>
      <c r="I243" s="189"/>
      <c r="J243" s="189"/>
      <c r="K243" s="189"/>
      <c r="L243" s="189"/>
      <c r="M243" s="190"/>
      <c r="N243" s="144"/>
      <c r="O243" s="147"/>
      <c r="P243" s="147"/>
      <c r="Q243" s="147"/>
      <c r="R243" s="147"/>
      <c r="S243" s="147"/>
      <c r="T243" s="147"/>
      <c r="U243" s="147"/>
      <c r="V243" s="147"/>
      <c r="W243" s="147"/>
      <c r="X243" s="147"/>
    </row>
    <row r="244" spans="2:24" ht="14.25">
      <c r="B244" s="148" t="s">
        <v>46</v>
      </c>
      <c r="C244" s="100">
        <v>127258.94</v>
      </c>
      <c r="D244" s="100">
        <v>184541.51</v>
      </c>
      <c r="E244" s="100">
        <v>76462.08</v>
      </c>
      <c r="F244" s="100">
        <v>138329.74</v>
      </c>
      <c r="G244" s="100">
        <v>61394.17</v>
      </c>
      <c r="H244" s="100">
        <v>777339.45</v>
      </c>
      <c r="I244" s="100">
        <v>63115.09</v>
      </c>
      <c r="J244" s="100">
        <v>16738.41</v>
      </c>
      <c r="K244" s="100">
        <v>152774.3</v>
      </c>
      <c r="L244" s="100">
        <v>248429.45</v>
      </c>
      <c r="M244" s="186">
        <f>SUM(C244:L244)</f>
        <v>1846383.1400000001</v>
      </c>
      <c r="N244" s="144"/>
      <c r="O244" s="144"/>
      <c r="P244" s="144"/>
      <c r="Q244" s="144"/>
      <c r="R244" s="144"/>
      <c r="S244" s="144"/>
      <c r="T244" s="144"/>
      <c r="U244" s="144"/>
      <c r="V244" s="144"/>
      <c r="W244" s="144"/>
      <c r="X244" s="144"/>
    </row>
    <row r="245" spans="2:24" ht="14.25">
      <c r="B245" s="185" t="s">
        <v>47</v>
      </c>
      <c r="C245" s="100">
        <v>212577.6</v>
      </c>
      <c r="D245" s="100">
        <v>265261.26</v>
      </c>
      <c r="E245" s="100">
        <v>98753.54</v>
      </c>
      <c r="F245" s="100">
        <v>243444.18</v>
      </c>
      <c r="G245" s="100">
        <v>111310.65</v>
      </c>
      <c r="H245" s="100">
        <v>921813.81</v>
      </c>
      <c r="I245" s="100">
        <v>109405.45</v>
      </c>
      <c r="J245" s="100">
        <v>34677.03</v>
      </c>
      <c r="K245" s="100">
        <v>294200.54</v>
      </c>
      <c r="L245" s="100">
        <v>349486.46</v>
      </c>
      <c r="M245" s="186">
        <f>SUM(C245:L245)</f>
        <v>2640930.52</v>
      </c>
      <c r="N245" s="144"/>
      <c r="O245" s="144"/>
      <c r="P245" s="144"/>
      <c r="Q245" s="144"/>
      <c r="R245" s="144"/>
      <c r="S245" s="144"/>
      <c r="T245" s="144"/>
      <c r="U245" s="144"/>
      <c r="V245" s="144"/>
      <c r="W245" s="144"/>
      <c r="X245" s="144"/>
    </row>
    <row r="246" spans="2:24" ht="14.25">
      <c r="B246" s="185" t="s">
        <v>48</v>
      </c>
      <c r="C246" s="100">
        <v>427854.44</v>
      </c>
      <c r="D246" s="100">
        <v>503470.23</v>
      </c>
      <c r="E246" s="100">
        <v>146840.53</v>
      </c>
      <c r="F246" s="100">
        <v>513758.12</v>
      </c>
      <c r="G246" s="100">
        <v>146885.29</v>
      </c>
      <c r="H246" s="100">
        <v>1171378.12</v>
      </c>
      <c r="I246" s="100">
        <v>208419.96</v>
      </c>
      <c r="J246" s="100">
        <v>42227.13</v>
      </c>
      <c r="K246" s="100">
        <v>431135.54</v>
      </c>
      <c r="L246" s="100">
        <v>418076.09</v>
      </c>
      <c r="M246" s="186">
        <f>SUM(C246:L246)</f>
        <v>4010045.4499999997</v>
      </c>
      <c r="N246" s="144"/>
      <c r="O246" s="144"/>
      <c r="P246" s="144"/>
      <c r="Q246" s="144"/>
      <c r="R246" s="144"/>
      <c r="S246" s="144"/>
      <c r="T246" s="144"/>
      <c r="U246" s="144"/>
      <c r="V246" s="144"/>
      <c r="W246" s="144"/>
      <c r="X246" s="144"/>
    </row>
    <row r="247" spans="2:24" ht="15" thickBot="1">
      <c r="B247" s="185" t="s">
        <v>49</v>
      </c>
      <c r="C247" s="98">
        <v>142917.87</v>
      </c>
      <c r="D247" s="98">
        <v>175520.5</v>
      </c>
      <c r="E247" s="98">
        <v>79342.21</v>
      </c>
      <c r="F247" s="98">
        <v>143014.13</v>
      </c>
      <c r="G247" s="98">
        <v>68524.32</v>
      </c>
      <c r="H247" s="98">
        <v>877362.98</v>
      </c>
      <c r="I247" s="98">
        <v>69627.41</v>
      </c>
      <c r="J247" s="98">
        <v>20279.98</v>
      </c>
      <c r="K247" s="98">
        <v>191486.8</v>
      </c>
      <c r="L247" s="98">
        <v>268953.54</v>
      </c>
      <c r="M247" s="186">
        <f>SUM(C247:L247)</f>
        <v>2037029.74</v>
      </c>
      <c r="N247" s="144"/>
      <c r="O247" s="144"/>
      <c r="P247" s="144"/>
      <c r="Q247" s="144"/>
      <c r="R247" s="144"/>
      <c r="S247" s="144"/>
      <c r="T247" s="144"/>
      <c r="U247" s="144"/>
      <c r="V247" s="144"/>
      <c r="W247" s="144"/>
      <c r="X247" s="144"/>
    </row>
    <row r="248" spans="2:24" ht="18.75" customHeight="1" thickBot="1">
      <c r="B248" s="180" t="s">
        <v>78</v>
      </c>
      <c r="C248" s="187">
        <f>SUM(C244:C247)</f>
        <v>910608.85</v>
      </c>
      <c r="D248" s="187">
        <f aca="true" t="shared" si="38" ref="D248:L248">SUM(D244:D247)</f>
        <v>1128793.5</v>
      </c>
      <c r="E248" s="187">
        <f t="shared" si="38"/>
        <v>401398.36000000004</v>
      </c>
      <c r="F248" s="187">
        <f t="shared" si="38"/>
        <v>1038546.17</v>
      </c>
      <c r="G248" s="187">
        <f t="shared" si="38"/>
        <v>388114.43</v>
      </c>
      <c r="H248" s="187">
        <f t="shared" si="38"/>
        <v>3747894.36</v>
      </c>
      <c r="I248" s="187">
        <f t="shared" si="38"/>
        <v>450567.91000000003</v>
      </c>
      <c r="J248" s="187">
        <f t="shared" si="38"/>
        <v>113922.55</v>
      </c>
      <c r="K248" s="187">
        <f t="shared" si="38"/>
        <v>1069597.18</v>
      </c>
      <c r="L248" s="187">
        <f t="shared" si="38"/>
        <v>1284945.54</v>
      </c>
      <c r="M248" s="188">
        <f>SUM(M244:M247)</f>
        <v>10534388.85</v>
      </c>
      <c r="N248" s="144"/>
      <c r="O248" s="144"/>
      <c r="P248" s="144"/>
      <c r="Q248" s="144"/>
      <c r="R248" s="144"/>
      <c r="S248" s="144"/>
      <c r="T248" s="144"/>
      <c r="U248" s="144"/>
      <c r="V248" s="144"/>
      <c r="W248" s="144"/>
      <c r="X248" s="144"/>
    </row>
    <row r="249" spans="2:24" ht="14.25">
      <c r="B249" s="154"/>
      <c r="C249" s="226"/>
      <c r="D249" s="226"/>
      <c r="E249" s="226"/>
      <c r="F249" s="226"/>
      <c r="G249" s="226"/>
      <c r="H249" s="226"/>
      <c r="I249" s="226"/>
      <c r="J249" s="226"/>
      <c r="K249" s="226"/>
      <c r="L249" s="226"/>
      <c r="M249" s="226"/>
      <c r="N249" s="144"/>
      <c r="O249" s="144"/>
      <c r="P249" s="144"/>
      <c r="Q249" s="144"/>
      <c r="R249" s="144"/>
      <c r="S249" s="144"/>
      <c r="T249" s="144"/>
      <c r="U249" s="144"/>
      <c r="V249" s="144"/>
      <c r="W249" s="144"/>
      <c r="X249" s="144"/>
    </row>
    <row r="250" spans="2:24" ht="14.25">
      <c r="B250" s="141" t="s">
        <v>17</v>
      </c>
      <c r="C250" s="226"/>
      <c r="D250" s="226"/>
      <c r="E250" s="226"/>
      <c r="F250" s="226"/>
      <c r="G250" s="226"/>
      <c r="H250" s="226"/>
      <c r="I250" s="226"/>
      <c r="J250" s="226"/>
      <c r="K250" s="226"/>
      <c r="L250" s="226"/>
      <c r="M250" s="226"/>
      <c r="N250" s="144"/>
      <c r="O250" s="144"/>
      <c r="P250" s="144"/>
      <c r="Q250" s="144"/>
      <c r="R250" s="144"/>
      <c r="S250" s="144"/>
      <c r="T250" s="144"/>
      <c r="U250" s="144"/>
      <c r="V250" s="144"/>
      <c r="W250" s="144"/>
      <c r="X250" s="144"/>
    </row>
    <row r="251" spans="2:24" ht="14.25">
      <c r="B251" s="179" t="s">
        <v>117</v>
      </c>
      <c r="C251" s="226"/>
      <c r="D251" s="226"/>
      <c r="E251" s="226"/>
      <c r="F251" s="226"/>
      <c r="G251" s="226"/>
      <c r="H251" s="226"/>
      <c r="I251" s="226"/>
      <c r="J251" s="226"/>
      <c r="K251" s="226"/>
      <c r="L251" s="226"/>
      <c r="M251" s="226"/>
      <c r="N251" s="144"/>
      <c r="O251" s="144"/>
      <c r="P251" s="144"/>
      <c r="Q251" s="144"/>
      <c r="R251" s="144"/>
      <c r="S251" s="144"/>
      <c r="T251" s="144"/>
      <c r="U251" s="144"/>
      <c r="V251" s="144"/>
      <c r="W251" s="144"/>
      <c r="X251" s="144"/>
    </row>
    <row r="252" spans="2:24" ht="14.25">
      <c r="B252" s="112"/>
      <c r="C252" s="105"/>
      <c r="D252" s="105"/>
      <c r="E252" s="105"/>
      <c r="F252" s="105"/>
      <c r="G252" s="105"/>
      <c r="H252" s="105"/>
      <c r="I252" s="105"/>
      <c r="J252" s="105"/>
      <c r="K252" s="105"/>
      <c r="L252" s="105"/>
      <c r="M252" s="125"/>
      <c r="N252" s="103"/>
      <c r="O252" s="104"/>
      <c r="P252" s="104"/>
      <c r="Q252" s="104"/>
      <c r="R252" s="104"/>
      <c r="S252" s="104"/>
      <c r="T252" s="104"/>
      <c r="U252" s="104"/>
      <c r="V252" s="104"/>
      <c r="W252" s="104"/>
      <c r="X252" s="104"/>
    </row>
    <row r="253" spans="2:24" ht="15.75" thickBot="1">
      <c r="B253" s="128" t="s">
        <v>110</v>
      </c>
      <c r="C253" s="220"/>
      <c r="D253" s="220"/>
      <c r="E253" s="220"/>
      <c r="F253" s="220"/>
      <c r="G253" s="220"/>
      <c r="H253" s="220"/>
      <c r="I253" s="220"/>
      <c r="J253" s="220"/>
      <c r="K253" s="220"/>
      <c r="L253" s="220"/>
      <c r="M253" s="223"/>
      <c r="N253" s="110"/>
      <c r="O253" s="107"/>
      <c r="P253" s="107"/>
      <c r="Q253" s="107"/>
      <c r="R253" s="107"/>
      <c r="S253" s="107"/>
      <c r="T253" s="107"/>
      <c r="U253" s="107"/>
      <c r="V253" s="107"/>
      <c r="W253" s="107"/>
      <c r="X253" s="107"/>
    </row>
    <row r="254" spans="2:24" ht="28.5" thickBot="1" thickTop="1">
      <c r="B254" s="124" t="s">
        <v>24</v>
      </c>
      <c r="C254" s="224" t="s">
        <v>96</v>
      </c>
      <c r="D254" s="224" t="s">
        <v>97</v>
      </c>
      <c r="E254" s="224" t="s">
        <v>98</v>
      </c>
      <c r="F254" s="224" t="s">
        <v>99</v>
      </c>
      <c r="G254" s="224" t="s">
        <v>100</v>
      </c>
      <c r="H254" s="224" t="s">
        <v>93</v>
      </c>
      <c r="I254" s="224" t="s">
        <v>101</v>
      </c>
      <c r="J254" s="224" t="s">
        <v>102</v>
      </c>
      <c r="K254" s="224" t="s">
        <v>103</v>
      </c>
      <c r="L254" s="224" t="s">
        <v>95</v>
      </c>
      <c r="M254" s="221" t="s">
        <v>6</v>
      </c>
      <c r="N254" s="123"/>
      <c r="O254" s="123"/>
      <c r="P254" s="123"/>
      <c r="Q254" s="123"/>
      <c r="R254" s="123"/>
      <c r="S254" s="123"/>
      <c r="T254" s="123"/>
      <c r="U254" s="123"/>
      <c r="V254" s="123"/>
      <c r="W254" s="123"/>
      <c r="X254" s="123"/>
    </row>
    <row r="255" spans="2:24" ht="14.25">
      <c r="B255" s="185" t="s">
        <v>51</v>
      </c>
      <c r="C255" s="99">
        <v>133671.7</v>
      </c>
      <c r="D255" s="99">
        <v>196821.86</v>
      </c>
      <c r="E255" s="99">
        <v>76662.57</v>
      </c>
      <c r="F255" s="99">
        <v>155920.17</v>
      </c>
      <c r="G255" s="99">
        <v>58639.63</v>
      </c>
      <c r="H255" s="99">
        <v>831291.75</v>
      </c>
      <c r="I255" s="99">
        <v>67048.5</v>
      </c>
      <c r="J255" s="99">
        <v>17239.66</v>
      </c>
      <c r="K255" s="99">
        <v>152537.17</v>
      </c>
      <c r="L255" s="99">
        <v>248894.01</v>
      </c>
      <c r="M255" s="186">
        <f>SUM(C255:L255)</f>
        <v>1938727.02</v>
      </c>
      <c r="N255" s="144"/>
      <c r="O255" s="144"/>
      <c r="P255" s="144"/>
      <c r="Q255" s="144"/>
      <c r="R255" s="144"/>
      <c r="S255" s="144"/>
      <c r="T255" s="144"/>
      <c r="U255" s="144"/>
      <c r="V255" s="144"/>
      <c r="W255" s="144"/>
      <c r="X255" s="144"/>
    </row>
    <row r="256" spans="2:24" ht="14.25">
      <c r="B256" s="185" t="s">
        <v>52</v>
      </c>
      <c r="C256" s="100">
        <v>218046.26</v>
      </c>
      <c r="D256" s="100">
        <v>260056.41</v>
      </c>
      <c r="E256" s="100">
        <v>103022.71</v>
      </c>
      <c r="F256" s="100">
        <v>248566.65</v>
      </c>
      <c r="G256" s="100">
        <v>107275.74</v>
      </c>
      <c r="H256" s="100">
        <v>1014174</v>
      </c>
      <c r="I256" s="100">
        <v>114019.85</v>
      </c>
      <c r="J256" s="100">
        <v>34624.53</v>
      </c>
      <c r="K256" s="100">
        <v>302860.29</v>
      </c>
      <c r="L256" s="100">
        <v>369693.54</v>
      </c>
      <c r="M256" s="186">
        <f>SUM(C256:L256)</f>
        <v>2772339.98</v>
      </c>
      <c r="N256" s="144"/>
      <c r="O256" s="144"/>
      <c r="P256" s="144"/>
      <c r="Q256" s="144"/>
      <c r="R256" s="144"/>
      <c r="S256" s="144"/>
      <c r="T256" s="144"/>
      <c r="U256" s="144"/>
      <c r="V256" s="144"/>
      <c r="W256" s="144"/>
      <c r="X256" s="144"/>
    </row>
    <row r="257" spans="2:24" ht="14.25">
      <c r="B257" s="185" t="s">
        <v>53</v>
      </c>
      <c r="C257" s="100">
        <v>465233.08</v>
      </c>
      <c r="D257" s="100">
        <v>515601.29</v>
      </c>
      <c r="E257" s="100">
        <v>163960.99</v>
      </c>
      <c r="F257" s="100">
        <v>521637.15</v>
      </c>
      <c r="G257" s="100">
        <v>157760.16</v>
      </c>
      <c r="H257" s="100">
        <v>1262048.92</v>
      </c>
      <c r="I257" s="100">
        <v>228892.39</v>
      </c>
      <c r="J257" s="100">
        <v>45968.17</v>
      </c>
      <c r="K257" s="100">
        <v>454840.76</v>
      </c>
      <c r="L257" s="100">
        <v>456288.59</v>
      </c>
      <c r="M257" s="186">
        <f>SUM(C257:L257)</f>
        <v>4272231.5</v>
      </c>
      <c r="N257" s="144"/>
      <c r="O257" s="144"/>
      <c r="P257" s="144"/>
      <c r="Q257" s="144"/>
      <c r="R257" s="144"/>
      <c r="S257" s="144"/>
      <c r="T257" s="144"/>
      <c r="U257" s="144"/>
      <c r="V257" s="144"/>
      <c r="W257" s="144"/>
      <c r="X257" s="144"/>
    </row>
    <row r="258" spans="2:24" ht="15" thickBot="1">
      <c r="B258" s="185" t="s">
        <v>54</v>
      </c>
      <c r="C258" s="98">
        <v>154182.82</v>
      </c>
      <c r="D258" s="98">
        <v>184818.38</v>
      </c>
      <c r="E258" s="98">
        <v>91838.82</v>
      </c>
      <c r="F258" s="98">
        <v>150031.94</v>
      </c>
      <c r="G258" s="98">
        <v>74182.28</v>
      </c>
      <c r="H258" s="98">
        <v>925064.45</v>
      </c>
      <c r="I258" s="98">
        <v>79183.74</v>
      </c>
      <c r="J258" s="98">
        <v>25568.92</v>
      </c>
      <c r="K258" s="98">
        <v>200624.8</v>
      </c>
      <c r="L258" s="98">
        <v>297664.98</v>
      </c>
      <c r="M258" s="186">
        <f>SUM(C258:L258)</f>
        <v>2183161.13</v>
      </c>
      <c r="N258" s="144"/>
      <c r="O258" s="144"/>
      <c r="P258" s="144"/>
      <c r="Q258" s="144"/>
      <c r="R258" s="144"/>
      <c r="S258" s="144"/>
      <c r="T258" s="144"/>
      <c r="U258" s="144"/>
      <c r="V258" s="144"/>
      <c r="W258" s="144"/>
      <c r="X258" s="144"/>
    </row>
    <row r="259" spans="2:24" ht="18" customHeight="1" thickBot="1">
      <c r="B259" s="180" t="s">
        <v>79</v>
      </c>
      <c r="C259" s="187">
        <f>SUM(C255:C258)</f>
        <v>971133.8600000001</v>
      </c>
      <c r="D259" s="187">
        <f aca="true" t="shared" si="39" ref="D259:L259">SUM(D255:D258)</f>
        <v>1157297.94</v>
      </c>
      <c r="E259" s="187">
        <f t="shared" si="39"/>
        <v>435485.09</v>
      </c>
      <c r="F259" s="187">
        <f t="shared" si="39"/>
        <v>1076155.91</v>
      </c>
      <c r="G259" s="187">
        <f t="shared" si="39"/>
        <v>397857.81000000006</v>
      </c>
      <c r="H259" s="187">
        <f t="shared" si="39"/>
        <v>4032579.12</v>
      </c>
      <c r="I259" s="187">
        <f t="shared" si="39"/>
        <v>489144.48</v>
      </c>
      <c r="J259" s="187">
        <f t="shared" si="39"/>
        <v>123401.28</v>
      </c>
      <c r="K259" s="187">
        <f t="shared" si="39"/>
        <v>1110863.02</v>
      </c>
      <c r="L259" s="187">
        <f t="shared" si="39"/>
        <v>1372541.12</v>
      </c>
      <c r="M259" s="188">
        <f>SUM(M255:M258)</f>
        <v>11166459.629999999</v>
      </c>
      <c r="N259" s="144"/>
      <c r="O259" s="144"/>
      <c r="P259" s="144"/>
      <c r="Q259" s="144"/>
      <c r="R259" s="144"/>
      <c r="S259" s="144"/>
      <c r="T259" s="144"/>
      <c r="U259" s="144"/>
      <c r="V259" s="144"/>
      <c r="W259" s="144"/>
      <c r="X259" s="144"/>
    </row>
    <row r="260" spans="2:24" ht="14.25">
      <c r="B260" s="145"/>
      <c r="C260" s="189"/>
      <c r="D260" s="189"/>
      <c r="E260" s="189"/>
      <c r="F260" s="189"/>
      <c r="G260" s="189"/>
      <c r="H260" s="189"/>
      <c r="I260" s="189"/>
      <c r="J260" s="189"/>
      <c r="K260" s="189"/>
      <c r="L260" s="189"/>
      <c r="M260" s="190"/>
      <c r="N260" s="144"/>
      <c r="O260" s="147"/>
      <c r="P260" s="147"/>
      <c r="Q260" s="147"/>
      <c r="R260" s="147"/>
      <c r="S260" s="147"/>
      <c r="T260" s="147"/>
      <c r="U260" s="147"/>
      <c r="V260" s="147"/>
      <c r="W260" s="147"/>
      <c r="X260" s="147"/>
    </row>
    <row r="261" spans="2:16" ht="14.25">
      <c r="B261" s="185" t="s">
        <v>56</v>
      </c>
      <c r="C261" s="100">
        <v>138612.95</v>
      </c>
      <c r="D261" s="100">
        <v>179560.38</v>
      </c>
      <c r="E261" s="100">
        <v>83738.23</v>
      </c>
      <c r="F261" s="100">
        <v>138668.94</v>
      </c>
      <c r="G261" s="100">
        <v>63426.74</v>
      </c>
      <c r="H261" s="100">
        <v>867319.54</v>
      </c>
      <c r="I261" s="100">
        <v>66172.46</v>
      </c>
      <c r="J261" s="100">
        <v>19006.55</v>
      </c>
      <c r="K261" s="100">
        <v>161897.78</v>
      </c>
      <c r="L261" s="100">
        <v>267487.24</v>
      </c>
      <c r="M261" s="186">
        <f>SUM(C261:L261)</f>
        <v>1985890.81</v>
      </c>
      <c r="N261" s="144"/>
      <c r="O261" s="144"/>
      <c r="P261" s="144"/>
    </row>
    <row r="262" spans="2:16" ht="14.25">
      <c r="B262" s="185" t="s">
        <v>57</v>
      </c>
      <c r="C262" s="100">
        <v>226719.15</v>
      </c>
      <c r="D262" s="100">
        <v>261941.97</v>
      </c>
      <c r="E262" s="100">
        <v>113053.36</v>
      </c>
      <c r="F262" s="100">
        <v>246402.79</v>
      </c>
      <c r="G262" s="100">
        <v>114400.25</v>
      </c>
      <c r="H262" s="100">
        <v>1143087.28</v>
      </c>
      <c r="I262" s="100">
        <v>120662.8</v>
      </c>
      <c r="J262" s="100">
        <v>38618.67</v>
      </c>
      <c r="K262" s="100">
        <v>300870.61</v>
      </c>
      <c r="L262" s="100">
        <v>404149.94</v>
      </c>
      <c r="M262" s="186">
        <f>SUM(C262:L262)</f>
        <v>2969906.8199999994</v>
      </c>
      <c r="N262" s="144"/>
      <c r="O262" s="144"/>
      <c r="P262" s="144"/>
    </row>
    <row r="263" spans="2:16" ht="14.25">
      <c r="B263" s="185" t="s">
        <v>58</v>
      </c>
      <c r="C263" s="100">
        <v>494027.82</v>
      </c>
      <c r="D263" s="100">
        <v>518926.31</v>
      </c>
      <c r="E263" s="100">
        <v>175933.88</v>
      </c>
      <c r="F263" s="100">
        <v>542055.81</v>
      </c>
      <c r="G263" s="100">
        <v>158620.76</v>
      </c>
      <c r="H263" s="100">
        <v>1467164.72</v>
      </c>
      <c r="I263" s="100">
        <v>237441.33</v>
      </c>
      <c r="J263" s="100">
        <v>44485.2</v>
      </c>
      <c r="K263" s="100">
        <v>463466.82</v>
      </c>
      <c r="L263" s="100">
        <v>473844.16</v>
      </c>
      <c r="M263" s="186">
        <f>SUM(C263:L263)</f>
        <v>4575966.81</v>
      </c>
      <c r="N263" s="144"/>
      <c r="O263" s="144"/>
      <c r="P263" s="144"/>
    </row>
    <row r="264" spans="2:16" ht="15" thickBot="1">
      <c r="B264" s="185" t="s">
        <v>59</v>
      </c>
      <c r="C264" s="98">
        <v>162263.9</v>
      </c>
      <c r="D264" s="98">
        <v>182202.01</v>
      </c>
      <c r="E264" s="98">
        <v>85450.76</v>
      </c>
      <c r="F264" s="98">
        <v>152003.13</v>
      </c>
      <c r="G264" s="98">
        <v>74244.66</v>
      </c>
      <c r="H264" s="98">
        <v>999397.74</v>
      </c>
      <c r="I264" s="98">
        <v>81893.12</v>
      </c>
      <c r="J264" s="98">
        <v>25350.55</v>
      </c>
      <c r="K264" s="98">
        <v>209669.25</v>
      </c>
      <c r="L264" s="98">
        <v>311538.23</v>
      </c>
      <c r="M264" s="186">
        <f>SUM(C264:L264)</f>
        <v>2284013.3500000006</v>
      </c>
      <c r="N264" s="144"/>
      <c r="O264" s="144"/>
      <c r="P264" s="144"/>
    </row>
    <row r="265" spans="2:16" ht="18" customHeight="1" thickBot="1">
      <c r="B265" s="183" t="s">
        <v>80</v>
      </c>
      <c r="C265" s="187">
        <f>SUM(C261:C264)</f>
        <v>1021623.82</v>
      </c>
      <c r="D265" s="187">
        <f aca="true" t="shared" si="40" ref="D265:L265">SUM(D261:D264)</f>
        <v>1142630.67</v>
      </c>
      <c r="E265" s="187">
        <f t="shared" si="40"/>
        <v>458176.23</v>
      </c>
      <c r="F265" s="187">
        <f t="shared" si="40"/>
        <v>1079130.67</v>
      </c>
      <c r="G265" s="187">
        <f t="shared" si="40"/>
        <v>410692.41000000003</v>
      </c>
      <c r="H265" s="187">
        <f t="shared" si="40"/>
        <v>4476969.28</v>
      </c>
      <c r="I265" s="187">
        <f t="shared" si="40"/>
        <v>506169.70999999996</v>
      </c>
      <c r="J265" s="187">
        <f t="shared" si="40"/>
        <v>127460.97</v>
      </c>
      <c r="K265" s="187">
        <f t="shared" si="40"/>
        <v>1135904.46</v>
      </c>
      <c r="L265" s="187">
        <f t="shared" si="40"/>
        <v>1457019.5699999998</v>
      </c>
      <c r="M265" s="188">
        <f>SUM(M261:M264)</f>
        <v>11815777.79</v>
      </c>
      <c r="N265" s="144"/>
      <c r="O265" s="144"/>
      <c r="P265" s="109"/>
    </row>
    <row r="266" spans="2:16" ht="14.25">
      <c r="B266" s="182"/>
      <c r="C266" s="189"/>
      <c r="D266" s="189"/>
      <c r="E266" s="189"/>
      <c r="F266" s="189"/>
      <c r="G266" s="189"/>
      <c r="H266" s="189"/>
      <c r="I266" s="189"/>
      <c r="J266" s="189"/>
      <c r="K266" s="189"/>
      <c r="L266" s="189"/>
      <c r="M266" s="190"/>
      <c r="N266" s="144"/>
      <c r="O266" s="144"/>
      <c r="P266" s="109"/>
    </row>
    <row r="267" spans="2:16" ht="14.25">
      <c r="B267" s="185" t="s">
        <v>61</v>
      </c>
      <c r="C267" s="100">
        <v>147870.2</v>
      </c>
      <c r="D267" s="100">
        <v>186371.77</v>
      </c>
      <c r="E267" s="100">
        <v>85901.42</v>
      </c>
      <c r="F267" s="100">
        <v>144921.02</v>
      </c>
      <c r="G267" s="100">
        <v>62246.9</v>
      </c>
      <c r="H267" s="100">
        <v>963900.06</v>
      </c>
      <c r="I267" s="100">
        <v>74348.99</v>
      </c>
      <c r="J267" s="100">
        <v>19936.54</v>
      </c>
      <c r="K267" s="100">
        <v>163865.08</v>
      </c>
      <c r="L267" s="100">
        <v>279109.69</v>
      </c>
      <c r="M267" s="186">
        <f>SUM(C267:L267)</f>
        <v>2128471.6700000004</v>
      </c>
      <c r="N267" s="144"/>
      <c r="O267" s="144"/>
      <c r="P267" s="144"/>
    </row>
    <row r="268" spans="2:16" ht="14.25">
      <c r="B268" s="185" t="s">
        <v>62</v>
      </c>
      <c r="C268" s="100">
        <v>260397.82</v>
      </c>
      <c r="D268" s="100">
        <v>277509.07</v>
      </c>
      <c r="E268" s="100">
        <v>116643.62</v>
      </c>
      <c r="F268" s="100">
        <v>268233.89</v>
      </c>
      <c r="G268" s="100">
        <v>107966.07</v>
      </c>
      <c r="H268" s="100">
        <v>1255795.32</v>
      </c>
      <c r="I268" s="100">
        <v>128402.71</v>
      </c>
      <c r="J268" s="100">
        <v>38076.5</v>
      </c>
      <c r="K268" s="100">
        <v>317992.84</v>
      </c>
      <c r="L268" s="100">
        <v>439029.94</v>
      </c>
      <c r="M268" s="186">
        <f>SUM(C268:L268)</f>
        <v>3210047.78</v>
      </c>
      <c r="N268" s="144"/>
      <c r="O268" s="144"/>
      <c r="P268" s="144"/>
    </row>
    <row r="269" spans="2:16" ht="14.25">
      <c r="B269" s="185" t="s">
        <v>63</v>
      </c>
      <c r="C269" s="100">
        <v>549963.27</v>
      </c>
      <c r="D269" s="100">
        <v>521255.83</v>
      </c>
      <c r="E269" s="100">
        <v>197749.15</v>
      </c>
      <c r="F269" s="100">
        <v>579837.95</v>
      </c>
      <c r="G269" s="100">
        <v>152510.34</v>
      </c>
      <c r="H269" s="100">
        <v>1573254.57</v>
      </c>
      <c r="I269" s="100">
        <v>244957.67</v>
      </c>
      <c r="J269" s="100">
        <v>47630.32</v>
      </c>
      <c r="K269" s="100">
        <v>484856.08</v>
      </c>
      <c r="L269" s="100">
        <v>524965.76</v>
      </c>
      <c r="M269" s="186">
        <f>SUM(C269:L269)</f>
        <v>4876980.9399999995</v>
      </c>
      <c r="N269" s="144"/>
      <c r="O269" s="144"/>
      <c r="P269" s="144"/>
    </row>
    <row r="270" spans="2:16" ht="15" thickBot="1">
      <c r="B270" s="185" t="s">
        <v>64</v>
      </c>
      <c r="C270" s="98">
        <v>174312.98</v>
      </c>
      <c r="D270" s="98">
        <v>178025.27</v>
      </c>
      <c r="E270" s="98">
        <v>91651.47</v>
      </c>
      <c r="F270" s="98">
        <v>167484.35</v>
      </c>
      <c r="G270" s="98">
        <v>71281.15</v>
      </c>
      <c r="H270" s="98">
        <v>1119234.55</v>
      </c>
      <c r="I270" s="98">
        <v>88177.33</v>
      </c>
      <c r="J270" s="98">
        <v>25849.45</v>
      </c>
      <c r="K270" s="98">
        <v>216318.26</v>
      </c>
      <c r="L270" s="98">
        <v>323392.11</v>
      </c>
      <c r="M270" s="186">
        <f>SUM(C270:L270)</f>
        <v>2455726.92</v>
      </c>
      <c r="N270" s="144"/>
      <c r="O270" s="144"/>
      <c r="P270" s="144"/>
    </row>
    <row r="271" spans="2:16" ht="15" thickBot="1">
      <c r="B271" s="183" t="s">
        <v>81</v>
      </c>
      <c r="C271" s="187">
        <f>SUM(C267:C270)</f>
        <v>1132544.27</v>
      </c>
      <c r="D271" s="187">
        <f aca="true" t="shared" si="41" ref="D271:L271">SUM(D267:D270)</f>
        <v>1163161.94</v>
      </c>
      <c r="E271" s="187">
        <f t="shared" si="41"/>
        <v>491945.6599999999</v>
      </c>
      <c r="F271" s="187">
        <f t="shared" si="41"/>
        <v>1160477.21</v>
      </c>
      <c r="G271" s="187">
        <f t="shared" si="41"/>
        <v>394004.45999999996</v>
      </c>
      <c r="H271" s="187">
        <f t="shared" si="41"/>
        <v>4912184.5</v>
      </c>
      <c r="I271" s="187">
        <f t="shared" si="41"/>
        <v>535886.7</v>
      </c>
      <c r="J271" s="187">
        <f t="shared" si="41"/>
        <v>131492.81</v>
      </c>
      <c r="K271" s="187">
        <f t="shared" si="41"/>
        <v>1183032.26</v>
      </c>
      <c r="L271" s="187">
        <f t="shared" si="41"/>
        <v>1566497.5</v>
      </c>
      <c r="M271" s="188">
        <f>SUM(M267:M270)</f>
        <v>12671227.31</v>
      </c>
      <c r="N271" s="144"/>
      <c r="O271" s="168"/>
      <c r="P271" s="169"/>
    </row>
    <row r="272" spans="2:16" ht="14.25">
      <c r="B272" s="182"/>
      <c r="C272" s="189"/>
      <c r="D272" s="189"/>
      <c r="E272" s="189"/>
      <c r="F272" s="189"/>
      <c r="G272" s="189"/>
      <c r="H272" s="189"/>
      <c r="I272" s="189"/>
      <c r="J272" s="189"/>
      <c r="K272" s="189"/>
      <c r="L272" s="189"/>
      <c r="M272" s="190"/>
      <c r="N272" s="144"/>
      <c r="O272" s="144"/>
      <c r="P272" s="109"/>
    </row>
    <row r="273" spans="2:16" ht="14.25">
      <c r="B273" s="185" t="s">
        <v>66</v>
      </c>
      <c r="C273" s="100">
        <v>182734.54</v>
      </c>
      <c r="D273" s="100">
        <v>188945.9</v>
      </c>
      <c r="E273" s="100">
        <v>92661.28</v>
      </c>
      <c r="F273" s="100">
        <v>163022.36</v>
      </c>
      <c r="G273" s="100">
        <v>61385.47</v>
      </c>
      <c r="H273" s="100">
        <v>1041985.67</v>
      </c>
      <c r="I273" s="100">
        <v>74943.12</v>
      </c>
      <c r="J273" s="100">
        <v>18953.15</v>
      </c>
      <c r="K273" s="100">
        <v>173359.31</v>
      </c>
      <c r="L273" s="100">
        <v>297940.61</v>
      </c>
      <c r="M273" s="186">
        <f>SUM(C273:L273)</f>
        <v>2295931.4099999997</v>
      </c>
      <c r="N273" s="144"/>
      <c r="O273" s="144"/>
      <c r="P273" s="144"/>
    </row>
    <row r="274" spans="2:16" ht="14.25">
      <c r="B274" s="185" t="s">
        <v>67</v>
      </c>
      <c r="C274" s="100">
        <v>293164.92</v>
      </c>
      <c r="D274" s="100">
        <v>287774.82</v>
      </c>
      <c r="E274" s="100">
        <v>122493.89</v>
      </c>
      <c r="F274" s="100">
        <v>299317.87</v>
      </c>
      <c r="G274" s="100">
        <v>115702.97</v>
      </c>
      <c r="H274" s="100">
        <v>1452370.59</v>
      </c>
      <c r="I274" s="100">
        <v>140568.7</v>
      </c>
      <c r="J274" s="100">
        <v>38936.08</v>
      </c>
      <c r="K274" s="100">
        <v>334548.46</v>
      </c>
      <c r="L274" s="100">
        <v>466820.01</v>
      </c>
      <c r="M274" s="186">
        <f>SUM(C274:L274)</f>
        <v>3551698.3100000005</v>
      </c>
      <c r="N274" s="144"/>
      <c r="O274" s="144"/>
      <c r="P274" s="144"/>
    </row>
    <row r="275" spans="2:16" ht="14.25">
      <c r="B275" s="185" t="s">
        <v>68</v>
      </c>
      <c r="C275" s="100">
        <v>606052.39</v>
      </c>
      <c r="D275" s="100">
        <v>545883.51</v>
      </c>
      <c r="E275" s="100">
        <v>203125.3</v>
      </c>
      <c r="F275" s="100">
        <v>606827.94</v>
      </c>
      <c r="G275" s="100">
        <v>163246.97</v>
      </c>
      <c r="H275" s="100">
        <v>1751713.79</v>
      </c>
      <c r="I275" s="100">
        <v>247082.89</v>
      </c>
      <c r="J275" s="100">
        <v>48820.52</v>
      </c>
      <c r="K275" s="100">
        <v>493960.91</v>
      </c>
      <c r="L275" s="100">
        <v>564016.45</v>
      </c>
      <c r="M275" s="186">
        <f>SUM(C275:L275)</f>
        <v>5230730.67</v>
      </c>
      <c r="N275" s="144"/>
      <c r="O275" s="144"/>
      <c r="P275" s="144"/>
    </row>
    <row r="276" spans="2:16" ht="15" thickBot="1">
      <c r="B276" s="185" t="s">
        <v>69</v>
      </c>
      <c r="C276" s="98">
        <v>205686.77</v>
      </c>
      <c r="D276" s="98">
        <v>195973.75</v>
      </c>
      <c r="E276" s="98">
        <v>98330.96</v>
      </c>
      <c r="F276" s="98">
        <v>187912.65</v>
      </c>
      <c r="G276" s="98">
        <v>81769.58</v>
      </c>
      <c r="H276" s="98">
        <v>1219651.67</v>
      </c>
      <c r="I276" s="98">
        <v>90536.25</v>
      </c>
      <c r="J276" s="98">
        <v>25087.66</v>
      </c>
      <c r="K276" s="98">
        <v>226918.8</v>
      </c>
      <c r="L276" s="98">
        <v>369368.04</v>
      </c>
      <c r="M276" s="186">
        <f>SUM(C276:L276)</f>
        <v>2701236.13</v>
      </c>
      <c r="N276" s="144"/>
      <c r="O276" s="144"/>
      <c r="P276" s="144"/>
    </row>
    <row r="277" spans="2:16" ht="15" thickBot="1">
      <c r="B277" s="183" t="s">
        <v>82</v>
      </c>
      <c r="C277" s="187">
        <f>SUM(C273:C276)</f>
        <v>1287638.62</v>
      </c>
      <c r="D277" s="187">
        <f aca="true" t="shared" si="42" ref="D277:L277">SUM(D273:D276)</f>
        <v>1218577.98</v>
      </c>
      <c r="E277" s="187">
        <f t="shared" si="42"/>
        <v>516611.43</v>
      </c>
      <c r="F277" s="187">
        <f t="shared" si="42"/>
        <v>1257080.8199999998</v>
      </c>
      <c r="G277" s="187">
        <f t="shared" si="42"/>
        <v>422104.99000000005</v>
      </c>
      <c r="H277" s="187">
        <f t="shared" si="42"/>
        <v>5465721.720000001</v>
      </c>
      <c r="I277" s="187">
        <f t="shared" si="42"/>
        <v>553130.96</v>
      </c>
      <c r="J277" s="187">
        <f t="shared" si="42"/>
        <v>131797.41</v>
      </c>
      <c r="K277" s="187">
        <f t="shared" si="42"/>
        <v>1228787.48</v>
      </c>
      <c r="L277" s="187">
        <f t="shared" si="42"/>
        <v>1698145.1099999999</v>
      </c>
      <c r="M277" s="188">
        <f>SUM(M273:M276)</f>
        <v>13779596.52</v>
      </c>
      <c r="N277" s="144"/>
      <c r="O277" s="168"/>
      <c r="P277" s="144"/>
    </row>
    <row r="278" spans="2:16" s="227" customFormat="1" ht="14.25">
      <c r="B278" s="27"/>
      <c r="C278" s="222"/>
      <c r="D278" s="222"/>
      <c r="E278" s="222"/>
      <c r="F278" s="222"/>
      <c r="G278" s="222"/>
      <c r="H278" s="222"/>
      <c r="I278" s="222"/>
      <c r="J278" s="222"/>
      <c r="K278" s="222"/>
      <c r="L278" s="222"/>
      <c r="M278" s="190"/>
      <c r="N278" s="181"/>
      <c r="O278" s="168"/>
      <c r="P278" s="181"/>
    </row>
    <row r="279" spans="2:16" s="227" customFormat="1" ht="14.25">
      <c r="B279" s="185" t="s">
        <v>88</v>
      </c>
      <c r="C279" s="100">
        <v>204222.79</v>
      </c>
      <c r="D279" s="100">
        <v>202668.05</v>
      </c>
      <c r="E279" s="100">
        <v>101797.45</v>
      </c>
      <c r="F279" s="100">
        <v>180293.1</v>
      </c>
      <c r="G279" s="100">
        <v>66008.58</v>
      </c>
      <c r="H279" s="100">
        <v>1172755.2</v>
      </c>
      <c r="I279" s="100">
        <v>80876.66</v>
      </c>
      <c r="J279" s="100">
        <v>21061.17</v>
      </c>
      <c r="K279" s="100">
        <v>186761.48</v>
      </c>
      <c r="L279" s="100">
        <v>337747.16</v>
      </c>
      <c r="M279" s="186">
        <f>SUM(C279:L279)</f>
        <v>2554191.64</v>
      </c>
      <c r="N279" s="181"/>
      <c r="O279" s="168"/>
      <c r="P279" s="181"/>
    </row>
    <row r="280" spans="2:16" s="227" customFormat="1" ht="14.25">
      <c r="B280" s="185" t="s">
        <v>89</v>
      </c>
      <c r="C280" s="100">
        <v>341923.89</v>
      </c>
      <c r="D280" s="100">
        <v>310283.91</v>
      </c>
      <c r="E280" s="100">
        <v>140738.07</v>
      </c>
      <c r="F280" s="100">
        <v>327813.92</v>
      </c>
      <c r="G280" s="100">
        <v>114803.77</v>
      </c>
      <c r="H280" s="100">
        <v>1563491.2</v>
      </c>
      <c r="I280" s="100">
        <v>144960.41</v>
      </c>
      <c r="J280" s="100">
        <v>41282.58</v>
      </c>
      <c r="K280" s="100">
        <v>364704.03</v>
      </c>
      <c r="L280" s="100">
        <v>505016.8</v>
      </c>
      <c r="M280" s="186">
        <f>SUM(C280:L280)</f>
        <v>3855018.58</v>
      </c>
      <c r="N280" s="181"/>
      <c r="O280" s="168"/>
      <c r="P280" s="181"/>
    </row>
    <row r="281" spans="2:16" s="227" customFormat="1" ht="14.25">
      <c r="B281" s="185" t="s">
        <v>90</v>
      </c>
      <c r="C281" s="100">
        <v>690864.72</v>
      </c>
      <c r="D281" s="100">
        <v>617656.59</v>
      </c>
      <c r="E281" s="100">
        <v>265506.14</v>
      </c>
      <c r="F281" s="100">
        <v>703800.22</v>
      </c>
      <c r="G281" s="100">
        <v>160167.04</v>
      </c>
      <c r="H281" s="100">
        <v>2042503.1</v>
      </c>
      <c r="I281" s="100">
        <v>263182.94</v>
      </c>
      <c r="J281" s="100">
        <v>51037.67</v>
      </c>
      <c r="K281" s="100">
        <v>547215.89</v>
      </c>
      <c r="L281" s="100">
        <v>642756.88</v>
      </c>
      <c r="M281" s="186">
        <f>SUM(C281:L281)</f>
        <v>5984691.19</v>
      </c>
      <c r="N281" s="181"/>
      <c r="O281" s="168"/>
      <c r="P281" s="181"/>
    </row>
    <row r="282" spans="2:16" s="227" customFormat="1" ht="15" thickBot="1">
      <c r="B282" s="225" t="s">
        <v>91</v>
      </c>
      <c r="C282" s="98">
        <v>233798.09</v>
      </c>
      <c r="D282" s="98">
        <v>220195.96</v>
      </c>
      <c r="E282" s="98">
        <v>169290.81</v>
      </c>
      <c r="F282" s="98">
        <v>208364.08</v>
      </c>
      <c r="G282" s="98">
        <v>77864.99</v>
      </c>
      <c r="H282" s="98">
        <v>1415314.21</v>
      </c>
      <c r="I282" s="98">
        <v>100640.95</v>
      </c>
      <c r="J282" s="98">
        <v>28204.52</v>
      </c>
      <c r="K282" s="98">
        <v>258945.99</v>
      </c>
      <c r="L282" s="98">
        <v>402406.34</v>
      </c>
      <c r="M282" s="186">
        <f>SUM(C282:L282)</f>
        <v>3115025.9399999995</v>
      </c>
      <c r="N282" s="181"/>
      <c r="O282" s="168"/>
      <c r="P282" s="181"/>
    </row>
    <row r="283" spans="2:16" s="227" customFormat="1" ht="15" thickBot="1">
      <c r="B283" s="183" t="s">
        <v>92</v>
      </c>
      <c r="C283" s="187">
        <f>SUM(C279:C282)</f>
        <v>1470809.49</v>
      </c>
      <c r="D283" s="187">
        <f aca="true" t="shared" si="43" ref="D283:L283">SUM(D279:D282)</f>
        <v>1350804.5099999998</v>
      </c>
      <c r="E283" s="187">
        <f t="shared" si="43"/>
        <v>677332.47</v>
      </c>
      <c r="F283" s="187">
        <f t="shared" si="43"/>
        <v>1420271.32</v>
      </c>
      <c r="G283" s="187">
        <f t="shared" si="43"/>
        <v>418844.38</v>
      </c>
      <c r="H283" s="187">
        <f t="shared" si="43"/>
        <v>6194063.71</v>
      </c>
      <c r="I283" s="187">
        <f t="shared" si="43"/>
        <v>589660.96</v>
      </c>
      <c r="J283" s="187">
        <f t="shared" si="43"/>
        <v>141585.94</v>
      </c>
      <c r="K283" s="187">
        <f t="shared" si="43"/>
        <v>1357627.39</v>
      </c>
      <c r="L283" s="187">
        <f t="shared" si="43"/>
        <v>1887927.18</v>
      </c>
      <c r="M283" s="188">
        <f>SUM(C283:L283)</f>
        <v>15508927.35</v>
      </c>
      <c r="N283" s="181"/>
      <c r="O283" s="168"/>
      <c r="P283" s="181"/>
    </row>
    <row r="284" spans="2:16" ht="14.25">
      <c r="B284" s="182"/>
      <c r="C284" s="189"/>
      <c r="D284" s="189"/>
      <c r="E284" s="189"/>
      <c r="F284" s="189"/>
      <c r="G284" s="189"/>
      <c r="H284" s="189"/>
      <c r="I284" s="189"/>
      <c r="J284" s="189"/>
      <c r="K284" s="189"/>
      <c r="L284" s="189"/>
      <c r="M284" s="190"/>
      <c r="N284" s="144"/>
      <c r="O284" s="144"/>
      <c r="P284" s="109"/>
    </row>
    <row r="285" spans="2:16" ht="14.25">
      <c r="B285" s="185" t="s">
        <v>123</v>
      </c>
      <c r="C285" s="100">
        <v>231386.34</v>
      </c>
      <c r="D285" s="100">
        <v>251292.86</v>
      </c>
      <c r="E285" s="100">
        <v>191258.84</v>
      </c>
      <c r="F285" s="100">
        <v>223546.22</v>
      </c>
      <c r="G285" s="100">
        <v>73446.35</v>
      </c>
      <c r="H285" s="100">
        <v>1370758.53</v>
      </c>
      <c r="I285" s="100">
        <v>96958.94</v>
      </c>
      <c r="J285" s="100">
        <v>24095.47</v>
      </c>
      <c r="K285" s="100">
        <v>212592.26</v>
      </c>
      <c r="L285" s="100">
        <v>385472.79</v>
      </c>
      <c r="M285" s="186">
        <f>SUM(C285:L285)</f>
        <v>3060808.5999999996</v>
      </c>
      <c r="N285" s="144"/>
      <c r="O285" s="144"/>
      <c r="P285" s="144"/>
    </row>
    <row r="286" spans="2:16" ht="14.25">
      <c r="B286" s="185" t="s">
        <v>124</v>
      </c>
      <c r="C286" s="100">
        <v>393615.15</v>
      </c>
      <c r="D286" s="100">
        <v>359137.33</v>
      </c>
      <c r="E286" s="100">
        <v>166712.92</v>
      </c>
      <c r="F286" s="100">
        <v>392063.32</v>
      </c>
      <c r="G286" s="100">
        <v>122268.72</v>
      </c>
      <c r="H286" s="100">
        <v>1896931.08</v>
      </c>
      <c r="I286" s="100">
        <v>167634.11</v>
      </c>
      <c r="J286" s="100">
        <v>43385.62</v>
      </c>
      <c r="K286" s="100">
        <v>404631.36</v>
      </c>
      <c r="L286" s="100">
        <v>589951.52</v>
      </c>
      <c r="M286" s="186">
        <f>SUM(C286:L286)</f>
        <v>4536331.13</v>
      </c>
      <c r="N286" s="144"/>
      <c r="O286" s="144"/>
      <c r="P286" s="144"/>
    </row>
    <row r="287" spans="2:16" ht="14.25">
      <c r="B287" s="185" t="s">
        <v>125</v>
      </c>
      <c r="C287" s="100">
        <v>770990.19</v>
      </c>
      <c r="D287" s="100">
        <v>669281.8</v>
      </c>
      <c r="E287" s="100">
        <v>251447.88</v>
      </c>
      <c r="F287" s="100">
        <v>756636.51</v>
      </c>
      <c r="G287" s="100">
        <v>171104.42</v>
      </c>
      <c r="H287" s="100">
        <v>2516953.84</v>
      </c>
      <c r="I287" s="100">
        <v>287626.84</v>
      </c>
      <c r="J287" s="100">
        <v>60311.57</v>
      </c>
      <c r="K287" s="100">
        <v>576508.9</v>
      </c>
      <c r="L287" s="100">
        <v>713793.3</v>
      </c>
      <c r="M287" s="186">
        <f>SUM(C287:L287)</f>
        <v>6774655.25</v>
      </c>
      <c r="N287" s="144"/>
      <c r="O287" s="144"/>
      <c r="P287" s="144"/>
    </row>
    <row r="288" spans="2:16" ht="15" thickBot="1">
      <c r="B288" s="225" t="s">
        <v>126</v>
      </c>
      <c r="C288" s="98">
        <v>273108.04</v>
      </c>
      <c r="D288" s="98">
        <v>231264.64</v>
      </c>
      <c r="E288" s="98">
        <v>139517.72</v>
      </c>
      <c r="F288" s="98">
        <v>228738.68</v>
      </c>
      <c r="G288" s="98">
        <v>81642.32</v>
      </c>
      <c r="H288" s="98">
        <v>1621731.73</v>
      </c>
      <c r="I288" s="98">
        <v>111924.25</v>
      </c>
      <c r="J288" s="98">
        <v>26695.78</v>
      </c>
      <c r="K288" s="98">
        <v>279024.42</v>
      </c>
      <c r="L288" s="98">
        <v>432359.77</v>
      </c>
      <c r="M288" s="186">
        <f>SUM(C288:L288)</f>
        <v>3426007.3499999996</v>
      </c>
      <c r="N288" s="144"/>
      <c r="O288" s="144"/>
      <c r="P288" s="144"/>
    </row>
    <row r="289" spans="2:16" ht="15" thickBot="1">
      <c r="B289" s="183" t="s">
        <v>130</v>
      </c>
      <c r="C289" s="187">
        <f>SUM(C285:C288)</f>
        <v>1669099.72</v>
      </c>
      <c r="D289" s="187">
        <f aca="true" t="shared" si="44" ref="D289:L289">SUM(D285:D288)</f>
        <v>1510976.63</v>
      </c>
      <c r="E289" s="187">
        <f t="shared" si="44"/>
        <v>748937.36</v>
      </c>
      <c r="F289" s="187">
        <f t="shared" si="44"/>
        <v>1600984.73</v>
      </c>
      <c r="G289" s="187">
        <f t="shared" si="44"/>
        <v>448461.81</v>
      </c>
      <c r="H289" s="187">
        <f t="shared" si="44"/>
        <v>7406375.18</v>
      </c>
      <c r="I289" s="187">
        <f t="shared" si="44"/>
        <v>664144.14</v>
      </c>
      <c r="J289" s="187">
        <f t="shared" si="44"/>
        <v>154488.44</v>
      </c>
      <c r="K289" s="187">
        <f t="shared" si="44"/>
        <v>1472756.94</v>
      </c>
      <c r="L289" s="187">
        <f t="shared" si="44"/>
        <v>2121577.38</v>
      </c>
      <c r="M289" s="188">
        <f>SUM(M285:M288)</f>
        <v>17797802.33</v>
      </c>
      <c r="N289" s="144"/>
      <c r="O289" s="168"/>
      <c r="P289" s="144"/>
    </row>
    <row r="290" spans="2:16" ht="14.25">
      <c r="B290" s="154"/>
      <c r="C290" s="144"/>
      <c r="D290" s="144"/>
      <c r="E290" s="144"/>
      <c r="F290" s="144"/>
      <c r="G290" s="144"/>
      <c r="H290" s="144"/>
      <c r="I290" s="144"/>
      <c r="J290" s="144"/>
      <c r="K290" s="144"/>
      <c r="L290" s="144"/>
      <c r="M290" s="144"/>
      <c r="N290" s="144"/>
      <c r="O290" s="144"/>
      <c r="P290" s="144"/>
    </row>
    <row r="291" spans="2:16" ht="14.25">
      <c r="B291" s="141" t="s">
        <v>17</v>
      </c>
      <c r="C291" s="144"/>
      <c r="D291" s="144"/>
      <c r="E291" s="144"/>
      <c r="F291" s="144"/>
      <c r="G291" s="144"/>
      <c r="H291" s="144"/>
      <c r="I291" s="144"/>
      <c r="J291" s="144"/>
      <c r="K291" s="144"/>
      <c r="L291" s="144"/>
      <c r="M291" s="144"/>
      <c r="N291" s="144"/>
      <c r="O291" s="144"/>
      <c r="P291" s="144"/>
    </row>
    <row r="292" spans="2:16" ht="14.25">
      <c r="B292" s="179" t="s">
        <v>117</v>
      </c>
      <c r="C292" s="144"/>
      <c r="D292" s="144"/>
      <c r="E292" s="144"/>
      <c r="F292" s="144"/>
      <c r="G292" s="144"/>
      <c r="H292" s="144"/>
      <c r="I292" s="144"/>
      <c r="J292" s="144"/>
      <c r="K292" s="144"/>
      <c r="L292" s="144"/>
      <c r="M292" s="144"/>
      <c r="N292" s="144"/>
      <c r="O292" s="144"/>
      <c r="P292" s="144"/>
    </row>
    <row r="293" spans="2:16" ht="14.25">
      <c r="B293" s="154"/>
      <c r="C293" s="144"/>
      <c r="D293" s="144"/>
      <c r="E293" s="144"/>
      <c r="F293" s="144"/>
      <c r="G293" s="144"/>
      <c r="H293" s="144"/>
      <c r="I293" s="144"/>
      <c r="J293" s="144"/>
      <c r="K293" s="144"/>
      <c r="L293" s="144"/>
      <c r="M293" s="144"/>
      <c r="N293" s="144"/>
      <c r="O293" s="144"/>
      <c r="P293" s="144"/>
    </row>
    <row r="294" spans="2:16" ht="14.25">
      <c r="B294" s="144" t="s">
        <v>111</v>
      </c>
      <c r="C294" s="144"/>
      <c r="D294" s="144"/>
      <c r="E294" s="144"/>
      <c r="F294" s="144"/>
      <c r="G294" s="144"/>
      <c r="H294" s="144"/>
      <c r="I294" s="144"/>
      <c r="J294" s="144"/>
      <c r="K294" s="144"/>
      <c r="L294" s="144"/>
      <c r="M294" s="144"/>
      <c r="N294" s="144"/>
      <c r="O294" s="144"/>
      <c r="P294" s="144"/>
    </row>
    <row r="298" spans="2:16" ht="14.25">
      <c r="B298" s="118"/>
      <c r="C298" s="102"/>
      <c r="D298" s="102"/>
      <c r="E298" s="102"/>
      <c r="F298" s="102"/>
      <c r="G298" s="102"/>
      <c r="H298" s="102"/>
      <c r="I298" s="102"/>
      <c r="J298" s="102"/>
      <c r="K298" s="102"/>
      <c r="L298" s="102"/>
      <c r="M298" s="102"/>
      <c r="N298" s="102"/>
      <c r="O298" s="102"/>
      <c r="P298" s="102"/>
    </row>
    <row r="299" ht="14.25">
      <c r="B299" s="118"/>
    </row>
    <row r="300" ht="14.25">
      <c r="B300" s="115"/>
    </row>
    <row r="315" ht="14.25">
      <c r="B315" s="116"/>
    </row>
    <row r="316" ht="14.25">
      <c r="B316" s="116"/>
    </row>
    <row r="317" ht="14.25">
      <c r="B317" s="170"/>
    </row>
  </sheetData>
  <sheetProtection/>
  <mergeCells count="16">
    <mergeCell ref="A25:B25"/>
    <mergeCell ref="A27:B27"/>
    <mergeCell ref="A29:B29"/>
    <mergeCell ref="A30:B30"/>
    <mergeCell ref="B1:M1"/>
    <mergeCell ref="B2:M2"/>
    <mergeCell ref="A22:B22"/>
    <mergeCell ref="A23:B23"/>
    <mergeCell ref="A24:B24"/>
    <mergeCell ref="B37:M37"/>
    <mergeCell ref="B127:M127"/>
    <mergeCell ref="B141:M141"/>
    <mergeCell ref="A32:B32"/>
    <mergeCell ref="A26:B26"/>
    <mergeCell ref="A28:B28"/>
    <mergeCell ref="A31:B31"/>
  </mergeCells>
  <printOptions/>
  <pageMargins left="0.7" right="0.7" top="0.75" bottom="0.75" header="0.3" footer="0.3"/>
  <pageSetup horizontalDpi="600" verticalDpi="600" orientation="portrait" r:id="rId1"/>
  <ignoredErrors>
    <ignoredError sqref="M6:M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Oregon Department of Revenue</dc:creator>
  <cp:keywords/>
  <dc:description/>
  <cp:lastModifiedBy>VELEZ Amy E</cp:lastModifiedBy>
  <cp:lastPrinted>2016-04-14T20:51:38Z</cp:lastPrinted>
  <dcterms:created xsi:type="dcterms:W3CDTF">2015-03-17T15:42:34Z</dcterms:created>
  <dcterms:modified xsi:type="dcterms:W3CDTF">2016-04-22T16:39:40Z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Amy  Velez</vt:lpwstr>
  </property>
  <property fmtid="{D5CDD505-2E9C-101B-9397-08002B2CF9AE}" pid="4" name="display_urn:schemas-microsoft-com:office:office#Auth">
    <vt:lpwstr>Amy  Velez</vt:lpwstr>
  </property>
</Properties>
</file>