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tateoforegon.sharepoint.com/sites/CJCTeam/Shared Documents/General/Grant Administration - SAA/Specialty Court Grant Program/Grant Making Docs/Application Development/Templates/"/>
    </mc:Choice>
  </mc:AlternateContent>
  <xr:revisionPtr revIDLastSave="81" documentId="13_ncr:1_{2F450E95-6156-4EE0-BCBC-C0A6E5250E5D}" xr6:coauthVersionLast="47" xr6:coauthVersionMax="47" xr10:uidLastSave="{485CE344-C6D6-4A62-8A35-0C63553B3B9B}"/>
  <bookViews>
    <workbookView xWindow="-110" yWindow="-110" windowWidth="22780" windowHeight="14540" xr2:uid="{FB9EE342-EA8B-4E34-9513-051894F10790}"/>
  </bookViews>
  <sheets>
    <sheet name="Expenses" sheetId="1" r:id="rId1"/>
    <sheet name="Prioritization" sheetId="5" r:id="rId2"/>
    <sheet name="CJC Admin Detail Sheet"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5" l="1"/>
  <c r="C19" i="5"/>
  <c r="C18" i="5"/>
  <c r="I57" i="1"/>
  <c r="E44" i="5"/>
  <c r="H149" i="1"/>
  <c r="D11" i="5"/>
  <c r="M37" i="1"/>
  <c r="I38" i="1"/>
  <c r="J38" i="1" s="1"/>
  <c r="I39" i="1"/>
  <c r="J39" i="1" s="1"/>
  <c r="I40" i="1"/>
  <c r="J40" i="1" s="1"/>
  <c r="I41" i="1"/>
  <c r="J41" i="1" s="1"/>
  <c r="I42" i="1"/>
  <c r="J42" i="1" s="1"/>
  <c r="I43" i="1"/>
  <c r="J43" i="1" s="1"/>
  <c r="I44" i="1"/>
  <c r="J44" i="1" s="1"/>
  <c r="I45" i="1"/>
  <c r="J45" i="1" s="1"/>
  <c r="I46" i="1"/>
  <c r="J46" i="1" s="1"/>
  <c r="I37" i="1"/>
  <c r="F18" i="3"/>
  <c r="G44" i="5"/>
  <c r="F44" i="5"/>
  <c r="D18" i="3"/>
  <c r="B18" i="3"/>
  <c r="G9" i="3" s="1"/>
  <c r="G11" i="3" s="1"/>
  <c r="J37" i="1" l="1"/>
  <c r="H47" i="1"/>
  <c r="M38" i="1"/>
  <c r="I120" i="1"/>
  <c r="I121" i="1"/>
  <c r="I122" i="1"/>
  <c r="I123" i="1"/>
  <c r="I124" i="1"/>
  <c r="I125" i="1"/>
  <c r="I126" i="1"/>
  <c r="I127" i="1"/>
  <c r="I128" i="1"/>
  <c r="I119" i="1"/>
  <c r="I14" i="1"/>
  <c r="I15" i="1"/>
  <c r="I16" i="1"/>
  <c r="I17" i="1"/>
  <c r="I18" i="1"/>
  <c r="I19" i="1"/>
  <c r="I20" i="1"/>
  <c r="I21" i="1"/>
  <c r="I22" i="1"/>
  <c r="I13" i="1"/>
  <c r="H129" i="1" l="1"/>
  <c r="H23" i="1"/>
  <c r="I62" i="1"/>
  <c r="C163" i="1"/>
  <c r="I65" i="1" l="1"/>
  <c r="I56" i="1"/>
  <c r="I60" i="1"/>
  <c r="I61" i="1"/>
  <c r="I63" i="1"/>
  <c r="I64" i="1"/>
  <c r="I96" i="1"/>
  <c r="I59" i="1"/>
  <c r="I58" i="1"/>
  <c r="I100" i="1"/>
  <c r="I101" i="1"/>
  <c r="I102" i="1"/>
  <c r="I103" i="1"/>
  <c r="I104" i="1"/>
  <c r="I105" i="1"/>
  <c r="I99" i="1"/>
  <c r="I98" i="1"/>
  <c r="I97" i="1"/>
  <c r="I79" i="1"/>
  <c r="I80" i="1"/>
  <c r="I81" i="1"/>
  <c r="I82" i="1"/>
  <c r="I83" i="1"/>
  <c r="I84" i="1"/>
  <c r="I78" i="1"/>
  <c r="I77" i="1"/>
  <c r="I76" i="1"/>
  <c r="I75" i="1"/>
  <c r="H85" i="1" l="1"/>
  <c r="H106" i="1"/>
  <c r="H66" i="1"/>
  <c r="C157" i="1"/>
  <c r="C156" i="1"/>
  <c r="C158" i="1"/>
  <c r="C159" i="1"/>
  <c r="C154" i="1"/>
  <c r="C155" i="1" l="1"/>
  <c r="C160" i="1" s="1"/>
  <c r="C165" i="1" s="1"/>
  <c r="D163" i="1" s="1"/>
  <c r="C16" i="5" l="1"/>
  <c r="G45" i="5" l="1"/>
  <c r="F45" i="5"/>
  <c r="E4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PADLINA Adaline L * CJC</author>
    <author>tc={DA38FDB8-457C-45AE-A71A-C95AD7654EFB}</author>
    <author>FRYE-HOLCOMB Paige * CJC</author>
  </authors>
  <commentList>
    <comment ref="C3" authorId="0" shapeId="0" xr:uid="{8A82C674-D100-4E32-801F-B7083F9D6ABE}">
      <text>
        <r>
          <rPr>
            <b/>
            <sz val="9"/>
            <color indexed="81"/>
            <rFont val="Tahoma"/>
            <charset val="1"/>
          </rPr>
          <t>PADLINA Adaline L * CJC:</t>
        </r>
        <r>
          <rPr>
            <sz val="9"/>
            <color indexed="81"/>
            <rFont val="Tahoma"/>
            <charset val="1"/>
          </rPr>
          <t xml:space="preserve">
If applying for TCGP funds, please label your organization county name + type of court. For example: Umpqua County Adult Drug Court</t>
        </r>
      </text>
    </comment>
    <comment ref="A31" authorId="1" shapeId="0" xr:uid="{DA38FDB8-457C-45AE-A71A-C95AD7654EFB}">
      <text>
        <t>[Threaded comment]
Your version of Excel allows you to read this threaded comment; however, any edits to it will get removed if the file is opened in a newer version of Excel. Learn more: https://go.microsoft.com/fwlink/?linkid=870924
Comment:
    Is 'best estimate' too wild? Is there a better way to say 'do your best but please don't insult our intelligence by doing a wild ask'?</t>
      </text>
    </comment>
    <comment ref="A36" authorId="2" shapeId="0" xr:uid="{26A5D7BC-D09E-490B-907F-A5EDFFC14234}">
      <text>
        <r>
          <rPr>
            <b/>
            <sz val="9"/>
            <color indexed="81"/>
            <rFont val="Tahoma"/>
            <charset val="1"/>
          </rPr>
          <t>FRYE-HOLCOMB Paige * CJC:</t>
        </r>
        <r>
          <rPr>
            <sz val="9"/>
            <color indexed="81"/>
            <rFont val="Tahoma"/>
            <charset val="1"/>
          </rPr>
          <t xml:space="preserve">
If the funds are being used for a specific position, please include both the specific position that wiill be funded, as well as the title of the organization who will be receiving funds. If funds are not for a position, please include the title of what the funds will be used for as well as the name of the organization who will be the recipient of the funds.</t>
        </r>
      </text>
    </comment>
    <comment ref="C36" authorId="2" shapeId="0" xr:uid="{E3CC31CE-99F8-4F77-A7FD-77950C5D8A36}">
      <text>
        <r>
          <rPr>
            <b/>
            <sz val="9"/>
            <color indexed="81"/>
            <rFont val="Tahoma"/>
            <charset val="1"/>
          </rPr>
          <t>FRYE-HOLCOMB Paige * CJC:</t>
        </r>
        <r>
          <rPr>
            <sz val="9"/>
            <color indexed="81"/>
            <rFont val="Tahoma"/>
            <charset val="1"/>
          </rPr>
          <t xml:space="preserve">
This should tell the CJC and GRC what services would be provided if funded. </t>
        </r>
      </text>
    </comment>
    <comment ref="D36" authorId="0" shapeId="0" xr:uid="{267AB0E9-B0CC-49D3-9B4C-8665F8272344}">
      <text>
        <r>
          <rPr>
            <b/>
            <sz val="9"/>
            <color indexed="81"/>
            <rFont val="Tahoma"/>
            <charset val="1"/>
          </rPr>
          <t>PADLINA Adaline L * CJC:</t>
        </r>
        <r>
          <rPr>
            <sz val="9"/>
            <color indexed="81"/>
            <rFont val="Tahoma"/>
            <charset val="1"/>
          </rPr>
          <t xml:space="preserve">
The rate should be the cost per one unit of specified service</t>
        </r>
      </text>
    </comment>
    <comment ref="E36" authorId="0" shapeId="0" xr:uid="{B4A019E8-DB4D-4D79-9C59-61F9CDF89680}">
      <text>
        <r>
          <rPr>
            <b/>
            <sz val="9"/>
            <color indexed="81"/>
            <rFont val="Tahoma"/>
            <family val="2"/>
          </rPr>
          <t>PADLINA Adaline L * CJC:</t>
        </r>
        <r>
          <rPr>
            <sz val="9"/>
            <color indexed="81"/>
            <rFont val="Tahoma"/>
            <family val="2"/>
          </rPr>
          <t xml:space="preserve">
Fill in the appropriate Unit Type. Examples include hours, days, months, item count (eg, drug tests), etc</t>
        </r>
      </text>
    </comment>
    <comment ref="H36" authorId="2" shapeId="0" xr:uid="{F33201DF-9C4B-44E0-8035-C0E066DEE4D2}">
      <text>
        <r>
          <rPr>
            <b/>
            <sz val="9"/>
            <color indexed="81"/>
            <rFont val="Tahoma"/>
            <charset val="1"/>
          </rPr>
          <t>FRYE-HOLCOMB Paige * CJC:</t>
        </r>
        <r>
          <rPr>
            <sz val="9"/>
            <color indexed="81"/>
            <rFont val="Tahoma"/>
            <charset val="1"/>
          </rPr>
          <t xml:space="preserve">
While this rate is an estimate, it should NOT exceed court capacity. If it is larger than the average number of participants that were served in the last biennium, explain the increase in the narrative section. </t>
        </r>
      </text>
    </comment>
    <comment ref="I36" authorId="2" shapeId="0" xr:uid="{1B41DBD2-C617-4925-A444-3486AF92CE71}">
      <text>
        <r>
          <rPr>
            <b/>
            <sz val="9"/>
            <color indexed="81"/>
            <rFont val="Tahoma"/>
            <charset val="1"/>
          </rPr>
          <t>FRYE-HOLCOMB Paige * CJC:</t>
        </r>
        <r>
          <rPr>
            <sz val="9"/>
            <color indexed="81"/>
            <rFont val="Tahoma"/>
            <charset val="1"/>
          </rPr>
          <t xml:space="preserve">
This column will auto-populate</t>
        </r>
      </text>
    </comment>
    <comment ref="J36" authorId="0" shapeId="0" xr:uid="{59C97690-B8A7-40BE-89C5-4D5ABF4FE36D}">
      <text>
        <r>
          <rPr>
            <b/>
            <sz val="9"/>
            <color indexed="81"/>
            <rFont val="Tahoma"/>
            <charset val="1"/>
          </rPr>
          <t>PADLINA Adaline L * CJC:</t>
        </r>
        <r>
          <rPr>
            <sz val="9"/>
            <color indexed="81"/>
            <rFont val="Tahoma"/>
            <charset val="1"/>
          </rPr>
          <t xml:space="preserve">
This column will auto-populate
</t>
        </r>
      </text>
    </comment>
    <comment ref="L36" authorId="2" shapeId="0" xr:uid="{3899ECF0-F34C-4FEB-8C6A-B3AE6F5994BE}">
      <text>
        <r>
          <rPr>
            <b/>
            <sz val="9"/>
            <color indexed="81"/>
            <rFont val="Tahoma"/>
            <charset val="1"/>
          </rPr>
          <t>FRYE-HOLCOMB Paige * CJC:</t>
        </r>
        <r>
          <rPr>
            <sz val="9"/>
            <color indexed="81"/>
            <rFont val="Tahoma"/>
            <charset val="1"/>
          </rPr>
          <t xml:space="preserve">
These categories will auto-populate.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PADLINA Adaline L * CJC</author>
  </authors>
  <commentList>
    <comment ref="C3" authorId="0" shapeId="0" xr:uid="{1F27944C-FEDF-458C-913E-95268F5AA1B8}">
      <text>
        <r>
          <rPr>
            <b/>
            <sz val="9"/>
            <color indexed="81"/>
            <rFont val="Tahoma"/>
            <family val="2"/>
          </rPr>
          <t>PADLINA Adaline L * CJC:</t>
        </r>
        <r>
          <rPr>
            <sz val="9"/>
            <color indexed="81"/>
            <rFont val="Tahoma"/>
            <family val="2"/>
          </rPr>
          <t xml:space="preserve">
If applying for TCGP funds, please label your organization county name + type of court. For example: Umpqua County Adult Drug Court</t>
        </r>
      </text>
    </comment>
  </commentList>
</comments>
</file>

<file path=xl/sharedStrings.xml><?xml version="1.0" encoding="utf-8"?>
<sst xmlns="http://schemas.openxmlformats.org/spreadsheetml/2006/main" count="276" uniqueCount="151">
  <si>
    <t>BUDGET PROJECTION SHEET</t>
  </si>
  <si>
    <t>CJC Grant Program:</t>
  </si>
  <si>
    <t>Treatment Court</t>
  </si>
  <si>
    <t>Applicant Organization Name:</t>
  </si>
  <si>
    <r>
      <rPr>
        <u/>
        <sz val="12"/>
        <color theme="1"/>
        <rFont val="Calibri"/>
        <family val="2"/>
        <scheme val="minor"/>
      </rPr>
      <t>Directions</t>
    </r>
    <r>
      <rPr>
        <sz val="12"/>
        <color theme="1"/>
        <rFont val="Calibri"/>
        <family val="2"/>
        <scheme val="minor"/>
      </rPr>
      <t>:</t>
    </r>
  </si>
  <si>
    <r>
      <rPr>
        <sz val="12"/>
        <color rgb="FF000000"/>
        <rFont val="Calibri"/>
        <scheme val="minor"/>
      </rPr>
      <t xml:space="preserve">In the "% Time per Month" field, use whole numbers to show percentage of position's time dedicated to grant-related work.  Example: a </t>
    </r>
    <r>
      <rPr>
        <u/>
        <sz val="12"/>
        <color rgb="FF000000"/>
        <rFont val="Calibri"/>
        <scheme val="minor"/>
      </rPr>
      <t>half-time</t>
    </r>
    <r>
      <rPr>
        <sz val="12"/>
        <color rgb="FF000000"/>
        <rFont val="Calibri"/>
        <scheme val="minor"/>
      </rPr>
      <t xml:space="preserve"> case manager = </t>
    </r>
    <r>
      <rPr>
        <b/>
        <sz val="12"/>
        <color rgb="FF000000"/>
        <rFont val="Calibri"/>
        <scheme val="minor"/>
      </rPr>
      <t>50</t>
    </r>
  </si>
  <si>
    <r>
      <rPr>
        <sz val="12"/>
        <color rgb="FF000000"/>
        <rFont val="Calibri"/>
        <scheme val="minor"/>
      </rPr>
      <t xml:space="preserve">In the "Monthly Rate" field, combine salary/wages and fringe benefits for a single month at </t>
    </r>
    <r>
      <rPr>
        <b/>
        <u/>
        <sz val="12"/>
        <color rgb="FF000000"/>
        <rFont val="Calibri"/>
        <scheme val="minor"/>
      </rPr>
      <t>full time</t>
    </r>
    <r>
      <rPr>
        <sz val="12"/>
        <color rgb="FF000000"/>
        <rFont val="Calibri"/>
        <scheme val="minor"/>
      </rPr>
      <t>, regardless of the value included in the "% Time per Month" field.</t>
    </r>
  </si>
  <si>
    <t>In the "# Months Employed" field, indicate the number of months the position is expected to be funded during the grant period.</t>
  </si>
  <si>
    <t>The total amount requested will auto-populate based on the previous fields.</t>
  </si>
  <si>
    <t>Position Title</t>
  </si>
  <si>
    <t>Employing Agency</t>
  </si>
  <si>
    <t>New or Existing Position</t>
  </si>
  <si>
    <t>% Time per Month</t>
  </si>
  <si>
    <t>Monthly Rate (wages+fringe)</t>
  </si>
  <si>
    <t># Months Employed</t>
  </si>
  <si>
    <t>Total Amount Requested</t>
  </si>
  <si>
    <r>
      <rPr>
        <u/>
        <sz val="12"/>
        <color rgb="FF000000"/>
        <rFont val="Calibri"/>
        <family val="2"/>
      </rPr>
      <t xml:space="preserve">Personnel Narrative:
</t>
    </r>
    <r>
      <rPr>
        <sz val="12"/>
        <color rgb="FF000000"/>
        <rFont val="Calibri"/>
        <family val="2"/>
      </rPr>
      <t xml:space="preserve">For each requested item to the left, justify how it meets or fulfills the purpose/intent of the program. </t>
    </r>
  </si>
  <si>
    <t>Select Option</t>
  </si>
  <si>
    <t>Personnel Total:</t>
  </si>
  <si>
    <r>
      <rPr>
        <b/>
        <sz val="12"/>
        <color rgb="FF000000"/>
        <rFont val="Calibri"/>
        <family val="2"/>
      </rPr>
      <t>Contractual Services:</t>
    </r>
    <r>
      <rPr>
        <sz val="12"/>
        <color rgb="FF000000"/>
        <rFont val="Calibri"/>
        <family val="2"/>
      </rPr>
      <t xml:space="preserve">  An individual or organization providing a service or programmatic aspect of the work that is not provided directly by the grant recipient.</t>
    </r>
  </si>
  <si>
    <r>
      <t>Directions</t>
    </r>
    <r>
      <rPr>
        <sz val="12"/>
        <color rgb="FF000000"/>
        <rFont val="Calibri"/>
        <family val="2"/>
      </rPr>
      <t>:</t>
    </r>
  </si>
  <si>
    <t>In the "Position/Title and Organization" field, identify the specific position or title of provider rendering supports and the name of the contracted organization who is the recipient of the funds.</t>
  </si>
  <si>
    <t> </t>
  </si>
  <si>
    <r>
      <rPr>
        <sz val="12"/>
        <color rgb="FF000000"/>
        <rFont val="Calibri"/>
      </rPr>
      <t xml:space="preserve">In the "Description of Services" field, provide a detailed description of the specific service. </t>
    </r>
    <r>
      <rPr>
        <b/>
        <sz val="12"/>
        <color rgb="FF000000"/>
        <rFont val="Calibri"/>
      </rPr>
      <t>Items should be limited to non-billable services under OHP.</t>
    </r>
  </si>
  <si>
    <r>
      <t>In the "Rate" field, provide the cost in dollar amount per one uni</t>
    </r>
    <r>
      <rPr>
        <sz val="12"/>
        <color rgb="FF000000"/>
        <rFont val="Calibri"/>
      </rPr>
      <t xml:space="preserve">t of specified service. </t>
    </r>
    <r>
      <rPr>
        <sz val="12"/>
        <color rgb="FF000000"/>
        <rFont val="Calibri"/>
        <family val="2"/>
      </rPr>
      <t xml:space="preserve">Use the "Unit Type" field to indicate the unit of measurement used in budgeting services. </t>
    </r>
  </si>
  <si>
    <t xml:space="preserve">The "Units per Month" field indicates how many units will be used per month. If not a regularly occuring monthly cost, use your best estimate. </t>
  </si>
  <si>
    <r>
      <t>In the "Avg Participants Served Last Biennium</t>
    </r>
    <r>
      <rPr>
        <i/>
        <sz val="12"/>
        <color rgb="FF000000"/>
        <rFont val="Calibri"/>
        <family val="2"/>
      </rPr>
      <t>…</t>
    </r>
    <r>
      <rPr>
        <sz val="12"/>
        <color rgb="FF000000"/>
        <rFont val="Calibri"/>
        <family val="2"/>
      </rPr>
      <t xml:space="preserve">" field, please enter the average number of participants your program served during the most recent biennium, starting in July of 2023. </t>
    </r>
  </si>
  <si>
    <r>
      <t>In the "Anticipated Participants for the Coming Biennium</t>
    </r>
    <r>
      <rPr>
        <i/>
        <sz val="12"/>
        <color rgb="FF000000"/>
        <rFont val="Calibri"/>
        <family val="2"/>
      </rPr>
      <t>…</t>
    </r>
    <r>
      <rPr>
        <sz val="12"/>
        <color rgb="FF000000"/>
        <rFont val="Calibri"/>
        <family val="2"/>
      </rPr>
      <t xml:space="preserve">" field, please enter the average number of participants you expect to serve in the coming biennium, starting in July of 2025. </t>
    </r>
  </si>
  <si>
    <t>The total amount requested, as well as the averages of the anticipated averages to the right of the narrative section, will auto-populate based on the previous fields.</t>
  </si>
  <si>
    <t>Position/Title and Organization</t>
  </si>
  <si>
    <t>Description of Services</t>
  </si>
  <si>
    <t>Rate</t>
  </si>
  <si>
    <t>Unit Type</t>
  </si>
  <si>
    <t>Units per Month</t>
  </si>
  <si>
    <t>Avg Participants Served Last Biennium</t>
  </si>
  <si>
    <t>Anticipated Avg Participants to Serve in Coming Biennium</t>
  </si>
  <si>
    <t>Anticipated Cost per Participant</t>
  </si>
  <si>
    <r>
      <rPr>
        <u/>
        <sz val="12"/>
        <color rgb="FF000000"/>
        <rFont val="Calibri"/>
      </rPr>
      <t xml:space="preserve">Contractual Services Narrative:
</t>
    </r>
    <r>
      <rPr>
        <sz val="12"/>
        <color rgb="FF000000"/>
        <rFont val="Calibri"/>
      </rPr>
      <t xml:space="preserve">If your anticipated participant total differs significantly from your participant average from the previous biennium, please explain in the narrative field. You may also list any additional notes relevant to the listed non-billable services. </t>
    </r>
  </si>
  <si>
    <t xml:space="preserve"> Averages of Anticipated Contractual Services </t>
  </si>
  <si>
    <t xml:space="preserve">Number of Participants: </t>
  </si>
  <si>
    <t>Cost per Participant:</t>
  </si>
  <si>
    <t>Contractual Services Total:</t>
  </si>
  <si>
    <r>
      <rPr>
        <b/>
        <sz val="12"/>
        <color rgb="FF000000"/>
        <rFont val="Calibri"/>
      </rPr>
      <t>Housing &amp; Facilities:</t>
    </r>
    <r>
      <rPr>
        <sz val="12"/>
        <color rgb="FF000000"/>
        <rFont val="Calibri"/>
      </rPr>
      <t xml:space="preserve">  Eligible expenses for space/utilities necessary to complete program work, short-/long-term housing support for participants, or programs within correctional facilities.</t>
    </r>
  </si>
  <si>
    <t>In the "Item Description" field, identify what the expense generally covers.</t>
  </si>
  <si>
    <t>In the "Organization" field, provide the name of the contracted organization who is the recipient of the funds.</t>
  </si>
  <si>
    <t>Item Description</t>
  </si>
  <si>
    <t>Organization</t>
  </si>
  <si>
    <t>Price per Unit</t>
  </si>
  <si>
    <t># Units Required</t>
  </si>
  <si>
    <r>
      <rPr>
        <u/>
        <sz val="12"/>
        <color rgb="FF000000"/>
        <rFont val="Calibri"/>
      </rPr>
      <t xml:space="preserve">Housing Narrative:
</t>
    </r>
    <r>
      <rPr>
        <sz val="12"/>
        <color rgb="FF000000"/>
        <rFont val="Calibri"/>
      </rPr>
      <t xml:space="preserve">For each requested item to the left, justify how it meets or fulfills the purpose/intent of the program. </t>
    </r>
  </si>
  <si>
    <t xml:space="preserve">Housing &amp; Facilities Total: </t>
  </si>
  <si>
    <r>
      <rPr>
        <b/>
        <sz val="12"/>
        <color rgb="FF000000"/>
        <rFont val="Calibri"/>
      </rPr>
      <t>Equipment:</t>
    </r>
    <r>
      <rPr>
        <sz val="12"/>
        <color rgb="FF000000"/>
        <rFont val="Calibri"/>
      </rPr>
      <t xml:space="preserve"> Covers permanent or non-expendable equipment with a purchase price of $5,000 or more, or a useable life of two or more years, for a single item.</t>
    </r>
  </si>
  <si>
    <t>In the "Item Description" field, identify the name and type of equipment to be purchased.</t>
  </si>
  <si>
    <t>In the "Organization Served" field, identify the entity that will own and operate the equipment.</t>
  </si>
  <si>
    <r>
      <rPr>
        <u/>
        <sz val="12"/>
        <color rgb="FF000000"/>
        <rFont val="Calibri"/>
      </rPr>
      <t xml:space="preserve">Equipment Narrative:
</t>
    </r>
    <r>
      <rPr>
        <sz val="12"/>
        <color rgb="FF000000"/>
        <rFont val="Calibri"/>
      </rPr>
      <t>For each requested item to the left, justify how it meets or fulfills the purpose/intent of the program.</t>
    </r>
  </si>
  <si>
    <t xml:space="preserve">Equipment Total: </t>
  </si>
  <si>
    <r>
      <rPr>
        <b/>
        <sz val="12"/>
        <color rgb="FF000000"/>
        <rFont val="Calibri"/>
      </rPr>
      <t>Supplies:</t>
    </r>
    <r>
      <rPr>
        <sz val="12"/>
        <color rgb="FF000000"/>
        <rFont val="Calibri"/>
      </rPr>
      <t xml:space="preserve"> Consumable materials or supplies, including the cost of small items of equipment that do not meet the threshold for the "Equipment" category.</t>
    </r>
  </si>
  <si>
    <t>In the "Item Description" field, identify the name and/or type of supplies to be purchased.</t>
  </si>
  <si>
    <t>In the "Organization Served" field, identify the entity that will use the supplies.</t>
  </si>
  <si>
    <t>In the "# of Units Required" field, indicate the number of individual items to be purchased.</t>
  </si>
  <si>
    <t>Request of funds to Transfer to OJD?</t>
  </si>
  <si>
    <r>
      <rPr>
        <u/>
        <sz val="12"/>
        <color rgb="FF000000"/>
        <rFont val="Calibri"/>
      </rPr>
      <t xml:space="preserve">Supplies Narrative:
</t>
    </r>
    <r>
      <rPr>
        <sz val="12"/>
        <color rgb="FF000000"/>
        <rFont val="Calibri"/>
      </rPr>
      <t>For each requested item to the left, justify how it meets or fulfills the purpose/intent of the program.</t>
    </r>
  </si>
  <si>
    <t xml:space="preserve">Supplies Total: </t>
  </si>
  <si>
    <r>
      <rPr>
        <b/>
        <sz val="12"/>
        <color rgb="FF000000"/>
        <rFont val="Calibri"/>
        <family val="2"/>
      </rPr>
      <t>Training/Associated Travel:</t>
    </r>
    <r>
      <rPr>
        <sz val="12"/>
        <color rgb="FF000000"/>
        <rFont val="Calibri"/>
        <family val="2"/>
      </rPr>
      <t xml:space="preserve">  Eligible expenses for transporation, lodging, per diem, and registrations for trainings that support grant purposes.</t>
    </r>
  </si>
  <si>
    <t xml:space="preserve">All travel expenses must follow state DAS and federal GSA regulations; luxury expenses are not allowed (e.g. first-class seating). Each line item should be dedicated to a single training cost or travel cost. </t>
  </si>
  <si>
    <t>Directions:</t>
  </si>
  <si>
    <t>In the "Training Title/Travel Purpose" field, list the title of the training or conference you plan to attend or reason for travel.</t>
  </si>
  <si>
    <t>In the "Organization(s) Served" field, list the entity(ies) that will have personnel attending training or traveling.</t>
  </si>
  <si>
    <r>
      <t xml:space="preserve">In the "Training or Travel Costs (Individual)" field, input the estimated individual travel cost or training cost for </t>
    </r>
    <r>
      <rPr>
        <u/>
        <sz val="12"/>
        <color theme="1"/>
        <rFont val="Calibri"/>
        <family val="2"/>
        <scheme val="minor"/>
      </rPr>
      <t>one</t>
    </r>
    <r>
      <rPr>
        <sz val="12"/>
        <color theme="1"/>
        <rFont val="Calibri"/>
        <family val="2"/>
        <scheme val="minor"/>
      </rPr>
      <t xml:space="preserve"> attendee. </t>
    </r>
  </si>
  <si>
    <t>In the "# of Individuals Attending" field, let us know how many people will be sent to the training.</t>
  </si>
  <si>
    <t>Training Title/Travel Purpose</t>
  </si>
  <si>
    <t>Request Transfer of Funds to OJD?</t>
  </si>
  <si>
    <t>Training or Travel Costs (Individual)</t>
  </si>
  <si>
    <t># of Individuals Attending</t>
  </si>
  <si>
    <r>
      <rPr>
        <u/>
        <sz val="12"/>
        <color rgb="FF000000"/>
        <rFont val="Calibri"/>
      </rPr>
      <t xml:space="preserve">Training/Associated Travel Narrative:
</t>
    </r>
    <r>
      <rPr>
        <sz val="12"/>
        <color rgb="FF000000"/>
        <rFont val="Calibri"/>
      </rPr>
      <t>For each requested item to the left, justify how it meets or fulfills the purpose/intent of the program.</t>
    </r>
  </si>
  <si>
    <t>Training/Travel Total:</t>
  </si>
  <si>
    <r>
      <rPr>
        <b/>
        <sz val="12"/>
        <color rgb="FF000000"/>
        <rFont val="Calibri"/>
      </rPr>
      <t>Administrative Costs:</t>
    </r>
    <r>
      <rPr>
        <sz val="12"/>
        <color rgb="FF000000"/>
        <rFont val="Calibri"/>
      </rPr>
      <t xml:space="preserve">  Activities associated with administering the grant such as purchasing, budgeting, payroll, accounting and staff services.</t>
    </r>
  </si>
  <si>
    <t>Total Administrative Costs may not exceed 10% of total funds requested, unless an exception is granted by the Criminal Justice Commission.</t>
  </si>
  <si>
    <t>In the "Item Description" field, identify the specific activities to be conducted.</t>
  </si>
  <si>
    <t>In the "Organization" field, identify the entity that will be conducting the administrative activities.</t>
  </si>
  <si>
    <r>
      <rPr>
        <u/>
        <sz val="12"/>
        <color rgb="FF000000"/>
        <rFont val="Calibri"/>
      </rPr>
      <t xml:space="preserve">Administrative Costs Narrative:
</t>
    </r>
    <r>
      <rPr>
        <sz val="12"/>
        <color rgb="FF000000"/>
        <rFont val="Calibri"/>
      </rPr>
      <t xml:space="preserve">For each requested item to the left, justify how it meets or fulfills the purpose/intent of the program. Please remember total administrative costs are capped at 10% without an approved exception request. </t>
    </r>
  </si>
  <si>
    <t xml:space="preserve">Administrative Total: </t>
  </si>
  <si>
    <t>Budget Categories</t>
  </si>
  <si>
    <t>Category Totals</t>
  </si>
  <si>
    <t>Personnel</t>
  </si>
  <si>
    <t>Contractual Services</t>
  </si>
  <si>
    <t>Housing &amp; Facilities</t>
  </si>
  <si>
    <t>Equipment</t>
  </si>
  <si>
    <t>Supplies</t>
  </si>
  <si>
    <t>Training/Travel</t>
  </si>
  <si>
    <t>Subtotal</t>
  </si>
  <si>
    <t>Administrative Costs</t>
  </si>
  <si>
    <t>Total</t>
  </si>
  <si>
    <t>% of Total Request</t>
  </si>
  <si>
    <t>All Items</t>
  </si>
  <si>
    <t>*No more than 10%, without exception request</t>
  </si>
  <si>
    <t xml:space="preserve"> </t>
  </si>
  <si>
    <t>Total Budget Request:</t>
  </si>
  <si>
    <t>BUDGET PROJECTION SHEET PRIORITIZATION</t>
  </si>
  <si>
    <t xml:space="preserve">Instructions: CJC grant funds are limited and the Treatment Court Grant Program is competitive. While we cannot guarantee that any specific requests will or will not be met, please fill out the following charts regarding where you plan to prioritize funding based on best practices. Please note that final funding decisions will be based on available funding, GRC feedback, and provided scorecards. For courts who have previously received TCGP funding, please note that your total requests should not exceed a 5% increase from the amount awarded in the 2023 –2025 grant cycle. </t>
  </si>
  <si>
    <t xml:space="preserve">Top 3 Priorities: Below, please list the top three line items from your budget that you have deemed most important to maintaining best practices in your court operations based on Oregon Specialty Court Standards. </t>
  </si>
  <si>
    <t>Category</t>
  </si>
  <si>
    <t>Amount Requested</t>
  </si>
  <si>
    <t>Total Amount Requested:</t>
  </si>
  <si>
    <t>Reduction Needed</t>
  </si>
  <si>
    <t>Scenario A (10% Reduction):</t>
  </si>
  <si>
    <t>Scenario B (15% Reduction):</t>
  </si>
  <si>
    <t xml:space="preserve">Scenario C (20% Reduction): </t>
  </si>
  <si>
    <t>Proposed Reductions</t>
  </si>
  <si>
    <t>Original Amount Requested</t>
  </si>
  <si>
    <t xml:space="preserve">Scenario A  </t>
  </si>
  <si>
    <t xml:space="preserve">Scenario B </t>
  </si>
  <si>
    <t xml:space="preserve">Scenario C </t>
  </si>
  <si>
    <t>Total Reduction:</t>
  </si>
  <si>
    <t>ADMINISTRATIVE DETAIL SHEET</t>
  </si>
  <si>
    <t>Treatment Court Grant Program</t>
  </si>
  <si>
    <t>Grant Cycle:</t>
  </si>
  <si>
    <t>2025-2027</t>
  </si>
  <si>
    <t>Grant Recipient Name:</t>
  </si>
  <si>
    <t>Grant Agreement #:</t>
  </si>
  <si>
    <r>
      <t xml:space="preserve">THIS SHEET IS FOR </t>
    </r>
    <r>
      <rPr>
        <b/>
        <u/>
        <sz val="11"/>
        <color rgb="FFC00000"/>
        <rFont val="Calibri"/>
        <family val="2"/>
        <scheme val="minor"/>
      </rPr>
      <t>CJC</t>
    </r>
    <r>
      <rPr>
        <b/>
        <sz val="11"/>
        <color rgb="FFC00000"/>
        <rFont val="Calibri"/>
        <family val="2"/>
        <scheme val="minor"/>
      </rPr>
      <t xml:space="preserve"> USE ONLY</t>
    </r>
  </si>
  <si>
    <t>Initial County Funding</t>
  </si>
  <si>
    <t>Supplemental County Funding</t>
  </si>
  <si>
    <t>OJD Funding</t>
  </si>
  <si>
    <t>Grant Award Total (all county funds)</t>
  </si>
  <si>
    <t xml:space="preserve">Date: </t>
  </si>
  <si>
    <t>Date:</t>
  </si>
  <si>
    <t>Budget</t>
  </si>
  <si>
    <t>10% Threshold</t>
  </si>
  <si>
    <t>Funding Sources</t>
  </si>
  <si>
    <t>GF:</t>
  </si>
  <si>
    <t>FF:</t>
  </si>
  <si>
    <t>LF:</t>
  </si>
  <si>
    <t>Training &amp; Travel</t>
  </si>
  <si>
    <t>OF:</t>
  </si>
  <si>
    <t>Adjustments</t>
  </si>
  <si>
    <t>Date Notified</t>
  </si>
  <si>
    <t>Commission Approval Required?</t>
  </si>
  <si>
    <t>Date Approved</t>
  </si>
  <si>
    <t>Type</t>
  </si>
  <si>
    <t>Action</t>
  </si>
  <si>
    <t>Reason</t>
  </si>
  <si>
    <t xml:space="preserve">Form updated: </t>
  </si>
  <si>
    <t xml:space="preserve">If your anticipated participant total differs significantly from your participant average from the previous biennium, please explain why in the narrative field. </t>
  </si>
  <si>
    <t>A "Request to Transfer to OJD" must be designated and is subject to CJC approval.</t>
  </si>
  <si>
    <t>A "Request to Transfer to OJD" must be designated and is subject to approval.</t>
  </si>
  <si>
    <r>
      <t>Budget Request Totals:</t>
    </r>
    <r>
      <rPr>
        <sz val="12"/>
        <color rgb="FF000000"/>
        <rFont val="Calibri"/>
      </rPr>
      <t xml:space="preserve"> This section will be automatically calculated based on the information provided above.</t>
    </r>
  </si>
  <si>
    <t>Please note that requests for OJD Personnel should be made separately to OJD, and will not be funded through the CJC's Treatment Courts Grant Program.</t>
  </si>
  <si>
    <t>Reductions: Due to the competitive nature of the TCGP, it is unlikely that all budget requests will be filled. In an attempt to better understand how your court would prefer to use funding, please fill out the following chart to show what reductions you would make if you were trying to reduce your total initial request by 10% (scenario A), 15% (scenario B), and 20% (scenario C). Fill out the item category, item description, original amount requested, and the amount it would be reduced in each scenario. When completed, the total of each scenario column should be the same or greater than the corresponding "Reduction Needed" amount in the table below. Questions? Please email Adaline at adaline.l.padlina@cjc.oregon.gov.</t>
  </si>
  <si>
    <r>
      <rPr>
        <b/>
        <sz val="12"/>
        <color rgb="FF000000"/>
        <rFont val="Calibri"/>
      </rPr>
      <t>Personnel:</t>
    </r>
    <r>
      <rPr>
        <sz val="12"/>
        <color rgb="FF000000"/>
        <rFont val="Calibri"/>
      </rPr>
      <t xml:space="preserve">  Salaries, wages and fringe benefit costs for all grant-funded personnel (in whole or in part) employed by the grant recipient.</t>
    </r>
  </si>
  <si>
    <t>New Proposed Budget (After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</si>
</sst>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2" formatCode="_(&quot;$&quot;* #,##0_);_(&quot;$&quot;* \(#,##0\);_(&quot;$&quot;* &quot;-&quot;_);_(@_)"/>
    <numFmt numFmtId="44" formatCode="_(&quot;$&quot;* #,##0.00_);_(&quot;$&quot;* \(#,##0.00\);_(&quot;$&quot;* &quot;-&quot;??_);_(@_)"/>
    <numFmt numFmtId="164" formatCode="0.0"/>
    <numFmt numFmtId="165" formatCode="#,##0.0"/>
    <numFmt numFmtId="166" formatCode="&quot;$&quot;#,##0.00"/>
    <numFmt numFmtId="167" formatCode="_(&quot;$&quot;* #,##0.0000_);_(&quot;$&quot;* \(#,##0.0000\);_(&quot;$&quot;* &quot;-&quot;??_);_(@_)"/>
  </numFmts>
  <fonts count="35" x14ac:knownFonts="1">
    <font>
      <sz val="11"/>
      <color theme="1"/>
      <name val="Calibri"/>
      <family val="2"/>
      <scheme val="minor"/>
    </font>
    <font>
      <sz val="11"/>
      <color theme="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i/>
      <sz val="12"/>
      <color theme="1"/>
      <name val="Calibri"/>
      <family val="2"/>
      <scheme val="minor"/>
    </font>
    <font>
      <b/>
      <i/>
      <sz val="12"/>
      <color theme="1"/>
      <name val="Calibri"/>
      <family val="2"/>
      <scheme val="minor"/>
    </font>
    <font>
      <sz val="10"/>
      <color theme="1"/>
      <name val="Calibri"/>
      <family val="2"/>
      <scheme val="minor"/>
    </font>
    <font>
      <b/>
      <sz val="12"/>
      <color rgb="FF000000"/>
      <name val="Calibri"/>
      <family val="2"/>
    </font>
    <font>
      <sz val="12"/>
      <color rgb="FF000000"/>
      <name val="Calibri"/>
      <family val="2"/>
    </font>
    <font>
      <b/>
      <sz val="12"/>
      <color rgb="FFC00000"/>
      <name val="Calibri"/>
      <family val="2"/>
      <scheme val="minor"/>
    </font>
    <font>
      <u/>
      <sz val="12"/>
      <color rgb="FF000000"/>
      <name val="Calibri"/>
    </font>
    <font>
      <sz val="12"/>
      <color rgb="FF000000"/>
      <name val="Calibri"/>
    </font>
    <font>
      <sz val="12"/>
      <color theme="2"/>
      <name val="Calibri"/>
      <family val="2"/>
      <scheme val="minor"/>
    </font>
    <font>
      <b/>
      <sz val="11"/>
      <color theme="1"/>
      <name val="Calibri"/>
      <family val="2"/>
      <scheme val="minor"/>
    </font>
    <font>
      <b/>
      <sz val="14"/>
      <color theme="0"/>
      <name val="Calibri"/>
      <family val="2"/>
      <scheme val="minor"/>
    </font>
    <font>
      <sz val="11"/>
      <color rgb="FF000000"/>
      <name val="Calibri"/>
      <family val="2"/>
    </font>
    <font>
      <b/>
      <sz val="11"/>
      <color rgb="FFC00000"/>
      <name val="Calibri"/>
      <family val="2"/>
      <scheme val="minor"/>
    </font>
    <font>
      <b/>
      <u/>
      <sz val="11"/>
      <color rgb="FFC00000"/>
      <name val="Calibri"/>
      <family val="2"/>
      <scheme val="minor"/>
    </font>
    <font>
      <b/>
      <sz val="11"/>
      <color rgb="FF000000"/>
      <name val="Calibri"/>
      <family val="2"/>
    </font>
    <font>
      <sz val="12"/>
      <color rgb="FF000000"/>
      <name val="Calibri"/>
      <family val="2"/>
      <charset val="1"/>
    </font>
    <font>
      <b/>
      <sz val="12"/>
      <color rgb="FF000000"/>
      <name val="Calibri"/>
    </font>
    <font>
      <sz val="12"/>
      <color rgb="FF000000"/>
      <name val="Calibri"/>
      <scheme val="minor"/>
    </font>
    <font>
      <u/>
      <sz val="12"/>
      <color rgb="FF000000"/>
      <name val="Calibri"/>
      <scheme val="minor"/>
    </font>
    <font>
      <b/>
      <sz val="12"/>
      <color rgb="FF000000"/>
      <name val="Calibri"/>
      <scheme val="minor"/>
    </font>
    <font>
      <b/>
      <u/>
      <sz val="12"/>
      <color rgb="FF000000"/>
      <name val="Calibri"/>
      <scheme val="minor"/>
    </font>
    <font>
      <u/>
      <sz val="12"/>
      <color rgb="FF000000"/>
      <name val="Calibri"/>
      <family val="2"/>
    </font>
    <font>
      <b/>
      <sz val="12"/>
      <name val="Calibri"/>
      <family val="2"/>
      <scheme val="minor"/>
    </font>
    <font>
      <sz val="9"/>
      <color indexed="81"/>
      <name val="Tahoma"/>
      <charset val="1"/>
    </font>
    <font>
      <b/>
      <sz val="9"/>
      <color indexed="81"/>
      <name val="Tahoma"/>
      <charset val="1"/>
    </font>
    <font>
      <i/>
      <sz val="12"/>
      <color rgb="FF000000"/>
      <name val="Calibri"/>
      <family val="2"/>
    </font>
    <font>
      <sz val="12"/>
      <name val="Calibri"/>
      <family val="2"/>
      <scheme val="minor"/>
    </font>
    <font>
      <sz val="9"/>
      <color indexed="81"/>
      <name val="Tahoma"/>
      <family val="2"/>
    </font>
    <font>
      <b/>
      <sz val="9"/>
      <color indexed="81"/>
      <name val="Tahoma"/>
      <family val="2"/>
    </font>
  </fonts>
  <fills count="12">
    <fill>
      <patternFill patternType="none"/>
    </fill>
    <fill>
      <patternFill patternType="gray125"/>
    </fill>
    <fill>
      <patternFill patternType="solid">
        <fgColor theme="7"/>
        <bgColor indexed="64"/>
      </patternFill>
    </fill>
    <fill>
      <patternFill patternType="solid">
        <fgColor rgb="FF00206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2"/>
        <bgColor indexed="64"/>
      </patternFill>
    </fill>
    <fill>
      <patternFill patternType="solid">
        <fgColor rgb="FFFFFFFF"/>
        <bgColor indexed="64"/>
      </patternFill>
    </fill>
    <fill>
      <patternFill patternType="solid">
        <fgColor theme="0"/>
        <bgColor indexed="64"/>
      </patternFill>
    </fill>
    <fill>
      <patternFill patternType="solid">
        <fgColor rgb="FFFFF2CC"/>
        <bgColor rgb="FF000000"/>
      </patternFill>
    </fill>
    <fill>
      <patternFill patternType="solid">
        <fgColor theme="2" tint="-9.9978637043366805E-2"/>
        <bgColor indexed="64"/>
      </patternFill>
    </fill>
    <fill>
      <patternFill patternType="solid">
        <fgColor theme="7" tint="0.79998168889431442"/>
        <bgColor rgb="FF000000"/>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62">
    <xf numFmtId="0" fontId="0" fillId="0" borderId="0" xfId="0"/>
    <xf numFmtId="0" fontId="3" fillId="0" borderId="12" xfId="0" applyFont="1" applyBorder="1" applyAlignment="1" applyProtection="1">
      <alignment horizontal="left" wrapText="1"/>
      <protection locked="0"/>
    </xf>
    <xf numFmtId="0" fontId="3" fillId="0" borderId="12" xfId="0" applyFont="1" applyBorder="1" applyAlignment="1" applyProtection="1">
      <alignment wrapText="1"/>
      <protection locked="0"/>
    </xf>
    <xf numFmtId="1" fontId="3" fillId="0" borderId="12" xfId="0" applyNumberFormat="1" applyFont="1" applyBorder="1" applyAlignment="1" applyProtection="1">
      <alignment horizontal="right" wrapText="1"/>
      <protection locked="0"/>
    </xf>
    <xf numFmtId="165" fontId="3" fillId="0" borderId="12" xfId="0" applyNumberFormat="1" applyFont="1" applyBorder="1" applyAlignment="1" applyProtection="1">
      <alignment horizontal="right" wrapText="1"/>
      <protection locked="0"/>
    </xf>
    <xf numFmtId="0" fontId="3" fillId="0" borderId="12" xfId="0" applyFont="1" applyBorder="1" applyAlignment="1" applyProtection="1">
      <alignment horizontal="right" wrapText="1"/>
      <protection locked="0"/>
    </xf>
    <xf numFmtId="0" fontId="3" fillId="0" borderId="0" xfId="0" applyFont="1" applyAlignment="1" applyProtection="1">
      <alignment wrapText="1"/>
      <protection locked="0"/>
    </xf>
    <xf numFmtId="0" fontId="3" fillId="0" borderId="14" xfId="0" applyFont="1" applyBorder="1" applyAlignment="1" applyProtection="1">
      <alignment wrapText="1"/>
      <protection locked="0"/>
    </xf>
    <xf numFmtId="0" fontId="3" fillId="0" borderId="14" xfId="0" applyFont="1" applyBorder="1" applyAlignment="1" applyProtection="1">
      <alignment horizontal="left" wrapText="1"/>
      <protection locked="0"/>
    </xf>
    <xf numFmtId="0" fontId="0" fillId="0" borderId="0" xfId="0" applyAlignment="1">
      <alignment wrapText="1"/>
    </xf>
    <xf numFmtId="0" fontId="15" fillId="5" borderId="12" xfId="0" applyFont="1" applyFill="1" applyBorder="1"/>
    <xf numFmtId="0" fontId="0" fillId="6" borderId="5" xfId="0" applyFill="1" applyBorder="1" applyAlignment="1">
      <alignment horizontal="left"/>
    </xf>
    <xf numFmtId="0" fontId="15" fillId="6" borderId="6" xfId="0" applyFont="1" applyFill="1" applyBorder="1"/>
    <xf numFmtId="0" fontId="15" fillId="6" borderId="7" xfId="0" applyFont="1" applyFill="1" applyBorder="1"/>
    <xf numFmtId="0" fontId="15" fillId="0" borderId="0" xfId="0" applyFont="1"/>
    <xf numFmtId="0" fontId="15" fillId="5" borderId="0" xfId="0" applyFont="1" applyFill="1"/>
    <xf numFmtId="0" fontId="15" fillId="5" borderId="12" xfId="0" applyFont="1" applyFill="1" applyBorder="1" applyAlignment="1">
      <alignment horizontal="left"/>
    </xf>
    <xf numFmtId="0" fontId="0" fillId="6" borderId="8" xfId="0" applyFill="1" applyBorder="1" applyAlignment="1">
      <alignment horizontal="left"/>
    </xf>
    <xf numFmtId="0" fontId="0" fillId="6" borderId="0" xfId="0" applyFill="1" applyAlignment="1">
      <alignment wrapText="1"/>
    </xf>
    <xf numFmtId="0" fontId="0" fillId="6" borderId="9" xfId="0" applyFill="1" applyBorder="1" applyAlignment="1">
      <alignment wrapText="1"/>
    </xf>
    <xf numFmtId="0" fontId="0" fillId="6" borderId="10" xfId="0" applyFill="1" applyBorder="1" applyAlignment="1">
      <alignment horizontal="left"/>
    </xf>
    <xf numFmtId="0" fontId="0" fillId="6" borderId="1" xfId="0" applyFill="1" applyBorder="1" applyAlignment="1">
      <alignment wrapText="1"/>
    </xf>
    <xf numFmtId="0" fontId="0" fillId="6" borderId="11" xfId="0" applyFill="1" applyBorder="1" applyAlignment="1">
      <alignment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0" fillId="3" borderId="3" xfId="0" applyFill="1" applyBorder="1" applyAlignment="1">
      <alignment wrapText="1"/>
    </xf>
    <xf numFmtId="0" fontId="18" fillId="3" borderId="3" xfId="0" applyFont="1" applyFill="1" applyBorder="1" applyAlignment="1">
      <alignment vertical="center" wrapText="1"/>
    </xf>
    <xf numFmtId="0" fontId="0" fillId="3" borderId="4" xfId="0" applyFill="1" applyBorder="1" applyAlignment="1">
      <alignment wrapText="1"/>
    </xf>
    <xf numFmtId="166" fontId="0" fillId="4" borderId="12" xfId="0" applyNumberFormat="1" applyFill="1" applyBorder="1" applyAlignment="1">
      <alignment horizontal="center" wrapText="1"/>
    </xf>
    <xf numFmtId="0" fontId="0" fillId="4" borderId="12" xfId="0" applyFill="1" applyBorder="1" applyAlignment="1" applyProtection="1">
      <alignment horizontal="left" wrapText="1"/>
      <protection locked="0"/>
    </xf>
    <xf numFmtId="0" fontId="0" fillId="4" borderId="12" xfId="0" applyFill="1" applyBorder="1" applyAlignment="1">
      <alignment horizontal="left" wrapText="1"/>
    </xf>
    <xf numFmtId="0" fontId="15" fillId="2" borderId="12" xfId="0" applyFont="1" applyFill="1" applyBorder="1" applyAlignment="1">
      <alignment horizontal="center" wrapText="1"/>
    </xf>
    <xf numFmtId="8" fontId="10" fillId="0" borderId="12" xfId="0" applyNumberFormat="1" applyFont="1" applyBorder="1" applyAlignment="1">
      <alignment wrapText="1"/>
    </xf>
    <xf numFmtId="42" fontId="0" fillId="0" borderId="12" xfId="0" applyNumberFormat="1" applyBorder="1" applyAlignment="1">
      <alignment horizontal="left" wrapText="1"/>
    </xf>
    <xf numFmtId="0" fontId="0" fillId="0" borderId="12" xfId="0" applyBorder="1" applyAlignment="1">
      <alignment horizontal="left" wrapText="1"/>
    </xf>
    <xf numFmtId="0" fontId="0" fillId="0" borderId="12" xfId="0" applyBorder="1" applyAlignment="1">
      <alignment wrapText="1"/>
    </xf>
    <xf numFmtId="4" fontId="10" fillId="0" borderId="12" xfId="0" applyNumberFormat="1" applyFont="1" applyBorder="1" applyAlignment="1">
      <alignment wrapText="1"/>
    </xf>
    <xf numFmtId="0" fontId="0" fillId="6" borderId="14" xfId="0" applyFill="1" applyBorder="1" applyAlignment="1">
      <alignment wrapText="1"/>
    </xf>
    <xf numFmtId="0" fontId="20" fillId="2" borderId="14" xfId="0" applyFont="1" applyFill="1" applyBorder="1" applyAlignment="1" applyProtection="1">
      <alignment horizontal="left" wrapText="1"/>
      <protection locked="0"/>
    </xf>
    <xf numFmtId="42" fontId="15" fillId="2" borderId="14" xfId="0" applyNumberFormat="1" applyFont="1" applyFill="1" applyBorder="1" applyAlignment="1">
      <alignment horizontal="left" wrapText="1"/>
    </xf>
    <xf numFmtId="0" fontId="0" fillId="6" borderId="13" xfId="0" applyFill="1" applyBorder="1" applyAlignment="1">
      <alignment wrapText="1"/>
    </xf>
    <xf numFmtId="0" fontId="0" fillId="3" borderId="2" xfId="0" applyFill="1" applyBorder="1"/>
    <xf numFmtId="0" fontId="0" fillId="3" borderId="3" xfId="0" applyFill="1" applyBorder="1"/>
    <xf numFmtId="0" fontId="0" fillId="3" borderId="4" xfId="0" applyFill="1" applyBorder="1"/>
    <xf numFmtId="0" fontId="20" fillId="2" borderId="2" xfId="0" applyFont="1" applyFill="1" applyBorder="1" applyAlignment="1">
      <alignment horizontal="left"/>
    </xf>
    <xf numFmtId="0" fontId="17" fillId="2" borderId="3" xfId="0" applyFont="1" applyFill="1" applyBorder="1" applyAlignment="1">
      <alignment horizontal="left"/>
    </xf>
    <xf numFmtId="0" fontId="17" fillId="2" borderId="3" xfId="0" applyFont="1" applyFill="1" applyBorder="1"/>
    <xf numFmtId="0" fontId="17" fillId="2" borderId="4" xfId="0" applyFont="1" applyFill="1" applyBorder="1"/>
    <xf numFmtId="0" fontId="15" fillId="4" borderId="12" xfId="0" applyFont="1" applyFill="1" applyBorder="1" applyAlignment="1">
      <alignment wrapText="1"/>
    </xf>
    <xf numFmtId="14" fontId="0" fillId="0" borderId="12" xfId="0" applyNumberFormat="1" applyBorder="1" applyAlignment="1">
      <alignment horizontal="left" wrapText="1"/>
    </xf>
    <xf numFmtId="0" fontId="0" fillId="0" borderId="12" xfId="0" applyBorder="1" applyAlignment="1" applyProtection="1">
      <alignment horizontal="left" wrapText="1"/>
      <protection locked="0"/>
    </xf>
    <xf numFmtId="166" fontId="0" fillId="0" borderId="12" xfId="0" applyNumberFormat="1" applyBorder="1" applyAlignment="1">
      <alignment wrapText="1"/>
    </xf>
    <xf numFmtId="166" fontId="15" fillId="0" borderId="12" xfId="0" applyNumberFormat="1" applyFont="1" applyBorder="1" applyAlignment="1">
      <alignment horizontal="left" wrapText="1"/>
    </xf>
    <xf numFmtId="0" fontId="15" fillId="0" borderId="12" xfId="0" applyFont="1" applyBorder="1" applyAlignment="1" applyProtection="1">
      <alignment horizontal="left" wrapText="1"/>
      <protection locked="0"/>
    </xf>
    <xf numFmtId="0" fontId="0" fillId="3" borderId="2" xfId="0" applyFill="1" applyBorder="1" applyAlignment="1">
      <alignment wrapText="1"/>
    </xf>
    <xf numFmtId="0" fontId="8" fillId="0" borderId="0" xfId="0" applyFont="1" applyAlignment="1">
      <alignment wrapText="1"/>
    </xf>
    <xf numFmtId="44" fontId="0" fillId="0" borderId="12" xfId="2" applyFont="1" applyBorder="1" applyProtection="1">
      <protection locked="0"/>
    </xf>
    <xf numFmtId="0" fontId="3" fillId="0" borderId="13" xfId="0" applyFont="1" applyBorder="1" applyAlignment="1" applyProtection="1">
      <alignment horizontal="left" wrapText="1"/>
      <protection locked="0"/>
    </xf>
    <xf numFmtId="0" fontId="3" fillId="0" borderId="13" xfId="0" applyFont="1" applyBorder="1" applyAlignment="1" applyProtection="1">
      <alignment wrapText="1"/>
      <protection locked="0"/>
    </xf>
    <xf numFmtId="165" fontId="3" fillId="0" borderId="13" xfId="0" applyNumberFormat="1" applyFont="1" applyBorder="1" applyAlignment="1" applyProtection="1">
      <alignment horizontal="right" wrapText="1"/>
      <protection locked="0"/>
    </xf>
    <xf numFmtId="164" fontId="3" fillId="0" borderId="12" xfId="0" applyNumberFormat="1" applyFont="1" applyBorder="1" applyAlignment="1" applyProtection="1">
      <alignment wrapText="1"/>
      <protection locked="0"/>
    </xf>
    <xf numFmtId="0" fontId="3" fillId="0" borderId="4"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3" xfId="0" applyFont="1" applyBorder="1" applyAlignment="1" applyProtection="1">
      <alignment wrapText="1"/>
      <protection locked="0"/>
    </xf>
    <xf numFmtId="0" fontId="3" fillId="0" borderId="11" xfId="0" applyFont="1" applyBorder="1" applyAlignment="1" applyProtection="1">
      <alignment wrapText="1"/>
      <protection locked="0"/>
    </xf>
    <xf numFmtId="0" fontId="3" fillId="0" borderId="2" xfId="0" applyFont="1" applyBorder="1" applyAlignment="1" applyProtection="1">
      <alignment horizontal="left" wrapText="1"/>
      <protection locked="0"/>
    </xf>
    <xf numFmtId="0" fontId="3" fillId="0" borderId="5" xfId="0" applyFont="1" applyBorder="1" applyAlignment="1" applyProtection="1">
      <alignment horizontal="left" wrapText="1"/>
      <protection locked="0"/>
    </xf>
    <xf numFmtId="44" fontId="3" fillId="8" borderId="12" xfId="0" applyNumberFormat="1" applyFont="1" applyFill="1" applyBorder="1" applyAlignment="1" applyProtection="1">
      <alignment horizontal="right" wrapText="1"/>
      <protection locked="0"/>
    </xf>
    <xf numFmtId="165" fontId="3" fillId="8" borderId="12" xfId="0" applyNumberFormat="1" applyFont="1" applyFill="1" applyBorder="1" applyAlignment="1" applyProtection="1">
      <alignment horizontal="right" wrapText="1"/>
      <protection locked="0"/>
    </xf>
    <xf numFmtId="44" fontId="3" fillId="0" borderId="4" xfId="0" applyNumberFormat="1" applyFont="1" applyBorder="1" applyAlignment="1" applyProtection="1">
      <alignment horizontal="right" wrapText="1"/>
      <protection locked="0"/>
    </xf>
    <xf numFmtId="3" fontId="3" fillId="0" borderId="12" xfId="0" applyNumberFormat="1" applyFont="1" applyBorder="1" applyAlignment="1" applyProtection="1">
      <alignment horizontal="right" wrapText="1"/>
      <protection locked="0"/>
    </xf>
    <xf numFmtId="44" fontId="3" fillId="0" borderId="12" xfId="0" applyNumberFormat="1" applyFont="1" applyBorder="1" applyAlignment="1" applyProtection="1">
      <alignment wrapText="1"/>
      <protection locked="0"/>
    </xf>
    <xf numFmtId="44" fontId="3" fillId="0" borderId="12" xfId="0" applyNumberFormat="1" applyFont="1" applyBorder="1" applyAlignment="1" applyProtection="1">
      <alignment horizontal="right" wrapText="1"/>
      <protection locked="0"/>
    </xf>
    <xf numFmtId="44" fontId="3" fillId="0" borderId="13" xfId="0" applyNumberFormat="1" applyFont="1" applyBorder="1" applyAlignment="1" applyProtection="1">
      <alignment wrapText="1"/>
      <protection locked="0"/>
    </xf>
    <xf numFmtId="0" fontId="3" fillId="8" borderId="12" xfId="0" applyFont="1" applyFill="1" applyBorder="1" applyAlignment="1" applyProtection="1">
      <alignment horizontal="left" wrapText="1"/>
      <protection locked="0"/>
    </xf>
    <xf numFmtId="166" fontId="0" fillId="0" borderId="12" xfId="0" applyNumberFormat="1" applyBorder="1" applyAlignment="1">
      <alignment horizontal="left" wrapText="1"/>
    </xf>
    <xf numFmtId="0" fontId="20" fillId="2" borderId="12" xfId="0" applyFont="1" applyFill="1" applyBorder="1" applyAlignment="1">
      <alignment horizontal="center"/>
    </xf>
    <xf numFmtId="165" fontId="3" fillId="8" borderId="14" xfId="0" applyNumberFormat="1" applyFont="1" applyFill="1" applyBorder="1" applyAlignment="1" applyProtection="1">
      <alignment horizontal="right" wrapText="1"/>
      <protection locked="0"/>
    </xf>
    <xf numFmtId="44" fontId="4" fillId="0" borderId="2" xfId="2" applyFont="1" applyBorder="1" applyAlignment="1" applyProtection="1">
      <alignment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166" fontId="0" fillId="0" borderId="12" xfId="0" applyNumberFormat="1" applyBorder="1" applyAlignment="1">
      <alignment horizontal="left" wrapText="1"/>
    </xf>
    <xf numFmtId="0" fontId="18" fillId="4" borderId="2" xfId="0" applyFont="1" applyFill="1" applyBorder="1" applyAlignment="1">
      <alignment horizontal="center"/>
    </xf>
    <xf numFmtId="0" fontId="18" fillId="4" borderId="3" xfId="0" applyFont="1" applyFill="1" applyBorder="1" applyAlignment="1">
      <alignment horizontal="center"/>
    </xf>
    <xf numFmtId="0" fontId="18" fillId="4" borderId="4" xfId="0" applyFont="1" applyFill="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xf>
    <xf numFmtId="0" fontId="16" fillId="3" borderId="4" xfId="0" applyFont="1" applyFill="1" applyBorder="1" applyAlignment="1">
      <alignment horizontal="center"/>
    </xf>
    <xf numFmtId="0" fontId="0" fillId="0" borderId="12"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7" fillId="7" borderId="0" xfId="0" applyFont="1" applyFill="1" applyAlignment="1">
      <alignment horizontal="left"/>
    </xf>
    <xf numFmtId="0" fontId="0" fillId="7" borderId="3" xfId="0" applyFill="1" applyBorder="1" applyAlignment="1">
      <alignment horizontal="left"/>
    </xf>
    <xf numFmtId="0" fontId="0" fillId="7" borderId="4" xfId="0" applyFill="1" applyBorder="1" applyAlignment="1">
      <alignment horizontal="left"/>
    </xf>
    <xf numFmtId="0" fontId="20" fillId="2" borderId="12" xfId="0" applyFont="1" applyFill="1" applyBorder="1" applyAlignment="1">
      <alignment horizontal="center"/>
    </xf>
    <xf numFmtId="0" fontId="17" fillId="0" borderId="12" xfId="0" applyFont="1" applyBorder="1" applyAlignment="1">
      <alignment horizontal="center"/>
    </xf>
    <xf numFmtId="0" fontId="15" fillId="4" borderId="12" xfId="0" applyFont="1" applyFill="1" applyBorder="1" applyAlignment="1">
      <alignment horizontal="left" wrapText="1"/>
    </xf>
    <xf numFmtId="0" fontId="2" fillId="3" borderId="2" xfId="0" applyFont="1" applyFill="1" applyBorder="1" applyAlignment="1" applyProtection="1">
      <alignment horizontal="center" wrapText="1"/>
    </xf>
    <xf numFmtId="0" fontId="2" fillId="3" borderId="3" xfId="0" applyFont="1" applyFill="1" applyBorder="1" applyAlignment="1" applyProtection="1">
      <alignment horizontal="center" wrapText="1"/>
    </xf>
    <xf numFmtId="0" fontId="2" fillId="3" borderId="6" xfId="0" applyFont="1" applyFill="1" applyBorder="1" applyAlignment="1" applyProtection="1">
      <alignment horizontal="center" wrapText="1"/>
    </xf>
    <xf numFmtId="0" fontId="2" fillId="3" borderId="6" xfId="0" applyFont="1" applyFill="1" applyBorder="1" applyAlignment="1" applyProtection="1">
      <alignment horizontal="center" wrapText="1"/>
    </xf>
    <xf numFmtId="0" fontId="2" fillId="3" borderId="6" xfId="0" applyFont="1" applyFill="1" applyBorder="1" applyAlignment="1" applyProtection="1">
      <alignment wrapText="1"/>
    </xf>
    <xf numFmtId="0" fontId="3" fillId="3" borderId="0" xfId="0" applyFont="1" applyFill="1" applyAlignment="1" applyProtection="1">
      <alignment wrapText="1"/>
    </xf>
    <xf numFmtId="0" fontId="3" fillId="3" borderId="9" xfId="0" applyFont="1" applyFill="1" applyBorder="1" applyAlignment="1" applyProtection="1">
      <alignment wrapText="1"/>
    </xf>
    <xf numFmtId="0" fontId="3" fillId="0" borderId="0" xfId="0" applyFont="1" applyAlignment="1" applyProtection="1">
      <alignment wrapText="1"/>
    </xf>
    <xf numFmtId="0" fontId="4" fillId="5" borderId="12" xfId="0" applyFont="1" applyFill="1" applyBorder="1" applyAlignment="1" applyProtection="1">
      <alignment horizontal="left" wrapText="1"/>
    </xf>
    <xf numFmtId="0" fontId="3" fillId="8" borderId="2" xfId="0" applyFont="1" applyFill="1" applyBorder="1" applyAlignment="1" applyProtection="1">
      <alignment horizontal="left" vertical="center"/>
    </xf>
    <xf numFmtId="0" fontId="3" fillId="8" borderId="3" xfId="0" applyFont="1" applyFill="1" applyBorder="1" applyAlignment="1" applyProtection="1">
      <alignment horizontal="left" vertical="center"/>
    </xf>
    <xf numFmtId="0" fontId="2" fillId="3" borderId="8" xfId="0" applyFont="1" applyFill="1" applyBorder="1" applyAlignment="1" applyProtection="1">
      <alignment wrapText="1"/>
    </xf>
    <xf numFmtId="0" fontId="2" fillId="3" borderId="0" xfId="0" applyFont="1" applyFill="1" applyAlignment="1" applyProtection="1">
      <alignment wrapText="1"/>
    </xf>
    <xf numFmtId="0" fontId="2" fillId="3" borderId="9" xfId="0" applyFont="1" applyFill="1" applyBorder="1" applyAlignment="1" applyProtection="1">
      <alignment wrapText="1"/>
    </xf>
    <xf numFmtId="0" fontId="2" fillId="0" borderId="0" xfId="0" applyFont="1" applyAlignment="1" applyProtection="1">
      <alignment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3" fillId="5" borderId="3" xfId="0" applyFont="1" applyFill="1" applyBorder="1" applyAlignment="1" applyProtection="1">
      <alignment horizontal="left" wrapText="1"/>
    </xf>
    <xf numFmtId="0" fontId="10" fillId="5" borderId="3" xfId="0" applyFont="1" applyFill="1" applyBorder="1" applyAlignment="1" applyProtection="1">
      <alignment horizontal="left" wrapText="1"/>
    </xf>
    <xf numFmtId="0" fontId="10" fillId="5" borderId="3" xfId="0" applyFont="1" applyFill="1" applyBorder="1" applyAlignment="1" applyProtection="1">
      <alignment wrapText="1"/>
    </xf>
    <xf numFmtId="0" fontId="3" fillId="5" borderId="3" xfId="0" applyFont="1" applyFill="1" applyBorder="1" applyAlignment="1" applyProtection="1">
      <alignment wrapText="1"/>
    </xf>
    <xf numFmtId="0" fontId="3" fillId="5" borderId="4" xfId="0" applyFont="1" applyFill="1" applyBorder="1" applyAlignment="1" applyProtection="1">
      <alignment wrapText="1"/>
    </xf>
    <xf numFmtId="0" fontId="9" fillId="4" borderId="0" xfId="0" applyFont="1" applyFill="1" applyProtection="1"/>
    <xf numFmtId="0" fontId="10" fillId="4" borderId="0" xfId="0" applyFont="1" applyFill="1" applyAlignment="1" applyProtection="1">
      <alignment horizontal="left" wrapText="1"/>
    </xf>
    <xf numFmtId="0" fontId="10" fillId="4" borderId="0" xfId="0" applyFont="1" applyFill="1" applyAlignment="1" applyProtection="1">
      <alignment wrapText="1"/>
    </xf>
    <xf numFmtId="0" fontId="3" fillId="4" borderId="6" xfId="0" applyFont="1" applyFill="1" applyBorder="1" applyAlignment="1" applyProtection="1">
      <alignment wrapText="1"/>
    </xf>
    <xf numFmtId="0" fontId="3" fillId="4" borderId="7" xfId="0" applyFont="1" applyFill="1" applyBorder="1" applyAlignment="1" applyProtection="1">
      <alignment wrapText="1"/>
    </xf>
    <xf numFmtId="0" fontId="3" fillId="4" borderId="8" xfId="0" applyFont="1" applyFill="1" applyBorder="1" applyProtection="1"/>
    <xf numFmtId="0" fontId="3" fillId="4" borderId="0" xfId="0" applyFont="1" applyFill="1" applyProtection="1"/>
    <xf numFmtId="0" fontId="3" fillId="4" borderId="0" xfId="0" applyFont="1" applyFill="1" applyAlignment="1" applyProtection="1">
      <alignment wrapText="1"/>
    </xf>
    <xf numFmtId="0" fontId="3" fillId="4" borderId="9" xfId="0" applyFont="1" applyFill="1" applyBorder="1" applyAlignment="1" applyProtection="1">
      <alignment wrapText="1"/>
    </xf>
    <xf numFmtId="0" fontId="23" fillId="4" borderId="0" xfId="0" applyFont="1" applyFill="1" applyAlignment="1" applyProtection="1">
      <alignment horizontal="left"/>
    </xf>
    <xf numFmtId="0" fontId="3" fillId="4" borderId="0" xfId="0" applyFont="1" applyFill="1" applyAlignment="1" applyProtection="1">
      <alignment horizontal="left"/>
    </xf>
    <xf numFmtId="0" fontId="23" fillId="4" borderId="0" xfId="0" applyFont="1" applyFill="1" applyAlignment="1" applyProtection="1">
      <alignment vertical="center"/>
    </xf>
    <xf numFmtId="0" fontId="3" fillId="4" borderId="10" xfId="0" applyFont="1" applyFill="1" applyBorder="1" applyProtection="1"/>
    <xf numFmtId="0" fontId="3" fillId="4" borderId="1" xfId="0" applyFont="1" applyFill="1" applyBorder="1" applyProtection="1"/>
    <xf numFmtId="0" fontId="3" fillId="4" borderId="1" xfId="0" applyFont="1" applyFill="1" applyBorder="1" applyAlignment="1" applyProtection="1">
      <alignment wrapText="1"/>
    </xf>
    <xf numFmtId="0" fontId="3" fillId="4" borderId="11" xfId="0" applyFont="1" applyFill="1" applyBorder="1" applyAlignment="1" applyProtection="1">
      <alignment wrapText="1"/>
    </xf>
    <xf numFmtId="0" fontId="3" fillId="0" borderId="12" xfId="0" applyFont="1" applyBorder="1" applyAlignment="1" applyProtection="1">
      <alignment horizontal="left" wrapText="1"/>
    </xf>
    <xf numFmtId="0" fontId="32" fillId="10" borderId="14" xfId="0" applyFont="1" applyFill="1" applyBorder="1" applyAlignment="1" applyProtection="1">
      <alignment wrapText="1"/>
    </xf>
    <xf numFmtId="0" fontId="3" fillId="0" borderId="12" xfId="0" applyFont="1" applyBorder="1" applyAlignment="1" applyProtection="1">
      <alignment wrapText="1"/>
    </xf>
    <xf numFmtId="0" fontId="3" fillId="0" borderId="13" xfId="0" applyFont="1" applyBorder="1" applyAlignment="1" applyProtection="1">
      <alignment wrapText="1"/>
    </xf>
    <xf numFmtId="0" fontId="4" fillId="0" borderId="10" xfId="0" applyFont="1" applyBorder="1" applyAlignment="1" applyProtection="1">
      <alignment wrapText="1"/>
    </xf>
    <xf numFmtId="0" fontId="4" fillId="6" borderId="14" xfId="0" applyFont="1" applyFill="1" applyBorder="1" applyAlignment="1" applyProtection="1">
      <alignment wrapText="1"/>
    </xf>
    <xf numFmtId="0" fontId="10" fillId="8" borderId="11" xfId="0" applyFont="1" applyFill="1" applyBorder="1" applyAlignment="1" applyProtection="1">
      <alignment wrapText="1"/>
    </xf>
    <xf numFmtId="0" fontId="3" fillId="6" borderId="5" xfId="0" applyFont="1" applyFill="1" applyBorder="1" applyProtection="1"/>
    <xf numFmtId="0" fontId="3" fillId="6" borderId="7" xfId="0" applyFont="1" applyFill="1" applyBorder="1" applyProtection="1"/>
    <xf numFmtId="0" fontId="3" fillId="0" borderId="0" xfId="0" applyFont="1" applyProtection="1"/>
    <xf numFmtId="0" fontId="32" fillId="10" borderId="0" xfId="0" applyFont="1" applyFill="1" applyAlignment="1" applyProtection="1">
      <alignment horizontal="left" wrapText="1"/>
    </xf>
    <xf numFmtId="0" fontId="3" fillId="0" borderId="12" xfId="0" applyFont="1" applyBorder="1" applyAlignment="1" applyProtection="1">
      <alignment horizontal="right" wrapText="1"/>
    </xf>
    <xf numFmtId="44" fontId="4" fillId="8" borderId="2" xfId="0" applyNumberFormat="1" applyFont="1" applyFill="1" applyBorder="1" applyAlignment="1" applyProtection="1">
      <alignment horizontal="right" wrapText="1"/>
    </xf>
    <xf numFmtId="4" fontId="4" fillId="6" borderId="25" xfId="0" applyNumberFormat="1" applyFont="1" applyFill="1" applyBorder="1" applyAlignment="1" applyProtection="1">
      <alignment horizontal="right" wrapText="1"/>
    </xf>
    <xf numFmtId="0" fontId="3" fillId="6" borderId="8" xfId="0" applyFont="1" applyFill="1" applyBorder="1" applyAlignment="1" applyProtection="1">
      <alignment wrapText="1"/>
    </xf>
    <xf numFmtId="0" fontId="3" fillId="6" borderId="9" xfId="0" applyFont="1" applyFill="1" applyBorder="1" applyAlignment="1" applyProtection="1">
      <alignment wrapText="1"/>
    </xf>
    <xf numFmtId="0" fontId="32" fillId="10" borderId="13" xfId="0" applyFont="1" applyFill="1" applyBorder="1" applyAlignment="1" applyProtection="1">
      <alignment horizontal="left" wrapText="1"/>
    </xf>
    <xf numFmtId="0" fontId="3" fillId="0" borderId="14" xfId="0" applyFont="1" applyBorder="1" applyAlignment="1" applyProtection="1">
      <alignment wrapText="1"/>
    </xf>
    <xf numFmtId="4" fontId="4" fillId="6" borderId="13" xfId="0" applyNumberFormat="1" applyFont="1" applyFill="1" applyBorder="1" applyAlignment="1" applyProtection="1">
      <alignment horizontal="right" wrapText="1"/>
    </xf>
    <xf numFmtId="0" fontId="3" fillId="6" borderId="10" xfId="0" applyFont="1" applyFill="1" applyBorder="1" applyAlignment="1" applyProtection="1">
      <alignment wrapText="1"/>
    </xf>
    <xf numFmtId="0" fontId="3" fillId="6" borderId="11" xfId="0" applyFont="1" applyFill="1" applyBorder="1" applyAlignment="1" applyProtection="1">
      <alignment wrapText="1"/>
    </xf>
    <xf numFmtId="0" fontId="4" fillId="2" borderId="2" xfId="0" applyFont="1" applyFill="1" applyBorder="1" applyAlignment="1" applyProtection="1">
      <alignment wrapText="1"/>
    </xf>
    <xf numFmtId="0" fontId="4" fillId="2" borderId="3" xfId="0" applyFont="1" applyFill="1" applyBorder="1" applyAlignment="1" applyProtection="1">
      <alignment wrapText="1"/>
    </xf>
    <xf numFmtId="0" fontId="4" fillId="2" borderId="1" xfId="0" applyFont="1" applyFill="1" applyBorder="1" applyAlignment="1" applyProtection="1">
      <alignment wrapText="1"/>
    </xf>
    <xf numFmtId="0" fontId="4" fillId="2" borderId="15" xfId="0" applyFont="1" applyFill="1" applyBorder="1" applyAlignment="1" applyProtection="1">
      <alignment wrapText="1"/>
    </xf>
    <xf numFmtId="44" fontId="4" fillId="2" borderId="16" xfId="2" applyFont="1" applyFill="1" applyBorder="1" applyAlignment="1" applyProtection="1">
      <alignment wrapText="1"/>
    </xf>
    <xf numFmtId="4" fontId="4" fillId="2" borderId="3" xfId="0" applyNumberFormat="1" applyFont="1" applyFill="1" applyBorder="1" applyAlignment="1" applyProtection="1">
      <alignment wrapText="1"/>
    </xf>
    <xf numFmtId="4" fontId="4" fillId="2" borderId="1" xfId="0" applyNumberFormat="1" applyFont="1" applyFill="1" applyBorder="1" applyAlignment="1" applyProtection="1">
      <alignment wrapText="1"/>
    </xf>
    <xf numFmtId="0" fontId="3" fillId="2" borderId="3" xfId="0" applyFont="1" applyFill="1" applyBorder="1" applyAlignment="1" applyProtection="1">
      <alignment wrapText="1"/>
    </xf>
    <xf numFmtId="0" fontId="10" fillId="2" borderId="2" xfId="0" applyFont="1" applyFill="1" applyBorder="1" applyAlignment="1" applyProtection="1">
      <alignment horizontal="left"/>
    </xf>
    <xf numFmtId="0" fontId="10" fillId="2" borderId="3" xfId="0" applyFont="1" applyFill="1" applyBorder="1" applyAlignment="1" applyProtection="1">
      <alignment horizontal="left"/>
    </xf>
    <xf numFmtId="0" fontId="10" fillId="2" borderId="3" xfId="0" applyFont="1" applyFill="1" applyBorder="1" applyProtection="1"/>
    <xf numFmtId="0" fontId="3" fillId="5" borderId="3" xfId="0" applyFont="1" applyFill="1" applyBorder="1" applyProtection="1"/>
    <xf numFmtId="0" fontId="3" fillId="5" borderId="4" xfId="0" applyFont="1" applyFill="1" applyBorder="1" applyProtection="1"/>
    <xf numFmtId="0" fontId="27" fillId="9" borderId="5" xfId="0" applyFont="1" applyFill="1" applyBorder="1" applyProtection="1"/>
    <xf numFmtId="0" fontId="27" fillId="9" borderId="6" xfId="0" applyFont="1" applyFill="1" applyBorder="1" applyProtection="1"/>
    <xf numFmtId="0" fontId="27" fillId="9" borderId="6" xfId="0" applyFont="1" applyFill="1" applyBorder="1" applyProtection="1"/>
    <xf numFmtId="0" fontId="27" fillId="4" borderId="0" xfId="0" applyFont="1" applyFill="1" applyProtection="1"/>
    <xf numFmtId="0" fontId="27" fillId="4" borderId="9" xfId="0" applyFont="1" applyFill="1" applyBorder="1" applyProtection="1"/>
    <xf numFmtId="0" fontId="27" fillId="0" borderId="0" xfId="0" applyFont="1" applyProtection="1"/>
    <xf numFmtId="0" fontId="10" fillId="0" borderId="0" xfId="0" applyFont="1" applyAlignment="1" applyProtection="1">
      <alignment wrapText="1"/>
    </xf>
    <xf numFmtId="0" fontId="10" fillId="4" borderId="8" xfId="0" applyFont="1" applyFill="1" applyBorder="1" applyAlignment="1" applyProtection="1">
      <alignment horizontal="left" vertical="top"/>
    </xf>
    <xf numFmtId="0" fontId="10" fillId="4" borderId="0" xfId="0" applyFont="1" applyFill="1" applyAlignment="1" applyProtection="1">
      <alignment horizontal="left" vertical="top"/>
    </xf>
    <xf numFmtId="0" fontId="10" fillId="4" borderId="0" xfId="0" applyFont="1" applyFill="1" applyProtection="1"/>
    <xf numFmtId="0" fontId="10" fillId="4" borderId="9" xfId="0" applyFont="1" applyFill="1" applyBorder="1" applyProtection="1"/>
    <xf numFmtId="0" fontId="10" fillId="0" borderId="0" xfId="0" applyFont="1" applyProtection="1"/>
    <xf numFmtId="0" fontId="13" fillId="11" borderId="8" xfId="0" applyFont="1" applyFill="1" applyBorder="1" applyProtection="1"/>
    <xf numFmtId="0" fontId="10" fillId="11" borderId="0" xfId="0" applyFont="1" applyFill="1" applyProtection="1"/>
    <xf numFmtId="0" fontId="10" fillId="11" borderId="8" xfId="0" applyFont="1" applyFill="1" applyBorder="1" applyProtection="1"/>
    <xf numFmtId="0" fontId="10" fillId="11" borderId="0" xfId="0" applyFont="1" applyFill="1" applyProtection="1"/>
    <xf numFmtId="0" fontId="13" fillId="11" borderId="8" xfId="0" applyFont="1" applyFill="1" applyBorder="1" applyProtection="1"/>
    <xf numFmtId="0" fontId="10" fillId="11" borderId="0" xfId="0" applyFont="1" applyFill="1" applyAlignment="1" applyProtection="1">
      <alignment wrapText="1"/>
    </xf>
    <xf numFmtId="0" fontId="10" fillId="4" borderId="9" xfId="0" applyFont="1" applyFill="1" applyBorder="1" applyAlignment="1" applyProtection="1">
      <alignment wrapText="1"/>
    </xf>
    <xf numFmtId="0" fontId="10" fillId="11" borderId="8" xfId="0" applyFont="1" applyFill="1" applyBorder="1" applyAlignment="1" applyProtection="1">
      <alignment horizontal="left"/>
    </xf>
    <xf numFmtId="0" fontId="10" fillId="11" borderId="0" xfId="0" applyFont="1" applyFill="1" applyAlignment="1" applyProtection="1">
      <alignment horizontal="left"/>
    </xf>
    <xf numFmtId="0" fontId="10" fillId="9" borderId="8" xfId="0" applyFont="1" applyFill="1" applyBorder="1" applyAlignment="1" applyProtection="1">
      <alignment horizontal="left"/>
    </xf>
    <xf numFmtId="0" fontId="10" fillId="9" borderId="0" xfId="0" applyFont="1" applyFill="1" applyAlignment="1" applyProtection="1">
      <alignment horizontal="left"/>
    </xf>
    <xf numFmtId="0" fontId="10" fillId="9" borderId="0" xfId="0" applyFont="1" applyFill="1" applyAlignment="1" applyProtection="1">
      <alignment horizontal="left"/>
    </xf>
    <xf numFmtId="0" fontId="10" fillId="9" borderId="0" xfId="0" applyFont="1" applyFill="1" applyAlignment="1" applyProtection="1">
      <alignment wrapText="1"/>
    </xf>
    <xf numFmtId="0" fontId="10" fillId="9" borderId="10" xfId="0" applyFont="1" applyFill="1" applyBorder="1" applyAlignment="1" applyProtection="1">
      <alignment wrapText="1"/>
    </xf>
    <xf numFmtId="0" fontId="10" fillId="9" borderId="1" xfId="0" applyFont="1" applyFill="1" applyBorder="1" applyAlignment="1" applyProtection="1">
      <alignment wrapText="1"/>
    </xf>
    <xf numFmtId="0" fontId="10" fillId="9" borderId="1" xfId="0" applyFont="1" applyFill="1" applyBorder="1" applyAlignment="1" applyProtection="1">
      <alignment wrapText="1"/>
    </xf>
    <xf numFmtId="0" fontId="3" fillId="0" borderId="4" xfId="0" applyFont="1" applyBorder="1" applyAlignment="1" applyProtection="1">
      <alignment horizontal="left" wrapText="1"/>
    </xf>
    <xf numFmtId="0" fontId="3" fillId="8" borderId="12" xfId="0" applyFont="1" applyFill="1" applyBorder="1" applyAlignment="1" applyProtection="1">
      <alignment wrapText="1"/>
    </xf>
    <xf numFmtId="0" fontId="4" fillId="0" borderId="12" xfId="0" applyFont="1" applyBorder="1" applyAlignment="1" applyProtection="1">
      <alignment wrapText="1"/>
    </xf>
    <xf numFmtId="0" fontId="13" fillId="0" borderId="1" xfId="0" applyFont="1" applyBorder="1" applyAlignment="1" applyProtection="1">
      <alignment wrapText="1"/>
    </xf>
    <xf numFmtId="0" fontId="28" fillId="0" borderId="22" xfId="0" applyFont="1" applyBorder="1" applyAlignment="1" applyProtection="1">
      <alignment horizontal="center" wrapText="1"/>
    </xf>
    <xf numFmtId="0" fontId="28" fillId="0" borderId="24" xfId="0" applyFont="1" applyBorder="1" applyAlignment="1" applyProtection="1">
      <alignment horizontal="center" wrapText="1"/>
    </xf>
    <xf numFmtId="44" fontId="4" fillId="0" borderId="12" xfId="2" applyFont="1" applyBorder="1" applyAlignment="1" applyProtection="1">
      <alignment wrapText="1"/>
    </xf>
    <xf numFmtId="44" fontId="28" fillId="0" borderId="22" xfId="2" applyFont="1" applyFill="1" applyBorder="1" applyAlignment="1" applyProtection="1">
      <alignment horizontal="right" wrapText="1"/>
    </xf>
    <xf numFmtId="1" fontId="28" fillId="0" borderId="24" xfId="2" applyNumberFormat="1" applyFont="1" applyFill="1" applyBorder="1" applyAlignment="1" applyProtection="1">
      <alignment wrapText="1"/>
    </xf>
    <xf numFmtId="44" fontId="4" fillId="8" borderId="12" xfId="2" applyFont="1" applyFill="1" applyBorder="1" applyAlignment="1" applyProtection="1">
      <alignment wrapText="1"/>
    </xf>
    <xf numFmtId="167" fontId="28" fillId="0" borderId="15" xfId="2" applyNumberFormat="1" applyFont="1" applyFill="1" applyBorder="1" applyAlignment="1" applyProtection="1">
      <alignment horizontal="right" wrapText="1"/>
    </xf>
    <xf numFmtId="44" fontId="28" fillId="8" borderId="16" xfId="2" applyFont="1" applyFill="1" applyBorder="1" applyAlignment="1" applyProtection="1">
      <alignment wrapText="1"/>
    </xf>
    <xf numFmtId="2" fontId="28" fillId="6" borderId="23" xfId="2" applyNumberFormat="1" applyFont="1" applyFill="1" applyBorder="1" applyAlignment="1" applyProtection="1">
      <alignment wrapText="1"/>
    </xf>
    <xf numFmtId="2" fontId="28" fillId="6" borderId="9" xfId="2" applyNumberFormat="1" applyFont="1" applyFill="1" applyBorder="1" applyAlignment="1" applyProtection="1">
      <alignment wrapText="1"/>
    </xf>
    <xf numFmtId="44" fontId="4" fillId="6" borderId="8" xfId="2" applyFont="1" applyFill="1" applyBorder="1" applyAlignment="1" applyProtection="1">
      <alignment wrapText="1"/>
    </xf>
    <xf numFmtId="44" fontId="4" fillId="6" borderId="9" xfId="2" applyFont="1" applyFill="1" applyBorder="1" applyAlignment="1" applyProtection="1">
      <alignment wrapText="1"/>
    </xf>
    <xf numFmtId="0" fontId="4" fillId="5" borderId="2" xfId="0" applyFont="1" applyFill="1" applyBorder="1" applyAlignment="1" applyProtection="1">
      <alignment wrapText="1"/>
    </xf>
    <xf numFmtId="0" fontId="4" fillId="5" borderId="3" xfId="0" applyFont="1" applyFill="1" applyBorder="1" applyAlignment="1" applyProtection="1">
      <alignment wrapText="1"/>
    </xf>
    <xf numFmtId="0" fontId="4" fillId="5" borderId="15" xfId="0" applyFont="1" applyFill="1" applyBorder="1" applyAlignment="1" applyProtection="1">
      <alignment horizontal="left" wrapText="1"/>
    </xf>
    <xf numFmtId="44" fontId="4" fillId="5" borderId="16" xfId="2" applyFont="1" applyFill="1" applyBorder="1" applyAlignment="1" applyProtection="1">
      <alignment wrapText="1"/>
    </xf>
    <xf numFmtId="4" fontId="4" fillId="5" borderId="3" xfId="0" applyNumberFormat="1" applyFont="1" applyFill="1" applyBorder="1" applyAlignment="1" applyProtection="1">
      <alignment wrapText="1"/>
    </xf>
    <xf numFmtId="0" fontId="13" fillId="2" borderId="2" xfId="0" applyFont="1" applyFill="1" applyBorder="1" applyProtection="1"/>
    <xf numFmtId="0" fontId="10" fillId="2" borderId="3" xfId="0" applyFont="1" applyFill="1" applyBorder="1" applyAlignment="1" applyProtection="1">
      <alignment wrapText="1"/>
    </xf>
    <xf numFmtId="0" fontId="3" fillId="4" borderId="5" xfId="0" applyFont="1" applyFill="1" applyBorder="1" applyProtection="1"/>
    <xf numFmtId="0" fontId="3" fillId="4" borderId="6" xfId="0" applyFont="1" applyFill="1" applyBorder="1" applyProtection="1"/>
    <xf numFmtId="0" fontId="3" fillId="4" borderId="0" xfId="0" applyFont="1" applyFill="1" applyAlignment="1" applyProtection="1">
      <alignment horizontal="left"/>
    </xf>
    <xf numFmtId="0" fontId="3" fillId="0" borderId="2" xfId="0" applyFont="1" applyBorder="1" applyAlignment="1" applyProtection="1">
      <alignment horizontal="left" wrapText="1"/>
    </xf>
    <xf numFmtId="0" fontId="3" fillId="8" borderId="18" xfId="0" applyFont="1" applyFill="1" applyBorder="1" applyAlignment="1" applyProtection="1">
      <alignment wrapText="1"/>
    </xf>
    <xf numFmtId="0" fontId="14" fillId="6" borderId="20" xfId="0" applyFont="1" applyFill="1" applyBorder="1" applyAlignment="1" applyProtection="1">
      <alignment wrapText="1"/>
    </xf>
    <xf numFmtId="0" fontId="14" fillId="6" borderId="21" xfId="0" applyFont="1" applyFill="1" applyBorder="1" applyAlignment="1" applyProtection="1">
      <alignment wrapText="1"/>
    </xf>
    <xf numFmtId="0" fontId="3" fillId="0" borderId="17" xfId="0" applyFont="1" applyBorder="1" applyAlignment="1" applyProtection="1">
      <alignment wrapText="1"/>
    </xf>
    <xf numFmtId="0" fontId="3" fillId="0" borderId="19" xfId="0" applyFont="1" applyBorder="1" applyAlignment="1" applyProtection="1">
      <alignment wrapText="1"/>
    </xf>
    <xf numFmtId="0" fontId="4" fillId="0" borderId="18" xfId="0" applyFont="1" applyBorder="1" applyAlignment="1" applyProtection="1">
      <alignment wrapText="1"/>
    </xf>
    <xf numFmtId="0" fontId="10" fillId="8" borderId="19" xfId="0" applyFont="1" applyFill="1" applyBorder="1" applyAlignment="1" applyProtection="1">
      <alignment horizontal="left" vertical="top" wrapText="1"/>
    </xf>
    <xf numFmtId="0" fontId="3" fillId="6" borderId="0" xfId="0" applyFont="1" applyFill="1" applyAlignment="1" applyProtection="1">
      <alignment wrapText="1"/>
    </xf>
    <xf numFmtId="0" fontId="14" fillId="6" borderId="0" xfId="0" applyFont="1" applyFill="1" applyAlignment="1" applyProtection="1">
      <alignment wrapText="1"/>
    </xf>
    <xf numFmtId="44" fontId="4" fillId="0" borderId="10" xfId="0" applyNumberFormat="1" applyFont="1" applyBorder="1" applyAlignment="1" applyProtection="1">
      <alignment horizontal="right" wrapText="1"/>
    </xf>
    <xf numFmtId="0" fontId="3" fillId="0" borderId="11" xfId="0" applyFont="1" applyBorder="1" applyAlignment="1" applyProtection="1">
      <alignment wrapText="1"/>
    </xf>
    <xf numFmtId="44" fontId="4" fillId="0" borderId="2" xfId="0" applyNumberFormat="1" applyFont="1" applyBorder="1" applyAlignment="1" applyProtection="1">
      <alignment horizontal="right" wrapText="1"/>
    </xf>
    <xf numFmtId="44" fontId="4" fillId="0" borderId="5" xfId="0" applyNumberFormat="1" applyFont="1" applyBorder="1" applyAlignment="1" applyProtection="1">
      <alignment horizontal="right" wrapText="1"/>
    </xf>
    <xf numFmtId="0" fontId="4" fillId="2" borderId="3" xfId="0" applyFont="1" applyFill="1" applyBorder="1" applyAlignment="1" applyProtection="1">
      <alignment horizontal="right" wrapText="1"/>
    </xf>
    <xf numFmtId="0" fontId="4" fillId="2" borderId="15" xfId="0" applyFont="1" applyFill="1" applyBorder="1" applyAlignment="1" applyProtection="1">
      <alignment horizontal="left" wrapText="1"/>
    </xf>
    <xf numFmtId="44" fontId="4" fillId="2" borderId="16" xfId="2" applyFont="1" applyFill="1" applyBorder="1" applyAlignment="1" applyProtection="1">
      <alignment horizontal="right" wrapText="1"/>
    </xf>
    <xf numFmtId="0" fontId="4" fillId="2" borderId="1" xfId="0" applyFont="1" applyFill="1" applyBorder="1" applyAlignment="1" applyProtection="1">
      <alignment horizontal="right" wrapText="1"/>
    </xf>
    <xf numFmtId="0" fontId="13" fillId="2" borderId="3" xfId="0" applyFont="1" applyFill="1" applyBorder="1" applyAlignment="1" applyProtection="1">
      <alignment horizontal="left" wrapText="1"/>
    </xf>
    <xf numFmtId="0" fontId="3" fillId="2" borderId="3" xfId="0" applyFont="1" applyFill="1" applyBorder="1" applyAlignment="1" applyProtection="1">
      <alignment horizontal="left" wrapText="1"/>
    </xf>
    <xf numFmtId="0" fontId="3" fillId="4" borderId="8" xfId="0" applyFont="1" applyFill="1" applyBorder="1" applyAlignment="1" applyProtection="1">
      <alignment horizontal="left" wrapText="1"/>
    </xf>
    <xf numFmtId="0" fontId="3" fillId="4" borderId="0" xfId="0" applyFont="1" applyFill="1" applyAlignment="1" applyProtection="1">
      <alignment horizontal="left" wrapText="1"/>
    </xf>
    <xf numFmtId="0" fontId="3" fillId="0" borderId="13" xfId="0" applyFont="1" applyBorder="1" applyAlignment="1" applyProtection="1">
      <alignment horizontal="left" wrapText="1"/>
    </xf>
    <xf numFmtId="0" fontId="3" fillId="8" borderId="10" xfId="0" applyFont="1" applyFill="1" applyBorder="1" applyAlignment="1" applyProtection="1">
      <alignment wrapText="1"/>
    </xf>
    <xf numFmtId="0" fontId="3" fillId="6" borderId="5" xfId="0" applyFont="1" applyFill="1" applyBorder="1" applyAlignment="1" applyProtection="1">
      <alignment wrapText="1"/>
    </xf>
    <xf numFmtId="0" fontId="10" fillId="0" borderId="1" xfId="0" applyFont="1" applyBorder="1" applyAlignment="1" applyProtection="1">
      <alignment wrapText="1"/>
    </xf>
    <xf numFmtId="4" fontId="14" fillId="6" borderId="0" xfId="0" applyNumberFormat="1" applyFont="1" applyFill="1" applyAlignment="1" applyProtection="1">
      <alignment horizontal="right" wrapText="1"/>
    </xf>
    <xf numFmtId="0" fontId="4" fillId="2" borderId="2" xfId="0" applyFont="1" applyFill="1" applyBorder="1" applyAlignment="1" applyProtection="1">
      <alignment horizontal="right" wrapText="1"/>
    </xf>
    <xf numFmtId="0" fontId="4" fillId="2" borderId="3" xfId="0" applyFont="1" applyFill="1" applyBorder="1" applyAlignment="1" applyProtection="1">
      <alignment horizontal="right" wrapText="1"/>
    </xf>
    <xf numFmtId="0" fontId="4" fillId="2" borderId="1" xfId="0" applyFont="1" applyFill="1" applyBorder="1" applyAlignment="1" applyProtection="1">
      <alignment horizontal="right" wrapText="1"/>
    </xf>
    <xf numFmtId="4" fontId="4" fillId="2" borderId="15" xfId="0" applyNumberFormat="1" applyFont="1" applyFill="1" applyBorder="1" applyAlignment="1" applyProtection="1">
      <alignment horizontal="left" wrapText="1"/>
    </xf>
    <xf numFmtId="0" fontId="3" fillId="2" borderId="1" xfId="0" applyFont="1" applyFill="1" applyBorder="1" applyAlignment="1" applyProtection="1">
      <alignment wrapText="1"/>
    </xf>
    <xf numFmtId="0" fontId="3" fillId="5" borderId="1" xfId="0" applyFont="1" applyFill="1" applyBorder="1" applyAlignment="1" applyProtection="1">
      <alignment wrapText="1"/>
    </xf>
    <xf numFmtId="0" fontId="3" fillId="5" borderId="11" xfId="0" applyFont="1" applyFill="1" applyBorder="1" applyAlignment="1" applyProtection="1">
      <alignment wrapText="1"/>
    </xf>
    <xf numFmtId="0" fontId="13" fillId="2" borderId="2" xfId="0" applyFont="1" applyFill="1" applyBorder="1" applyAlignment="1" applyProtection="1">
      <alignment horizontal="left" wrapText="1"/>
    </xf>
    <xf numFmtId="0" fontId="3" fillId="6" borderId="14" xfId="0" applyFont="1" applyFill="1" applyBorder="1" applyAlignment="1" applyProtection="1">
      <alignment wrapText="1"/>
    </xf>
    <xf numFmtId="0" fontId="3" fillId="8" borderId="11" xfId="0" applyFont="1" applyFill="1" applyBorder="1" applyAlignment="1" applyProtection="1">
      <alignment wrapText="1"/>
    </xf>
    <xf numFmtId="0" fontId="10" fillId="0" borderId="11" xfId="0" applyFont="1" applyBorder="1" applyAlignment="1" applyProtection="1">
      <alignment wrapText="1"/>
    </xf>
    <xf numFmtId="0" fontId="3" fillId="6" borderId="25" xfId="0" applyFont="1" applyFill="1" applyBorder="1" applyAlignment="1" applyProtection="1">
      <alignment wrapText="1"/>
    </xf>
    <xf numFmtId="44" fontId="3" fillId="0" borderId="12" xfId="0" applyNumberFormat="1" applyFont="1" applyBorder="1" applyAlignment="1" applyProtection="1">
      <alignment wrapText="1"/>
    </xf>
    <xf numFmtId="0" fontId="3" fillId="6" borderId="13" xfId="0" applyFont="1" applyFill="1" applyBorder="1" applyAlignment="1" applyProtection="1">
      <alignment wrapText="1"/>
    </xf>
    <xf numFmtId="4" fontId="4" fillId="2" borderId="15" xfId="0" applyNumberFormat="1" applyFont="1" applyFill="1" applyBorder="1" applyAlignment="1" applyProtection="1">
      <alignment wrapText="1"/>
    </xf>
    <xf numFmtId="0" fontId="10" fillId="2" borderId="2" xfId="0" applyFont="1" applyFill="1" applyBorder="1" applyAlignment="1" applyProtection="1">
      <alignment horizontal="left" wrapText="1"/>
    </xf>
    <xf numFmtId="0" fontId="10" fillId="2" borderId="3" xfId="0" applyFont="1" applyFill="1" applyBorder="1" applyAlignment="1" applyProtection="1">
      <alignment horizontal="left" wrapText="1"/>
    </xf>
    <xf numFmtId="0" fontId="13" fillId="4" borderId="8" xfId="0" applyFont="1" applyFill="1" applyBorder="1" applyProtection="1"/>
    <xf numFmtId="0" fontId="24" fillId="4" borderId="8" xfId="0" applyFont="1" applyFill="1" applyBorder="1" applyProtection="1"/>
    <xf numFmtId="0" fontId="21" fillId="4" borderId="0" xfId="0" applyFont="1" applyFill="1" applyProtection="1"/>
    <xf numFmtId="0" fontId="3" fillId="4" borderId="0" xfId="0" applyFont="1" applyFill="1" applyAlignment="1" applyProtection="1">
      <alignment horizontal="left" wrapText="1"/>
    </xf>
    <xf numFmtId="0" fontId="3" fillId="8" borderId="1" xfId="0" applyFont="1" applyFill="1" applyBorder="1" applyAlignment="1" applyProtection="1">
      <alignment wrapText="1"/>
    </xf>
    <xf numFmtId="1" fontId="3" fillId="6" borderId="25" xfId="0" applyNumberFormat="1" applyFont="1" applyFill="1" applyBorder="1" applyAlignment="1" applyProtection="1">
      <alignment horizontal="right" wrapText="1"/>
    </xf>
    <xf numFmtId="1" fontId="3" fillId="6" borderId="13" xfId="0" applyNumberFormat="1" applyFont="1" applyFill="1" applyBorder="1" applyAlignment="1" applyProtection="1">
      <alignment horizontal="right" wrapText="1"/>
    </xf>
    <xf numFmtId="0" fontId="4" fillId="4" borderId="8" xfId="0" applyFont="1" applyFill="1" applyBorder="1" applyProtection="1"/>
    <xf numFmtId="0" fontId="4" fillId="4" borderId="0" xfId="0" applyFont="1" applyFill="1" applyProtection="1"/>
    <xf numFmtId="0" fontId="4" fillId="4" borderId="0" xfId="0" applyFont="1" applyFill="1" applyAlignment="1" applyProtection="1">
      <alignment wrapText="1"/>
    </xf>
    <xf numFmtId="0" fontId="4" fillId="4" borderId="9" xfId="0" applyFont="1" applyFill="1" applyBorder="1" applyAlignment="1" applyProtection="1">
      <alignment wrapText="1"/>
    </xf>
    <xf numFmtId="0" fontId="4" fillId="0" borderId="0" xfId="0" applyFont="1" applyAlignment="1" applyProtection="1">
      <alignment wrapText="1"/>
    </xf>
    <xf numFmtId="0" fontId="13" fillId="0" borderId="11" xfId="0" applyFont="1" applyBorder="1" applyAlignment="1" applyProtection="1">
      <alignment wrapText="1"/>
    </xf>
    <xf numFmtId="164" fontId="14" fillId="6" borderId="0" xfId="0" applyNumberFormat="1" applyFont="1" applyFill="1" applyAlignment="1" applyProtection="1">
      <alignment horizontal="right" wrapText="1"/>
    </xf>
    <xf numFmtId="1" fontId="14" fillId="6" borderId="0" xfId="0" applyNumberFormat="1" applyFont="1" applyFill="1" applyAlignment="1" applyProtection="1">
      <alignment horizontal="right" wrapText="1"/>
    </xf>
    <xf numFmtId="44" fontId="4" fillId="6" borderId="25" xfId="0" applyNumberFormat="1" applyFont="1" applyFill="1" applyBorder="1" applyAlignment="1" applyProtection="1">
      <alignment wrapText="1"/>
    </xf>
    <xf numFmtId="44" fontId="4" fillId="6" borderId="13" xfId="0" applyNumberFormat="1" applyFont="1" applyFill="1" applyBorder="1" applyAlignment="1" applyProtection="1">
      <alignment wrapText="1"/>
    </xf>
    <xf numFmtId="0" fontId="3" fillId="2" borderId="2" xfId="0" applyFont="1" applyFill="1" applyBorder="1" applyAlignment="1" applyProtection="1">
      <alignment wrapText="1"/>
    </xf>
    <xf numFmtId="44" fontId="4" fillId="2" borderId="16" xfId="0" applyNumberFormat="1" applyFont="1" applyFill="1" applyBorder="1" applyAlignment="1" applyProtection="1">
      <alignment wrapText="1"/>
    </xf>
    <xf numFmtId="0" fontId="22" fillId="2" borderId="5"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6" xfId="0" applyFont="1" applyFill="1" applyBorder="1" applyAlignment="1" applyProtection="1">
      <alignment vertical="center" wrapText="1"/>
    </xf>
    <xf numFmtId="0" fontId="4" fillId="2" borderId="0" xfId="0" applyFont="1" applyFill="1" applyAlignment="1" applyProtection="1">
      <alignment vertical="center" wrapText="1"/>
    </xf>
    <xf numFmtId="0" fontId="3" fillId="4" borderId="12" xfId="0" applyFont="1" applyFill="1" applyBorder="1" applyAlignment="1" applyProtection="1">
      <alignment horizontal="left" wrapText="1"/>
    </xf>
    <xf numFmtId="0" fontId="3" fillId="4" borderId="12" xfId="0" applyFont="1" applyFill="1" applyBorder="1" applyAlignment="1" applyProtection="1">
      <alignment wrapText="1"/>
    </xf>
    <xf numFmtId="0" fontId="3" fillId="3" borderId="5" xfId="0" applyFont="1" applyFill="1" applyBorder="1" applyAlignment="1" applyProtection="1">
      <alignment wrapText="1"/>
    </xf>
    <xf numFmtId="0" fontId="3" fillId="3" borderId="6" xfId="0" applyFont="1" applyFill="1" applyBorder="1" applyAlignment="1" applyProtection="1">
      <alignment wrapText="1"/>
    </xf>
    <xf numFmtId="0" fontId="3" fillId="3" borderId="6" xfId="0" applyFont="1" applyFill="1" applyBorder="1" applyAlignment="1" applyProtection="1">
      <alignment horizontal="right" wrapText="1"/>
    </xf>
    <xf numFmtId="0" fontId="3" fillId="3" borderId="0" xfId="0" applyFont="1" applyFill="1" applyAlignment="1" applyProtection="1">
      <alignment horizontal="right" wrapText="1"/>
    </xf>
    <xf numFmtId="0" fontId="3" fillId="3" borderId="8" xfId="0" applyFont="1" applyFill="1" applyBorder="1" applyAlignment="1" applyProtection="1">
      <alignment wrapText="1"/>
    </xf>
    <xf numFmtId="0" fontId="6" fillId="0" borderId="12" xfId="0" applyFont="1" applyBorder="1" applyAlignment="1" applyProtection="1">
      <alignment horizontal="right" wrapText="1"/>
    </xf>
    <xf numFmtId="0" fontId="7" fillId="0" borderId="12" xfId="0" applyFont="1" applyBorder="1" applyAlignment="1" applyProtection="1">
      <alignment horizontal="right" wrapText="1"/>
    </xf>
    <xf numFmtId="44" fontId="6" fillId="0" borderId="12" xfId="0" applyNumberFormat="1" applyFont="1" applyBorder="1" applyAlignment="1" applyProtection="1">
      <alignment wrapText="1"/>
    </xf>
    <xf numFmtId="0" fontId="3" fillId="4" borderId="10" xfId="0" applyFont="1" applyFill="1" applyBorder="1" applyAlignment="1" applyProtection="1">
      <alignment horizontal="center"/>
    </xf>
    <xf numFmtId="0" fontId="3" fillId="4" borderId="1" xfId="0" applyFont="1" applyFill="1" applyBorder="1" applyAlignment="1" applyProtection="1">
      <alignment horizontal="center"/>
    </xf>
    <xf numFmtId="44" fontId="3" fillId="4" borderId="2" xfId="0" applyNumberFormat="1" applyFont="1" applyFill="1" applyBorder="1" applyAlignment="1" applyProtection="1">
      <alignment wrapText="1"/>
    </xf>
    <xf numFmtId="0" fontId="3" fillId="4" borderId="2" xfId="0" applyFont="1" applyFill="1" applyBorder="1" applyAlignment="1" applyProtection="1">
      <alignment horizontal="left" wrapText="1"/>
    </xf>
    <xf numFmtId="0" fontId="3" fillId="4" borderId="3" xfId="0" applyFont="1" applyFill="1" applyBorder="1" applyAlignment="1" applyProtection="1">
      <alignment horizontal="left" wrapText="1"/>
    </xf>
    <xf numFmtId="44" fontId="3" fillId="0" borderId="12" xfId="0" applyNumberFormat="1" applyFont="1" applyBorder="1" applyAlignment="1" applyProtection="1">
      <alignment horizontal="left"/>
    </xf>
    <xf numFmtId="10" fontId="3" fillId="8" borderId="13" xfId="1" applyNumberFormat="1" applyFont="1" applyFill="1" applyBorder="1" applyAlignment="1" applyProtection="1">
      <alignment horizontal="left"/>
    </xf>
    <xf numFmtId="0" fontId="3" fillId="0" borderId="10" xfId="0" applyFont="1" applyBorder="1" applyAlignment="1" applyProtection="1">
      <alignment horizontal="left"/>
    </xf>
    <xf numFmtId="0" fontId="3" fillId="0" borderId="1" xfId="0" applyFont="1" applyBorder="1" applyAlignment="1" applyProtection="1">
      <alignment horizontal="left"/>
    </xf>
    <xf numFmtId="0" fontId="3" fillId="3" borderId="1" xfId="0" applyFont="1" applyFill="1" applyBorder="1" applyAlignment="1" applyProtection="1">
      <alignment horizontal="right" wrapText="1"/>
    </xf>
    <xf numFmtId="0" fontId="3" fillId="3" borderId="1" xfId="0" applyFont="1" applyFill="1" applyBorder="1" applyAlignment="1" applyProtection="1">
      <alignment wrapText="1"/>
    </xf>
    <xf numFmtId="0" fontId="3" fillId="3" borderId="11" xfId="0" applyFont="1" applyFill="1" applyBorder="1" applyAlignment="1" applyProtection="1">
      <alignment wrapText="1"/>
    </xf>
    <xf numFmtId="0" fontId="3" fillId="0" borderId="8" xfId="0" applyFont="1" applyBorder="1" applyAlignment="1" applyProtection="1">
      <alignment wrapText="1"/>
    </xf>
    <xf numFmtId="0" fontId="11" fillId="0" borderId="0" xfId="0" applyFont="1" applyAlignment="1" applyProtection="1">
      <alignment vertical="center" wrapText="1"/>
    </xf>
    <xf numFmtId="0" fontId="3" fillId="0" borderId="0" xfId="0" applyFont="1" applyAlignment="1" applyProtection="1">
      <alignment horizontal="right" wrapText="1"/>
    </xf>
    <xf numFmtId="0" fontId="4" fillId="2" borderId="12" xfId="0" applyFont="1" applyFill="1" applyBorder="1" applyAlignment="1" applyProtection="1">
      <alignment horizontal="right" vertical="center"/>
    </xf>
    <xf numFmtId="44" fontId="4" fillId="2" borderId="12" xfId="0" applyNumberFormat="1" applyFont="1" applyFill="1" applyBorder="1" applyAlignment="1" applyProtection="1">
      <alignment horizontal="left" vertical="center"/>
    </xf>
    <xf numFmtId="0" fontId="0" fillId="0" borderId="0" xfId="0" applyProtection="1"/>
    <xf numFmtId="0" fontId="4" fillId="5" borderId="6" xfId="0" applyFont="1" applyFill="1" applyBorder="1" applyAlignment="1" applyProtection="1">
      <alignment horizontal="left" wrapText="1"/>
    </xf>
    <xf numFmtId="0" fontId="4" fillId="5" borderId="7" xfId="0" applyFont="1" applyFill="1" applyBorder="1" applyAlignment="1" applyProtection="1">
      <alignment horizontal="left" wrapText="1"/>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0" xfId="0" applyFont="1" applyFill="1" applyAlignment="1" applyProtection="1">
      <alignment vertical="center"/>
    </xf>
    <xf numFmtId="0" fontId="4" fillId="5" borderId="1" xfId="0" applyFont="1" applyFill="1" applyBorder="1" applyAlignment="1" applyProtection="1">
      <alignment horizontal="left" wrapText="1"/>
    </xf>
    <xf numFmtId="0" fontId="4" fillId="5" borderId="11" xfId="0" applyFont="1" applyFill="1" applyBorder="1" applyAlignment="1" applyProtection="1">
      <alignment horizontal="left" wrapText="1"/>
    </xf>
    <xf numFmtId="0" fontId="3" fillId="3" borderId="0" xfId="0" applyFont="1" applyFill="1" applyAlignment="1" applyProtection="1">
      <alignment vertical="center" wrapText="1"/>
    </xf>
    <xf numFmtId="0" fontId="32" fillId="4" borderId="10" xfId="0" applyFont="1" applyFill="1" applyBorder="1" applyAlignment="1" applyProtection="1">
      <alignment horizontal="left" vertical="top" wrapText="1"/>
    </xf>
    <xf numFmtId="0" fontId="32" fillId="4" borderId="1" xfId="0" applyFont="1" applyFill="1" applyBorder="1" applyAlignment="1" applyProtection="1">
      <alignment horizontal="left" vertical="top" wrapText="1"/>
    </xf>
    <xf numFmtId="0" fontId="32" fillId="4" borderId="11" xfId="0" applyFont="1" applyFill="1" applyBorder="1" applyAlignment="1" applyProtection="1">
      <alignment horizontal="left" vertical="top" wrapText="1"/>
    </xf>
    <xf numFmtId="0" fontId="3" fillId="0" borderId="0" xfId="0" applyFont="1" applyAlignment="1" applyProtection="1">
      <alignment horizontal="left" vertical="top" wrapText="1"/>
    </xf>
    <xf numFmtId="0" fontId="0" fillId="0" borderId="0" xfId="0" applyAlignment="1" applyProtection="1">
      <alignment horizontal="left" vertical="top" wrapText="1"/>
    </xf>
    <xf numFmtId="0" fontId="9" fillId="2" borderId="12" xfId="0" applyFont="1" applyFill="1" applyBorder="1" applyAlignment="1" applyProtection="1">
      <alignment wrapText="1"/>
    </xf>
    <xf numFmtId="0" fontId="9" fillId="0" borderId="0" xfId="0" applyFont="1" applyAlignment="1" applyProtection="1">
      <alignment wrapText="1"/>
    </xf>
    <xf numFmtId="0" fontId="9" fillId="0" borderId="6" xfId="0" applyFont="1" applyBorder="1" applyAlignment="1" applyProtection="1">
      <alignment wrapText="1"/>
    </xf>
    <xf numFmtId="44" fontId="3" fillId="0" borderId="0" xfId="0" applyNumberFormat="1" applyFont="1" applyProtection="1"/>
    <xf numFmtId="0" fontId="0" fillId="0" borderId="12" xfId="0" applyBorder="1" applyProtection="1"/>
    <xf numFmtId="44" fontId="3" fillId="0" borderId="0" xfId="0" applyNumberFormat="1" applyFont="1" applyAlignment="1" applyProtection="1">
      <alignment horizontal="right"/>
    </xf>
    <xf numFmtId="44" fontId="3" fillId="0" borderId="0" xfId="0" applyNumberFormat="1" applyFont="1" applyAlignment="1" applyProtection="1">
      <alignment wrapText="1"/>
    </xf>
    <xf numFmtId="9" fontId="3" fillId="0" borderId="0" xfId="0" applyNumberFormat="1" applyFont="1" applyAlignment="1" applyProtection="1">
      <alignment wrapText="1"/>
    </xf>
    <xf numFmtId="0" fontId="4" fillId="0" borderId="0" xfId="0" applyFont="1" applyAlignment="1" applyProtection="1">
      <alignment horizontal="right" wrapText="1"/>
    </xf>
    <xf numFmtId="0" fontId="3" fillId="0" borderId="0" xfId="0" applyFont="1" applyAlignment="1" applyProtection="1">
      <alignment horizontal="center" wrapText="1"/>
    </xf>
    <xf numFmtId="0" fontId="3" fillId="3" borderId="0" xfId="0" applyFont="1" applyFill="1" applyAlignment="1" applyProtection="1">
      <alignment horizontal="center" wrapText="1"/>
    </xf>
    <xf numFmtId="9" fontId="3" fillId="3" borderId="0" xfId="0" applyNumberFormat="1" applyFont="1" applyFill="1" applyAlignment="1" applyProtection="1">
      <alignment wrapText="1"/>
    </xf>
    <xf numFmtId="0" fontId="3" fillId="0" borderId="12" xfId="0" applyFont="1" applyBorder="1" applyAlignment="1" applyProtection="1">
      <alignment wrapText="1"/>
    </xf>
    <xf numFmtId="0" fontId="4" fillId="0" borderId="0" xfId="0" applyFont="1" applyAlignment="1" applyProtection="1">
      <alignment horizontal="left" wrapText="1"/>
    </xf>
    <xf numFmtId="0" fontId="4" fillId="0" borderId="12" xfId="0" applyFont="1" applyBorder="1" applyAlignment="1" applyProtection="1">
      <alignment horizontal="right" wrapText="1"/>
    </xf>
    <xf numFmtId="44" fontId="3" fillId="0" borderId="12" xfId="0" applyNumberFormat="1" applyFont="1" applyBorder="1" applyProtection="1"/>
    <xf numFmtId="44" fontId="4" fillId="0" borderId="0" xfId="0" applyNumberFormat="1" applyFont="1" applyAlignment="1" applyProtection="1">
      <alignment horizontal="center"/>
    </xf>
    <xf numFmtId="0" fontId="4" fillId="0" borderId="0" xfId="0" applyFont="1" applyAlignment="1" applyProtection="1">
      <alignment horizontal="center"/>
    </xf>
    <xf numFmtId="0" fontId="15" fillId="0" borderId="0" xfId="0" applyFont="1" applyProtection="1"/>
    <xf numFmtId="0" fontId="4" fillId="0" borderId="2" xfId="0" applyFont="1" applyBorder="1" applyAlignment="1" applyProtection="1">
      <alignment horizontal="right" wrapText="1"/>
    </xf>
    <xf numFmtId="44" fontId="4" fillId="8" borderId="12" xfId="0" applyNumberFormat="1" applyFont="1" applyFill="1" applyBorder="1" applyAlignment="1" applyProtection="1">
      <alignment horizontal="center" wrapText="1"/>
    </xf>
    <xf numFmtId="0" fontId="15" fillId="0" borderId="12" xfId="0" applyFont="1" applyBorder="1" applyAlignment="1" applyProtection="1">
      <alignment wrapText="1"/>
    </xf>
    <xf numFmtId="0" fontId="15" fillId="0" borderId="12" xfId="0" applyFont="1" applyBorder="1" applyProtection="1"/>
    <xf numFmtId="0" fontId="15" fillId="0" borderId="0" xfId="0" applyFont="1" applyAlignment="1" applyProtection="1">
      <alignment horizontal="right"/>
    </xf>
    <xf numFmtId="44" fontId="0" fillId="0" borderId="12" xfId="0" applyNumberFormat="1" applyBorder="1" applyProtection="1"/>
    <xf numFmtId="44" fontId="3" fillId="0" borderId="12" xfId="2" applyFont="1" applyFill="1" applyBorder="1" applyProtection="1">
      <protection locked="0"/>
    </xf>
    <xf numFmtId="44" fontId="3" fillId="0" borderId="12" xfId="2" applyFont="1" applyFill="1" applyBorder="1" applyAlignment="1" applyProtection="1">
      <alignment wrapText="1"/>
      <protection locked="0"/>
    </xf>
  </cellXfs>
  <cellStyles count="3">
    <cellStyle name="Currency" xfId="2" builtinId="4"/>
    <cellStyle name="Normal" xfId="0" builtinId="0"/>
    <cellStyle name="Percent" xfId="1"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PADLINA Adaline L * CJC" id="{73096D9B-EE3C-4119-BC39-FA6D83224DAA}" userId="S::adaline.l.padlina@cjc.oregon.gov::2ee0f704-9258-445f-bd5e-0bac1bff440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1" dT="2025-01-11T00:15:40.00" personId="{73096D9B-EE3C-4119-BC39-FA6D83224DAA}" id="{DA38FDB8-457C-45AE-A71A-C95AD7654EFB}" done="1">
    <text>Is 'best estimate' too wild? Is there a better way to say 'do your best but please don't insult our intelligence by doing a wild ask'?</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74E37-7D8E-4044-A3E0-75480943E7E5}">
  <dimension ref="A1:AP166"/>
  <sheetViews>
    <sheetView tabSelected="1" zoomScale="70" zoomScaleNormal="70" workbookViewId="0">
      <selection activeCell="D16" sqref="D16"/>
    </sheetView>
  </sheetViews>
  <sheetFormatPr defaultColWidth="9.1796875" defaultRowHeight="15.5" x14ac:dyDescent="0.35"/>
  <cols>
    <col min="1" max="1" width="3.7265625" style="107" bestFit="1" customWidth="1"/>
    <col min="2" max="4" width="30.54296875" style="107" customWidth="1"/>
    <col min="5" max="5" width="16.26953125" style="107" customWidth="1"/>
    <col min="6" max="6" width="14.54296875" style="107" customWidth="1"/>
    <col min="7" max="7" width="16.7265625" style="107" customWidth="1"/>
    <col min="8" max="8" width="17.7265625" style="107" customWidth="1"/>
    <col min="9" max="10" width="17.54296875" style="107" customWidth="1"/>
    <col min="11" max="11" width="160" style="107" customWidth="1"/>
    <col min="12" max="12" width="39.81640625" style="107" customWidth="1"/>
    <col min="13" max="13" width="14.54296875" style="107" customWidth="1"/>
    <col min="14" max="14" width="10.54296875" style="107" bestFit="1" customWidth="1"/>
    <col min="15" max="15" width="9.1796875" style="107"/>
    <col min="16" max="16" width="7.81640625" style="107" bestFit="1" customWidth="1"/>
    <col min="17" max="17" width="11" style="107" bestFit="1" customWidth="1"/>
    <col min="18" max="18" width="9.1796875" style="107"/>
    <col min="19" max="19" width="8.7265625" style="107" customWidth="1"/>
    <col min="20" max="16384" width="9.1796875" style="107"/>
  </cols>
  <sheetData>
    <row r="1" spans="1:20" ht="17.25" customHeight="1" x14ac:dyDescent="0.35">
      <c r="A1" s="100" t="s">
        <v>0</v>
      </c>
      <c r="B1" s="101"/>
      <c r="C1" s="101"/>
      <c r="D1" s="101"/>
      <c r="E1" s="101"/>
      <c r="F1" s="101"/>
      <c r="G1" s="101"/>
      <c r="H1" s="101"/>
      <c r="I1" s="102"/>
      <c r="J1" s="103"/>
      <c r="K1" s="104"/>
      <c r="L1" s="105"/>
      <c r="M1" s="106"/>
    </row>
    <row r="2" spans="1:20" x14ac:dyDescent="0.35">
      <c r="A2" s="108" t="s">
        <v>1</v>
      </c>
      <c r="B2" s="108"/>
      <c r="C2" s="109" t="s">
        <v>2</v>
      </c>
      <c r="D2" s="110"/>
      <c r="E2" s="110"/>
      <c r="F2" s="110"/>
      <c r="G2" s="110"/>
      <c r="H2" s="110"/>
      <c r="I2" s="111"/>
      <c r="J2" s="112"/>
      <c r="K2" s="112"/>
      <c r="L2" s="112"/>
      <c r="M2" s="113"/>
      <c r="N2" s="114"/>
      <c r="O2" s="114"/>
      <c r="P2" s="114"/>
      <c r="Q2" s="114"/>
      <c r="R2" s="114"/>
      <c r="S2" s="114"/>
      <c r="T2" s="114"/>
    </row>
    <row r="3" spans="1:20" x14ac:dyDescent="0.35">
      <c r="A3" s="108" t="s">
        <v>3</v>
      </c>
      <c r="B3" s="108"/>
      <c r="C3" s="79"/>
      <c r="D3" s="80"/>
      <c r="E3" s="80"/>
      <c r="F3" s="80"/>
      <c r="G3" s="80"/>
      <c r="H3" s="80"/>
      <c r="I3" s="111"/>
      <c r="J3" s="112"/>
      <c r="K3" s="112"/>
      <c r="L3" s="105"/>
      <c r="M3" s="106"/>
    </row>
    <row r="4" spans="1:20" ht="14.5" customHeight="1" x14ac:dyDescent="0.35">
      <c r="A4" s="115"/>
      <c r="B4" s="116"/>
      <c r="C4" s="116"/>
      <c r="D4" s="116"/>
      <c r="E4" s="116"/>
      <c r="F4" s="116"/>
      <c r="G4" s="116"/>
      <c r="H4" s="117"/>
      <c r="I4" s="111"/>
      <c r="J4" s="112"/>
      <c r="K4" s="112"/>
      <c r="L4" s="105"/>
      <c r="M4" s="106"/>
    </row>
    <row r="5" spans="1:20" ht="14.5" customHeight="1" x14ac:dyDescent="0.35">
      <c r="A5" s="118" t="s">
        <v>149</v>
      </c>
      <c r="B5" s="119"/>
      <c r="C5" s="119"/>
      <c r="D5" s="119"/>
      <c r="E5" s="119"/>
      <c r="F5" s="119"/>
      <c r="G5" s="119"/>
      <c r="H5" s="119"/>
      <c r="I5" s="120"/>
      <c r="J5" s="120"/>
      <c r="K5" s="120"/>
      <c r="L5" s="121"/>
      <c r="M5" s="122"/>
    </row>
    <row r="6" spans="1:20" ht="14.5" customHeight="1" x14ac:dyDescent="0.35">
      <c r="A6" s="123" t="s">
        <v>147</v>
      </c>
      <c r="B6" s="124"/>
      <c r="C6" s="124"/>
      <c r="D6" s="124"/>
      <c r="E6" s="124"/>
      <c r="F6" s="124"/>
      <c r="G6" s="124"/>
      <c r="H6" s="124"/>
      <c r="I6" s="125"/>
      <c r="J6" s="125"/>
      <c r="K6" s="125"/>
      <c r="L6" s="126"/>
      <c r="M6" s="127"/>
    </row>
    <row r="7" spans="1:20" x14ac:dyDescent="0.35">
      <c r="A7" s="128" t="s">
        <v>4</v>
      </c>
      <c r="B7" s="129"/>
      <c r="C7" s="129"/>
      <c r="D7" s="129"/>
      <c r="E7" s="129"/>
      <c r="F7" s="129"/>
      <c r="G7" s="129"/>
      <c r="H7" s="129"/>
      <c r="I7" s="129"/>
      <c r="J7" s="129"/>
      <c r="K7" s="129"/>
      <c r="L7" s="130"/>
      <c r="M7" s="131"/>
    </row>
    <row r="8" spans="1:20" x14ac:dyDescent="0.35">
      <c r="A8" s="132" t="s">
        <v>5</v>
      </c>
      <c r="B8" s="133"/>
      <c r="C8" s="133"/>
      <c r="D8" s="133"/>
      <c r="E8" s="133"/>
      <c r="F8" s="133"/>
      <c r="G8" s="133"/>
      <c r="H8" s="133"/>
      <c r="I8" s="129"/>
      <c r="J8" s="129"/>
      <c r="K8" s="129"/>
      <c r="L8" s="130"/>
      <c r="M8" s="131"/>
    </row>
    <row r="9" spans="1:20" x14ac:dyDescent="0.35">
      <c r="A9" s="134" t="s">
        <v>6</v>
      </c>
      <c r="B9" s="129"/>
      <c r="C9" s="129"/>
      <c r="D9" s="129"/>
      <c r="E9" s="129"/>
      <c r="F9" s="129"/>
      <c r="G9" s="129"/>
      <c r="H9" s="129"/>
      <c r="I9" s="129"/>
      <c r="J9" s="129"/>
      <c r="K9" s="129"/>
      <c r="L9" s="130"/>
      <c r="M9" s="131"/>
    </row>
    <row r="10" spans="1:20" x14ac:dyDescent="0.35">
      <c r="A10" s="128" t="s">
        <v>7</v>
      </c>
      <c r="B10" s="129"/>
      <c r="C10" s="129"/>
      <c r="D10" s="129"/>
      <c r="E10" s="129"/>
      <c r="F10" s="129"/>
      <c r="G10" s="129"/>
      <c r="H10" s="129"/>
      <c r="I10" s="130"/>
      <c r="J10" s="130"/>
      <c r="K10" s="130"/>
      <c r="L10" s="130"/>
      <c r="M10" s="131"/>
    </row>
    <row r="11" spans="1:20" x14ac:dyDescent="0.35">
      <c r="A11" s="135" t="s">
        <v>8</v>
      </c>
      <c r="B11" s="136"/>
      <c r="C11" s="129"/>
      <c r="D11" s="136"/>
      <c r="E11" s="136"/>
      <c r="F11" s="136"/>
      <c r="G11" s="136"/>
      <c r="H11" s="136"/>
      <c r="I11" s="137"/>
      <c r="J11" s="130"/>
      <c r="K11" s="137"/>
      <c r="L11" s="137"/>
      <c r="M11" s="138"/>
    </row>
    <row r="12" spans="1:20" ht="31" x14ac:dyDescent="0.35">
      <c r="A12" s="139" t="s">
        <v>9</v>
      </c>
      <c r="B12" s="139"/>
      <c r="C12" s="140"/>
      <c r="D12" s="141" t="s">
        <v>10</v>
      </c>
      <c r="E12" s="142" t="s">
        <v>11</v>
      </c>
      <c r="F12" s="142" t="s">
        <v>12</v>
      </c>
      <c r="G12" s="142" t="s">
        <v>13</v>
      </c>
      <c r="H12" s="142" t="s">
        <v>14</v>
      </c>
      <c r="I12" s="143" t="s">
        <v>15</v>
      </c>
      <c r="J12" s="144"/>
      <c r="K12" s="145" t="s">
        <v>16</v>
      </c>
      <c r="L12" s="146"/>
      <c r="M12" s="147"/>
      <c r="N12" s="148"/>
      <c r="O12" s="148"/>
      <c r="P12" s="148"/>
      <c r="Q12" s="148"/>
      <c r="R12" s="148"/>
      <c r="S12" s="148"/>
    </row>
    <row r="13" spans="1:20" x14ac:dyDescent="0.35">
      <c r="A13" s="141">
        <v>1</v>
      </c>
      <c r="B13" s="1"/>
      <c r="C13" s="149"/>
      <c r="D13" s="2"/>
      <c r="E13" s="2" t="s">
        <v>17</v>
      </c>
      <c r="F13" s="5"/>
      <c r="G13" s="67"/>
      <c r="H13" s="3"/>
      <c r="I13" s="151">
        <f>(G13*H13)*(F13*0.01)</f>
        <v>0</v>
      </c>
      <c r="J13" s="152"/>
      <c r="K13" s="61"/>
      <c r="L13" s="153"/>
      <c r="M13" s="154"/>
    </row>
    <row r="14" spans="1:20" x14ac:dyDescent="0.35">
      <c r="A14" s="141">
        <v>2</v>
      </c>
      <c r="B14" s="1"/>
      <c r="C14" s="149"/>
      <c r="D14" s="2"/>
      <c r="E14" s="2" t="s">
        <v>17</v>
      </c>
      <c r="F14" s="5"/>
      <c r="G14" s="67"/>
      <c r="H14" s="3"/>
      <c r="I14" s="151">
        <f t="shared" ref="I14:I22" si="0">(G14*H14)*(F14*0.01)</f>
        <v>0</v>
      </c>
      <c r="J14" s="152"/>
      <c r="K14" s="61"/>
      <c r="L14" s="153"/>
      <c r="M14" s="154"/>
    </row>
    <row r="15" spans="1:20" x14ac:dyDescent="0.35">
      <c r="A15" s="141">
        <v>3</v>
      </c>
      <c r="B15" s="1"/>
      <c r="C15" s="149"/>
      <c r="D15" s="2"/>
      <c r="E15" s="2" t="s">
        <v>17</v>
      </c>
      <c r="F15" s="5"/>
      <c r="G15" s="67"/>
      <c r="H15" s="3"/>
      <c r="I15" s="151">
        <f t="shared" si="0"/>
        <v>0</v>
      </c>
      <c r="J15" s="152"/>
      <c r="K15" s="62"/>
      <c r="L15" s="153"/>
      <c r="M15" s="154"/>
    </row>
    <row r="16" spans="1:20" x14ac:dyDescent="0.35">
      <c r="A16" s="141">
        <v>4</v>
      </c>
      <c r="B16" s="1"/>
      <c r="C16" s="149"/>
      <c r="D16" s="2"/>
      <c r="E16" s="2" t="s">
        <v>17</v>
      </c>
      <c r="F16" s="5"/>
      <c r="G16" s="67"/>
      <c r="H16" s="3"/>
      <c r="I16" s="151">
        <f t="shared" si="0"/>
        <v>0</v>
      </c>
      <c r="J16" s="152"/>
      <c r="K16" s="61"/>
      <c r="L16" s="153"/>
      <c r="M16" s="154"/>
    </row>
    <row r="17" spans="1:23" x14ac:dyDescent="0.35">
      <c r="A17" s="141">
        <v>5</v>
      </c>
      <c r="B17" s="1"/>
      <c r="C17" s="149"/>
      <c r="D17" s="2"/>
      <c r="E17" s="2" t="s">
        <v>17</v>
      </c>
      <c r="F17" s="5"/>
      <c r="G17" s="67"/>
      <c r="H17" s="3"/>
      <c r="I17" s="151">
        <f t="shared" si="0"/>
        <v>0</v>
      </c>
      <c r="J17" s="152"/>
      <c r="K17" s="61"/>
      <c r="L17" s="153"/>
      <c r="M17" s="154"/>
    </row>
    <row r="18" spans="1:23" x14ac:dyDescent="0.35">
      <c r="A18" s="141">
        <v>6</v>
      </c>
      <c r="B18" s="1"/>
      <c r="C18" s="149"/>
      <c r="D18" s="2"/>
      <c r="E18" s="2" t="s">
        <v>17</v>
      </c>
      <c r="F18" s="5"/>
      <c r="G18" s="67"/>
      <c r="H18" s="3"/>
      <c r="I18" s="151">
        <f t="shared" si="0"/>
        <v>0</v>
      </c>
      <c r="J18" s="152"/>
      <c r="K18" s="61"/>
      <c r="L18" s="153"/>
      <c r="M18" s="154"/>
    </row>
    <row r="19" spans="1:23" x14ac:dyDescent="0.35">
      <c r="A19" s="141">
        <v>7</v>
      </c>
      <c r="B19" s="1"/>
      <c r="C19" s="149"/>
      <c r="D19" s="2"/>
      <c r="E19" s="2" t="s">
        <v>17</v>
      </c>
      <c r="F19" s="5"/>
      <c r="G19" s="67"/>
      <c r="H19" s="3"/>
      <c r="I19" s="151">
        <f t="shared" si="0"/>
        <v>0</v>
      </c>
      <c r="J19" s="152"/>
      <c r="K19" s="61"/>
      <c r="L19" s="153"/>
      <c r="M19" s="154"/>
    </row>
    <row r="20" spans="1:23" x14ac:dyDescent="0.35">
      <c r="A20" s="141">
        <v>8</v>
      </c>
      <c r="B20" s="1"/>
      <c r="C20" s="149"/>
      <c r="D20" s="2"/>
      <c r="E20" s="2" t="s">
        <v>17</v>
      </c>
      <c r="F20" s="5"/>
      <c r="G20" s="67"/>
      <c r="H20" s="3"/>
      <c r="I20" s="151">
        <f t="shared" si="0"/>
        <v>0</v>
      </c>
      <c r="J20" s="152"/>
      <c r="K20" s="61"/>
      <c r="L20" s="153"/>
      <c r="M20" s="154"/>
    </row>
    <row r="21" spans="1:23" x14ac:dyDescent="0.35">
      <c r="A21" s="141">
        <v>9</v>
      </c>
      <c r="B21" s="1"/>
      <c r="C21" s="149"/>
      <c r="D21" s="2"/>
      <c r="E21" s="2" t="s">
        <v>17</v>
      </c>
      <c r="F21" s="5"/>
      <c r="G21" s="67"/>
      <c r="H21" s="3"/>
      <c r="I21" s="151">
        <f t="shared" si="0"/>
        <v>0</v>
      </c>
      <c r="J21" s="152"/>
      <c r="K21" s="61"/>
      <c r="L21" s="153"/>
      <c r="M21" s="154"/>
    </row>
    <row r="22" spans="1:23" x14ac:dyDescent="0.35">
      <c r="A22" s="141">
        <v>10</v>
      </c>
      <c r="B22" s="1"/>
      <c r="C22" s="155"/>
      <c r="D22" s="2"/>
      <c r="E22" s="7" t="s">
        <v>17</v>
      </c>
      <c r="F22" s="5"/>
      <c r="G22" s="67"/>
      <c r="H22" s="3"/>
      <c r="I22" s="151">
        <f t="shared" si="0"/>
        <v>0</v>
      </c>
      <c r="J22" s="157"/>
      <c r="K22" s="62"/>
      <c r="L22" s="158"/>
      <c r="M22" s="159"/>
    </row>
    <row r="23" spans="1:23" ht="30" customHeight="1" thickBot="1" x14ac:dyDescent="0.4">
      <c r="A23" s="160"/>
      <c r="B23" s="161"/>
      <c r="C23" s="162"/>
      <c r="D23" s="161"/>
      <c r="E23" s="161"/>
      <c r="F23" s="161"/>
      <c r="G23" s="163" t="s">
        <v>18</v>
      </c>
      <c r="H23" s="164">
        <f>ROUNDUP(SUM(I13:I22),0)</f>
        <v>0</v>
      </c>
      <c r="I23" s="165"/>
      <c r="J23" s="166"/>
      <c r="K23" s="167"/>
      <c r="L23" s="121"/>
      <c r="M23" s="122"/>
    </row>
    <row r="24" spans="1:23" x14ac:dyDescent="0.35">
      <c r="A24" s="128"/>
      <c r="B24" s="129"/>
      <c r="C24" s="129"/>
      <c r="D24" s="129"/>
      <c r="E24" s="129"/>
      <c r="F24" s="129"/>
      <c r="G24" s="129"/>
      <c r="H24" s="129"/>
      <c r="I24" s="129"/>
      <c r="J24" s="129"/>
      <c r="K24" s="129"/>
      <c r="L24" s="126"/>
      <c r="M24" s="127"/>
    </row>
    <row r="25" spans="1:23" x14ac:dyDescent="0.35">
      <c r="A25" s="128"/>
      <c r="B25" s="129"/>
      <c r="C25" s="129"/>
      <c r="D25" s="129"/>
      <c r="E25" s="129"/>
      <c r="F25" s="129"/>
      <c r="G25" s="129"/>
      <c r="H25" s="129"/>
      <c r="I25" s="129"/>
      <c r="J25" s="129"/>
      <c r="K25" s="129"/>
      <c r="L25" s="137"/>
      <c r="M25" s="138"/>
    </row>
    <row r="26" spans="1:23" x14ac:dyDescent="0.35">
      <c r="A26" s="168" t="s">
        <v>19</v>
      </c>
      <c r="B26" s="169"/>
      <c r="C26" s="169"/>
      <c r="D26" s="169"/>
      <c r="E26" s="169"/>
      <c r="F26" s="169"/>
      <c r="G26" s="169"/>
      <c r="H26" s="169"/>
      <c r="I26" s="170"/>
      <c r="J26" s="170"/>
      <c r="K26" s="170"/>
      <c r="L26" s="171"/>
      <c r="M26" s="172"/>
      <c r="N26" s="148"/>
      <c r="O26" s="148"/>
      <c r="P26" s="148"/>
      <c r="Q26" s="148"/>
      <c r="R26" s="148"/>
      <c r="S26" s="148"/>
    </row>
    <row r="27" spans="1:23" x14ac:dyDescent="0.35">
      <c r="A27" s="173" t="s">
        <v>20</v>
      </c>
      <c r="B27" s="174"/>
      <c r="C27" s="174"/>
      <c r="D27" s="174"/>
      <c r="E27" s="174"/>
      <c r="F27" s="174"/>
      <c r="G27" s="174"/>
      <c r="H27" s="174"/>
      <c r="I27" s="175"/>
      <c r="J27" s="175"/>
      <c r="K27" s="175"/>
      <c r="L27" s="176"/>
      <c r="M27" s="177"/>
      <c r="N27" s="178"/>
      <c r="O27" s="179"/>
      <c r="P27" s="179"/>
      <c r="Q27" s="179"/>
      <c r="R27" s="179"/>
      <c r="S27" s="179"/>
      <c r="T27" s="179"/>
      <c r="U27" s="179"/>
      <c r="V27" s="179"/>
      <c r="W27" s="179"/>
    </row>
    <row r="28" spans="1:23" s="148" customFormat="1" ht="15.75" customHeight="1" x14ac:dyDescent="0.35">
      <c r="A28" s="180" t="s">
        <v>21</v>
      </c>
      <c r="B28" s="181"/>
      <c r="C28" s="181"/>
      <c r="D28" s="181"/>
      <c r="E28" s="181"/>
      <c r="F28" s="181"/>
      <c r="G28" s="181"/>
      <c r="H28" s="181"/>
      <c r="I28" s="181"/>
      <c r="J28" s="181"/>
      <c r="K28" s="181"/>
      <c r="L28" s="182" t="s">
        <v>22</v>
      </c>
      <c r="M28" s="183" t="s">
        <v>22</v>
      </c>
      <c r="N28" s="184" t="s">
        <v>22</v>
      </c>
      <c r="O28" s="184"/>
      <c r="P28" s="184"/>
      <c r="Q28" s="184"/>
      <c r="R28" s="184"/>
      <c r="S28" s="184"/>
      <c r="T28" s="184"/>
      <c r="U28" s="184"/>
      <c r="V28" s="184"/>
      <c r="W28" s="184"/>
    </row>
    <row r="29" spans="1:23" s="129" customFormat="1" ht="15.75" customHeight="1" x14ac:dyDescent="0.35">
      <c r="A29" s="185" t="s">
        <v>23</v>
      </c>
      <c r="B29" s="186"/>
      <c r="C29" s="186"/>
      <c r="D29" s="186"/>
      <c r="E29" s="186"/>
      <c r="F29" s="186"/>
      <c r="G29" s="186"/>
      <c r="H29" s="186"/>
      <c r="I29" s="186"/>
      <c r="J29" s="186"/>
      <c r="K29" s="186"/>
      <c r="L29" s="182" t="s">
        <v>22</v>
      </c>
      <c r="M29" s="183" t="s">
        <v>22</v>
      </c>
      <c r="N29" s="182" t="s">
        <v>22</v>
      </c>
      <c r="O29" s="182"/>
      <c r="P29" s="182"/>
      <c r="Q29" s="182"/>
      <c r="R29" s="182"/>
      <c r="S29" s="182"/>
      <c r="T29" s="182"/>
      <c r="U29" s="182"/>
      <c r="V29" s="182"/>
      <c r="W29" s="182"/>
    </row>
    <row r="30" spans="1:23" s="129" customFormat="1" ht="15.75" customHeight="1" x14ac:dyDescent="0.35">
      <c r="A30" s="187" t="s">
        <v>24</v>
      </c>
      <c r="B30" s="188"/>
      <c r="C30" s="188"/>
      <c r="D30" s="188"/>
      <c r="E30" s="188"/>
      <c r="F30" s="188"/>
      <c r="G30" s="188"/>
      <c r="H30" s="188"/>
      <c r="I30" s="188" t="s">
        <v>22</v>
      </c>
      <c r="J30" s="188"/>
      <c r="K30" s="188" t="s">
        <v>22</v>
      </c>
      <c r="L30" s="182" t="s">
        <v>22</v>
      </c>
      <c r="M30" s="183" t="s">
        <v>22</v>
      </c>
      <c r="N30" s="182" t="s">
        <v>22</v>
      </c>
      <c r="O30" s="182"/>
      <c r="P30" s="182"/>
      <c r="Q30" s="182"/>
      <c r="R30" s="182"/>
      <c r="S30" s="182"/>
      <c r="T30" s="182"/>
      <c r="U30" s="182"/>
      <c r="V30" s="182"/>
      <c r="W30" s="182"/>
    </row>
    <row r="31" spans="1:23" s="130" customFormat="1" ht="15.75" customHeight="1" x14ac:dyDescent="0.35">
      <c r="A31" s="189" t="s">
        <v>25</v>
      </c>
      <c r="B31" s="188"/>
      <c r="C31" s="188"/>
      <c r="D31" s="188"/>
      <c r="E31" s="188"/>
      <c r="F31" s="188"/>
      <c r="G31" s="188"/>
      <c r="H31" s="188"/>
      <c r="I31" s="190"/>
      <c r="J31" s="190"/>
      <c r="K31" s="190"/>
      <c r="L31" s="125"/>
      <c r="M31" s="191"/>
      <c r="N31" s="125"/>
      <c r="O31" s="125"/>
      <c r="P31" s="125"/>
      <c r="Q31" s="125"/>
      <c r="R31" s="125"/>
      <c r="S31" s="125"/>
      <c r="T31" s="125"/>
      <c r="U31" s="125"/>
      <c r="V31" s="125"/>
      <c r="W31" s="125"/>
    </row>
    <row r="32" spans="1:23" s="130" customFormat="1" ht="15.75" customHeight="1" x14ac:dyDescent="0.35">
      <c r="A32" s="192" t="s">
        <v>26</v>
      </c>
      <c r="B32" s="193"/>
      <c r="C32" s="193"/>
      <c r="D32" s="193"/>
      <c r="E32" s="193"/>
      <c r="F32" s="193"/>
      <c r="G32" s="193"/>
      <c r="H32" s="193"/>
      <c r="I32" s="193"/>
      <c r="J32" s="193"/>
      <c r="K32" s="193"/>
      <c r="L32" s="125" t="s">
        <v>22</v>
      </c>
      <c r="M32" s="191" t="s">
        <v>22</v>
      </c>
      <c r="N32" s="125" t="s">
        <v>22</v>
      </c>
      <c r="O32" s="125"/>
      <c r="P32" s="125"/>
      <c r="Q32" s="125"/>
      <c r="R32" s="125"/>
      <c r="S32" s="125"/>
      <c r="T32" s="125"/>
      <c r="U32" s="125"/>
      <c r="V32" s="125"/>
      <c r="W32" s="125"/>
    </row>
    <row r="33" spans="1:23" s="130" customFormat="1" ht="15.75" customHeight="1" x14ac:dyDescent="0.35">
      <c r="A33" s="192" t="s">
        <v>27</v>
      </c>
      <c r="B33" s="193"/>
      <c r="C33" s="193"/>
      <c r="D33" s="193"/>
      <c r="E33" s="193"/>
      <c r="F33" s="193"/>
      <c r="G33" s="193"/>
      <c r="H33" s="193"/>
      <c r="I33" s="193"/>
      <c r="J33" s="193"/>
      <c r="K33" s="193"/>
      <c r="L33" s="125" t="s">
        <v>22</v>
      </c>
      <c r="M33" s="191" t="s">
        <v>22</v>
      </c>
      <c r="N33" s="125" t="s">
        <v>22</v>
      </c>
      <c r="O33" s="125"/>
      <c r="P33" s="125"/>
      <c r="Q33" s="125"/>
      <c r="R33" s="125"/>
      <c r="S33" s="125"/>
      <c r="T33" s="125"/>
      <c r="U33" s="125"/>
      <c r="V33" s="125"/>
      <c r="W33" s="125"/>
    </row>
    <row r="34" spans="1:23" ht="15.75" customHeight="1" x14ac:dyDescent="0.35">
      <c r="A34" s="194" t="s">
        <v>28</v>
      </c>
      <c r="B34" s="195"/>
      <c r="C34" s="195"/>
      <c r="D34" s="195"/>
      <c r="E34" s="195"/>
      <c r="F34" s="195"/>
      <c r="G34" s="195"/>
      <c r="H34" s="195"/>
      <c r="I34" s="195"/>
      <c r="J34" s="196"/>
      <c r="K34" s="197" t="s">
        <v>22</v>
      </c>
      <c r="L34" s="125" t="s">
        <v>22</v>
      </c>
      <c r="M34" s="191" t="s">
        <v>22</v>
      </c>
      <c r="N34" s="179" t="s">
        <v>22</v>
      </c>
      <c r="O34" s="179"/>
      <c r="P34" s="179"/>
      <c r="Q34" s="179"/>
      <c r="R34" s="179"/>
      <c r="S34" s="179"/>
      <c r="T34" s="179"/>
      <c r="U34" s="179"/>
      <c r="V34" s="179"/>
      <c r="W34" s="179"/>
    </row>
    <row r="35" spans="1:23" ht="15.75" customHeight="1" thickBot="1" x14ac:dyDescent="0.4">
      <c r="A35" s="198" t="s">
        <v>143</v>
      </c>
      <c r="B35" s="199"/>
      <c r="C35" s="199"/>
      <c r="D35" s="199"/>
      <c r="E35" s="199"/>
      <c r="F35" s="199"/>
      <c r="G35" s="199"/>
      <c r="H35" s="199"/>
      <c r="I35" s="200" t="s">
        <v>22</v>
      </c>
      <c r="J35" s="197"/>
      <c r="K35" s="200" t="s">
        <v>22</v>
      </c>
      <c r="L35" s="125" t="s">
        <v>22</v>
      </c>
      <c r="M35" s="191" t="s">
        <v>22</v>
      </c>
      <c r="N35" s="179" t="s">
        <v>22</v>
      </c>
      <c r="O35" s="179"/>
      <c r="P35" s="179"/>
      <c r="Q35" s="179"/>
      <c r="R35" s="179"/>
      <c r="S35" s="179"/>
      <c r="T35" s="179"/>
      <c r="U35" s="179"/>
      <c r="V35" s="179"/>
      <c r="W35" s="179"/>
    </row>
    <row r="36" spans="1:23" ht="46.5" customHeight="1" x14ac:dyDescent="0.35">
      <c r="A36" s="139" t="s">
        <v>29</v>
      </c>
      <c r="B36" s="201"/>
      <c r="C36" s="141" t="s">
        <v>30</v>
      </c>
      <c r="D36" s="141" t="s">
        <v>31</v>
      </c>
      <c r="E36" s="141" t="s">
        <v>32</v>
      </c>
      <c r="F36" s="141" t="s">
        <v>33</v>
      </c>
      <c r="G36" s="141" t="s">
        <v>34</v>
      </c>
      <c r="H36" s="202" t="s">
        <v>35</v>
      </c>
      <c r="I36" s="203" t="s">
        <v>15</v>
      </c>
      <c r="J36" s="203" t="s">
        <v>36</v>
      </c>
      <c r="K36" s="204" t="s">
        <v>37</v>
      </c>
      <c r="L36" s="205" t="s">
        <v>38</v>
      </c>
      <c r="M36" s="206"/>
    </row>
    <row r="37" spans="1:23" ht="16" thickBot="1" x14ac:dyDescent="0.4">
      <c r="A37" s="141">
        <v>1</v>
      </c>
      <c r="B37" s="1"/>
      <c r="C37" s="74"/>
      <c r="D37" s="2"/>
      <c r="E37" s="60"/>
      <c r="F37" s="2"/>
      <c r="G37" s="68"/>
      <c r="H37" s="2"/>
      <c r="I37" s="207">
        <f t="shared" ref="I37:I46" si="1">((($D37*$F37)*12)*2)</f>
        <v>0</v>
      </c>
      <c r="J37" s="207">
        <f>IFERROR($I37/$H37,0)</f>
        <v>0</v>
      </c>
      <c r="K37" s="2"/>
      <c r="L37" s="208" t="s">
        <v>39</v>
      </c>
      <c r="M37" s="209" t="e">
        <f>AVERAGE($H37:$H46)</f>
        <v>#DIV/0!</v>
      </c>
    </row>
    <row r="38" spans="1:23" ht="16" thickBot="1" x14ac:dyDescent="0.4">
      <c r="A38" s="141">
        <v>2</v>
      </c>
      <c r="B38" s="74"/>
      <c r="C38" s="1"/>
      <c r="D38" s="2"/>
      <c r="E38" s="60"/>
      <c r="F38" s="2"/>
      <c r="G38" s="68"/>
      <c r="H38" s="2"/>
      <c r="I38" s="207">
        <f t="shared" si="1"/>
        <v>0</v>
      </c>
      <c r="J38" s="210">
        <f>IFERROR($I38/$H38,0)</f>
        <v>0</v>
      </c>
      <c r="K38" s="2"/>
      <c r="L38" s="211" t="s">
        <v>40</v>
      </c>
      <c r="M38" s="212" t="e">
        <f>SUM($I37:$I46)/$M37</f>
        <v>#DIV/0!</v>
      </c>
    </row>
    <row r="39" spans="1:23" x14ac:dyDescent="0.35">
      <c r="A39" s="141">
        <v>3</v>
      </c>
      <c r="B39" s="1"/>
      <c r="C39" s="74"/>
      <c r="D39" s="2"/>
      <c r="E39" s="60"/>
      <c r="F39" s="2"/>
      <c r="G39" s="68"/>
      <c r="H39" s="2"/>
      <c r="I39" s="207">
        <f t="shared" si="1"/>
        <v>0</v>
      </c>
      <c r="J39" s="210">
        <f>IFERROR($I39/$H39,0)</f>
        <v>0</v>
      </c>
      <c r="K39" s="2"/>
      <c r="L39" s="213"/>
      <c r="M39" s="214"/>
    </row>
    <row r="40" spans="1:23" x14ac:dyDescent="0.35">
      <c r="A40" s="141">
        <v>4</v>
      </c>
      <c r="B40" s="1"/>
      <c r="C40" s="1"/>
      <c r="D40" s="2"/>
      <c r="E40" s="60"/>
      <c r="F40" s="2"/>
      <c r="G40" s="68"/>
      <c r="H40" s="2"/>
      <c r="I40" s="207">
        <f t="shared" si="1"/>
        <v>0</v>
      </c>
      <c r="J40" s="207">
        <f t="shared" ref="J40:J46" si="2">IFERROR($I40/$H40,0)</f>
        <v>0</v>
      </c>
      <c r="K40" s="2"/>
      <c r="L40" s="215"/>
      <c r="M40" s="216"/>
    </row>
    <row r="41" spans="1:23" x14ac:dyDescent="0.35">
      <c r="A41" s="141">
        <v>5</v>
      </c>
      <c r="B41" s="1"/>
      <c r="C41" s="1"/>
      <c r="D41" s="2"/>
      <c r="E41" s="60"/>
      <c r="F41" s="2"/>
      <c r="G41" s="68"/>
      <c r="H41" s="2"/>
      <c r="I41" s="207">
        <f t="shared" si="1"/>
        <v>0</v>
      </c>
      <c r="J41" s="207">
        <f t="shared" si="2"/>
        <v>0</v>
      </c>
      <c r="K41" s="2"/>
      <c r="L41" s="215"/>
      <c r="M41" s="216"/>
    </row>
    <row r="42" spans="1:23" x14ac:dyDescent="0.35">
      <c r="A42" s="141">
        <v>6</v>
      </c>
      <c r="B42" s="1"/>
      <c r="C42" s="1"/>
      <c r="D42" s="2"/>
      <c r="E42" s="60"/>
      <c r="F42" s="2"/>
      <c r="G42" s="68"/>
      <c r="H42" s="2"/>
      <c r="I42" s="207">
        <f t="shared" si="1"/>
        <v>0</v>
      </c>
      <c r="J42" s="207">
        <f t="shared" si="2"/>
        <v>0</v>
      </c>
      <c r="K42" s="2"/>
      <c r="L42" s="215"/>
      <c r="M42" s="216"/>
    </row>
    <row r="43" spans="1:23" x14ac:dyDescent="0.35">
      <c r="A43" s="141">
        <v>7</v>
      </c>
      <c r="B43" s="1"/>
      <c r="C43" s="1"/>
      <c r="D43" s="2"/>
      <c r="E43" s="60"/>
      <c r="F43" s="2"/>
      <c r="G43" s="68"/>
      <c r="H43" s="2"/>
      <c r="I43" s="207">
        <f t="shared" si="1"/>
        <v>0</v>
      </c>
      <c r="J43" s="207">
        <f t="shared" si="2"/>
        <v>0</v>
      </c>
      <c r="K43" s="2"/>
      <c r="L43" s="215"/>
      <c r="M43" s="216"/>
    </row>
    <row r="44" spans="1:23" x14ac:dyDescent="0.35">
      <c r="A44" s="141">
        <v>8</v>
      </c>
      <c r="B44" s="1"/>
      <c r="C44" s="1"/>
      <c r="D44" s="2"/>
      <c r="E44" s="60"/>
      <c r="F44" s="2"/>
      <c r="G44" s="68"/>
      <c r="H44" s="2"/>
      <c r="I44" s="207">
        <f t="shared" si="1"/>
        <v>0</v>
      </c>
      <c r="J44" s="207">
        <f t="shared" si="2"/>
        <v>0</v>
      </c>
      <c r="K44" s="2"/>
      <c r="L44" s="215"/>
      <c r="M44" s="216"/>
    </row>
    <row r="45" spans="1:23" x14ac:dyDescent="0.35">
      <c r="A45" s="141">
        <v>9</v>
      </c>
      <c r="B45" s="1"/>
      <c r="C45" s="1"/>
      <c r="D45" s="2"/>
      <c r="E45" s="60"/>
      <c r="F45" s="2"/>
      <c r="G45" s="68"/>
      <c r="H45" s="2"/>
      <c r="I45" s="207">
        <f t="shared" si="1"/>
        <v>0</v>
      </c>
      <c r="J45" s="207">
        <f t="shared" si="2"/>
        <v>0</v>
      </c>
      <c r="K45" s="2"/>
      <c r="L45" s="215"/>
      <c r="M45" s="216"/>
    </row>
    <row r="46" spans="1:23" ht="16" thickBot="1" x14ac:dyDescent="0.4">
      <c r="A46" s="156">
        <v>10</v>
      </c>
      <c r="B46" s="8"/>
      <c r="C46" s="8"/>
      <c r="D46" s="2"/>
      <c r="E46" s="60"/>
      <c r="F46" s="2"/>
      <c r="G46" s="77"/>
      <c r="H46" s="7"/>
      <c r="I46" s="207">
        <f t="shared" si="1"/>
        <v>0</v>
      </c>
      <c r="J46" s="207">
        <f t="shared" si="2"/>
        <v>0</v>
      </c>
      <c r="K46" s="7"/>
      <c r="L46" s="215"/>
      <c r="M46" s="216"/>
    </row>
    <row r="47" spans="1:23" ht="30" customHeight="1" thickBot="1" x14ac:dyDescent="0.4">
      <c r="A47" s="217"/>
      <c r="B47" s="218"/>
      <c r="C47" s="218"/>
      <c r="D47" s="218"/>
      <c r="E47" s="218"/>
      <c r="F47" s="218"/>
      <c r="G47" s="219" t="s">
        <v>41</v>
      </c>
      <c r="H47" s="220">
        <f>ROUNDUP(SUM(I37:I46),0)</f>
        <v>0</v>
      </c>
      <c r="I47" s="221"/>
      <c r="J47" s="221"/>
      <c r="K47" s="121"/>
      <c r="L47" s="121"/>
      <c r="M47" s="122"/>
    </row>
    <row r="48" spans="1:23" x14ac:dyDescent="0.35">
      <c r="A48" s="128"/>
      <c r="B48" s="129"/>
      <c r="C48" s="129"/>
      <c r="D48" s="129"/>
      <c r="E48" s="129"/>
      <c r="F48" s="129"/>
      <c r="G48" s="129"/>
      <c r="H48" s="129"/>
      <c r="I48" s="129"/>
      <c r="J48" s="129"/>
      <c r="K48" s="129"/>
      <c r="L48" s="126"/>
      <c r="M48" s="127"/>
    </row>
    <row r="49" spans="1:13" x14ac:dyDescent="0.35">
      <c r="A49" s="128"/>
      <c r="B49" s="129"/>
      <c r="C49" s="129"/>
      <c r="D49" s="129"/>
      <c r="E49" s="129"/>
      <c r="F49" s="129"/>
      <c r="G49" s="129"/>
      <c r="H49" s="129"/>
      <c r="I49" s="129"/>
      <c r="J49" s="129"/>
      <c r="K49" s="129"/>
      <c r="L49" s="137"/>
      <c r="M49" s="138"/>
    </row>
    <row r="50" spans="1:13" ht="14.5" customHeight="1" x14ac:dyDescent="0.35">
      <c r="A50" s="222" t="s">
        <v>42</v>
      </c>
      <c r="B50" s="170"/>
      <c r="C50" s="170"/>
      <c r="D50" s="170"/>
      <c r="E50" s="170"/>
      <c r="F50" s="170"/>
      <c r="G50" s="170"/>
      <c r="H50" s="170"/>
      <c r="I50" s="223"/>
      <c r="J50" s="223"/>
      <c r="K50" s="223"/>
      <c r="L50" s="121"/>
      <c r="M50" s="122"/>
    </row>
    <row r="51" spans="1:13" ht="14.5" customHeight="1" x14ac:dyDescent="0.35">
      <c r="A51" s="224" t="s">
        <v>4</v>
      </c>
      <c r="B51" s="225"/>
      <c r="C51" s="225"/>
      <c r="D51" s="225"/>
      <c r="E51" s="225"/>
      <c r="F51" s="225"/>
      <c r="G51" s="225"/>
      <c r="H51" s="225"/>
      <c r="I51" s="225"/>
      <c r="J51" s="225"/>
      <c r="K51" s="225"/>
      <c r="L51" s="126"/>
      <c r="M51" s="127"/>
    </row>
    <row r="52" spans="1:13" ht="14.5" customHeight="1" x14ac:dyDescent="0.35">
      <c r="A52" s="128" t="s">
        <v>43</v>
      </c>
      <c r="B52" s="129"/>
      <c r="C52" s="129"/>
      <c r="D52" s="129"/>
      <c r="E52" s="129"/>
      <c r="F52" s="129"/>
      <c r="G52" s="129"/>
      <c r="H52" s="129"/>
      <c r="I52" s="129"/>
      <c r="J52" s="129"/>
      <c r="K52" s="129"/>
      <c r="L52" s="130"/>
      <c r="M52" s="131"/>
    </row>
    <row r="53" spans="1:13" s="130" customFormat="1" ht="14.5" customHeight="1" x14ac:dyDescent="0.35">
      <c r="A53" s="226" t="s">
        <v>44</v>
      </c>
      <c r="B53" s="226"/>
      <c r="C53" s="226"/>
      <c r="D53" s="226"/>
      <c r="M53" s="131"/>
    </row>
    <row r="54" spans="1:13" ht="14.5" customHeight="1" x14ac:dyDescent="0.35">
      <c r="A54" s="129" t="s">
        <v>8</v>
      </c>
      <c r="B54" s="129"/>
      <c r="C54" s="129"/>
      <c r="D54" s="129"/>
      <c r="E54" s="129"/>
      <c r="F54" s="129"/>
      <c r="G54" s="129"/>
      <c r="H54" s="129"/>
      <c r="I54" s="129"/>
      <c r="J54" s="129"/>
      <c r="K54" s="129"/>
      <c r="L54" s="137"/>
      <c r="M54" s="138"/>
    </row>
    <row r="55" spans="1:13" ht="36" customHeight="1" x14ac:dyDescent="0.35">
      <c r="A55" s="139" t="s">
        <v>45</v>
      </c>
      <c r="B55" s="227"/>
      <c r="C55" s="228" t="s">
        <v>46</v>
      </c>
      <c r="D55" s="229"/>
      <c r="E55" s="230"/>
      <c r="F55" s="231" t="s">
        <v>32</v>
      </c>
      <c r="G55" s="232" t="s">
        <v>47</v>
      </c>
      <c r="H55" s="231" t="s">
        <v>48</v>
      </c>
      <c r="I55" s="233" t="s">
        <v>15</v>
      </c>
      <c r="J55" s="144"/>
      <c r="K55" s="234" t="s">
        <v>49</v>
      </c>
      <c r="L55" s="235"/>
      <c r="M55" s="154"/>
    </row>
    <row r="56" spans="1:13" x14ac:dyDescent="0.35">
      <c r="A56" s="141">
        <v>1</v>
      </c>
      <c r="B56" s="1"/>
      <c r="C56" s="57"/>
      <c r="D56" s="236"/>
      <c r="E56" s="236"/>
      <c r="F56" s="58" t="s">
        <v>17</v>
      </c>
      <c r="G56" s="73"/>
      <c r="H56" s="59"/>
      <c r="I56" s="237">
        <f>G56*H56</f>
        <v>0</v>
      </c>
      <c r="J56" s="152"/>
      <c r="K56" s="64"/>
      <c r="L56" s="235"/>
      <c r="M56" s="154"/>
    </row>
    <row r="57" spans="1:13" x14ac:dyDescent="0.35">
      <c r="A57" s="141">
        <v>2</v>
      </c>
      <c r="B57" s="1"/>
      <c r="C57" s="1"/>
      <c r="D57" s="236"/>
      <c r="E57" s="236"/>
      <c r="F57" s="2" t="s">
        <v>17</v>
      </c>
      <c r="G57" s="73"/>
      <c r="H57" s="59"/>
      <c r="I57" s="239">
        <f t="shared" ref="I57:I64" si="3">G57*H57</f>
        <v>0</v>
      </c>
      <c r="J57" s="152"/>
      <c r="K57" s="61"/>
      <c r="L57" s="235"/>
      <c r="M57" s="154"/>
    </row>
    <row r="58" spans="1:13" x14ac:dyDescent="0.35">
      <c r="A58" s="141">
        <v>3</v>
      </c>
      <c r="B58" s="1"/>
      <c r="C58" s="57"/>
      <c r="D58" s="236"/>
      <c r="E58" s="236"/>
      <c r="F58" s="2" t="s">
        <v>17</v>
      </c>
      <c r="G58" s="73"/>
      <c r="H58" s="59"/>
      <c r="I58" s="239">
        <f t="shared" si="3"/>
        <v>0</v>
      </c>
      <c r="J58" s="152"/>
      <c r="K58" s="61"/>
      <c r="L58" s="235"/>
      <c r="M58" s="154"/>
    </row>
    <row r="59" spans="1:13" x14ac:dyDescent="0.35">
      <c r="A59" s="141">
        <v>4</v>
      </c>
      <c r="B59" s="1"/>
      <c r="C59" s="1"/>
      <c r="D59" s="236"/>
      <c r="E59" s="236"/>
      <c r="F59" s="2" t="s">
        <v>17</v>
      </c>
      <c r="G59" s="73"/>
      <c r="H59" s="59"/>
      <c r="I59" s="239">
        <f t="shared" si="3"/>
        <v>0</v>
      </c>
      <c r="J59" s="152"/>
      <c r="K59" s="61"/>
      <c r="L59" s="235"/>
      <c r="M59" s="154"/>
    </row>
    <row r="60" spans="1:13" x14ac:dyDescent="0.35">
      <c r="A60" s="141">
        <v>5</v>
      </c>
      <c r="B60" s="1"/>
      <c r="C60" s="57"/>
      <c r="D60" s="236"/>
      <c r="E60" s="236"/>
      <c r="F60" s="2" t="s">
        <v>17</v>
      </c>
      <c r="G60" s="73"/>
      <c r="H60" s="59"/>
      <c r="I60" s="239">
        <f t="shared" si="3"/>
        <v>0</v>
      </c>
      <c r="J60" s="152"/>
      <c r="K60" s="61"/>
      <c r="L60" s="235"/>
      <c r="M60" s="154"/>
    </row>
    <row r="61" spans="1:13" x14ac:dyDescent="0.35">
      <c r="A61" s="141">
        <v>6</v>
      </c>
      <c r="B61" s="1"/>
      <c r="C61" s="1"/>
      <c r="D61" s="236"/>
      <c r="E61" s="236"/>
      <c r="F61" s="2" t="s">
        <v>17</v>
      </c>
      <c r="G61" s="73"/>
      <c r="H61" s="59"/>
      <c r="I61" s="239">
        <f t="shared" si="3"/>
        <v>0</v>
      </c>
      <c r="J61" s="152"/>
      <c r="K61" s="61"/>
      <c r="L61" s="235"/>
      <c r="M61" s="154"/>
    </row>
    <row r="62" spans="1:13" x14ac:dyDescent="0.35">
      <c r="A62" s="141">
        <v>7</v>
      </c>
      <c r="B62" s="1"/>
      <c r="C62" s="57"/>
      <c r="D62" s="236"/>
      <c r="E62" s="236"/>
      <c r="F62" s="2" t="s">
        <v>17</v>
      </c>
      <c r="G62" s="73"/>
      <c r="H62" s="59"/>
      <c r="I62" s="239">
        <f t="shared" si="3"/>
        <v>0</v>
      </c>
      <c r="J62" s="152"/>
      <c r="K62" s="61"/>
      <c r="L62" s="235"/>
      <c r="M62" s="154"/>
    </row>
    <row r="63" spans="1:13" x14ac:dyDescent="0.35">
      <c r="A63" s="141">
        <v>8</v>
      </c>
      <c r="B63" s="1"/>
      <c r="C63" s="1"/>
      <c r="D63" s="236"/>
      <c r="E63" s="236"/>
      <c r="F63" s="2" t="s">
        <v>17</v>
      </c>
      <c r="G63" s="73"/>
      <c r="H63" s="59"/>
      <c r="I63" s="239">
        <f t="shared" si="3"/>
        <v>0</v>
      </c>
      <c r="J63" s="152"/>
      <c r="K63" s="61"/>
      <c r="L63" s="235"/>
      <c r="M63" s="154"/>
    </row>
    <row r="64" spans="1:13" x14ac:dyDescent="0.35">
      <c r="A64" s="141">
        <v>9</v>
      </c>
      <c r="B64" s="1"/>
      <c r="C64" s="57"/>
      <c r="D64" s="236"/>
      <c r="E64" s="236"/>
      <c r="F64" s="2" t="s">
        <v>17</v>
      </c>
      <c r="G64" s="73"/>
      <c r="H64" s="59"/>
      <c r="I64" s="239">
        <f t="shared" si="3"/>
        <v>0</v>
      </c>
      <c r="J64" s="152"/>
      <c r="K64" s="61"/>
      <c r="L64" s="235"/>
      <c r="M64" s="154"/>
    </row>
    <row r="65" spans="1:13" x14ac:dyDescent="0.35">
      <c r="A65" s="156">
        <v>10</v>
      </c>
      <c r="B65" s="1"/>
      <c r="C65" s="1"/>
      <c r="D65" s="236"/>
      <c r="E65" s="236"/>
      <c r="F65" s="7" t="s">
        <v>17</v>
      </c>
      <c r="G65" s="73"/>
      <c r="H65" s="59"/>
      <c r="I65" s="240">
        <f>G65*H65</f>
        <v>0</v>
      </c>
      <c r="J65" s="157"/>
      <c r="K65" s="62"/>
      <c r="L65" s="235"/>
      <c r="M65" s="154"/>
    </row>
    <row r="66" spans="1:13" ht="30" customHeight="1" thickBot="1" x14ac:dyDescent="0.4">
      <c r="A66" s="241"/>
      <c r="B66" s="241"/>
      <c r="C66" s="241"/>
      <c r="D66" s="241"/>
      <c r="E66" s="241"/>
      <c r="F66" s="241"/>
      <c r="G66" s="242" t="s">
        <v>50</v>
      </c>
      <c r="H66" s="243">
        <f>ROUNDUP(SUM(I56:I65),0)</f>
        <v>0</v>
      </c>
      <c r="I66" s="241"/>
      <c r="J66" s="244"/>
      <c r="K66" s="241"/>
      <c r="L66" s="121"/>
      <c r="M66" s="122"/>
    </row>
    <row r="67" spans="1:13" ht="14.5" customHeight="1" x14ac:dyDescent="0.35">
      <c r="A67" s="128"/>
      <c r="B67" s="129"/>
      <c r="C67" s="129"/>
      <c r="D67" s="129"/>
      <c r="E67" s="129"/>
      <c r="F67" s="129"/>
      <c r="G67" s="129"/>
      <c r="H67" s="129"/>
      <c r="I67" s="129"/>
      <c r="J67" s="129"/>
      <c r="K67" s="129"/>
      <c r="L67" s="130"/>
      <c r="M67" s="131"/>
    </row>
    <row r="68" spans="1:13" ht="14.5" customHeight="1" x14ac:dyDescent="0.35">
      <c r="A68" s="128"/>
      <c r="B68" s="129"/>
      <c r="C68" s="129"/>
      <c r="D68" s="129"/>
      <c r="E68" s="129"/>
      <c r="F68" s="129"/>
      <c r="G68" s="129"/>
      <c r="H68" s="129"/>
      <c r="I68" s="129"/>
      <c r="J68" s="129"/>
      <c r="K68" s="129"/>
      <c r="L68" s="130"/>
      <c r="M68" s="131"/>
    </row>
    <row r="69" spans="1:13" ht="14.5" customHeight="1" x14ac:dyDescent="0.35">
      <c r="A69" s="245" t="s">
        <v>51</v>
      </c>
      <c r="B69" s="246"/>
      <c r="C69" s="246"/>
      <c r="D69" s="246"/>
      <c r="E69" s="246"/>
      <c r="F69" s="246"/>
      <c r="G69" s="246"/>
      <c r="H69" s="246"/>
      <c r="I69" s="167"/>
      <c r="J69" s="167"/>
      <c r="K69" s="167"/>
      <c r="L69" s="121"/>
      <c r="M69" s="122"/>
    </row>
    <row r="70" spans="1:13" x14ac:dyDescent="0.35">
      <c r="A70" s="128" t="s">
        <v>4</v>
      </c>
      <c r="B70" s="129"/>
      <c r="C70" s="129"/>
      <c r="D70" s="129"/>
      <c r="E70" s="129"/>
      <c r="F70" s="129"/>
      <c r="G70" s="129"/>
      <c r="H70" s="129"/>
      <c r="I70" s="129"/>
      <c r="J70" s="129"/>
      <c r="K70" s="129"/>
      <c r="L70" s="130"/>
      <c r="M70" s="131"/>
    </row>
    <row r="71" spans="1:13" x14ac:dyDescent="0.35">
      <c r="A71" s="128" t="s">
        <v>52</v>
      </c>
      <c r="B71" s="129"/>
      <c r="C71" s="129"/>
      <c r="D71" s="129"/>
      <c r="E71" s="129"/>
      <c r="F71" s="129"/>
      <c r="G71" s="129"/>
      <c r="H71" s="129"/>
      <c r="I71" s="129"/>
      <c r="J71" s="129"/>
      <c r="K71" s="129"/>
      <c r="L71" s="130"/>
      <c r="M71" s="131"/>
    </row>
    <row r="72" spans="1:13" ht="15.75" customHeight="1" x14ac:dyDescent="0.35">
      <c r="A72" s="247" t="s">
        <v>53</v>
      </c>
      <c r="B72" s="248"/>
      <c r="C72" s="248"/>
      <c r="D72" s="248"/>
      <c r="E72" s="248"/>
      <c r="F72" s="248"/>
      <c r="G72" s="248"/>
      <c r="H72" s="130"/>
      <c r="I72" s="130"/>
      <c r="J72" s="130"/>
      <c r="K72" s="130"/>
      <c r="L72" s="130"/>
      <c r="M72" s="131"/>
    </row>
    <row r="73" spans="1:13" x14ac:dyDescent="0.35">
      <c r="A73" s="136" t="s">
        <v>8</v>
      </c>
      <c r="B73" s="136"/>
      <c r="C73" s="136"/>
      <c r="D73" s="129"/>
      <c r="E73" s="136"/>
      <c r="F73" s="136"/>
      <c r="G73" s="136"/>
      <c r="H73" s="136"/>
      <c r="I73" s="136"/>
      <c r="J73" s="129"/>
      <c r="K73" s="136"/>
      <c r="L73" s="137"/>
      <c r="M73" s="138"/>
    </row>
    <row r="74" spans="1:13" ht="31" x14ac:dyDescent="0.35">
      <c r="A74" s="249" t="s">
        <v>45</v>
      </c>
      <c r="B74" s="249"/>
      <c r="C74" s="250" t="s">
        <v>46</v>
      </c>
      <c r="D74" s="251"/>
      <c r="E74" s="236"/>
      <c r="F74" s="236"/>
      <c r="G74" s="142" t="s">
        <v>47</v>
      </c>
      <c r="H74" s="142" t="s">
        <v>48</v>
      </c>
      <c r="I74" s="143" t="s">
        <v>15</v>
      </c>
      <c r="J74" s="144"/>
      <c r="K74" s="252" t="s">
        <v>54</v>
      </c>
      <c r="L74" s="153"/>
      <c r="M74" s="154"/>
    </row>
    <row r="75" spans="1:13" x14ac:dyDescent="0.35">
      <c r="A75" s="141">
        <v>1</v>
      </c>
      <c r="B75" s="1"/>
      <c r="C75" s="65"/>
      <c r="D75" s="153"/>
      <c r="E75" s="236"/>
      <c r="F75" s="253"/>
      <c r="G75" s="72"/>
      <c r="H75" s="4"/>
      <c r="I75" s="239">
        <f t="shared" ref="I75:I84" si="4">G75*H75</f>
        <v>0</v>
      </c>
      <c r="J75" s="152"/>
      <c r="K75" s="63"/>
      <c r="L75" s="153"/>
      <c r="M75" s="154"/>
    </row>
    <row r="76" spans="1:13" x14ac:dyDescent="0.35">
      <c r="A76" s="141">
        <v>2</v>
      </c>
      <c r="B76" s="1"/>
      <c r="C76" s="65"/>
      <c r="D76" s="153"/>
      <c r="E76" s="236"/>
      <c r="F76" s="236"/>
      <c r="G76" s="72"/>
      <c r="H76" s="4"/>
      <c r="I76" s="239">
        <f t="shared" si="4"/>
        <v>0</v>
      </c>
      <c r="J76" s="152"/>
      <c r="K76" s="63"/>
      <c r="L76" s="153"/>
      <c r="M76" s="154"/>
    </row>
    <row r="77" spans="1:13" x14ac:dyDescent="0.35">
      <c r="A77" s="141">
        <v>3</v>
      </c>
      <c r="B77" s="1"/>
      <c r="C77" s="65"/>
      <c r="D77" s="153"/>
      <c r="E77" s="236"/>
      <c r="F77" s="253"/>
      <c r="G77" s="72"/>
      <c r="H77" s="4"/>
      <c r="I77" s="239">
        <f t="shared" si="4"/>
        <v>0</v>
      </c>
      <c r="J77" s="152"/>
      <c r="K77" s="63"/>
      <c r="L77" s="153"/>
      <c r="M77" s="154"/>
    </row>
    <row r="78" spans="1:13" x14ac:dyDescent="0.35">
      <c r="A78" s="141">
        <v>4</v>
      </c>
      <c r="B78" s="1"/>
      <c r="C78" s="65"/>
      <c r="D78" s="153"/>
      <c r="E78" s="236"/>
      <c r="F78" s="236"/>
      <c r="G78" s="72"/>
      <c r="H78" s="4"/>
      <c r="I78" s="239">
        <f t="shared" si="4"/>
        <v>0</v>
      </c>
      <c r="J78" s="152"/>
      <c r="K78" s="63"/>
      <c r="L78" s="153"/>
      <c r="M78" s="154"/>
    </row>
    <row r="79" spans="1:13" x14ac:dyDescent="0.35">
      <c r="A79" s="141">
        <v>5</v>
      </c>
      <c r="B79" s="1"/>
      <c r="C79" s="65"/>
      <c r="D79" s="153"/>
      <c r="E79" s="236"/>
      <c r="F79" s="253"/>
      <c r="G79" s="72"/>
      <c r="H79" s="4"/>
      <c r="I79" s="239">
        <f t="shared" si="4"/>
        <v>0</v>
      </c>
      <c r="J79" s="152"/>
      <c r="K79" s="63"/>
      <c r="L79" s="153"/>
      <c r="M79" s="154"/>
    </row>
    <row r="80" spans="1:13" x14ac:dyDescent="0.35">
      <c r="A80" s="141">
        <v>6</v>
      </c>
      <c r="B80" s="1"/>
      <c r="C80" s="65"/>
      <c r="D80" s="153"/>
      <c r="E80" s="236"/>
      <c r="F80" s="236"/>
      <c r="G80" s="72"/>
      <c r="H80" s="4"/>
      <c r="I80" s="239">
        <f t="shared" si="4"/>
        <v>0</v>
      </c>
      <c r="J80" s="152"/>
      <c r="K80" s="63"/>
      <c r="L80" s="153"/>
      <c r="M80" s="154"/>
    </row>
    <row r="81" spans="1:42" x14ac:dyDescent="0.35">
      <c r="A81" s="141">
        <v>7</v>
      </c>
      <c r="B81" s="1"/>
      <c r="C81" s="65"/>
      <c r="D81" s="153"/>
      <c r="E81" s="236"/>
      <c r="F81" s="253"/>
      <c r="G81" s="72"/>
      <c r="H81" s="4"/>
      <c r="I81" s="239">
        <f t="shared" si="4"/>
        <v>0</v>
      </c>
      <c r="J81" s="152"/>
      <c r="K81" s="63"/>
      <c r="L81" s="153"/>
      <c r="M81" s="154"/>
    </row>
    <row r="82" spans="1:42" x14ac:dyDescent="0.35">
      <c r="A82" s="141">
        <v>8</v>
      </c>
      <c r="B82" s="1"/>
      <c r="C82" s="65"/>
      <c r="D82" s="153"/>
      <c r="E82" s="236"/>
      <c r="F82" s="236"/>
      <c r="G82" s="72"/>
      <c r="H82" s="4"/>
      <c r="I82" s="239">
        <f t="shared" si="4"/>
        <v>0</v>
      </c>
      <c r="J82" s="152"/>
      <c r="K82" s="63"/>
      <c r="L82" s="153"/>
      <c r="M82" s="154"/>
    </row>
    <row r="83" spans="1:42" x14ac:dyDescent="0.35">
      <c r="A83" s="141">
        <v>9</v>
      </c>
      <c r="B83" s="1"/>
      <c r="C83" s="65"/>
      <c r="D83" s="153"/>
      <c r="E83" s="236"/>
      <c r="F83" s="253"/>
      <c r="G83" s="72"/>
      <c r="H83" s="4"/>
      <c r="I83" s="239">
        <f t="shared" si="4"/>
        <v>0</v>
      </c>
      <c r="J83" s="152"/>
      <c r="K83" s="63"/>
      <c r="L83" s="153"/>
      <c r="M83" s="154"/>
    </row>
    <row r="84" spans="1:42" ht="16" thickBot="1" x14ac:dyDescent="0.4">
      <c r="A84" s="156">
        <v>10</v>
      </c>
      <c r="B84" s="8"/>
      <c r="C84" s="66"/>
      <c r="D84" s="158"/>
      <c r="E84" s="236"/>
      <c r="F84" s="236"/>
      <c r="G84" s="72"/>
      <c r="H84" s="4"/>
      <c r="I84" s="240">
        <f t="shared" si="4"/>
        <v>0</v>
      </c>
      <c r="J84" s="157"/>
      <c r="K84" s="63"/>
      <c r="L84" s="158"/>
      <c r="M84" s="159"/>
    </row>
    <row r="85" spans="1:42" ht="30" customHeight="1" thickBot="1" x14ac:dyDescent="0.4">
      <c r="A85" s="254"/>
      <c r="B85" s="255"/>
      <c r="C85" s="255"/>
      <c r="D85" s="256"/>
      <c r="E85" s="255"/>
      <c r="F85" s="255"/>
      <c r="G85" s="257" t="s">
        <v>55</v>
      </c>
      <c r="H85" s="164">
        <f>ROUNDUP(SUM(I75:I84),0)</f>
        <v>0</v>
      </c>
      <c r="I85" s="167"/>
      <c r="J85" s="258"/>
      <c r="K85" s="167"/>
      <c r="L85" s="259"/>
      <c r="M85" s="260"/>
    </row>
    <row r="86" spans="1:42" x14ac:dyDescent="0.35">
      <c r="A86" s="128"/>
      <c r="B86" s="129"/>
      <c r="C86" s="129"/>
      <c r="D86" s="129"/>
      <c r="E86" s="129"/>
      <c r="F86" s="129"/>
      <c r="G86" s="129"/>
      <c r="H86" s="129"/>
      <c r="I86" s="129"/>
      <c r="J86" s="129"/>
      <c r="K86" s="129"/>
      <c r="L86" s="130"/>
      <c r="M86" s="131"/>
    </row>
    <row r="87" spans="1:42" x14ac:dyDescent="0.35">
      <c r="A87" s="128"/>
      <c r="B87" s="129"/>
      <c r="C87" s="129"/>
      <c r="D87" s="129"/>
      <c r="E87" s="129"/>
      <c r="F87" s="129"/>
      <c r="G87" s="129"/>
      <c r="H87" s="129"/>
      <c r="I87" s="129"/>
      <c r="J87" s="129"/>
      <c r="K87" s="129"/>
      <c r="L87" s="137"/>
      <c r="M87" s="138"/>
    </row>
    <row r="88" spans="1:42" ht="15.75" customHeight="1" x14ac:dyDescent="0.35">
      <c r="A88" s="261" t="s">
        <v>56</v>
      </c>
      <c r="B88" s="246"/>
      <c r="C88" s="246"/>
      <c r="D88" s="246"/>
      <c r="E88" s="246"/>
      <c r="F88" s="246"/>
      <c r="G88" s="246"/>
      <c r="H88" s="246"/>
      <c r="I88" s="167"/>
      <c r="J88" s="167"/>
      <c r="K88" s="167"/>
      <c r="L88" s="259"/>
      <c r="M88" s="260"/>
    </row>
    <row r="89" spans="1:42" x14ac:dyDescent="0.35">
      <c r="A89" s="128" t="s">
        <v>4</v>
      </c>
      <c r="B89" s="129"/>
      <c r="C89" s="129"/>
      <c r="D89" s="129"/>
      <c r="E89" s="129"/>
      <c r="F89" s="129"/>
      <c r="G89" s="129"/>
      <c r="H89" s="129"/>
      <c r="I89" s="129"/>
      <c r="J89" s="129"/>
      <c r="K89" s="225"/>
      <c r="L89" s="130"/>
      <c r="M89" s="131"/>
    </row>
    <row r="90" spans="1:42" x14ac:dyDescent="0.35">
      <c r="A90" s="128" t="s">
        <v>57</v>
      </c>
      <c r="B90" s="129"/>
      <c r="C90" s="129"/>
      <c r="D90" s="129"/>
      <c r="E90" s="129"/>
      <c r="F90" s="129"/>
      <c r="G90" s="129"/>
      <c r="H90" s="129"/>
      <c r="I90" s="129"/>
      <c r="J90" s="129"/>
      <c r="K90" s="129"/>
      <c r="L90" s="130"/>
      <c r="M90" s="131"/>
    </row>
    <row r="91" spans="1:42" ht="15.75" customHeight="1" x14ac:dyDescent="0.35">
      <c r="A91" s="247" t="s">
        <v>58</v>
      </c>
      <c r="B91" s="248"/>
      <c r="C91" s="248"/>
      <c r="D91" s="248"/>
      <c r="E91" s="248"/>
      <c r="F91" s="248"/>
      <c r="G91" s="248"/>
      <c r="H91" s="248"/>
      <c r="I91" s="130"/>
      <c r="J91" s="130"/>
      <c r="K91" s="130"/>
      <c r="L91" s="130"/>
      <c r="M91" s="131"/>
    </row>
    <row r="92" spans="1:42" s="130" customFormat="1" ht="15.75" customHeight="1" x14ac:dyDescent="0.35">
      <c r="A92" s="247" t="s">
        <v>144</v>
      </c>
      <c r="B92" s="248"/>
      <c r="C92" s="248"/>
      <c r="D92" s="248"/>
      <c r="E92" s="248"/>
      <c r="F92" s="248"/>
      <c r="G92" s="248"/>
      <c r="H92" s="248"/>
      <c r="M92" s="131"/>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row>
    <row r="93" spans="1:42" ht="15.75" customHeight="1" x14ac:dyDescent="0.35">
      <c r="A93" s="128" t="s">
        <v>59</v>
      </c>
      <c r="B93" s="129"/>
      <c r="C93" s="129"/>
      <c r="D93" s="129"/>
      <c r="E93" s="129"/>
      <c r="F93" s="129"/>
      <c r="G93" s="129"/>
      <c r="H93" s="129"/>
      <c r="I93" s="129"/>
      <c r="J93" s="129"/>
      <c r="K93" s="129"/>
      <c r="L93" s="130"/>
      <c r="M93" s="131"/>
    </row>
    <row r="94" spans="1:42" x14ac:dyDescent="0.35">
      <c r="A94" s="136" t="s">
        <v>8</v>
      </c>
      <c r="B94" s="136"/>
      <c r="C94" s="136"/>
      <c r="D94" s="129"/>
      <c r="E94" s="136"/>
      <c r="F94" s="136"/>
      <c r="G94" s="136"/>
      <c r="H94" s="136"/>
      <c r="I94" s="136"/>
      <c r="J94" s="129"/>
      <c r="K94" s="136"/>
      <c r="L94" s="137"/>
      <c r="M94" s="138"/>
    </row>
    <row r="95" spans="1:42" ht="46.5" x14ac:dyDescent="0.35">
      <c r="A95" s="249" t="s">
        <v>45</v>
      </c>
      <c r="B95" s="249"/>
      <c r="C95" s="250" t="s">
        <v>46</v>
      </c>
      <c r="D95" s="262"/>
      <c r="E95" s="263" t="s">
        <v>60</v>
      </c>
      <c r="F95" s="236"/>
      <c r="G95" s="142" t="s">
        <v>47</v>
      </c>
      <c r="H95" s="142" t="s">
        <v>48</v>
      </c>
      <c r="I95" s="143" t="s">
        <v>15</v>
      </c>
      <c r="J95" s="144"/>
      <c r="K95" s="264" t="s">
        <v>61</v>
      </c>
      <c r="L95" s="153"/>
      <c r="M95" s="154"/>
    </row>
    <row r="96" spans="1:42" x14ac:dyDescent="0.35">
      <c r="A96" s="141">
        <v>1</v>
      </c>
      <c r="B96" s="1"/>
      <c r="C96" s="65"/>
      <c r="D96" s="265"/>
      <c r="E96" s="61"/>
      <c r="F96" s="253"/>
      <c r="G96" s="71"/>
      <c r="H96" s="4"/>
      <c r="I96" s="239">
        <f>G96*H96</f>
        <v>0</v>
      </c>
      <c r="J96" s="152"/>
      <c r="K96" s="61"/>
      <c r="L96" s="153"/>
      <c r="M96" s="154"/>
    </row>
    <row r="97" spans="1:42" x14ac:dyDescent="0.35">
      <c r="A97" s="141">
        <v>2</v>
      </c>
      <c r="B97" s="1"/>
      <c r="C97" s="65"/>
      <c r="D97" s="265"/>
      <c r="E97" s="61" t="s">
        <v>17</v>
      </c>
      <c r="F97" s="236"/>
      <c r="G97" s="71"/>
      <c r="H97" s="4"/>
      <c r="I97" s="239">
        <f t="shared" ref="I97:I105" si="5">G97*H97</f>
        <v>0</v>
      </c>
      <c r="J97" s="152"/>
      <c r="K97" s="61"/>
      <c r="L97" s="153"/>
      <c r="M97" s="154"/>
    </row>
    <row r="98" spans="1:42" x14ac:dyDescent="0.35">
      <c r="A98" s="141">
        <v>3</v>
      </c>
      <c r="B98" s="1"/>
      <c r="C98" s="65"/>
      <c r="D98" s="265"/>
      <c r="E98" s="61" t="s">
        <v>17</v>
      </c>
      <c r="F98" s="253"/>
      <c r="G98" s="71"/>
      <c r="H98" s="4"/>
      <c r="I98" s="239">
        <f t="shared" si="5"/>
        <v>0</v>
      </c>
      <c r="J98" s="152"/>
      <c r="K98" s="61"/>
      <c r="L98" s="153"/>
      <c r="M98" s="154"/>
    </row>
    <row r="99" spans="1:42" x14ac:dyDescent="0.35">
      <c r="A99" s="141">
        <v>4</v>
      </c>
      <c r="B99" s="1"/>
      <c r="C99" s="65"/>
      <c r="D99" s="265"/>
      <c r="E99" s="61" t="s">
        <v>17</v>
      </c>
      <c r="F99" s="236"/>
      <c r="G99" s="71"/>
      <c r="H99" s="4"/>
      <c r="I99" s="239">
        <f t="shared" si="5"/>
        <v>0</v>
      </c>
      <c r="J99" s="152"/>
      <c r="K99" s="61"/>
      <c r="L99" s="153"/>
      <c r="M99" s="154"/>
    </row>
    <row r="100" spans="1:42" x14ac:dyDescent="0.35">
      <c r="A100" s="141">
        <v>5</v>
      </c>
      <c r="B100" s="1"/>
      <c r="C100" s="65"/>
      <c r="D100" s="265"/>
      <c r="E100" s="61" t="s">
        <v>17</v>
      </c>
      <c r="F100" s="253"/>
      <c r="G100" s="71"/>
      <c r="H100" s="4"/>
      <c r="I100" s="239">
        <f t="shared" si="5"/>
        <v>0</v>
      </c>
      <c r="J100" s="152"/>
      <c r="K100" s="61"/>
      <c r="L100" s="153"/>
      <c r="M100" s="154"/>
    </row>
    <row r="101" spans="1:42" x14ac:dyDescent="0.35">
      <c r="A101" s="141">
        <v>6</v>
      </c>
      <c r="B101" s="1"/>
      <c r="C101" s="65"/>
      <c r="D101" s="265"/>
      <c r="E101" s="61" t="s">
        <v>17</v>
      </c>
      <c r="F101" s="236"/>
      <c r="G101" s="71"/>
      <c r="H101" s="4"/>
      <c r="I101" s="239">
        <f t="shared" si="5"/>
        <v>0</v>
      </c>
      <c r="J101" s="152"/>
      <c r="K101" s="61"/>
      <c r="L101" s="153"/>
      <c r="M101" s="154"/>
    </row>
    <row r="102" spans="1:42" x14ac:dyDescent="0.35">
      <c r="A102" s="141">
        <v>7</v>
      </c>
      <c r="B102" s="1"/>
      <c r="C102" s="65"/>
      <c r="D102" s="265"/>
      <c r="E102" s="61" t="s">
        <v>17</v>
      </c>
      <c r="F102" s="253"/>
      <c r="G102" s="71"/>
      <c r="H102" s="4"/>
      <c r="I102" s="239">
        <f t="shared" si="5"/>
        <v>0</v>
      </c>
      <c r="J102" s="152"/>
      <c r="K102" s="61"/>
      <c r="L102" s="153"/>
      <c r="M102" s="154"/>
    </row>
    <row r="103" spans="1:42" x14ac:dyDescent="0.35">
      <c r="A103" s="141">
        <v>8</v>
      </c>
      <c r="B103" s="1"/>
      <c r="C103" s="65"/>
      <c r="D103" s="265"/>
      <c r="E103" s="61" t="s">
        <v>17</v>
      </c>
      <c r="F103" s="236"/>
      <c r="G103" s="71"/>
      <c r="H103" s="4"/>
      <c r="I103" s="239">
        <f t="shared" si="5"/>
        <v>0</v>
      </c>
      <c r="J103" s="152"/>
      <c r="K103" s="61"/>
      <c r="L103" s="153"/>
      <c r="M103" s="154"/>
    </row>
    <row r="104" spans="1:42" x14ac:dyDescent="0.35">
      <c r="A104" s="141">
        <v>9</v>
      </c>
      <c r="B104" s="1"/>
      <c r="C104" s="65"/>
      <c r="D104" s="265"/>
      <c r="E104" s="61" t="s">
        <v>17</v>
      </c>
      <c r="F104" s="253"/>
      <c r="G104" s="71"/>
      <c r="H104" s="4"/>
      <c r="I104" s="239">
        <f t="shared" si="5"/>
        <v>0</v>
      </c>
      <c r="J104" s="152"/>
      <c r="K104" s="61"/>
      <c r="L104" s="153"/>
      <c r="M104" s="154"/>
    </row>
    <row r="105" spans="1:42" ht="16" thickBot="1" x14ac:dyDescent="0.4">
      <c r="A105" s="156">
        <v>10</v>
      </c>
      <c r="B105" s="8"/>
      <c r="C105" s="66"/>
      <c r="D105" s="267"/>
      <c r="E105" s="61" t="s">
        <v>17</v>
      </c>
      <c r="F105" s="236"/>
      <c r="G105" s="71"/>
      <c r="H105" s="4"/>
      <c r="I105" s="240">
        <f t="shared" si="5"/>
        <v>0</v>
      </c>
      <c r="J105" s="157"/>
      <c r="K105" s="61"/>
      <c r="L105" s="158"/>
      <c r="M105" s="159"/>
    </row>
    <row r="106" spans="1:42" ht="30" customHeight="1" thickBot="1" x14ac:dyDescent="0.4">
      <c r="A106" s="254"/>
      <c r="B106" s="255"/>
      <c r="C106" s="255"/>
      <c r="D106" s="256"/>
      <c r="E106" s="255"/>
      <c r="F106" s="255"/>
      <c r="G106" s="268" t="s">
        <v>62</v>
      </c>
      <c r="H106" s="164">
        <f>ROUNDUP(SUM(I96:I105),0)</f>
        <v>0</v>
      </c>
      <c r="I106" s="167"/>
      <c r="J106" s="258"/>
      <c r="K106" s="167"/>
      <c r="L106" s="259"/>
      <c r="M106" s="260"/>
    </row>
    <row r="107" spans="1:42" x14ac:dyDescent="0.35">
      <c r="A107" s="128"/>
      <c r="B107" s="129"/>
      <c r="C107" s="129"/>
      <c r="D107" s="129"/>
      <c r="E107" s="129"/>
      <c r="F107" s="129"/>
      <c r="G107" s="129"/>
      <c r="H107" s="129"/>
      <c r="I107" s="129"/>
      <c r="J107" s="129"/>
      <c r="K107" s="225"/>
      <c r="L107" s="126"/>
      <c r="M107" s="127"/>
    </row>
    <row r="108" spans="1:42" x14ac:dyDescent="0.35">
      <c r="A108" s="128"/>
      <c r="B108" s="129"/>
      <c r="C108" s="129"/>
      <c r="D108" s="129"/>
      <c r="E108" s="129"/>
      <c r="F108" s="129"/>
      <c r="G108" s="129"/>
      <c r="H108" s="129"/>
      <c r="I108" s="129"/>
      <c r="J108" s="129"/>
      <c r="K108" s="136"/>
      <c r="L108" s="137"/>
      <c r="M108" s="138"/>
    </row>
    <row r="109" spans="1:42" ht="14.5" customHeight="1" x14ac:dyDescent="0.35">
      <c r="A109" s="269" t="s">
        <v>63</v>
      </c>
      <c r="B109" s="270"/>
      <c r="C109" s="270"/>
      <c r="D109" s="270"/>
      <c r="E109" s="270"/>
      <c r="F109" s="270"/>
      <c r="G109" s="270"/>
      <c r="H109" s="270"/>
      <c r="I109" s="223"/>
      <c r="J109" s="223"/>
      <c r="K109" s="223"/>
      <c r="L109" s="259"/>
      <c r="M109" s="260"/>
    </row>
    <row r="110" spans="1:42" ht="14.5" customHeight="1" x14ac:dyDescent="0.35">
      <c r="A110" s="271" t="s">
        <v>64</v>
      </c>
      <c r="B110" s="129"/>
      <c r="C110" s="129"/>
      <c r="D110" s="129"/>
      <c r="E110" s="129"/>
      <c r="F110" s="129"/>
      <c r="G110" s="129"/>
      <c r="H110" s="129"/>
      <c r="I110" s="129"/>
      <c r="J110" s="129"/>
      <c r="K110" s="225"/>
      <c r="L110" s="130"/>
      <c r="M110" s="131"/>
    </row>
    <row r="111" spans="1:42" ht="14.5" customHeight="1" x14ac:dyDescent="0.35">
      <c r="A111" s="272" t="s">
        <v>65</v>
      </c>
      <c r="B111" s="129"/>
      <c r="C111" s="129"/>
      <c r="D111" s="129"/>
      <c r="E111" s="129"/>
      <c r="F111" s="129"/>
      <c r="G111" s="129"/>
      <c r="H111" s="129"/>
      <c r="I111" s="129"/>
      <c r="J111" s="129"/>
      <c r="K111" s="129"/>
      <c r="L111" s="130"/>
      <c r="M111" s="131"/>
    </row>
    <row r="112" spans="1:42" s="130" customFormat="1" ht="14.5" customHeight="1" x14ac:dyDescent="0.35">
      <c r="A112" s="128" t="s">
        <v>66</v>
      </c>
      <c r="B112" s="129"/>
      <c r="C112" s="129"/>
      <c r="D112" s="129"/>
      <c r="E112" s="129"/>
      <c r="F112" s="129"/>
      <c r="G112" s="129"/>
      <c r="H112" s="129"/>
      <c r="I112" s="129"/>
      <c r="J112" s="129"/>
      <c r="K112" s="129"/>
      <c r="M112" s="131"/>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row>
    <row r="113" spans="1:42" ht="14.5" customHeight="1" x14ac:dyDescent="0.35">
      <c r="A113" s="247" t="s">
        <v>67</v>
      </c>
      <c r="B113" s="248"/>
      <c r="C113" s="248"/>
      <c r="D113" s="248"/>
      <c r="E113" s="248"/>
      <c r="F113" s="248"/>
      <c r="G113" s="248"/>
      <c r="H113" s="248"/>
      <c r="I113" s="130"/>
      <c r="J113" s="130"/>
      <c r="K113" s="130"/>
      <c r="L113" s="130"/>
      <c r="M113" s="131"/>
    </row>
    <row r="114" spans="1:42" s="130" customFormat="1" ht="14.5" customHeight="1" x14ac:dyDescent="0.35">
      <c r="A114" s="273" t="s">
        <v>145</v>
      </c>
      <c r="B114" s="274"/>
      <c r="C114" s="274"/>
      <c r="D114" s="274"/>
      <c r="E114" s="274"/>
      <c r="F114" s="274"/>
      <c r="G114" s="274"/>
      <c r="H114" s="274"/>
      <c r="M114" s="131"/>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row>
    <row r="115" spans="1:42" ht="14.5" customHeight="1" x14ac:dyDescent="0.35">
      <c r="A115" s="128" t="s">
        <v>68</v>
      </c>
      <c r="B115" s="129"/>
      <c r="C115" s="129"/>
      <c r="D115" s="129"/>
      <c r="E115" s="129"/>
      <c r="F115" s="129"/>
      <c r="G115" s="129"/>
      <c r="H115" s="129"/>
      <c r="I115" s="129"/>
      <c r="J115" s="129"/>
      <c r="K115" s="129"/>
      <c r="L115" s="130"/>
      <c r="M115" s="131"/>
    </row>
    <row r="116" spans="1:42" s="130" customFormat="1" ht="14.5" customHeight="1" x14ac:dyDescent="0.35">
      <c r="A116" s="129" t="s">
        <v>69</v>
      </c>
      <c r="B116" s="129"/>
      <c r="C116" s="129"/>
      <c r="D116" s="129"/>
      <c r="E116" s="129"/>
      <c r="F116" s="129"/>
      <c r="G116" s="129"/>
      <c r="H116" s="129"/>
      <c r="I116" s="129"/>
      <c r="J116" s="129"/>
      <c r="K116" s="129"/>
      <c r="M116" s="131"/>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row>
    <row r="117" spans="1:42" ht="14.5" customHeight="1" x14ac:dyDescent="0.35">
      <c r="A117" s="136" t="s">
        <v>8</v>
      </c>
      <c r="B117" s="136"/>
      <c r="C117" s="136"/>
      <c r="D117" s="129"/>
      <c r="E117" s="136"/>
      <c r="F117" s="129"/>
      <c r="G117" s="136"/>
      <c r="H117" s="136"/>
      <c r="I117" s="136"/>
      <c r="J117" s="129"/>
      <c r="K117" s="136"/>
      <c r="L117" s="137"/>
      <c r="M117" s="138"/>
    </row>
    <row r="118" spans="1:42" ht="46.5" x14ac:dyDescent="0.35">
      <c r="A118" s="249" t="s">
        <v>70</v>
      </c>
      <c r="B118" s="249"/>
      <c r="C118" s="250" t="s">
        <v>46</v>
      </c>
      <c r="D118" s="262"/>
      <c r="E118" s="275" t="s">
        <v>71</v>
      </c>
      <c r="F118" s="262"/>
      <c r="G118" s="238" t="s">
        <v>72</v>
      </c>
      <c r="H118" s="142" t="s">
        <v>73</v>
      </c>
      <c r="I118" s="143" t="s">
        <v>15</v>
      </c>
      <c r="J118" s="144"/>
      <c r="K118" s="145" t="s">
        <v>74</v>
      </c>
      <c r="L118" s="153"/>
      <c r="M118" s="154"/>
    </row>
    <row r="119" spans="1:42" x14ac:dyDescent="0.35">
      <c r="A119" s="141">
        <v>1</v>
      </c>
      <c r="B119" s="1"/>
      <c r="C119" s="65"/>
      <c r="D119" s="265"/>
      <c r="E119" s="63" t="s">
        <v>17</v>
      </c>
      <c r="F119" s="276"/>
      <c r="G119" s="69"/>
      <c r="H119" s="70"/>
      <c r="I119" s="239">
        <f>G119*H119</f>
        <v>0</v>
      </c>
      <c r="J119" s="152"/>
      <c r="K119" s="61"/>
      <c r="L119" s="153"/>
      <c r="M119" s="154"/>
    </row>
    <row r="120" spans="1:42" x14ac:dyDescent="0.35">
      <c r="A120" s="141">
        <v>2</v>
      </c>
      <c r="B120" s="1"/>
      <c r="C120" s="65"/>
      <c r="D120" s="265"/>
      <c r="E120" s="63" t="s">
        <v>17</v>
      </c>
      <c r="F120" s="276"/>
      <c r="G120" s="69"/>
      <c r="H120" s="70"/>
      <c r="I120" s="239">
        <f t="shared" ref="I120:I128" si="6">G120*H120</f>
        <v>0</v>
      </c>
      <c r="J120" s="152"/>
      <c r="K120" s="61"/>
      <c r="L120" s="153"/>
      <c r="M120" s="154"/>
    </row>
    <row r="121" spans="1:42" x14ac:dyDescent="0.35">
      <c r="A121" s="141">
        <v>3</v>
      </c>
      <c r="B121" s="1"/>
      <c r="C121" s="65"/>
      <c r="D121" s="265"/>
      <c r="E121" s="63" t="s">
        <v>17</v>
      </c>
      <c r="F121" s="276"/>
      <c r="G121" s="69"/>
      <c r="H121" s="70"/>
      <c r="I121" s="239">
        <f t="shared" si="6"/>
        <v>0</v>
      </c>
      <c r="J121" s="152"/>
      <c r="K121" s="61"/>
      <c r="L121" s="153"/>
      <c r="M121" s="154"/>
    </row>
    <row r="122" spans="1:42" x14ac:dyDescent="0.35">
      <c r="A122" s="141">
        <v>4</v>
      </c>
      <c r="B122" s="1"/>
      <c r="C122" s="65"/>
      <c r="D122" s="265"/>
      <c r="E122" s="63" t="s">
        <v>17</v>
      </c>
      <c r="F122" s="276"/>
      <c r="G122" s="69"/>
      <c r="H122" s="70"/>
      <c r="I122" s="239">
        <f t="shared" si="6"/>
        <v>0</v>
      </c>
      <c r="J122" s="152"/>
      <c r="K122" s="61"/>
      <c r="L122" s="153"/>
      <c r="M122" s="154"/>
    </row>
    <row r="123" spans="1:42" x14ac:dyDescent="0.35">
      <c r="A123" s="150">
        <v>5</v>
      </c>
      <c r="B123" s="6"/>
      <c r="C123" s="65"/>
      <c r="D123" s="265"/>
      <c r="E123" s="63" t="s">
        <v>17</v>
      </c>
      <c r="F123" s="276"/>
      <c r="G123" s="69"/>
      <c r="H123" s="70"/>
      <c r="I123" s="239">
        <f t="shared" si="6"/>
        <v>0</v>
      </c>
      <c r="J123" s="152"/>
      <c r="K123" s="61"/>
      <c r="L123" s="153"/>
      <c r="M123" s="154"/>
    </row>
    <row r="124" spans="1:42" x14ac:dyDescent="0.35">
      <c r="A124" s="141">
        <v>6</v>
      </c>
      <c r="B124" s="1"/>
      <c r="C124" s="65"/>
      <c r="D124" s="265"/>
      <c r="E124" s="63" t="s">
        <v>17</v>
      </c>
      <c r="F124" s="276"/>
      <c r="G124" s="69"/>
      <c r="H124" s="70"/>
      <c r="I124" s="239">
        <f t="shared" si="6"/>
        <v>0</v>
      </c>
      <c r="J124" s="152"/>
      <c r="K124" s="61"/>
      <c r="L124" s="153"/>
      <c r="M124" s="154"/>
    </row>
    <row r="125" spans="1:42" x14ac:dyDescent="0.35">
      <c r="A125" s="141">
        <v>7</v>
      </c>
      <c r="B125" s="1"/>
      <c r="C125" s="65"/>
      <c r="D125" s="265"/>
      <c r="E125" s="63" t="s">
        <v>17</v>
      </c>
      <c r="F125" s="276"/>
      <c r="G125" s="69"/>
      <c r="H125" s="70"/>
      <c r="I125" s="239">
        <f t="shared" si="6"/>
        <v>0</v>
      </c>
      <c r="J125" s="152"/>
      <c r="K125" s="61"/>
      <c r="L125" s="153"/>
      <c r="M125" s="154"/>
    </row>
    <row r="126" spans="1:42" x14ac:dyDescent="0.35">
      <c r="A126" s="141">
        <v>8</v>
      </c>
      <c r="B126" s="1"/>
      <c r="C126" s="65"/>
      <c r="D126" s="265"/>
      <c r="E126" s="63" t="s">
        <v>17</v>
      </c>
      <c r="F126" s="276"/>
      <c r="G126" s="69"/>
      <c r="H126" s="70"/>
      <c r="I126" s="239">
        <f t="shared" si="6"/>
        <v>0</v>
      </c>
      <c r="J126" s="152"/>
      <c r="K126" s="61"/>
      <c r="L126" s="153"/>
      <c r="M126" s="154"/>
    </row>
    <row r="127" spans="1:42" x14ac:dyDescent="0.35">
      <c r="A127" s="141">
        <v>9</v>
      </c>
      <c r="B127" s="1"/>
      <c r="C127" s="65"/>
      <c r="D127" s="265"/>
      <c r="E127" s="63" t="s">
        <v>17</v>
      </c>
      <c r="F127" s="276"/>
      <c r="G127" s="69"/>
      <c r="H127" s="70"/>
      <c r="I127" s="239">
        <f t="shared" si="6"/>
        <v>0</v>
      </c>
      <c r="J127" s="152"/>
      <c r="K127" s="61"/>
      <c r="L127" s="153"/>
      <c r="M127" s="154"/>
    </row>
    <row r="128" spans="1:42" ht="16" thickBot="1" x14ac:dyDescent="0.4">
      <c r="A128" s="156">
        <v>10</v>
      </c>
      <c r="B128" s="8"/>
      <c r="C128" s="66"/>
      <c r="D128" s="267"/>
      <c r="E128" s="63" t="s">
        <v>17</v>
      </c>
      <c r="F128" s="277"/>
      <c r="G128" s="69"/>
      <c r="H128" s="70"/>
      <c r="I128" s="239">
        <f t="shared" si="6"/>
        <v>0</v>
      </c>
      <c r="J128" s="157"/>
      <c r="K128" s="62"/>
      <c r="L128" s="158"/>
      <c r="M128" s="159"/>
    </row>
    <row r="129" spans="1:13" ht="30" customHeight="1" thickBot="1" x14ac:dyDescent="0.4">
      <c r="A129" s="160"/>
      <c r="B129" s="161"/>
      <c r="C129" s="161"/>
      <c r="D129" s="162"/>
      <c r="E129" s="161"/>
      <c r="F129" s="162"/>
      <c r="G129" s="163" t="s">
        <v>75</v>
      </c>
      <c r="H129" s="164">
        <f>ROUNDUP(SUM(I119:I128),0)</f>
        <v>0</v>
      </c>
      <c r="I129" s="165"/>
      <c r="J129" s="166"/>
      <c r="K129" s="167"/>
      <c r="L129" s="259"/>
      <c r="M129" s="260"/>
    </row>
    <row r="130" spans="1:13" ht="14.5" customHeight="1" x14ac:dyDescent="0.35">
      <c r="A130" s="128"/>
      <c r="B130" s="129"/>
      <c r="C130" s="129"/>
      <c r="D130" s="129"/>
      <c r="E130" s="129"/>
      <c r="F130" s="129"/>
      <c r="G130" s="129"/>
      <c r="H130" s="129"/>
      <c r="I130" s="129"/>
      <c r="J130" s="129"/>
      <c r="K130" s="225"/>
      <c r="L130" s="126"/>
      <c r="M130" s="127"/>
    </row>
    <row r="131" spans="1:13" ht="14.5" customHeight="1" x14ac:dyDescent="0.35">
      <c r="A131" s="128"/>
      <c r="B131" s="129"/>
      <c r="C131" s="129"/>
      <c r="D131" s="129"/>
      <c r="E131" s="129"/>
      <c r="F131" s="129"/>
      <c r="G131" s="129"/>
      <c r="H131" s="129"/>
      <c r="I131" s="129"/>
      <c r="J131" s="129"/>
      <c r="K131" s="136"/>
      <c r="L131" s="137"/>
      <c r="M131" s="138"/>
    </row>
    <row r="132" spans="1:13" ht="14.5" customHeight="1" x14ac:dyDescent="0.35">
      <c r="A132" s="261" t="s">
        <v>76</v>
      </c>
      <c r="B132" s="246"/>
      <c r="C132" s="246"/>
      <c r="D132" s="246"/>
      <c r="E132" s="246"/>
      <c r="F132" s="246"/>
      <c r="G132" s="246"/>
      <c r="H132" s="246"/>
      <c r="I132" s="167"/>
      <c r="J132" s="167"/>
      <c r="K132" s="167"/>
      <c r="L132" s="121"/>
      <c r="M132" s="260"/>
    </row>
    <row r="133" spans="1:13" ht="14.5" customHeight="1" x14ac:dyDescent="0.35">
      <c r="A133" s="128" t="s">
        <v>4</v>
      </c>
      <c r="B133" s="129"/>
      <c r="C133" s="129"/>
      <c r="D133" s="129"/>
      <c r="E133" s="129"/>
      <c r="F133" s="129"/>
      <c r="G133" s="129"/>
      <c r="H133" s="129"/>
      <c r="I133" s="129"/>
      <c r="J133" s="129"/>
      <c r="K133" s="225"/>
      <c r="L133" s="130"/>
      <c r="M133" s="131"/>
    </row>
    <row r="134" spans="1:13" s="282" customFormat="1" ht="14.5" customHeight="1" x14ac:dyDescent="0.35">
      <c r="A134" s="278" t="s">
        <v>77</v>
      </c>
      <c r="B134" s="279"/>
      <c r="C134" s="279"/>
      <c r="D134" s="279"/>
      <c r="E134" s="279"/>
      <c r="F134" s="279"/>
      <c r="G134" s="279"/>
      <c r="H134" s="279"/>
      <c r="I134" s="279"/>
      <c r="J134" s="279"/>
      <c r="K134" s="279"/>
      <c r="L134" s="280"/>
      <c r="M134" s="281"/>
    </row>
    <row r="135" spans="1:13" ht="14.5" customHeight="1" x14ac:dyDescent="0.35">
      <c r="A135" s="128" t="s">
        <v>78</v>
      </c>
      <c r="B135" s="129"/>
      <c r="C135" s="129"/>
      <c r="D135" s="129"/>
      <c r="E135" s="129"/>
      <c r="F135" s="129"/>
      <c r="G135" s="129"/>
      <c r="H135" s="129"/>
      <c r="I135" s="129"/>
      <c r="J135" s="129"/>
      <c r="K135" s="129"/>
      <c r="L135" s="130"/>
      <c r="M135" s="131"/>
    </row>
    <row r="136" spans="1:13" ht="15.75" customHeight="1" x14ac:dyDescent="0.35">
      <c r="A136" s="247" t="s">
        <v>79</v>
      </c>
      <c r="B136" s="248"/>
      <c r="C136" s="248"/>
      <c r="D136" s="248"/>
      <c r="E136" s="248"/>
      <c r="F136" s="248"/>
      <c r="G136" s="248"/>
      <c r="H136" s="248"/>
      <c r="I136" s="130"/>
      <c r="J136" s="130"/>
      <c r="K136" s="130"/>
      <c r="L136" s="130"/>
      <c r="M136" s="131"/>
    </row>
    <row r="137" spans="1:13" ht="15.75" customHeight="1" x14ac:dyDescent="0.35">
      <c r="A137" s="136" t="s">
        <v>8</v>
      </c>
      <c r="B137" s="136"/>
      <c r="C137" s="136"/>
      <c r="D137" s="129"/>
      <c r="E137" s="136"/>
      <c r="F137" s="136"/>
      <c r="G137" s="136"/>
      <c r="H137" s="136"/>
      <c r="I137" s="136"/>
      <c r="J137" s="129"/>
      <c r="K137" s="136"/>
      <c r="L137" s="137"/>
      <c r="M137" s="138"/>
    </row>
    <row r="138" spans="1:13" ht="46.5" x14ac:dyDescent="0.35">
      <c r="A138" s="249" t="s">
        <v>45</v>
      </c>
      <c r="B138" s="249"/>
      <c r="C138" s="250" t="s">
        <v>46</v>
      </c>
      <c r="D138" s="251"/>
      <c r="E138" s="236"/>
      <c r="F138" s="236"/>
      <c r="G138" s="236"/>
      <c r="H138" s="236"/>
      <c r="I138" s="143" t="s">
        <v>15</v>
      </c>
      <c r="J138" s="144"/>
      <c r="K138" s="283" t="s">
        <v>80</v>
      </c>
      <c r="L138" s="235"/>
      <c r="M138" s="154"/>
    </row>
    <row r="139" spans="1:13" x14ac:dyDescent="0.35">
      <c r="A139" s="141">
        <v>1</v>
      </c>
      <c r="B139" s="1"/>
      <c r="C139" s="65"/>
      <c r="D139" s="153"/>
      <c r="E139" s="236"/>
      <c r="F139" s="253"/>
      <c r="G139" s="284"/>
      <c r="H139" s="285"/>
      <c r="I139" s="78"/>
      <c r="J139" s="286"/>
      <c r="K139" s="61"/>
      <c r="L139" s="235"/>
      <c r="M139" s="154"/>
    </row>
    <row r="140" spans="1:13" x14ac:dyDescent="0.35">
      <c r="A140" s="141">
        <v>2</v>
      </c>
      <c r="B140" s="1"/>
      <c r="C140" s="65"/>
      <c r="D140" s="153"/>
      <c r="E140" s="236"/>
      <c r="F140" s="253"/>
      <c r="G140" s="284"/>
      <c r="H140" s="285"/>
      <c r="I140" s="78"/>
      <c r="J140" s="286"/>
      <c r="K140" s="61"/>
      <c r="L140" s="235"/>
      <c r="M140" s="154"/>
    </row>
    <row r="141" spans="1:13" x14ac:dyDescent="0.35">
      <c r="A141" s="141">
        <v>3</v>
      </c>
      <c r="B141" s="1"/>
      <c r="C141" s="65"/>
      <c r="D141" s="153"/>
      <c r="E141" s="236"/>
      <c r="F141" s="253"/>
      <c r="G141" s="284"/>
      <c r="H141" s="285"/>
      <c r="I141" s="78"/>
      <c r="J141" s="286"/>
      <c r="K141" s="61"/>
      <c r="L141" s="235"/>
      <c r="M141" s="154"/>
    </row>
    <row r="142" spans="1:13" x14ac:dyDescent="0.35">
      <c r="A142" s="141">
        <v>4</v>
      </c>
      <c r="B142" s="1"/>
      <c r="C142" s="65"/>
      <c r="D142" s="153"/>
      <c r="E142" s="236"/>
      <c r="F142" s="253"/>
      <c r="G142" s="284"/>
      <c r="H142" s="285"/>
      <c r="I142" s="78"/>
      <c r="J142" s="286"/>
      <c r="K142" s="61"/>
      <c r="L142" s="235"/>
      <c r="M142" s="154"/>
    </row>
    <row r="143" spans="1:13" x14ac:dyDescent="0.35">
      <c r="A143" s="141">
        <v>5</v>
      </c>
      <c r="B143" s="1"/>
      <c r="C143" s="65"/>
      <c r="D143" s="153"/>
      <c r="E143" s="236"/>
      <c r="F143" s="253"/>
      <c r="G143" s="284"/>
      <c r="H143" s="285"/>
      <c r="I143" s="78"/>
      <c r="J143" s="286"/>
      <c r="K143" s="61"/>
      <c r="L143" s="235"/>
      <c r="M143" s="154"/>
    </row>
    <row r="144" spans="1:13" x14ac:dyDescent="0.35">
      <c r="A144" s="141">
        <v>6</v>
      </c>
      <c r="B144" s="1"/>
      <c r="C144" s="65"/>
      <c r="D144" s="153"/>
      <c r="E144" s="236"/>
      <c r="F144" s="253"/>
      <c r="G144" s="284"/>
      <c r="H144" s="285"/>
      <c r="I144" s="78"/>
      <c r="J144" s="286"/>
      <c r="K144" s="61"/>
      <c r="L144" s="235"/>
      <c r="M144" s="154"/>
    </row>
    <row r="145" spans="1:13" x14ac:dyDescent="0.35">
      <c r="A145" s="141">
        <v>7</v>
      </c>
      <c r="B145" s="1"/>
      <c r="C145" s="65"/>
      <c r="D145" s="153"/>
      <c r="E145" s="236"/>
      <c r="F145" s="253"/>
      <c r="G145" s="284"/>
      <c r="H145" s="285"/>
      <c r="I145" s="78"/>
      <c r="J145" s="286"/>
      <c r="K145" s="61"/>
      <c r="L145" s="235"/>
      <c r="M145" s="154"/>
    </row>
    <row r="146" spans="1:13" x14ac:dyDescent="0.35">
      <c r="A146" s="141">
        <v>8</v>
      </c>
      <c r="B146" s="1"/>
      <c r="C146" s="65"/>
      <c r="D146" s="153"/>
      <c r="E146" s="236"/>
      <c r="F146" s="253"/>
      <c r="G146" s="284"/>
      <c r="H146" s="285"/>
      <c r="I146" s="78"/>
      <c r="J146" s="286"/>
      <c r="K146" s="61"/>
      <c r="L146" s="235"/>
      <c r="M146" s="154"/>
    </row>
    <row r="147" spans="1:13" x14ac:dyDescent="0.35">
      <c r="A147" s="141">
        <v>9</v>
      </c>
      <c r="B147" s="1"/>
      <c r="C147" s="65"/>
      <c r="D147" s="153"/>
      <c r="E147" s="236"/>
      <c r="F147" s="253"/>
      <c r="G147" s="284"/>
      <c r="H147" s="285"/>
      <c r="I147" s="78"/>
      <c r="J147" s="286"/>
      <c r="K147" s="61"/>
      <c r="L147" s="235"/>
      <c r="M147" s="154"/>
    </row>
    <row r="148" spans="1:13" ht="16" thickBot="1" x14ac:dyDescent="0.4">
      <c r="A148" s="156">
        <v>10</v>
      </c>
      <c r="B148" s="8"/>
      <c r="C148" s="66"/>
      <c r="D148" s="158"/>
      <c r="E148" s="236"/>
      <c r="F148" s="253"/>
      <c r="G148" s="284"/>
      <c r="H148" s="285"/>
      <c r="I148" s="78"/>
      <c r="J148" s="287"/>
      <c r="K148" s="61"/>
      <c r="L148" s="235"/>
      <c r="M148" s="154"/>
    </row>
    <row r="149" spans="1:13" ht="30" customHeight="1" thickBot="1" x14ac:dyDescent="0.4">
      <c r="A149" s="288"/>
      <c r="B149" s="167"/>
      <c r="C149" s="167"/>
      <c r="D149" s="258"/>
      <c r="E149" s="167"/>
      <c r="F149" s="167"/>
      <c r="G149" s="163" t="s">
        <v>81</v>
      </c>
      <c r="H149" s="289">
        <f>ROUNDUP(SUM(I139:I148),0)</f>
        <v>0</v>
      </c>
      <c r="I149" s="167"/>
      <c r="J149" s="167"/>
      <c r="K149" s="258"/>
      <c r="L149" s="121"/>
      <c r="M149" s="122"/>
    </row>
    <row r="150" spans="1:13" ht="14.5" customHeight="1" x14ac:dyDescent="0.35">
      <c r="A150" s="128"/>
      <c r="B150" s="129"/>
      <c r="C150" s="129"/>
      <c r="D150" s="129"/>
      <c r="E150" s="129"/>
      <c r="F150" s="129"/>
      <c r="G150" s="129"/>
      <c r="H150" s="129"/>
      <c r="I150" s="129"/>
      <c r="J150" s="129"/>
      <c r="K150" s="129"/>
      <c r="L150" s="126"/>
      <c r="M150" s="127"/>
    </row>
    <row r="151" spans="1:13" ht="14.5" customHeight="1" x14ac:dyDescent="0.35">
      <c r="A151" s="128"/>
      <c r="B151" s="129"/>
      <c r="C151" s="129"/>
      <c r="D151" s="129"/>
      <c r="E151" s="129"/>
      <c r="F151" s="129"/>
      <c r="G151" s="129"/>
      <c r="H151" s="129"/>
      <c r="I151" s="129"/>
      <c r="J151" s="129"/>
      <c r="K151" s="136"/>
      <c r="L151" s="137"/>
      <c r="M151" s="138"/>
    </row>
    <row r="152" spans="1:13" ht="15.75" customHeight="1" x14ac:dyDescent="0.35">
      <c r="A152" s="290" t="s">
        <v>146</v>
      </c>
      <c r="B152" s="291"/>
      <c r="C152" s="291"/>
      <c r="D152" s="291"/>
      <c r="E152" s="291"/>
      <c r="F152" s="291"/>
      <c r="G152" s="291"/>
      <c r="H152" s="291"/>
      <c r="I152" s="292"/>
      <c r="J152" s="292"/>
      <c r="K152" s="293"/>
      <c r="L152" s="259"/>
      <c r="M152" s="260"/>
    </row>
    <row r="153" spans="1:13" x14ac:dyDescent="0.35">
      <c r="A153" s="294" t="s">
        <v>82</v>
      </c>
      <c r="B153" s="294"/>
      <c r="C153" s="295" t="s">
        <v>83</v>
      </c>
      <c r="D153" s="296"/>
      <c r="E153" s="297"/>
      <c r="F153" s="297"/>
      <c r="G153" s="297"/>
      <c r="H153" s="298"/>
      <c r="I153" s="298"/>
      <c r="J153" s="298"/>
      <c r="K153" s="299"/>
      <c r="L153" s="105"/>
      <c r="M153" s="106"/>
    </row>
    <row r="154" spans="1:13" x14ac:dyDescent="0.35">
      <c r="A154" s="227" t="s">
        <v>84</v>
      </c>
      <c r="B154" s="201"/>
      <c r="C154" s="266">
        <f>SUM(I13:I22)</f>
        <v>0</v>
      </c>
      <c r="D154" s="300"/>
      <c r="E154" s="105"/>
      <c r="F154" s="105"/>
      <c r="G154" s="105"/>
      <c r="H154" s="299"/>
      <c r="I154" s="299"/>
      <c r="J154" s="299"/>
      <c r="K154" s="299"/>
      <c r="L154" s="105"/>
      <c r="M154" s="106"/>
    </row>
    <row r="155" spans="1:13" x14ac:dyDescent="0.35">
      <c r="A155" s="227" t="s">
        <v>85</v>
      </c>
      <c r="B155" s="201"/>
      <c r="C155" s="266">
        <f>SUM(I37:I46)</f>
        <v>0</v>
      </c>
      <c r="D155" s="300"/>
      <c r="E155" s="105"/>
      <c r="F155" s="105"/>
      <c r="G155" s="105"/>
      <c r="H155" s="299"/>
      <c r="I155" s="299"/>
      <c r="J155" s="299"/>
      <c r="K155" s="299"/>
      <c r="L155" s="105"/>
      <c r="M155" s="106"/>
    </row>
    <row r="156" spans="1:13" x14ac:dyDescent="0.35">
      <c r="A156" s="227" t="s">
        <v>86</v>
      </c>
      <c r="B156" s="201"/>
      <c r="C156" s="266">
        <f>SUM(I56:I65)</f>
        <v>0</v>
      </c>
      <c r="D156" s="300"/>
      <c r="E156" s="105"/>
      <c r="F156" s="105"/>
      <c r="G156" s="105"/>
      <c r="H156" s="299"/>
      <c r="I156" s="299"/>
      <c r="J156" s="299"/>
      <c r="K156" s="299"/>
      <c r="L156" s="105"/>
      <c r="M156" s="106"/>
    </row>
    <row r="157" spans="1:13" x14ac:dyDescent="0.35">
      <c r="A157" s="227" t="s">
        <v>87</v>
      </c>
      <c r="B157" s="201"/>
      <c r="C157" s="266">
        <f>SUM(I75:I84)</f>
        <v>0</v>
      </c>
      <c r="D157" s="300"/>
      <c r="E157" s="105"/>
      <c r="F157" s="105"/>
      <c r="G157" s="105"/>
      <c r="H157" s="299"/>
      <c r="I157" s="299"/>
      <c r="J157" s="299"/>
      <c r="K157" s="299"/>
      <c r="L157" s="105"/>
      <c r="M157" s="106"/>
    </row>
    <row r="158" spans="1:13" x14ac:dyDescent="0.35">
      <c r="A158" s="227" t="s">
        <v>88</v>
      </c>
      <c r="B158" s="201"/>
      <c r="C158" s="266">
        <f>SUM(I96:I105)</f>
        <v>0</v>
      </c>
      <c r="D158" s="300"/>
      <c r="E158" s="105"/>
      <c r="F158" s="105"/>
      <c r="G158" s="105"/>
      <c r="H158" s="299"/>
      <c r="I158" s="299"/>
      <c r="J158" s="299"/>
      <c r="K158" s="299"/>
      <c r="L158" s="105"/>
      <c r="M158" s="106"/>
    </row>
    <row r="159" spans="1:13" x14ac:dyDescent="0.35">
      <c r="A159" s="139" t="s">
        <v>89</v>
      </c>
      <c r="B159" s="139"/>
      <c r="C159" s="266">
        <f>SUM(I119:I128)</f>
        <v>0</v>
      </c>
      <c r="D159" s="300"/>
      <c r="E159" s="105"/>
      <c r="F159" s="105"/>
      <c r="G159" s="105"/>
      <c r="H159" s="299"/>
      <c r="I159" s="299"/>
      <c r="J159" s="299"/>
      <c r="K159" s="299"/>
      <c r="L159" s="105"/>
      <c r="M159" s="106"/>
    </row>
    <row r="160" spans="1:13" x14ac:dyDescent="0.35">
      <c r="A160" s="301" t="s">
        <v>90</v>
      </c>
      <c r="B160" s="302"/>
      <c r="C160" s="303">
        <f>SUM(C154:C159)</f>
        <v>0</v>
      </c>
      <c r="D160" s="300"/>
      <c r="E160" s="105"/>
      <c r="F160" s="105"/>
      <c r="G160" s="105"/>
      <c r="H160" s="299"/>
      <c r="I160" s="299"/>
      <c r="J160" s="299"/>
      <c r="K160" s="299"/>
      <c r="L160" s="105"/>
      <c r="M160" s="106"/>
    </row>
    <row r="161" spans="1:13" x14ac:dyDescent="0.35">
      <c r="A161" s="304"/>
      <c r="B161" s="305"/>
      <c r="C161" s="305"/>
      <c r="D161" s="305"/>
      <c r="E161" s="305"/>
      <c r="F161" s="305"/>
      <c r="G161" s="305"/>
      <c r="H161" s="105"/>
      <c r="I161" s="105"/>
      <c r="J161" s="105"/>
      <c r="K161" s="299"/>
      <c r="L161" s="105"/>
      <c r="M161" s="106"/>
    </row>
    <row r="162" spans="1:13" x14ac:dyDescent="0.35">
      <c r="A162" s="294" t="s">
        <v>91</v>
      </c>
      <c r="B162" s="294"/>
      <c r="C162" s="306" t="s">
        <v>92</v>
      </c>
      <c r="D162" s="307" t="s">
        <v>93</v>
      </c>
      <c r="E162" s="308"/>
      <c r="F162" s="308"/>
      <c r="G162" s="308"/>
      <c r="H162" s="299"/>
      <c r="I162" s="299"/>
      <c r="J162" s="299"/>
      <c r="K162" s="299"/>
      <c r="L162" s="105"/>
      <c r="M162" s="106"/>
    </row>
    <row r="163" spans="1:13" x14ac:dyDescent="0.35">
      <c r="A163" s="139" t="s">
        <v>94</v>
      </c>
      <c r="B163" s="139"/>
      <c r="C163" s="309">
        <f>SUM(I139:I148)</f>
        <v>0</v>
      </c>
      <c r="D163" s="310" t="e">
        <f>C163/C165</f>
        <v>#DIV/0!</v>
      </c>
      <c r="E163" s="311" t="s">
        <v>95</v>
      </c>
      <c r="F163" s="312"/>
      <c r="G163" s="312"/>
      <c r="H163" s="313"/>
      <c r="I163" s="313"/>
      <c r="J163" s="313"/>
      <c r="K163" s="313"/>
      <c r="L163" s="314"/>
      <c r="M163" s="315"/>
    </row>
    <row r="164" spans="1:13" x14ac:dyDescent="0.35">
      <c r="A164" s="316" t="s">
        <v>96</v>
      </c>
      <c r="B164" s="107" t="s">
        <v>96</v>
      </c>
      <c r="I164" s="317"/>
      <c r="J164" s="317"/>
      <c r="K164" s="318"/>
    </row>
    <row r="165" spans="1:13" x14ac:dyDescent="0.35">
      <c r="A165" s="319" t="s">
        <v>97</v>
      </c>
      <c r="B165" s="319"/>
      <c r="C165" s="320">
        <f>SUM(C160,C163)</f>
        <v>0</v>
      </c>
      <c r="I165" s="317"/>
      <c r="J165" s="317"/>
      <c r="K165" s="318"/>
    </row>
    <row r="166" spans="1:13" x14ac:dyDescent="0.35">
      <c r="A166" s="107" t="s">
        <v>96</v>
      </c>
    </row>
  </sheetData>
  <sheetProtection algorithmName="SHA-512" hashValue="Rm1zjKJiOF+rhyWkBR1J8ddA8aoR078A6krdT297EQKEDAlGILJbEFs0N5n867nClzPVIeFQTO7kH1oeOBUBzA==" saltValue="GZ+8cjbKRTm/1C1TQJo3WA==" spinCount="100000" sheet="1" objects="1" scenarios="1" selectLockedCells="1"/>
  <mergeCells count="49">
    <mergeCell ref="L36:M36"/>
    <mergeCell ref="A138:B138"/>
    <mergeCell ref="A163:B163"/>
    <mergeCell ref="A154:B154"/>
    <mergeCell ref="A155:B155"/>
    <mergeCell ref="A157:B157"/>
    <mergeCell ref="A158:B158"/>
    <mergeCell ref="A156:B156"/>
    <mergeCell ref="A159:B159"/>
    <mergeCell ref="A153:B153"/>
    <mergeCell ref="A162:B162"/>
    <mergeCell ref="A85:F85"/>
    <mergeCell ref="A69:H69"/>
    <mergeCell ref="A88:H88"/>
    <mergeCell ref="A109:H109"/>
    <mergeCell ref="A132:H132"/>
    <mergeCell ref="A165:B165"/>
    <mergeCell ref="A161:G161"/>
    <mergeCell ref="E163:G163"/>
    <mergeCell ref="A160:B160"/>
    <mergeCell ref="A1:I1"/>
    <mergeCell ref="A3:B3"/>
    <mergeCell ref="A2:B2"/>
    <mergeCell ref="A12:B12"/>
    <mergeCell ref="C2:H2"/>
    <mergeCell ref="C3:H3"/>
    <mergeCell ref="A4:H4"/>
    <mergeCell ref="A5:H5"/>
    <mergeCell ref="A8:H8"/>
    <mergeCell ref="A136:H136"/>
    <mergeCell ref="A152:H152"/>
    <mergeCell ref="A118:B118"/>
    <mergeCell ref="A74:B74"/>
    <mergeCell ref="A92:H92"/>
    <mergeCell ref="A72:G72"/>
    <mergeCell ref="A91:H91"/>
    <mergeCell ref="A113:H113"/>
    <mergeCell ref="A95:B95"/>
    <mergeCell ref="A106:F106"/>
    <mergeCell ref="A55:B55"/>
    <mergeCell ref="A36:B36"/>
    <mergeCell ref="A26:H26"/>
    <mergeCell ref="A27:H27"/>
    <mergeCell ref="A35:H35"/>
    <mergeCell ref="A28:K28"/>
    <mergeCell ref="A32:K32"/>
    <mergeCell ref="A33:K33"/>
    <mergeCell ref="A34:I34"/>
    <mergeCell ref="A29:K29"/>
  </mergeCells>
  <conditionalFormatting sqref="D163">
    <cfRule type="cellIs" dxfId="0" priority="1" operator="greaterThan">
      <formula>10</formula>
    </cfRule>
  </conditionalFormatting>
  <dataValidations count="11">
    <dataValidation type="list" allowBlank="1" showInputMessage="1" showErrorMessage="1" sqref="E13:E22" xr:uid="{F04D1871-9946-460A-9768-B5211DB20385}">
      <formula1>"New, Existing"</formula1>
    </dataValidation>
    <dataValidation type="list" allowBlank="1" showInputMessage="1" showErrorMessage="1" sqref="I2:J2" xr:uid="{FDCFB17A-2509-4BAB-A8B5-A4D19FDBF366}">
      <formula1>"Illegal Marijuana, IMPACTS, Justice Reinvestment- Formula, Justice Reinvestment- Competitive, Justice Reinvestment- Victim Services 10%, Justice Reinvestment- Evaluation 3%, Restorative Justice, Specialty Court"</formula1>
    </dataValidation>
    <dataValidation type="list" allowBlank="1" showInputMessage="1" showErrorMessage="1" sqref="F56:F65" xr:uid="{5FA64E3A-A5C7-4AA0-9E9E-F6F00F85603C}">
      <formula1>"Per Item, Daily, Weekly, Monthly, Yearly"</formula1>
    </dataValidation>
    <dataValidation type="list" allowBlank="1" showInputMessage="1" showErrorMessage="1" sqref="F119:F128" xr:uid="{1155A5CD-E3B0-4A52-AA63-BF4CCB511E72}">
      <formula1>"Training, Travel"</formula1>
    </dataValidation>
    <dataValidation type="list" allowBlank="1" showInputMessage="1" showErrorMessage="1" sqref="E119:E128 E96:E105" xr:uid="{CF5E3120-4ED8-4582-BEFB-152BBCA20B16}">
      <formula1>"Yes, No"</formula1>
    </dataValidation>
    <dataValidation type="list" allowBlank="1" showInputMessage="1" showErrorMessage="1" sqref="C2:H2" xr:uid="{289F33B3-B281-467E-8552-7C4E89D9945F}">
      <formula1>"Behavioral Health Deflection, Illegal Marijuana, IMPACTS, JMOUD, Justice Reinvestment - Competitive, Justice Reinvestment - Evaluation 3%, Justice Reinvestment - Formula, Justice Reinvestment - Victim Services, Organized Retail Theft, Treatment Court"</formula1>
    </dataValidation>
    <dataValidation allowBlank="1" showErrorMessage="1" prompt="These categories will auto-populate." sqref="L36:M36" xr:uid="{520086DB-B53F-4264-A906-5772AFCF714A}"/>
    <dataValidation allowBlank="1" showErrorMessage="1" prompt="These categories will auto-populate " sqref="M38" xr:uid="{ECBFF980-65E1-498E-9637-14E5699A041E}"/>
    <dataValidation allowBlank="1" showInputMessage="1" showErrorMessage="1" prompt="This category will auto-populate." sqref="I37:I46" xr:uid="{6044AA19-97C0-411C-BEC9-98B534966E15}"/>
    <dataValidation allowBlank="1" showInputMessage="1" showErrorMessage="1" prompt="While this rate is an estimate, it should NOT exceed court capacity. If it is larger than the average number of participants that were served in the last biennium, explain the increase in the narrative section. " sqref="H36" xr:uid="{B0C2F647-3721-4C22-9005-0CE8DD9590AB}"/>
    <dataValidation allowBlank="1" showErrorMessage="1" prompt="This category will auto-populate." sqref="J36:J46" xr:uid="{443E421D-C56B-4250-A3D4-9674C628C450}"/>
  </dataValidations>
  <pageMargins left="0.7" right="0.7" top="0.75" bottom="0.75" header="0.3" footer="0.3"/>
  <pageSetup scale="60" fitToHeight="0" orientation="landscape" horizontalDpi="1200" verticalDpi="1200" r:id="rId1"/>
  <rowBreaks count="1" manualBreakCount="1">
    <brk id="151" max="16383" man="1"/>
  </rowBreaks>
  <ignoredErrors>
    <ignoredError sqref="D163 M37:M38" evalErro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1AA25-6CF2-4B16-B0B1-E9F9553362B9}">
  <dimension ref="A1:S45"/>
  <sheetViews>
    <sheetView zoomScale="80" zoomScaleNormal="80" workbookViewId="0">
      <selection activeCell="F35" sqref="F35"/>
    </sheetView>
  </sheetViews>
  <sheetFormatPr defaultRowHeight="14.5" x14ac:dyDescent="0.35"/>
  <cols>
    <col min="1" max="1" width="2.81640625" style="321" bestFit="1" customWidth="1"/>
    <col min="2" max="2" width="27.453125" style="321" customWidth="1"/>
    <col min="3" max="3" width="27.54296875" style="321" customWidth="1"/>
    <col min="4" max="7" width="28" style="321" customWidth="1"/>
    <col min="8" max="8" width="34" style="321" customWidth="1"/>
    <col min="9" max="9" width="17.7265625" style="321" bestFit="1" customWidth="1"/>
    <col min="10" max="16384" width="8.7265625" style="321"/>
  </cols>
  <sheetData>
    <row r="1" spans="1:19" ht="15.75" customHeight="1" x14ac:dyDescent="0.35">
      <c r="A1" s="100" t="s">
        <v>98</v>
      </c>
      <c r="B1" s="101"/>
      <c r="C1" s="101"/>
      <c r="D1" s="101"/>
      <c r="E1" s="101"/>
      <c r="F1" s="102"/>
      <c r="G1" s="102"/>
      <c r="H1" s="107"/>
      <c r="I1" s="107"/>
      <c r="J1" s="107"/>
      <c r="K1" s="107"/>
      <c r="L1" s="107"/>
      <c r="M1" s="107"/>
      <c r="N1" s="107"/>
      <c r="O1" s="107"/>
      <c r="P1" s="107"/>
    </row>
    <row r="2" spans="1:19" ht="15.75" customHeight="1" x14ac:dyDescent="0.35">
      <c r="A2" s="322" t="s">
        <v>1</v>
      </c>
      <c r="B2" s="323"/>
      <c r="C2" s="324" t="s">
        <v>2</v>
      </c>
      <c r="D2" s="325"/>
      <c r="E2" s="325"/>
      <c r="F2" s="326"/>
      <c r="G2" s="326"/>
      <c r="H2" s="114"/>
      <c r="I2" s="114"/>
      <c r="J2" s="114"/>
      <c r="K2" s="114"/>
      <c r="L2" s="114"/>
      <c r="M2" s="114"/>
      <c r="N2" s="114"/>
      <c r="O2" s="114"/>
      <c r="P2" s="114"/>
    </row>
    <row r="3" spans="1:19" ht="15.75" customHeight="1" x14ac:dyDescent="0.35">
      <c r="A3" s="327" t="s">
        <v>3</v>
      </c>
      <c r="B3" s="328"/>
      <c r="C3" s="81"/>
      <c r="D3" s="82"/>
      <c r="E3" s="82"/>
      <c r="F3" s="329"/>
      <c r="G3" s="329"/>
      <c r="H3" s="107"/>
      <c r="I3" s="107"/>
      <c r="J3" s="107"/>
      <c r="K3" s="107"/>
      <c r="L3" s="107"/>
      <c r="M3" s="107"/>
      <c r="N3" s="107"/>
      <c r="O3" s="107"/>
      <c r="P3" s="107"/>
    </row>
    <row r="4" spans="1:19" s="334" customFormat="1" ht="68.5" customHeight="1" x14ac:dyDescent="0.35">
      <c r="A4" s="330" t="s">
        <v>99</v>
      </c>
      <c r="B4" s="331"/>
      <c r="C4" s="331"/>
      <c r="D4" s="331"/>
      <c r="E4" s="331"/>
      <c r="F4" s="331"/>
      <c r="G4" s="332"/>
      <c r="H4" s="333"/>
      <c r="I4" s="333"/>
      <c r="J4" s="333"/>
      <c r="K4" s="333"/>
      <c r="L4" s="333"/>
      <c r="M4" s="333"/>
      <c r="N4" s="333"/>
      <c r="O4" s="333"/>
      <c r="P4" s="333"/>
    </row>
    <row r="5" spans="1:19" ht="31" customHeight="1" x14ac:dyDescent="0.35">
      <c r="A5" s="335" t="s">
        <v>100</v>
      </c>
      <c r="B5" s="335"/>
      <c r="C5" s="335"/>
      <c r="D5" s="335"/>
      <c r="E5" s="335"/>
      <c r="F5" s="335"/>
      <c r="G5" s="335"/>
      <c r="H5" s="107"/>
      <c r="I5" s="107"/>
      <c r="J5" s="107"/>
      <c r="K5" s="107"/>
      <c r="L5" s="107"/>
      <c r="M5" s="107"/>
      <c r="N5" s="107"/>
      <c r="O5" s="107"/>
      <c r="P5" s="107"/>
    </row>
    <row r="6" spans="1:19" ht="15.5" x14ac:dyDescent="0.35">
      <c r="A6" s="336"/>
      <c r="B6" s="337"/>
      <c r="C6" s="336"/>
      <c r="D6" s="336"/>
      <c r="E6" s="336"/>
      <c r="F6" s="336"/>
      <c r="G6" s="336"/>
      <c r="H6" s="107"/>
      <c r="I6" s="107"/>
      <c r="J6" s="107"/>
      <c r="K6" s="107"/>
      <c r="L6" s="107"/>
      <c r="M6" s="107"/>
      <c r="N6" s="107"/>
      <c r="O6" s="107"/>
      <c r="P6" s="107"/>
    </row>
    <row r="7" spans="1:19" ht="15.75" customHeight="1" x14ac:dyDescent="0.35">
      <c r="B7" s="203" t="s">
        <v>101</v>
      </c>
      <c r="C7" s="203" t="s">
        <v>45</v>
      </c>
      <c r="D7" s="203" t="s">
        <v>102</v>
      </c>
      <c r="E7" s="148"/>
      <c r="F7" s="148"/>
      <c r="G7" s="318"/>
      <c r="H7" s="338"/>
      <c r="I7" s="148"/>
      <c r="J7" s="148"/>
      <c r="K7" s="148"/>
      <c r="L7" s="148"/>
      <c r="M7" s="107"/>
      <c r="N7" s="107"/>
      <c r="O7" s="107"/>
      <c r="P7" s="107"/>
      <c r="Q7" s="107"/>
      <c r="R7" s="107"/>
      <c r="S7" s="107"/>
    </row>
    <row r="8" spans="1:19" ht="15.5" x14ac:dyDescent="0.35">
      <c r="A8" s="339">
        <v>1</v>
      </c>
      <c r="B8" s="50"/>
      <c r="C8" s="1"/>
      <c r="D8" s="360"/>
      <c r="E8" s="148"/>
      <c r="F8" s="148"/>
      <c r="G8" s="318"/>
      <c r="H8" s="340"/>
      <c r="I8" s="148"/>
      <c r="J8" s="148"/>
      <c r="K8" s="148"/>
      <c r="L8" s="148"/>
      <c r="M8" s="107"/>
      <c r="N8" s="107"/>
      <c r="O8" s="107"/>
      <c r="P8" s="107"/>
      <c r="Q8" s="107"/>
      <c r="R8" s="107"/>
      <c r="S8" s="107"/>
    </row>
    <row r="9" spans="1:19" ht="15.5" x14ac:dyDescent="0.35">
      <c r="A9" s="339">
        <v>2</v>
      </c>
      <c r="B9" s="50"/>
      <c r="C9" s="1"/>
      <c r="D9" s="361"/>
      <c r="E9" s="107"/>
      <c r="F9" s="107"/>
      <c r="G9" s="318"/>
      <c r="H9" s="341"/>
      <c r="I9" s="341"/>
      <c r="J9" s="342"/>
      <c r="K9" s="107"/>
      <c r="L9" s="107"/>
      <c r="M9" s="107"/>
      <c r="N9" s="107"/>
      <c r="O9" s="107"/>
      <c r="P9" s="107"/>
      <c r="Q9" s="107"/>
      <c r="R9" s="107"/>
      <c r="S9" s="107"/>
    </row>
    <row r="10" spans="1:19" ht="15.5" x14ac:dyDescent="0.35">
      <c r="A10" s="339">
        <v>3</v>
      </c>
      <c r="B10" s="50"/>
      <c r="C10" s="1"/>
      <c r="D10" s="361"/>
      <c r="E10" s="107"/>
      <c r="F10" s="107"/>
      <c r="G10" s="318"/>
      <c r="H10" s="341"/>
      <c r="I10" s="341"/>
      <c r="J10" s="107"/>
      <c r="K10" s="107"/>
      <c r="L10" s="107"/>
      <c r="M10" s="107"/>
      <c r="N10" s="107"/>
      <c r="O10" s="107"/>
      <c r="P10" s="107"/>
      <c r="Q10" s="107"/>
      <c r="R10" s="107"/>
      <c r="S10" s="107"/>
    </row>
    <row r="11" spans="1:19" ht="15.5" x14ac:dyDescent="0.35">
      <c r="C11" s="343" t="s">
        <v>103</v>
      </c>
      <c r="D11" s="210">
        <f>ROUNDUP(SUM(D8:D10),0)</f>
        <v>0</v>
      </c>
      <c r="E11" s="107"/>
      <c r="F11" s="342"/>
      <c r="G11" s="318"/>
      <c r="H11" s="341"/>
      <c r="I11" s="341"/>
      <c r="J11" s="107"/>
      <c r="K11" s="107"/>
      <c r="L11" s="107"/>
      <c r="M11" s="107"/>
      <c r="N11" s="107"/>
      <c r="O11" s="107"/>
      <c r="P11" s="107"/>
      <c r="Q11" s="107"/>
      <c r="R11" s="107"/>
      <c r="S11" s="107"/>
    </row>
    <row r="12" spans="1:19" ht="15.5" x14ac:dyDescent="0.35">
      <c r="B12" s="344"/>
      <c r="C12" s="343"/>
      <c r="D12" s="282"/>
      <c r="E12" s="107"/>
      <c r="F12" s="342"/>
      <c r="G12" s="107"/>
      <c r="H12" s="107"/>
      <c r="I12" s="107"/>
      <c r="J12" s="107"/>
      <c r="K12" s="107"/>
      <c r="L12" s="107"/>
      <c r="M12" s="107"/>
      <c r="N12" s="107"/>
      <c r="O12" s="107"/>
      <c r="P12" s="107"/>
      <c r="Q12" s="107"/>
      <c r="R12" s="107"/>
      <c r="S12" s="107"/>
    </row>
    <row r="13" spans="1:19" ht="15.5" x14ac:dyDescent="0.35">
      <c r="A13" s="345"/>
      <c r="B13" s="345"/>
      <c r="C13" s="299"/>
      <c r="D13" s="105"/>
      <c r="E13" s="105"/>
      <c r="F13" s="346"/>
      <c r="G13" s="105"/>
      <c r="H13" s="107"/>
      <c r="I13" s="107"/>
      <c r="J13" s="107"/>
      <c r="K13" s="107"/>
      <c r="L13" s="107"/>
      <c r="M13" s="107"/>
      <c r="N13" s="107"/>
      <c r="O13" s="107"/>
    </row>
    <row r="14" spans="1:19" ht="82.4" customHeight="1" x14ac:dyDescent="0.35">
      <c r="A14" s="347" t="s">
        <v>148</v>
      </c>
      <c r="B14" s="347"/>
      <c r="C14" s="347"/>
      <c r="D14" s="347"/>
      <c r="E14" s="347"/>
      <c r="F14" s="347"/>
      <c r="G14" s="347"/>
      <c r="H14" s="107"/>
      <c r="I14" s="107"/>
      <c r="J14" s="107"/>
      <c r="K14" s="107"/>
      <c r="L14" s="107"/>
      <c r="M14" s="107"/>
      <c r="N14" s="107"/>
      <c r="O14" s="107"/>
    </row>
    <row r="15" spans="1:19" ht="15.5" x14ac:dyDescent="0.35">
      <c r="A15" s="348"/>
      <c r="B15" s="348"/>
      <c r="C15" s="348"/>
      <c r="D15" s="348"/>
      <c r="E15" s="348"/>
      <c r="F15" s="348"/>
      <c r="G15" s="348"/>
      <c r="H15" s="348"/>
      <c r="I15" s="348"/>
      <c r="J15" s="348"/>
      <c r="K15" s="348"/>
      <c r="L15" s="107"/>
      <c r="M15" s="107"/>
      <c r="N15" s="107"/>
      <c r="O15" s="107"/>
      <c r="P15" s="107"/>
      <c r="Q15" s="107"/>
      <c r="R15" s="107"/>
      <c r="S15" s="107"/>
    </row>
    <row r="16" spans="1:19" ht="15.5" x14ac:dyDescent="0.35">
      <c r="B16" s="349" t="s">
        <v>103</v>
      </c>
      <c r="C16" s="350">
        <f>Expenses!C165</f>
        <v>0</v>
      </c>
      <c r="D16" s="148"/>
    </row>
    <row r="17" spans="1:8" ht="15.5" x14ac:dyDescent="0.35">
      <c r="B17" s="318"/>
      <c r="C17" s="351" t="s">
        <v>104</v>
      </c>
      <c r="D17" s="352"/>
      <c r="H17" s="353"/>
    </row>
    <row r="18" spans="1:8" ht="15.5" x14ac:dyDescent="0.35">
      <c r="B18" s="354" t="s">
        <v>105</v>
      </c>
      <c r="C18" s="266">
        <f>C16*0.1</f>
        <v>0</v>
      </c>
      <c r="D18" s="341"/>
      <c r="E18" s="107"/>
      <c r="H18" s="353"/>
    </row>
    <row r="19" spans="1:8" ht="15.5" x14ac:dyDescent="0.35">
      <c r="B19" s="354" t="s">
        <v>106</v>
      </c>
      <c r="C19" s="266">
        <f>C16*0.15</f>
        <v>0</v>
      </c>
      <c r="D19" s="341"/>
      <c r="E19" s="107"/>
      <c r="H19" s="353"/>
    </row>
    <row r="20" spans="1:8" ht="15.5" x14ac:dyDescent="0.35">
      <c r="B20" s="354" t="s">
        <v>107</v>
      </c>
      <c r="C20" s="266">
        <f>C16*0.2</f>
        <v>0</v>
      </c>
      <c r="D20" s="341"/>
      <c r="E20" s="107"/>
      <c r="H20" s="353"/>
    </row>
    <row r="21" spans="1:8" ht="15.5" x14ac:dyDescent="0.35">
      <c r="C21" s="339"/>
      <c r="E21" s="341"/>
      <c r="F21" s="341"/>
      <c r="H21" s="353"/>
    </row>
    <row r="22" spans="1:8" ht="15.5" x14ac:dyDescent="0.35">
      <c r="D22" s="318"/>
      <c r="E22" s="355" t="s">
        <v>108</v>
      </c>
      <c r="F22" s="355"/>
      <c r="G22" s="355"/>
      <c r="H22" s="353"/>
    </row>
    <row r="23" spans="1:8" x14ac:dyDescent="0.35">
      <c r="B23" s="356" t="s">
        <v>101</v>
      </c>
      <c r="C23" s="356" t="s">
        <v>45</v>
      </c>
      <c r="D23" s="357" t="s">
        <v>109</v>
      </c>
      <c r="E23" s="357" t="s">
        <v>110</v>
      </c>
      <c r="F23" s="357" t="s">
        <v>111</v>
      </c>
      <c r="G23" s="357" t="s">
        <v>112</v>
      </c>
    </row>
    <row r="24" spans="1:8" x14ac:dyDescent="0.35">
      <c r="A24" s="339">
        <v>1</v>
      </c>
      <c r="B24" s="50"/>
      <c r="C24" s="50"/>
      <c r="D24" s="56"/>
      <c r="E24" s="56"/>
      <c r="F24" s="56"/>
      <c r="G24" s="56"/>
    </row>
    <row r="25" spans="1:8" x14ac:dyDescent="0.35">
      <c r="A25" s="339">
        <v>2</v>
      </c>
      <c r="B25" s="50"/>
      <c r="C25" s="50"/>
      <c r="D25" s="56"/>
      <c r="E25" s="56"/>
      <c r="F25" s="56"/>
      <c r="G25" s="56"/>
    </row>
    <row r="26" spans="1:8" x14ac:dyDescent="0.35">
      <c r="A26" s="339">
        <v>3</v>
      </c>
      <c r="B26" s="50"/>
      <c r="C26" s="50"/>
      <c r="D26" s="56"/>
      <c r="E26" s="56"/>
      <c r="F26" s="56"/>
      <c r="G26" s="56"/>
    </row>
    <row r="27" spans="1:8" x14ac:dyDescent="0.35">
      <c r="A27" s="339">
        <v>4</v>
      </c>
      <c r="B27" s="50"/>
      <c r="C27" s="50"/>
      <c r="D27" s="56"/>
      <c r="E27" s="56"/>
      <c r="F27" s="56"/>
      <c r="G27" s="56"/>
    </row>
    <row r="28" spans="1:8" x14ac:dyDescent="0.35">
      <c r="A28" s="339">
        <v>5</v>
      </c>
      <c r="B28" s="50"/>
      <c r="C28" s="50"/>
      <c r="D28" s="56"/>
      <c r="E28" s="56"/>
      <c r="F28" s="56"/>
      <c r="G28" s="56"/>
    </row>
    <row r="29" spans="1:8" x14ac:dyDescent="0.35">
      <c r="A29" s="339">
        <v>6</v>
      </c>
      <c r="B29" s="50"/>
      <c r="C29" s="50"/>
      <c r="D29" s="56"/>
      <c r="E29" s="56"/>
      <c r="F29" s="56"/>
      <c r="G29" s="56"/>
    </row>
    <row r="30" spans="1:8" x14ac:dyDescent="0.35">
      <c r="A30" s="339">
        <v>7</v>
      </c>
      <c r="B30" s="50"/>
      <c r="C30" s="50"/>
      <c r="D30" s="56"/>
      <c r="E30" s="56"/>
      <c r="F30" s="56"/>
      <c r="G30" s="56"/>
    </row>
    <row r="31" spans="1:8" x14ac:dyDescent="0.35">
      <c r="A31" s="339">
        <v>8</v>
      </c>
      <c r="B31" s="50"/>
      <c r="C31" s="50"/>
      <c r="D31" s="56"/>
      <c r="E31" s="56"/>
      <c r="F31" s="56"/>
      <c r="G31" s="56"/>
    </row>
    <row r="32" spans="1:8" x14ac:dyDescent="0.35">
      <c r="A32" s="339">
        <v>9</v>
      </c>
      <c r="B32" s="50"/>
      <c r="C32" s="50"/>
      <c r="D32" s="56"/>
      <c r="E32" s="56"/>
      <c r="F32" s="56"/>
      <c r="G32" s="56"/>
    </row>
    <row r="33" spans="1:7" x14ac:dyDescent="0.35">
      <c r="A33" s="339">
        <v>10</v>
      </c>
      <c r="B33" s="50"/>
      <c r="C33" s="50"/>
      <c r="D33" s="56"/>
      <c r="E33" s="56"/>
      <c r="F33" s="56"/>
      <c r="G33" s="56"/>
    </row>
    <row r="34" spans="1:7" x14ac:dyDescent="0.35">
      <c r="A34" s="339">
        <v>11</v>
      </c>
      <c r="B34" s="50"/>
      <c r="C34" s="50"/>
      <c r="D34" s="56"/>
      <c r="E34" s="56"/>
      <c r="F34" s="56"/>
      <c r="G34" s="56"/>
    </row>
    <row r="35" spans="1:7" x14ac:dyDescent="0.35">
      <c r="A35" s="339">
        <v>12</v>
      </c>
      <c r="B35" s="50"/>
      <c r="C35" s="50"/>
      <c r="D35" s="56"/>
      <c r="E35" s="56"/>
      <c r="F35" s="56"/>
      <c r="G35" s="56"/>
    </row>
    <row r="36" spans="1:7" x14ac:dyDescent="0.35">
      <c r="A36" s="339">
        <v>13</v>
      </c>
      <c r="B36" s="50"/>
      <c r="C36" s="50"/>
      <c r="D36" s="56"/>
      <c r="E36" s="56"/>
      <c r="F36" s="56"/>
      <c r="G36" s="56"/>
    </row>
    <row r="37" spans="1:7" x14ac:dyDescent="0.35">
      <c r="A37" s="339">
        <v>14</v>
      </c>
      <c r="B37" s="50"/>
      <c r="C37" s="50"/>
      <c r="D37" s="56"/>
      <c r="E37" s="56"/>
      <c r="F37" s="56"/>
      <c r="G37" s="56"/>
    </row>
    <row r="38" spans="1:7" x14ac:dyDescent="0.35">
      <c r="A38" s="339">
        <v>15</v>
      </c>
      <c r="B38" s="50"/>
      <c r="C38" s="50"/>
      <c r="D38" s="56"/>
      <c r="E38" s="56"/>
      <c r="F38" s="56"/>
      <c r="G38" s="56"/>
    </row>
    <row r="39" spans="1:7" x14ac:dyDescent="0.35">
      <c r="A39" s="339">
        <v>16</v>
      </c>
      <c r="B39" s="50"/>
      <c r="C39" s="50"/>
      <c r="D39" s="56"/>
      <c r="E39" s="56"/>
      <c r="F39" s="56"/>
      <c r="G39" s="56"/>
    </row>
    <row r="40" spans="1:7" x14ac:dyDescent="0.35">
      <c r="A40" s="339">
        <v>17</v>
      </c>
      <c r="B40" s="50"/>
      <c r="C40" s="50"/>
      <c r="D40" s="56"/>
      <c r="E40" s="56"/>
      <c r="F40" s="56"/>
      <c r="G40" s="56"/>
    </row>
    <row r="41" spans="1:7" x14ac:dyDescent="0.35">
      <c r="A41" s="339">
        <v>18</v>
      </c>
      <c r="B41" s="50"/>
      <c r="C41" s="50"/>
      <c r="D41" s="56"/>
      <c r="E41" s="56"/>
      <c r="F41" s="56"/>
      <c r="G41" s="56"/>
    </row>
    <row r="42" spans="1:7" x14ac:dyDescent="0.35">
      <c r="A42" s="339">
        <v>19</v>
      </c>
      <c r="B42" s="50"/>
      <c r="C42" s="50"/>
      <c r="D42" s="56"/>
      <c r="E42" s="56"/>
      <c r="F42" s="56"/>
      <c r="G42" s="56"/>
    </row>
    <row r="43" spans="1:7" x14ac:dyDescent="0.35">
      <c r="A43" s="339">
        <v>20</v>
      </c>
      <c r="B43" s="50"/>
      <c r="C43" s="50"/>
      <c r="D43" s="56"/>
      <c r="E43" s="56"/>
      <c r="F43" s="56"/>
      <c r="G43" s="56"/>
    </row>
    <row r="44" spans="1:7" x14ac:dyDescent="0.35">
      <c r="D44" s="358" t="s">
        <v>113</v>
      </c>
      <c r="E44" s="359">
        <f>SUM(E24:E43)</f>
        <v>0</v>
      </c>
      <c r="F44" s="359">
        <f>SUM(F24:F43)</f>
        <v>0</v>
      </c>
      <c r="G44" s="359">
        <f>SUM(G24:G43)</f>
        <v>0</v>
      </c>
    </row>
    <row r="45" spans="1:7" x14ac:dyDescent="0.35">
      <c r="D45" s="358" t="s">
        <v>150</v>
      </c>
      <c r="E45" s="359">
        <f>ROUNDUP(C16-SUM(E24:E43),0)</f>
        <v>0</v>
      </c>
      <c r="F45" s="359">
        <f>ROUNDUP(C16-SUM(F24:F43),0)</f>
        <v>0</v>
      </c>
      <c r="G45" s="359">
        <f>ROUNDUP(C16-SUM(G24:G43),0)</f>
        <v>0</v>
      </c>
    </row>
  </sheetData>
  <sheetProtection algorithmName="SHA-512" hashValue="COT6Kf35nZk9KYPtJ7RC0Yp210kNhLsWQjJqZ/HtMuisajfqCA8d1HbAg3ad13u4I7FS5gdQMKE+wuAeFv6MpQ==" saltValue="EGZk9k0r1m4lJGvaoEDptw==" spinCount="100000" sheet="1" objects="1" scenarios="1" selectLockedCells="1"/>
  <mergeCells count="9">
    <mergeCell ref="E22:G22"/>
    <mergeCell ref="A14:G14"/>
    <mergeCell ref="A1:G1"/>
    <mergeCell ref="C2:E2"/>
    <mergeCell ref="C3:E3"/>
    <mergeCell ref="A2:B2"/>
    <mergeCell ref="A3:B3"/>
    <mergeCell ref="A4:G4"/>
    <mergeCell ref="A5:G5"/>
  </mergeCells>
  <dataValidations count="1">
    <dataValidation type="list" allowBlank="1" showInputMessage="1" showErrorMessage="1" sqref="C2:E2" xr:uid="{68BCCDC0-45A8-4849-8C41-E878206F0983}">
      <formula1>"Behavioral Health Deflection, Illegal Marijuana, IMPACTS, JMOUD, Justice Reinvestment - Competitive, Justice Reinvestment - Evaluation 3%, Justice Reinvestment - Formula, Justice Reinvestment - Victim Services, Organized Retail Theft, Treatment Court"</formula1>
    </dataValidation>
  </dataValidation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FC4E-DFBB-4592-9CFE-29CFD1072433}">
  <sheetPr>
    <pageSetUpPr fitToPage="1"/>
  </sheetPr>
  <dimension ref="A1:FK34"/>
  <sheetViews>
    <sheetView topLeftCell="A15" zoomScale="80" zoomScaleNormal="80" workbookViewId="0">
      <selection activeCell="A6" sqref="A6:G6"/>
    </sheetView>
  </sheetViews>
  <sheetFormatPr defaultColWidth="9.1796875" defaultRowHeight="14.5" x14ac:dyDescent="0.35"/>
  <cols>
    <col min="1" max="6" width="21.7265625" style="9" customWidth="1"/>
    <col min="7" max="7" width="46.7265625" style="9" customWidth="1"/>
    <col min="8" max="13" width="17.54296875" style="9" customWidth="1"/>
    <col min="14" max="14" width="160" style="9" customWidth="1"/>
    <col min="15" max="21" width="9.1796875" style="9"/>
    <col min="22" max="22" width="8.7265625" style="9" customWidth="1"/>
    <col min="23" max="16384" width="9.1796875" style="9"/>
  </cols>
  <sheetData>
    <row r="1" spans="1:167" ht="17.25" customHeight="1" x14ac:dyDescent="0.45">
      <c r="A1" s="87" t="s">
        <v>114</v>
      </c>
      <c r="B1" s="88"/>
      <c r="C1" s="88"/>
      <c r="D1" s="88"/>
      <c r="E1" s="88"/>
      <c r="F1" s="88"/>
      <c r="G1" s="89"/>
    </row>
    <row r="2" spans="1:167" s="15" customFormat="1" ht="15.75" customHeight="1" x14ac:dyDescent="0.35">
      <c r="A2" s="10" t="s">
        <v>1</v>
      </c>
      <c r="B2" s="90" t="s">
        <v>115</v>
      </c>
      <c r="C2" s="90"/>
      <c r="D2" s="90"/>
      <c r="E2" s="11"/>
      <c r="F2" s="12"/>
      <c r="G2" s="13"/>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row>
    <row r="3" spans="1:167" ht="15.75" customHeight="1" x14ac:dyDescent="0.35">
      <c r="A3" s="16" t="s">
        <v>116</v>
      </c>
      <c r="B3" s="90" t="s">
        <v>117</v>
      </c>
      <c r="C3" s="90"/>
      <c r="D3" s="90"/>
      <c r="E3" s="17"/>
      <c r="F3" s="18"/>
      <c r="G3" s="19"/>
    </row>
    <row r="4" spans="1:167" ht="15.75" customHeight="1" x14ac:dyDescent="0.35">
      <c r="A4" s="16" t="s">
        <v>118</v>
      </c>
      <c r="B4" s="91"/>
      <c r="C4" s="92"/>
      <c r="D4" s="93"/>
      <c r="E4" s="17"/>
      <c r="F4" s="18"/>
      <c r="G4" s="19"/>
    </row>
    <row r="5" spans="1:167" ht="15.75" customHeight="1" x14ac:dyDescent="0.35">
      <c r="A5" s="16" t="s">
        <v>119</v>
      </c>
      <c r="B5" s="94"/>
      <c r="C5" s="95"/>
      <c r="D5" s="96"/>
      <c r="E5" s="20"/>
      <c r="F5" s="21"/>
      <c r="G5" s="22"/>
    </row>
    <row r="6" spans="1:167" ht="15.75" customHeight="1" x14ac:dyDescent="0.35">
      <c r="A6" s="84" t="s">
        <v>120</v>
      </c>
      <c r="B6" s="85"/>
      <c r="C6" s="85"/>
      <c r="D6" s="85"/>
      <c r="E6" s="85"/>
      <c r="F6" s="85"/>
      <c r="G6" s="86"/>
    </row>
    <row r="7" spans="1:167" ht="14.5" customHeight="1" x14ac:dyDescent="0.35">
      <c r="A7" s="23"/>
      <c r="B7" s="24"/>
      <c r="C7" s="25"/>
      <c r="D7" s="26"/>
      <c r="E7" s="26"/>
      <c r="F7" s="26"/>
      <c r="G7" s="27"/>
    </row>
    <row r="8" spans="1:167" ht="14.5" customHeight="1" x14ac:dyDescent="0.35">
      <c r="A8" s="97" t="s">
        <v>121</v>
      </c>
      <c r="B8" s="97"/>
      <c r="C8" s="97" t="s">
        <v>122</v>
      </c>
      <c r="D8" s="97"/>
      <c r="E8" s="97" t="s">
        <v>123</v>
      </c>
      <c r="F8" s="97"/>
      <c r="G8" s="76" t="s">
        <v>124</v>
      </c>
    </row>
    <row r="9" spans="1:167" ht="14.5" customHeight="1" x14ac:dyDescent="0.35">
      <c r="A9" s="98" t="s">
        <v>125</v>
      </c>
      <c r="B9" s="98"/>
      <c r="C9" s="98" t="s">
        <v>126</v>
      </c>
      <c r="D9" s="98"/>
      <c r="E9" s="98" t="s">
        <v>126</v>
      </c>
      <c r="F9" s="98"/>
      <c r="G9" s="28">
        <f>SUM(B18,D18,F18)</f>
        <v>0</v>
      </c>
    </row>
    <row r="10" spans="1:167" x14ac:dyDescent="0.35">
      <c r="A10" s="29" t="s">
        <v>101</v>
      </c>
      <c r="B10" s="30" t="s">
        <v>127</v>
      </c>
      <c r="C10" s="29" t="s">
        <v>101</v>
      </c>
      <c r="D10" s="30" t="s">
        <v>127</v>
      </c>
      <c r="E10" s="29" t="s">
        <v>101</v>
      </c>
      <c r="F10" s="30" t="s">
        <v>127</v>
      </c>
      <c r="G10" s="31" t="s">
        <v>128</v>
      </c>
    </row>
    <row r="11" spans="1:167" ht="15.5" x14ac:dyDescent="0.35">
      <c r="A11" s="29" t="s">
        <v>84</v>
      </c>
      <c r="B11" s="32"/>
      <c r="C11" s="29" t="s">
        <v>84</v>
      </c>
      <c r="D11" s="33"/>
      <c r="E11" s="29"/>
      <c r="F11" s="33"/>
      <c r="G11" s="28">
        <f>G9*0.1</f>
        <v>0</v>
      </c>
    </row>
    <row r="12" spans="1:167" ht="15.5" x14ac:dyDescent="0.35">
      <c r="A12" s="29" t="s">
        <v>85</v>
      </c>
      <c r="B12" s="32"/>
      <c r="C12" s="29" t="s">
        <v>85</v>
      </c>
      <c r="D12" s="33"/>
      <c r="E12" s="29"/>
      <c r="F12" s="33"/>
      <c r="G12" s="31" t="s">
        <v>129</v>
      </c>
    </row>
    <row r="13" spans="1:167" ht="15.5" x14ac:dyDescent="0.35">
      <c r="A13" s="29" t="s">
        <v>86</v>
      </c>
      <c r="B13" s="32"/>
      <c r="C13" s="29" t="s">
        <v>86</v>
      </c>
      <c r="D13" s="33"/>
      <c r="E13" s="29"/>
      <c r="F13" s="33"/>
      <c r="G13" s="34" t="s">
        <v>130</v>
      </c>
    </row>
    <row r="14" spans="1:167" ht="15.5" x14ac:dyDescent="0.35">
      <c r="A14" s="29" t="s">
        <v>87</v>
      </c>
      <c r="B14" s="32"/>
      <c r="C14" s="29" t="s">
        <v>87</v>
      </c>
      <c r="D14" s="33"/>
      <c r="E14" s="29"/>
      <c r="F14" s="33"/>
      <c r="G14" s="35" t="s">
        <v>131</v>
      </c>
    </row>
    <row r="15" spans="1:167" ht="15.5" x14ac:dyDescent="0.35">
      <c r="A15" s="29" t="s">
        <v>88</v>
      </c>
      <c r="B15" s="32"/>
      <c r="C15" s="29" t="s">
        <v>88</v>
      </c>
      <c r="D15" s="33"/>
      <c r="E15" s="29" t="s">
        <v>88</v>
      </c>
      <c r="F15" s="33"/>
      <c r="G15" s="35" t="s">
        <v>132</v>
      </c>
    </row>
    <row r="16" spans="1:167" ht="15.5" x14ac:dyDescent="0.35">
      <c r="A16" s="29" t="s">
        <v>133</v>
      </c>
      <c r="B16" s="36"/>
      <c r="C16" s="29" t="s">
        <v>133</v>
      </c>
      <c r="D16" s="33"/>
      <c r="E16" s="29" t="s">
        <v>133</v>
      </c>
      <c r="F16" s="33"/>
      <c r="G16" s="35" t="s">
        <v>134</v>
      </c>
    </row>
    <row r="17" spans="1:41" ht="15.5" x14ac:dyDescent="0.35">
      <c r="A17" s="29" t="s">
        <v>91</v>
      </c>
      <c r="B17" s="32"/>
      <c r="C17" s="29" t="s">
        <v>91</v>
      </c>
      <c r="D17" s="33"/>
      <c r="E17" s="29"/>
      <c r="F17" s="33"/>
      <c r="G17" s="37"/>
    </row>
    <row r="18" spans="1:41" s="18" customFormat="1" x14ac:dyDescent="0.35">
      <c r="A18" s="38" t="s">
        <v>92</v>
      </c>
      <c r="B18" s="39">
        <f>SUM(B11:B17)</f>
        <v>0</v>
      </c>
      <c r="C18" s="38" t="s">
        <v>92</v>
      </c>
      <c r="D18" s="39">
        <f>SUM(D11:D17)</f>
        <v>0</v>
      </c>
      <c r="E18" s="38" t="s">
        <v>92</v>
      </c>
      <c r="F18" s="39">
        <f>SUM(F11:F17)</f>
        <v>0</v>
      </c>
      <c r="G18" s="40"/>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row>
    <row r="19" spans="1:41" x14ac:dyDescent="0.35">
      <c r="A19" s="41"/>
      <c r="B19" s="42"/>
      <c r="C19" s="42"/>
      <c r="D19" s="42"/>
      <c r="E19" s="42"/>
      <c r="F19" s="42"/>
      <c r="G19" s="43"/>
      <c r="H19"/>
      <c r="I19"/>
      <c r="J19"/>
      <c r="K19"/>
      <c r="L19"/>
      <c r="M19"/>
      <c r="N19"/>
    </row>
    <row r="20" spans="1:41" ht="15.75" customHeight="1" x14ac:dyDescent="0.35">
      <c r="A20" s="44" t="s">
        <v>135</v>
      </c>
      <c r="B20" s="45"/>
      <c r="C20" s="46"/>
      <c r="D20" s="46"/>
      <c r="E20" s="46"/>
      <c r="F20" s="46"/>
      <c r="G20" s="47"/>
      <c r="H20"/>
      <c r="I20"/>
      <c r="J20"/>
      <c r="K20"/>
      <c r="L20"/>
      <c r="M20"/>
      <c r="N20"/>
      <c r="O20"/>
    </row>
    <row r="21" spans="1:41" ht="36" customHeight="1" x14ac:dyDescent="0.35">
      <c r="A21" s="48" t="s">
        <v>136</v>
      </c>
      <c r="B21" s="48" t="s">
        <v>137</v>
      </c>
      <c r="C21" s="48" t="s">
        <v>138</v>
      </c>
      <c r="D21" s="48" t="s">
        <v>139</v>
      </c>
      <c r="E21" s="99" t="s">
        <v>140</v>
      </c>
      <c r="F21" s="99"/>
      <c r="G21" s="48" t="s">
        <v>141</v>
      </c>
    </row>
    <row r="22" spans="1:41" x14ac:dyDescent="0.35">
      <c r="A22" s="49"/>
      <c r="B22" s="50"/>
      <c r="C22" s="49"/>
      <c r="D22" s="51"/>
      <c r="E22" s="83"/>
      <c r="F22" s="83"/>
      <c r="G22" s="75"/>
    </row>
    <row r="23" spans="1:41" x14ac:dyDescent="0.35">
      <c r="A23" s="34"/>
      <c r="B23" s="50"/>
      <c r="C23" s="75"/>
      <c r="D23" s="51"/>
      <c r="E23" s="83"/>
      <c r="F23" s="83"/>
      <c r="G23" s="52"/>
    </row>
    <row r="24" spans="1:41" x14ac:dyDescent="0.35">
      <c r="A24" s="34"/>
      <c r="B24" s="53"/>
      <c r="C24" s="52"/>
      <c r="D24" s="51"/>
      <c r="E24" s="83"/>
      <c r="F24" s="83"/>
      <c r="G24" s="52"/>
    </row>
    <row r="25" spans="1:41" x14ac:dyDescent="0.35">
      <c r="A25" s="34"/>
      <c r="B25" s="53"/>
      <c r="C25" s="52"/>
      <c r="D25" s="51"/>
      <c r="E25" s="83"/>
      <c r="F25" s="83"/>
      <c r="G25" s="52"/>
    </row>
    <row r="26" spans="1:41" x14ac:dyDescent="0.35">
      <c r="A26" s="34"/>
      <c r="B26" s="53"/>
      <c r="C26" s="52"/>
      <c r="D26" s="51"/>
      <c r="E26" s="83"/>
      <c r="F26" s="83"/>
      <c r="G26" s="52"/>
    </row>
    <row r="27" spans="1:41" x14ac:dyDescent="0.35">
      <c r="A27" s="34"/>
      <c r="B27" s="53"/>
      <c r="C27" s="52"/>
      <c r="D27" s="51"/>
      <c r="E27" s="83"/>
      <c r="F27" s="83"/>
      <c r="G27" s="52"/>
    </row>
    <row r="28" spans="1:41" x14ac:dyDescent="0.35">
      <c r="A28" s="34"/>
      <c r="B28" s="53"/>
      <c r="C28" s="52"/>
      <c r="D28" s="51"/>
      <c r="E28" s="83"/>
      <c r="F28" s="83"/>
      <c r="G28" s="52"/>
    </row>
    <row r="29" spans="1:41" x14ac:dyDescent="0.35">
      <c r="A29" s="34"/>
      <c r="B29" s="53"/>
      <c r="C29" s="52"/>
      <c r="D29" s="51"/>
      <c r="E29" s="83"/>
      <c r="F29" s="83"/>
      <c r="G29" s="52"/>
    </row>
    <row r="30" spans="1:41" x14ac:dyDescent="0.35">
      <c r="A30" s="34"/>
      <c r="B30" s="53"/>
      <c r="C30" s="52"/>
      <c r="D30" s="51"/>
      <c r="E30" s="83"/>
      <c r="F30" s="83"/>
      <c r="G30" s="52"/>
    </row>
    <row r="31" spans="1:41" x14ac:dyDescent="0.35">
      <c r="A31" s="34"/>
      <c r="B31" s="53"/>
      <c r="C31" s="52"/>
      <c r="D31" s="51"/>
      <c r="E31" s="83"/>
      <c r="F31" s="83"/>
      <c r="G31" s="52"/>
    </row>
    <row r="32" spans="1:41" x14ac:dyDescent="0.35">
      <c r="A32" s="84" t="s">
        <v>120</v>
      </c>
      <c r="B32" s="85"/>
      <c r="C32" s="85"/>
      <c r="D32" s="85"/>
      <c r="E32" s="85"/>
      <c r="F32" s="85"/>
      <c r="G32" s="86"/>
    </row>
    <row r="33" spans="1:7" x14ac:dyDescent="0.35">
      <c r="A33" s="54"/>
      <c r="B33" s="25"/>
      <c r="C33" s="25"/>
      <c r="D33" s="25"/>
      <c r="E33" s="25"/>
      <c r="F33" s="25"/>
      <c r="G33" s="27"/>
    </row>
    <row r="34" spans="1:7" x14ac:dyDescent="0.35">
      <c r="A34" s="55" t="s">
        <v>142</v>
      </c>
    </row>
  </sheetData>
  <mergeCells count="24">
    <mergeCell ref="E22:F22"/>
    <mergeCell ref="A1:G1"/>
    <mergeCell ref="B2:D2"/>
    <mergeCell ref="B3:D3"/>
    <mergeCell ref="B4:D4"/>
    <mergeCell ref="B5:D5"/>
    <mergeCell ref="A6:G6"/>
    <mergeCell ref="A8:B8"/>
    <mergeCell ref="C8:D8"/>
    <mergeCell ref="A9:B9"/>
    <mergeCell ref="C9:D9"/>
    <mergeCell ref="E21:F21"/>
    <mergeCell ref="E8:F8"/>
    <mergeCell ref="E9:F9"/>
    <mergeCell ref="E29:F29"/>
    <mergeCell ref="E30:F30"/>
    <mergeCell ref="E31:F31"/>
    <mergeCell ref="A32:G32"/>
    <mergeCell ref="E23:F23"/>
    <mergeCell ref="E24:F24"/>
    <mergeCell ref="E25:F25"/>
    <mergeCell ref="E26:F26"/>
    <mergeCell ref="E27:F27"/>
    <mergeCell ref="E28:F28"/>
  </mergeCells>
  <printOptions horizontalCentered="1"/>
  <pageMargins left="0.45" right="0.45" top="0.5" bottom="0.5" header="0.3" footer="0.3"/>
  <pageSetup scale="73"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efa581f-349e-4c8a-a0fa-75a730e5e83c">
      <UserInfo>
        <DisplayName/>
        <AccountId xsi:nil="true"/>
        <AccountType/>
      </UserInfo>
    </SharedWithUsers>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6CBBD7A7A0F14BB9036A5FD28A2926" ma:contentTypeVersion="7" ma:contentTypeDescription="Create a new document." ma:contentTypeScope="" ma:versionID="4fc520f37e2b3a5154ca010a89b7ad01">
  <xsd:schema xmlns:xsd="http://www.w3.org/2001/XMLSchema" xmlns:xs="http://www.w3.org/2001/XMLSchema" xmlns:p="http://schemas.microsoft.com/office/2006/metadata/properties" xmlns:ns1="http://schemas.microsoft.com/sharepoint/v3" xmlns:ns2="5efa581f-349e-4c8a-a0fa-75a730e5e83c" targetNamespace="http://schemas.microsoft.com/office/2006/metadata/properties" ma:root="true" ma:fieldsID="b8a406239e259a58ea60c302133fdd93" ns1:_="" ns2:_="">
    <xsd:import namespace="http://schemas.microsoft.com/sharepoint/v3"/>
    <xsd:import namespace="5efa581f-349e-4c8a-a0fa-75a730e5e83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fa581f-349e-4c8a-a0fa-75a730e5e8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9A7DFC-B7A8-4CD2-A799-54F0AC0B926B}">
  <ds:schemaRefs>
    <ds:schemaRef ds:uri="http://schemas.microsoft.com/office/2006/metadata/properties"/>
    <ds:schemaRef ds:uri="http://schemas.microsoft.com/office/infopath/2007/PartnerControls"/>
    <ds:schemaRef ds:uri="1030dd62-3845-4792-9e56-07c1a645cf3a"/>
    <ds:schemaRef ds:uri="a862f229-ecb3-4e4f-81ee-c444dad3699e"/>
  </ds:schemaRefs>
</ds:datastoreItem>
</file>

<file path=customXml/itemProps2.xml><?xml version="1.0" encoding="utf-8"?>
<ds:datastoreItem xmlns:ds="http://schemas.openxmlformats.org/officeDocument/2006/customXml" ds:itemID="{85556643-7E88-4FE0-A76A-DE65643E277C}">
  <ds:schemaRefs>
    <ds:schemaRef ds:uri="http://schemas.microsoft.com/sharepoint/v3/contenttype/forms"/>
  </ds:schemaRefs>
</ds:datastoreItem>
</file>

<file path=customXml/itemProps3.xml><?xml version="1.0" encoding="utf-8"?>
<ds:datastoreItem xmlns:ds="http://schemas.openxmlformats.org/officeDocument/2006/customXml" ds:itemID="{0B948F4C-E6AA-41ED-90FA-81FA7FA80E21}"/>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Expenses</vt:lpstr>
      <vt:lpstr>Prioritization</vt:lpstr>
      <vt:lpstr>CJC Admin Detail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KECK Ryan * CJC</dc:creator>
  <cp:keywords/>
  <dc:description/>
  <cp:lastModifiedBy>GRAUER Shelby * CJC</cp:lastModifiedBy>
  <cp:revision/>
  <dcterms:created xsi:type="dcterms:W3CDTF">2022-02-04T01:05:13Z</dcterms:created>
  <dcterms:modified xsi:type="dcterms:W3CDTF">2025-05-28T20:32:40Z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0x010100D26CBBD7A7A0F14BB9036A5FD28A2926</vt:lpwstr>
  </property>
  <property fmtid="{D5CDD505-2E9C-101B-9397-08002B2CF9AE}" pid="3" name="MSIP_Label_09b73270-2993-4076-be47-9c78f42a1e84_Enabled">
    <vt:lpwstr>true</vt:lpwstr>
  </property>
  <property fmtid="{D5CDD505-2E9C-101B-9397-08002B2CF9AE}" pid="4" name="MSIP_Label_09b73270-2993-4076-be47-9c78f42a1e84_SetDate">
    <vt:lpwstr>2023-10-23T21:55:14Z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ac9dc095-f55b-46d7-9432-4a6e0b179e8a</vt:lpwstr>
  </property>
  <property fmtid="{D5CDD505-2E9C-101B-9397-08002B2CF9AE}" pid="9" name="MSIP_Label_09b73270-2993-4076-be47-9c78f42a1e84_ContentBits">
    <vt:lpwstr>0</vt:lpwstr>
  </property>
  <property fmtid="{D5CDD505-2E9C-101B-9397-08002B2CF9AE}" pid="10" name="Order">
    <vt:r8>15103700</vt:r8>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y fmtid="{D5CDD505-2E9C-101B-9397-08002B2CF9AE}" pid="14" name="MediaServiceImageTags">
    <vt:lpwstr/>
  </property>
  <property fmtid="{D5CDD505-2E9C-101B-9397-08002B2CF9AE}" pid="15" name="_activity">
    <vt:lpwstr>{"FileActivityType":"8","FileActivityTimeStamp":"2025-01-28T01:20:55.087Z","FileActivityUsersOnPage":[{"DisplayName":"GRAUER Shelby * CJC","Id":"shelby.grauer@cjc.oregon.gov"}],"FileActivityNavigationId":null}</vt:lpwstr>
  </property>
  <property fmtid="{D5CDD505-2E9C-101B-9397-08002B2CF9AE}" pid="16" name="_SourceUrl">
    <vt:lpwstr/>
  </property>
  <property fmtid="{D5CDD505-2E9C-101B-9397-08002B2CF9AE}" pid="17" name="_SharedFileIndex">
    <vt:lpwstr/>
  </property>
</Properties>
</file>