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U:\OAM Policies\OAM Current\OAM Forms-Ch75 &amp; Misc\"/>
    </mc:Choice>
  </mc:AlternateContent>
  <xr:revisionPtr revIDLastSave="0" documentId="13_ncr:1_{0A782C9E-E339-48DD-B77C-289658E0DE90}" xr6:coauthVersionLast="47" xr6:coauthVersionMax="47" xr10:uidLastSave="{00000000-0000-0000-0000-000000000000}"/>
  <workbookProtection workbookAlgorithmName="SHA-512" workbookHashValue="gl4dnUC5Wlc/mzsjC2fLZapld3ozasbYsIdvbdp35c1qJYgr/bJAvdjrlVo+rvYJHoa13uuTN4CEs0FDW+4eZg==" workbookSaltValue="Fg1KoZKOEgO6iOkc2VcEow==" workbookSpinCount="100000" lockStructure="1"/>
  <bookViews>
    <workbookView xWindow="-27300" yWindow="585" windowWidth="26355" windowHeight="14640" tabRatio="806" xr2:uid="{00000000-000D-0000-FFFF-FFFF00000000}"/>
  </bookViews>
  <sheets>
    <sheet name="Summary" sheetId="1" r:id="rId1"/>
    <sheet name="Qtr (Req.) - Collections" sheetId="2" r:id="rId2"/>
    <sheet name="Qtr (Req.) - 90 days past due" sheetId="3" r:id="rId3"/>
    <sheet name="Annual (Req.) - Days to assign" sheetId="4" r:id="rId4"/>
    <sheet name="Annual (Req.) - Days to collect" sheetId="5" r:id="rId5"/>
    <sheet name="Annual (Req.) - Writeoffs" sheetId="6" r:id="rId6"/>
    <sheet name="Annual (Rec.) - Collection ROI" sheetId="7" r:id="rId7"/>
    <sheet name="Annual (Rec.) - Recovery rate" sheetId="8" r:id="rId8"/>
    <sheet name="Annual (Rec.) - Turnover Rate" sheetId="9" r:id="rId9"/>
    <sheet name="Sheet2" sheetId="10" state="hidden" r:id="rId10"/>
  </sheets>
  <definedNames>
    <definedName name="FY">Sheet2!#REF!</definedName>
    <definedName name="_xlnm.Print_Area" localSheetId="0">Summary!$A$1:$J$68</definedName>
    <definedName name="Quarter">Sheet2!$A$1:$A$4</definedName>
    <definedName name="Z_9843307C_5D1B_4E6F_B1CF_C26D3307FE0E_.wvu.PrintArea" localSheetId="0" hidden="1">Summary!$A$1:$J$68</definedName>
  </definedNames>
  <calcPr calcId="191029"/>
  <customWorkbookViews>
    <customWorkbookView name="FLOYD Gerold * DAS - Personal View" guid="{9843307C-5D1B-4E6F-B1CF-C26D3307FE0E}" mergeInterval="0" personalView="1" maximized="1" xWindow="-2409" yWindow="-9" windowWidth="2418" windowHeight="1318" tabRatio="80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C16" i="2" s="1"/>
  <c r="D15" i="2"/>
  <c r="D16" i="2" s="1"/>
  <c r="E15" i="2"/>
  <c r="E16" i="2" s="1"/>
  <c r="F15" i="2"/>
  <c r="F16" i="2" s="1"/>
  <c r="B1" i="9" l="1"/>
  <c r="C1" i="9"/>
  <c r="B1" i="8"/>
  <c r="C1" i="8"/>
  <c r="D1" i="7"/>
  <c r="E1" i="7"/>
  <c r="B1" i="6"/>
  <c r="C1" i="6"/>
  <c r="B1" i="5"/>
  <c r="B1" i="4"/>
  <c r="B1" i="3"/>
  <c r="C1" i="3"/>
  <c r="B1" i="2"/>
  <c r="D12" i="9" l="1"/>
  <c r="B12" i="8"/>
  <c r="B11" i="8"/>
  <c r="F12" i="6" l="1"/>
  <c r="C23" i="3" l="1"/>
  <c r="F11" i="6" l="1"/>
  <c r="I17" i="5" l="1"/>
  <c r="I13" i="5"/>
  <c r="H17" i="4"/>
  <c r="G44" i="1" l="1"/>
  <c r="G53" i="1" l="1"/>
  <c r="C1" i="5"/>
  <c r="C1" i="4"/>
  <c r="G23" i="3"/>
  <c r="G25" i="3" s="1"/>
  <c r="F23" i="3"/>
  <c r="F25" i="3" s="1"/>
  <c r="E23" i="3"/>
  <c r="E25" i="3" s="1"/>
  <c r="D23" i="3"/>
  <c r="D25" i="3" s="1"/>
  <c r="D19" i="2"/>
  <c r="D18" i="2"/>
  <c r="E18" i="2"/>
  <c r="F18" i="2"/>
  <c r="E19" i="2"/>
  <c r="D16" i="3"/>
  <c r="D18" i="3" s="1"/>
  <c r="E16" i="3"/>
  <c r="E18" i="3" s="1"/>
  <c r="F16" i="3"/>
  <c r="F18" i="3" s="1"/>
  <c r="G16" i="3"/>
  <c r="G18" i="3" s="1"/>
  <c r="G4" i="3"/>
  <c r="G3" i="3"/>
  <c r="D5" i="9"/>
  <c r="D3" i="8"/>
  <c r="H3" i="7"/>
  <c r="F3" i="6"/>
  <c r="I3" i="5"/>
  <c r="H3" i="4"/>
  <c r="F19" i="2"/>
  <c r="G4" i="2"/>
  <c r="G3" i="2"/>
  <c r="C1" i="2"/>
  <c r="G12" i="2"/>
  <c r="D10" i="8" s="1"/>
  <c r="D13" i="8" s="1"/>
  <c r="G11" i="2"/>
  <c r="B10" i="8" s="1"/>
  <c r="B13" i="8" s="1"/>
  <c r="C13" i="2"/>
  <c r="D13" i="2"/>
  <c r="E13" i="2"/>
  <c r="F13" i="2"/>
  <c r="I38" i="1"/>
  <c r="H38" i="1"/>
  <c r="G38" i="1"/>
  <c r="F38" i="1"/>
  <c r="E38" i="1"/>
  <c r="D38" i="1"/>
  <c r="J33" i="1"/>
  <c r="H13" i="4"/>
  <c r="J38" i="1" s="1"/>
  <c r="H10" i="4"/>
  <c r="E11" i="4" s="1"/>
  <c r="G61" i="1"/>
  <c r="K44" i="1"/>
  <c r="J44" i="1"/>
  <c r="I44" i="1"/>
  <c r="H44" i="1"/>
  <c r="F44" i="1"/>
  <c r="E44" i="1"/>
  <c r="D44" i="1"/>
  <c r="I10" i="5"/>
  <c r="E11" i="5" s="1"/>
  <c r="G67" i="1"/>
  <c r="G66" i="1"/>
  <c r="G65" i="1"/>
  <c r="D35" i="9"/>
  <c r="F67" i="1" s="1"/>
  <c r="D39" i="9"/>
  <c r="H67" i="1" s="1"/>
  <c r="D24" i="9"/>
  <c r="D13" i="9"/>
  <c r="F65" i="1" s="1"/>
  <c r="G60" i="1"/>
  <c r="G49" i="1"/>
  <c r="F13" i="6"/>
  <c r="G32" i="7"/>
  <c r="E32" i="7"/>
  <c r="E16" i="7"/>
  <c r="C32" i="7" s="1"/>
  <c r="B29" i="3" l="1"/>
  <c r="G30" i="1" s="1"/>
  <c r="B28" i="3"/>
  <c r="G25" i="1" s="1"/>
  <c r="D17" i="9"/>
  <c r="H65" i="1" s="1"/>
  <c r="B11" i="2"/>
  <c r="F16" i="1" s="1"/>
  <c r="G13" i="2"/>
  <c r="B22" i="3"/>
  <c r="F29" i="1" s="1"/>
  <c r="B10" i="3"/>
  <c r="G43" i="1"/>
  <c r="E15" i="5"/>
  <c r="G45" i="1" s="1"/>
  <c r="G37" i="1"/>
  <c r="E15" i="4"/>
  <c r="G39" i="1" s="1"/>
  <c r="F11" i="4"/>
  <c r="F15" i="4" s="1"/>
  <c r="H39" i="1" s="1"/>
  <c r="C11" i="4"/>
  <c r="G11" i="4"/>
  <c r="G15" i="4" s="1"/>
  <c r="I39" i="1" s="1"/>
  <c r="B11" i="4"/>
  <c r="D11" i="4"/>
  <c r="F37" i="1" s="1"/>
  <c r="B12" i="2"/>
  <c r="F17" i="1" s="1"/>
  <c r="F60" i="1"/>
  <c r="B17" i="8"/>
  <c r="H60" i="1" s="1"/>
  <c r="F49" i="1"/>
  <c r="F17" i="6"/>
  <c r="H49" i="1" s="1"/>
  <c r="D17" i="8"/>
  <c r="H61" i="1" s="1"/>
  <c r="F61" i="1"/>
  <c r="D28" i="9"/>
  <c r="H66" i="1" s="1"/>
  <c r="F66" i="1"/>
  <c r="D15" i="4"/>
  <c r="F39" i="1" s="1"/>
  <c r="F11" i="5"/>
  <c r="C11" i="5"/>
  <c r="B11" i="5"/>
  <c r="H11" i="5"/>
  <c r="D11" i="5"/>
  <c r="G11" i="5"/>
  <c r="B18" i="3"/>
  <c r="H25" i="1" s="1"/>
  <c r="B14" i="3"/>
  <c r="F23" i="1" s="1"/>
  <c r="E9" i="7"/>
  <c r="E31" i="7" s="1"/>
  <c r="E34" i="7" s="1"/>
  <c r="B16" i="2"/>
  <c r="B15" i="2"/>
  <c r="G16" i="1" s="1"/>
  <c r="B25" i="3"/>
  <c r="H30" i="1" s="1"/>
  <c r="B21" i="3"/>
  <c r="F28" i="1" s="1"/>
  <c r="B15" i="3"/>
  <c r="B19" i="2"/>
  <c r="H17" i="1" s="1"/>
  <c r="B18" i="2"/>
  <c r="H16" i="1" s="1"/>
  <c r="G15" i="2" l="1"/>
  <c r="C18" i="2"/>
  <c r="G18" i="2" s="1"/>
  <c r="B13" i="2"/>
  <c r="F18" i="1" s="1"/>
  <c r="H37" i="1"/>
  <c r="I37" i="1"/>
  <c r="C15" i="4"/>
  <c r="E39" i="1" s="1"/>
  <c r="E37" i="1"/>
  <c r="B15" i="4"/>
  <c r="D37" i="1"/>
  <c r="H11" i="4"/>
  <c r="J37" i="1" s="1"/>
  <c r="I43" i="1"/>
  <c r="G15" i="5"/>
  <c r="I45" i="1" s="1"/>
  <c r="C15" i="5"/>
  <c r="E45" i="1" s="1"/>
  <c r="E43" i="1"/>
  <c r="J43" i="1"/>
  <c r="H15" i="5"/>
  <c r="J45" i="1" s="1"/>
  <c r="E39" i="7"/>
  <c r="H53" i="1" s="1"/>
  <c r="F53" i="1"/>
  <c r="F43" i="1"/>
  <c r="D15" i="5"/>
  <c r="F45" i="1" s="1"/>
  <c r="H43" i="1"/>
  <c r="F15" i="5"/>
  <c r="H45" i="1" s="1"/>
  <c r="F24" i="1"/>
  <c r="B16" i="3"/>
  <c r="F25" i="1" s="1"/>
  <c r="G17" i="1"/>
  <c r="G18" i="1"/>
  <c r="B23" i="3"/>
  <c r="F30" i="1" s="1"/>
  <c r="D43" i="1"/>
  <c r="B15" i="5"/>
  <c r="I11" i="5"/>
  <c r="K43" i="1" s="1"/>
  <c r="G16" i="2" l="1"/>
  <c r="C19" i="2"/>
  <c r="G19" i="2" s="1"/>
  <c r="H18" i="1"/>
  <c r="D45" i="1"/>
  <c r="I15" i="5"/>
  <c r="K45" i="1" s="1"/>
  <c r="D39" i="1"/>
  <c r="H15" i="4"/>
  <c r="J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FLOYD Gerold * CFO</author>
  </authors>
  <commentList>
    <comment ref="D24" authorId="0" shapeId="0" xr:uid="{00000000-0006-0000-0000-000001000000}">
      <text>
        <r>
          <rPr>
            <b/>
            <sz val="9"/>
            <color indexed="81"/>
            <rFont val="Tahoma"/>
            <family val="2"/>
          </rPr>
          <t>FLOYD Gerold * CFO:</t>
        </r>
        <r>
          <rPr>
            <sz val="9"/>
            <color indexed="81"/>
            <rFont val="Tahoma"/>
            <family val="2"/>
          </rPr>
          <t xml:space="preserve">
This is a time measurement only.  Accounts may not meet the definition of liquidated but are captured here if the account is over 90 days past due.</t>
        </r>
      </text>
    </comment>
    <comment ref="D29" authorId="0" shapeId="0" xr:uid="{00000000-0006-0000-0000-000002000000}">
      <text>
        <r>
          <rPr>
            <b/>
            <sz val="9"/>
            <color indexed="81"/>
            <rFont val="Tahoma"/>
            <family val="2"/>
          </rPr>
          <t>FLOYD Gerold * CFO:</t>
        </r>
        <r>
          <rPr>
            <sz val="9"/>
            <color indexed="81"/>
            <rFont val="Tahoma"/>
            <family val="2"/>
          </rPr>
          <t xml:space="preserve">
This is a time measurement only.  Accounts may not meet the definition of liquidated but are captured here if the account is over 90 days past due.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FLOYD Gerold * CFO</author>
    <author>CHASE Stacey A * CFO</author>
    <author>FLOYD Gerold * DAS</author>
  </authors>
  <commentList>
    <comment ref="A11" authorId="0" shapeId="0" xr:uid="{00000000-0006-0000-0100-000001000000}">
      <text>
        <r>
          <rPr>
            <b/>
            <sz val="9"/>
            <color indexed="81"/>
            <rFont val="Tahoma"/>
            <family val="2"/>
          </rPr>
          <t>SWARM * DAS:</t>
        </r>
        <r>
          <rPr>
            <sz val="9"/>
            <color indexed="81"/>
            <rFont val="Tahoma"/>
            <family val="2"/>
          </rPr>
          <t xml:space="preserve">
This should be reported as the total dollars collected.</t>
        </r>
      </text>
    </comment>
    <comment ref="A12" authorId="0" shapeId="0" xr:uid="{00000000-0006-0000-0100-000002000000}">
      <text>
        <r>
          <rPr>
            <b/>
            <sz val="9"/>
            <color indexed="81"/>
            <rFont val="Tahoma"/>
            <family val="2"/>
          </rPr>
          <t>SWARM * DAS:</t>
        </r>
        <r>
          <rPr>
            <sz val="9"/>
            <color indexed="81"/>
            <rFont val="Tahoma"/>
            <family val="2"/>
          </rPr>
          <t xml:space="preserve">
Of the total collections, how much was applied to liquidated and delinquent accounts?
</t>
        </r>
      </text>
    </comment>
    <comment ref="G12" authorId="1" shapeId="0" xr:uid="{00000000-0006-0000-0100-000003000000}">
      <text>
        <r>
          <rPr>
            <b/>
            <sz val="9"/>
            <color indexed="81"/>
            <rFont val="Tahoma"/>
            <family val="2"/>
          </rPr>
          <t>SWARM * DAS:</t>
        </r>
        <r>
          <rPr>
            <sz val="9"/>
            <color indexed="81"/>
            <rFont val="Tahoma"/>
            <family val="2"/>
          </rPr>
          <t xml:space="preserve">
The total L&amp;D collections value for the fiscal year should match the total collections reported in Section II of the LFO report for the same fiscal year.</t>
        </r>
      </text>
    </comment>
    <comment ref="B21" authorId="2" shapeId="0" xr:uid="{00000000-0006-0000-0100-000004000000}">
      <text>
        <r>
          <rPr>
            <b/>
            <sz val="9"/>
            <color indexed="81"/>
            <rFont val="Tahoma"/>
            <family val="2"/>
          </rPr>
          <t>SWARM * DAS:</t>
        </r>
        <r>
          <rPr>
            <sz val="9"/>
            <color indexed="81"/>
            <rFont val="Tahoma"/>
            <family val="2"/>
          </rPr>
          <t xml:space="preserve">
Transfer the Q1 target from column F in the report submitted for the prior fiscal year.
</t>
        </r>
      </text>
    </comment>
    <comment ref="C21" authorId="2" shapeId="0" xr:uid="{00000000-0006-0000-0100-000005000000}">
      <text>
        <r>
          <rPr>
            <b/>
            <sz val="9"/>
            <color indexed="81"/>
            <rFont val="Tahoma"/>
            <family val="2"/>
          </rPr>
          <t>SWARM * DAS:</t>
        </r>
        <r>
          <rPr>
            <sz val="9"/>
            <color indexed="81"/>
            <rFont val="Tahoma"/>
            <family val="2"/>
          </rPr>
          <t xml:space="preserve">
Enter target for Q2 when you report Q1</t>
        </r>
      </text>
    </comment>
    <comment ref="D21" authorId="2" shapeId="0" xr:uid="{00000000-0006-0000-0100-000006000000}">
      <text>
        <r>
          <rPr>
            <b/>
            <sz val="9"/>
            <color indexed="81"/>
            <rFont val="Tahoma"/>
            <family val="2"/>
          </rPr>
          <t>SWARM * DAS:</t>
        </r>
        <r>
          <rPr>
            <sz val="9"/>
            <color indexed="81"/>
            <rFont val="Tahoma"/>
            <family val="2"/>
          </rPr>
          <t xml:space="preserve">
Enter target for Q3 when you report Q2</t>
        </r>
      </text>
    </comment>
    <comment ref="E21" authorId="2" shapeId="0" xr:uid="{00000000-0006-0000-0100-000007000000}">
      <text>
        <r>
          <rPr>
            <b/>
            <sz val="9"/>
            <color indexed="81"/>
            <rFont val="Tahoma"/>
            <family val="2"/>
          </rPr>
          <t>SWARM * DAS:</t>
        </r>
        <r>
          <rPr>
            <sz val="9"/>
            <color indexed="81"/>
            <rFont val="Tahoma"/>
            <family val="2"/>
          </rPr>
          <t xml:space="preserve">
Enter target for Q4 when you report Q3</t>
        </r>
      </text>
    </comment>
    <comment ref="F21" authorId="2" shapeId="0" xr:uid="{00000000-0006-0000-0100-000008000000}">
      <text>
        <r>
          <rPr>
            <b/>
            <sz val="9"/>
            <color indexed="81"/>
            <rFont val="Tahoma"/>
            <family val="2"/>
          </rPr>
          <t>SWARM * DAS:</t>
        </r>
        <r>
          <rPr>
            <sz val="9"/>
            <color indexed="81"/>
            <rFont val="Tahoma"/>
            <family val="2"/>
          </rPr>
          <t xml:space="preserve">
Enter target for next year's Q1 when you report Q4</t>
        </r>
      </text>
    </comment>
    <comment ref="A23" authorId="2" shapeId="0" xr:uid="{00000000-0006-0000-0100-000009000000}">
      <text>
        <r>
          <rPr>
            <b/>
            <sz val="9"/>
            <color indexed="81"/>
            <rFont val="Tahoma"/>
            <family val="2"/>
          </rPr>
          <t>SWARM * DAS:</t>
        </r>
        <r>
          <rPr>
            <sz val="9"/>
            <color indexed="81"/>
            <rFont val="Tahoma"/>
            <family val="2"/>
          </rPr>
          <t xml:space="preserve">
What % of the </t>
        </r>
        <r>
          <rPr>
            <b/>
            <u/>
            <sz val="9"/>
            <color indexed="81"/>
            <rFont val="Tahoma"/>
            <family val="2"/>
          </rPr>
          <t>available A/R</t>
        </r>
        <r>
          <rPr>
            <sz val="9"/>
            <color indexed="81"/>
            <rFont val="Tahoma"/>
            <family val="2"/>
          </rPr>
          <t xml:space="preserve"> does the agency expect to collect during the quarter? (eg. Available A/R for Q2 = ending balance of A/R for Q1 + any new A/R created during Q2). 
Record agency target percentages for the next quarter (eg. When reporting collections for Q1, record target for Q2), and once recorded do not change the percentage when submitting the next quarter report.</t>
        </r>
      </text>
    </comment>
    <comment ref="A24" authorId="2" shapeId="0" xr:uid="{00000000-0006-0000-0100-00000A000000}">
      <text>
        <r>
          <rPr>
            <b/>
            <sz val="9"/>
            <color indexed="81"/>
            <rFont val="Tahoma"/>
            <family val="2"/>
          </rPr>
          <t>SWARM * DAS:</t>
        </r>
        <r>
          <rPr>
            <sz val="9"/>
            <color indexed="81"/>
            <rFont val="Tahoma"/>
            <family val="2"/>
          </rPr>
          <t xml:space="preserve">
What % of the </t>
        </r>
        <r>
          <rPr>
            <b/>
            <u/>
            <sz val="9"/>
            <color indexed="81"/>
            <rFont val="Tahoma"/>
            <family val="2"/>
          </rPr>
          <t>total A/R collections</t>
        </r>
        <r>
          <rPr>
            <sz val="9"/>
            <color indexed="81"/>
            <rFont val="Tahoma"/>
            <family val="2"/>
          </rPr>
          <t xml:space="preserve"> received are expected to be applied to an L&amp;D account? (eg. If you expect that next quarter, total A/R collections will be $100, of which $5 is expected to be applied to an L&amp;D account, the % would be 5%). 
Record agency target percentages for the next quarter (eg. When reporting collections for Q1, record target for Q2), and once recorded do not change the percentage when submitting the next quarter report.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CHASE Stacey A * CFO</author>
    <author>FLOYD Gerold * DAS</author>
    <author>FLOYD Gerold * CFO</author>
    <author>GAHAGAN Theresa M * DAS</author>
  </authors>
  <commentList>
    <comment ref="D5" authorId="0" shapeId="0" xr:uid="{00000000-0006-0000-0200-000001000000}">
      <text>
        <r>
          <rPr>
            <b/>
            <sz val="9"/>
            <color indexed="81"/>
            <rFont val="Tahoma"/>
            <family val="2"/>
          </rPr>
          <t>SWARM * DAS:</t>
        </r>
        <r>
          <rPr>
            <sz val="9"/>
            <color indexed="81"/>
            <rFont val="Tahoma"/>
            <family val="2"/>
          </rPr>
          <t xml:space="preserve">
Tracking should include all agency accounts receivable.</t>
        </r>
      </text>
    </comment>
    <comment ref="A10" authorId="1" shapeId="0" xr:uid="{00000000-0006-0000-0200-000002000000}">
      <text>
        <r>
          <rPr>
            <b/>
            <sz val="9"/>
            <color indexed="81"/>
            <rFont val="Tahoma"/>
            <family val="2"/>
          </rPr>
          <t>SWARM * DAS:</t>
        </r>
        <r>
          <rPr>
            <sz val="9"/>
            <color indexed="81"/>
            <rFont val="Tahoma"/>
            <family val="2"/>
          </rPr>
          <t xml:space="preserve">
Include new A/R established during the quarter, regardless of whether it was paid before the end of the quarter or outstanding as of the end of the quarter.  </t>
        </r>
      </text>
    </comment>
    <comment ref="A15" authorId="2" shapeId="0" xr:uid="{00000000-0006-0000-0200-000003000000}">
      <text>
        <r>
          <rPr>
            <b/>
            <sz val="9"/>
            <color indexed="81"/>
            <rFont val="Tahoma"/>
            <family val="2"/>
          </rPr>
          <t>SWARM * DAS:</t>
        </r>
        <r>
          <rPr>
            <sz val="9"/>
            <color indexed="81"/>
            <rFont val="Tahoma"/>
            <family val="2"/>
          </rPr>
          <t xml:space="preserve">
This is a time measurement only.  Accounts may not meet the definition of liquidated but are captured here if the account is over 90 days past due.</t>
        </r>
      </text>
    </comment>
    <comment ref="C20" authorId="3" shapeId="0" xr:uid="{00000000-0006-0000-0200-000004000000}">
      <text>
        <r>
          <rPr>
            <b/>
            <sz val="9"/>
            <color indexed="81"/>
            <rFont val="Tahoma"/>
            <family val="2"/>
          </rPr>
          <t xml:space="preserve">SWARM * DAS:
</t>
        </r>
        <r>
          <rPr>
            <sz val="9"/>
            <color indexed="81"/>
            <rFont val="Tahoma"/>
            <family val="2"/>
          </rPr>
          <t>Transfer the Q4 value of A/R from column G in the report submitted for the prior fiscal year.</t>
        </r>
      </text>
    </comment>
    <comment ref="A22" authorId="2" shapeId="0" xr:uid="{00000000-0006-0000-0200-000005000000}">
      <text>
        <r>
          <rPr>
            <b/>
            <sz val="9"/>
            <color indexed="81"/>
            <rFont val="Tahoma"/>
            <family val="2"/>
          </rPr>
          <t>SWARM * DAS:</t>
        </r>
        <r>
          <rPr>
            <sz val="9"/>
            <color indexed="81"/>
            <rFont val="Tahoma"/>
            <family val="2"/>
          </rPr>
          <t xml:space="preserve">
This is a time measurement only.  Accounts may not meet the definition of liquidated but are captured here if the account is over 90 days past due.</t>
        </r>
      </text>
    </comment>
    <comment ref="C27" authorId="1" shapeId="0" xr:uid="{00000000-0006-0000-0200-000006000000}">
      <text>
        <r>
          <rPr>
            <b/>
            <sz val="9"/>
            <color indexed="81"/>
            <rFont val="Tahoma"/>
            <family val="2"/>
          </rPr>
          <t>SWARM * DAS:</t>
        </r>
        <r>
          <rPr>
            <sz val="9"/>
            <color indexed="81"/>
            <rFont val="Tahoma"/>
            <family val="2"/>
          </rPr>
          <t xml:space="preserve">
Transfer the Q1 target from column G in the report submitted for the prior fiscal year.
</t>
        </r>
      </text>
    </comment>
    <comment ref="D27" authorId="1" shapeId="0" xr:uid="{00000000-0006-0000-0200-000007000000}">
      <text>
        <r>
          <rPr>
            <b/>
            <sz val="9"/>
            <color indexed="81"/>
            <rFont val="Tahoma"/>
            <family val="2"/>
          </rPr>
          <t>SWARM * DAS:</t>
        </r>
        <r>
          <rPr>
            <sz val="9"/>
            <color indexed="81"/>
            <rFont val="Tahoma"/>
            <family val="2"/>
          </rPr>
          <t xml:space="preserve">
Enter target for Q2 when you report Q1</t>
        </r>
      </text>
    </comment>
    <comment ref="E27" authorId="1" shapeId="0" xr:uid="{00000000-0006-0000-0200-000008000000}">
      <text>
        <r>
          <rPr>
            <b/>
            <sz val="9"/>
            <color indexed="81"/>
            <rFont val="Tahoma"/>
            <family val="2"/>
          </rPr>
          <t>SWARM * DAS:</t>
        </r>
        <r>
          <rPr>
            <sz val="9"/>
            <color indexed="81"/>
            <rFont val="Tahoma"/>
            <family val="2"/>
          </rPr>
          <t xml:space="preserve">
Enter target for Q3 when you report Q2</t>
        </r>
      </text>
    </comment>
    <comment ref="F27" authorId="1" shapeId="0" xr:uid="{00000000-0006-0000-0200-000009000000}">
      <text>
        <r>
          <rPr>
            <b/>
            <sz val="9"/>
            <color indexed="81"/>
            <rFont val="Tahoma"/>
            <family val="2"/>
          </rPr>
          <t>SWARM * DAS:</t>
        </r>
        <r>
          <rPr>
            <sz val="9"/>
            <color indexed="81"/>
            <rFont val="Tahoma"/>
            <family val="2"/>
          </rPr>
          <t xml:space="preserve">
Enter target for Q4 when you report Q3</t>
        </r>
      </text>
    </comment>
    <comment ref="G27" authorId="1" shapeId="0" xr:uid="{00000000-0006-0000-0200-00000A000000}">
      <text>
        <r>
          <rPr>
            <b/>
            <sz val="9"/>
            <color indexed="81"/>
            <rFont val="Tahoma"/>
            <family val="2"/>
          </rPr>
          <t>SWARM * DAS:</t>
        </r>
        <r>
          <rPr>
            <sz val="9"/>
            <color indexed="81"/>
            <rFont val="Tahoma"/>
            <family val="2"/>
          </rPr>
          <t xml:space="preserve">
Enter target for next year's Q1 when you report Q4</t>
        </r>
      </text>
    </comment>
    <comment ref="A28" authorId="2" shapeId="0" xr:uid="{00000000-0006-0000-0200-00000B000000}">
      <text>
        <r>
          <rPr>
            <b/>
            <sz val="9"/>
            <color indexed="81"/>
            <rFont val="Tahoma"/>
            <family val="2"/>
          </rPr>
          <t>SWARM * DAS:</t>
        </r>
        <r>
          <rPr>
            <sz val="9"/>
            <color indexed="81"/>
            <rFont val="Tahoma"/>
            <family val="2"/>
          </rPr>
          <t xml:space="preserve">
Agencies should establish this target as a %.
Record agency target percentages for the next quarter (eg. When reporting collections for Q1, record target for Q2), and once recorded do not change the percentage when submitting the next quarter report.</t>
        </r>
      </text>
    </comment>
    <comment ref="A29" authorId="2" shapeId="0" xr:uid="{00000000-0006-0000-0200-00000C000000}">
      <text>
        <r>
          <rPr>
            <b/>
            <sz val="9"/>
            <color indexed="81"/>
            <rFont val="Tahoma"/>
            <family val="2"/>
          </rPr>
          <t>SWARM * DAS:</t>
        </r>
        <r>
          <rPr>
            <sz val="9"/>
            <color indexed="81"/>
            <rFont val="Tahoma"/>
            <family val="2"/>
          </rPr>
          <t xml:space="preserve">
Agencies should establish this target as a %.
Record agency target percentages for the next quarter (eg. When reporting collections for Q1, record target for Q2), and once recorded do not change the percentage when submitting the next quarter report.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CHASE Stacey A * CFO</author>
    <author>GAHAGAN Theresa M * DAS</author>
  </authors>
  <commentList>
    <comment ref="B13" authorId="0" shapeId="0" xr:uid="{00000000-0006-0000-0300-000001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C13" authorId="0" shapeId="0" xr:uid="{00000000-0006-0000-0300-000002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D13" authorId="0" shapeId="0" xr:uid="{00000000-0006-0000-0300-000003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E13" authorId="0" shapeId="0" xr:uid="{00000000-0006-0000-0300-000004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F13" authorId="0" shapeId="0" xr:uid="{00000000-0006-0000-0300-000005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G13" authorId="0" shapeId="0" xr:uid="{00000000-0006-0000-0300-000006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H13" authorId="1" shapeId="0" xr:uid="{00000000-0006-0000-0300-000007000000}">
      <text>
        <r>
          <rPr>
            <b/>
            <sz val="9"/>
            <color indexed="81"/>
            <rFont val="Tahoma"/>
            <family val="2"/>
          </rPr>
          <t>GAHAGAN Theresa M * DAS:</t>
        </r>
        <r>
          <rPr>
            <sz val="9"/>
            <color indexed="81"/>
            <rFont val="Tahoma"/>
            <family val="2"/>
          </rPr>
          <t xml:space="preserve">
The sum of B13 to G13 needs to equal 100%.</t>
        </r>
      </text>
    </comment>
    <comment ref="B17" authorId="0" shapeId="0" xr:uid="{00000000-0006-0000-0300-000008000000}">
      <text>
        <r>
          <rPr>
            <b/>
            <sz val="9"/>
            <color indexed="81"/>
            <rFont val="Tahoma"/>
            <family val="2"/>
          </rPr>
          <t>SWARM * DAS:</t>
        </r>
        <r>
          <rPr>
            <sz val="9"/>
            <color indexed="81"/>
            <rFont val="Tahoma"/>
            <family val="2"/>
          </rPr>
          <t xml:space="preserve">
To establish the "next" fiscal year's target, determine what percentage of liquidated and delinquent accounts the agency anticipates will be assigned within 30 days of the MCAT eligibility date.</t>
        </r>
      </text>
    </comment>
    <comment ref="C17" authorId="0" shapeId="0" xr:uid="{00000000-0006-0000-0300-000009000000}">
      <text>
        <r>
          <rPr>
            <b/>
            <sz val="9"/>
            <color indexed="81"/>
            <rFont val="Tahoma"/>
            <family val="2"/>
          </rPr>
          <t>SWARM * DAS:</t>
        </r>
        <r>
          <rPr>
            <sz val="9"/>
            <color indexed="81"/>
            <rFont val="Tahoma"/>
            <family val="2"/>
          </rPr>
          <t xml:space="preserve">
To establish the "next" fiscal year's target, determine what percentage of liquidated and delinquent accounts the agency anticipates will be assigned between 31 and 60 days of the MCAT eligibility date.</t>
        </r>
      </text>
    </comment>
    <comment ref="D17" authorId="0" shapeId="0" xr:uid="{00000000-0006-0000-0300-00000A000000}">
      <text>
        <r>
          <rPr>
            <b/>
            <sz val="9"/>
            <color indexed="81"/>
            <rFont val="Tahoma"/>
            <family val="2"/>
          </rPr>
          <t>SWARM * DAS:</t>
        </r>
        <r>
          <rPr>
            <sz val="9"/>
            <color indexed="81"/>
            <rFont val="Tahoma"/>
            <family val="2"/>
          </rPr>
          <t xml:space="preserve">
To establish the "next" fiscal year's target, determine what percentage of liquidated and delinquent accounts the agency anticipates will be assigned between 61 and 90 days of the MCAT eligibility date.</t>
        </r>
      </text>
    </comment>
    <comment ref="E17" authorId="0" shapeId="0" xr:uid="{00000000-0006-0000-0300-00000B000000}">
      <text>
        <r>
          <rPr>
            <b/>
            <sz val="9"/>
            <color indexed="81"/>
            <rFont val="Tahoma"/>
            <family val="2"/>
          </rPr>
          <t>SWARM * DAS:</t>
        </r>
        <r>
          <rPr>
            <sz val="9"/>
            <color indexed="81"/>
            <rFont val="Tahoma"/>
            <family val="2"/>
          </rPr>
          <t xml:space="preserve">
To establish the "next" fiscal year's target, determine what percentage of liquidated and delinquent accounts the agency anticipates will be assigned between 91 and 180 days of the MCAT eligibility date.</t>
        </r>
      </text>
    </comment>
    <comment ref="F17" authorId="0" shapeId="0" xr:uid="{00000000-0006-0000-0300-00000C000000}">
      <text>
        <r>
          <rPr>
            <b/>
            <sz val="9"/>
            <color indexed="81"/>
            <rFont val="Tahoma"/>
            <family val="2"/>
          </rPr>
          <t>SWARM * DAS:</t>
        </r>
        <r>
          <rPr>
            <sz val="9"/>
            <color indexed="81"/>
            <rFont val="Tahoma"/>
            <family val="2"/>
          </rPr>
          <t xml:space="preserve">
To establish the "next" fiscal year's target, determine what percentage of liquidated and delinquent accounts the agency anticipates will be assigned between 181 and 365 days of the MCAT eligibility date.</t>
        </r>
      </text>
    </comment>
    <comment ref="G17" authorId="0" shapeId="0" xr:uid="{00000000-0006-0000-0300-00000D000000}">
      <text>
        <r>
          <rPr>
            <b/>
            <sz val="9"/>
            <color indexed="81"/>
            <rFont val="Tahoma"/>
            <family val="2"/>
          </rPr>
          <t>SWARM * DAS:</t>
        </r>
        <r>
          <rPr>
            <sz val="9"/>
            <color indexed="81"/>
            <rFont val="Tahoma"/>
            <family val="2"/>
          </rPr>
          <t xml:space="preserve">
To establish the "next" fiscal year's target, determine what percentage of liquidated and delinquent accounts the agency anticipates will be assigned over 1 year from the MCAT eligibility date.</t>
        </r>
      </text>
    </comment>
    <comment ref="H17" authorId="1" shapeId="0" xr:uid="{00000000-0006-0000-0300-00000E000000}">
      <text>
        <r>
          <rPr>
            <b/>
            <sz val="9"/>
            <color indexed="81"/>
            <rFont val="Tahoma"/>
            <family val="2"/>
          </rPr>
          <t>GAHAGAN Theresa M * DAS:</t>
        </r>
        <r>
          <rPr>
            <sz val="9"/>
            <color indexed="81"/>
            <rFont val="Tahoma"/>
            <family val="2"/>
          </rPr>
          <t xml:space="preserve">
The sum of B17 to G17 needs to equal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CHASE Stacey A * CFO</author>
    <author>GAHAGAN Theresa M * DAS</author>
  </authors>
  <commentList>
    <comment ref="A5" authorId="0" shapeId="0" xr:uid="{00000000-0006-0000-0400-000001000000}">
      <text>
        <r>
          <rPr>
            <b/>
            <sz val="9"/>
            <color indexed="81"/>
            <rFont val="Tahoma"/>
            <family val="2"/>
          </rPr>
          <t>SWARM * DAS:</t>
        </r>
        <r>
          <rPr>
            <sz val="9"/>
            <color indexed="81"/>
            <rFont val="Tahoma"/>
            <family val="2"/>
          </rPr>
          <t xml:space="preserve">
Tracking should include all agency accounts receivable.</t>
        </r>
      </text>
    </comment>
    <comment ref="B13" authorId="0" shapeId="0" xr:uid="{00000000-0006-0000-0400-000002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C13" authorId="0" shapeId="0" xr:uid="{00000000-0006-0000-0400-000003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D13" authorId="0" shapeId="0" xr:uid="{00000000-0006-0000-0400-000004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E13" authorId="1" shapeId="0" xr:uid="{00000000-0006-0000-0400-000005000000}">
      <text>
        <r>
          <rPr>
            <b/>
            <sz val="9"/>
            <color indexed="81"/>
            <rFont val="Tahoma"/>
            <family val="2"/>
          </rPr>
          <t xml:space="preserve">SWARM * DAS:
</t>
        </r>
        <r>
          <rPr>
            <sz val="9"/>
            <color indexed="81"/>
            <rFont val="Tahoma"/>
            <family val="2"/>
          </rPr>
          <t>To report the "current" agency target, enter the "next fiscal year" percentage target reported on the prior fiscal year's report.</t>
        </r>
      </text>
    </comment>
    <comment ref="F13" authorId="0" shapeId="0" xr:uid="{00000000-0006-0000-0400-000006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G13" authorId="0" shapeId="0" xr:uid="{00000000-0006-0000-0400-000007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H13" authorId="0" shapeId="0" xr:uid="{00000000-0006-0000-0400-000008000000}">
      <text>
        <r>
          <rPr>
            <b/>
            <sz val="9"/>
            <color indexed="81"/>
            <rFont val="Tahoma"/>
            <family val="2"/>
          </rPr>
          <t>SWARM * DAS:</t>
        </r>
        <r>
          <rPr>
            <sz val="9"/>
            <color indexed="81"/>
            <rFont val="Tahoma"/>
            <family val="2"/>
          </rPr>
          <t xml:space="preserve">
To report the "current" agency target, enter the "next fiscal year" percentage target reported on the prior fiscal year's report.</t>
        </r>
      </text>
    </comment>
    <comment ref="I13" authorId="1" shapeId="0" xr:uid="{00000000-0006-0000-0400-000009000000}">
      <text>
        <r>
          <rPr>
            <b/>
            <sz val="9"/>
            <color indexed="81"/>
            <rFont val="Tahoma"/>
            <family val="2"/>
          </rPr>
          <t>SWARM * DAS:</t>
        </r>
        <r>
          <rPr>
            <sz val="9"/>
            <color indexed="81"/>
            <rFont val="Tahoma"/>
            <family val="2"/>
          </rPr>
          <t xml:space="preserve">
The sum of B13 to H13 needs to equal 100%.</t>
        </r>
      </text>
    </comment>
    <comment ref="B17" authorId="0" shapeId="0" xr:uid="{00000000-0006-0000-0400-00000A000000}">
      <text>
        <r>
          <rPr>
            <b/>
            <sz val="9"/>
            <color indexed="81"/>
            <rFont val="Tahoma"/>
            <family val="2"/>
          </rPr>
          <t>SWARM * DAS:</t>
        </r>
        <r>
          <rPr>
            <sz val="9"/>
            <color indexed="81"/>
            <rFont val="Tahoma"/>
            <family val="2"/>
          </rPr>
          <t xml:space="preserve">
To establish the "next" fiscal year's target, determine what percentage of all accounts receivable the agency anticipates will be paid in full within 30 days of the invoice date.</t>
        </r>
      </text>
    </comment>
    <comment ref="C17" authorId="0" shapeId="0" xr:uid="{00000000-0006-0000-0400-00000B000000}">
      <text>
        <r>
          <rPr>
            <b/>
            <sz val="9"/>
            <color indexed="81"/>
            <rFont val="Tahoma"/>
            <family val="2"/>
          </rPr>
          <t>SWARM * DAS:</t>
        </r>
        <r>
          <rPr>
            <sz val="9"/>
            <color indexed="81"/>
            <rFont val="Tahoma"/>
            <family val="2"/>
          </rPr>
          <t xml:space="preserve">
To establish the "next" fiscal year's target, determine what percentage of all accounts receivable the agency anticipates will be paid in full between 31 and 60 days from the invoice date.</t>
        </r>
      </text>
    </comment>
    <comment ref="D17" authorId="0" shapeId="0" xr:uid="{00000000-0006-0000-0400-00000C000000}">
      <text>
        <r>
          <rPr>
            <b/>
            <sz val="9"/>
            <color indexed="81"/>
            <rFont val="Tahoma"/>
            <family val="2"/>
          </rPr>
          <t>SWARM * DAS:</t>
        </r>
        <r>
          <rPr>
            <sz val="9"/>
            <color indexed="81"/>
            <rFont val="Tahoma"/>
            <family val="2"/>
          </rPr>
          <t xml:space="preserve">
To establish the "next" fiscal year's target, determine what percentage of all accounts receivable the agency anticipates will be paid in full between 61 and 180 days from the invoice date.</t>
        </r>
      </text>
    </comment>
    <comment ref="E17" authorId="1" shapeId="0" xr:uid="{00000000-0006-0000-0400-00000D000000}">
      <text>
        <r>
          <rPr>
            <b/>
            <sz val="9"/>
            <color indexed="81"/>
            <rFont val="Tahoma"/>
            <family val="2"/>
          </rPr>
          <t xml:space="preserve">SWARM * DAS:
</t>
        </r>
        <r>
          <rPr>
            <sz val="9"/>
            <color indexed="81"/>
            <rFont val="Tahoma"/>
            <family val="2"/>
          </rPr>
          <t>To establish the "next" fiscal year's target, determine what percentage of all accounts receivable the agency anticipates will be paid in full between 91 and 180 days from the invoice date.</t>
        </r>
      </text>
    </comment>
    <comment ref="F17" authorId="0" shapeId="0" xr:uid="{00000000-0006-0000-0400-00000E000000}">
      <text>
        <r>
          <rPr>
            <b/>
            <sz val="9"/>
            <color indexed="81"/>
            <rFont val="Tahoma"/>
            <family val="2"/>
          </rPr>
          <t>SWARM * DAS:</t>
        </r>
        <r>
          <rPr>
            <sz val="9"/>
            <color indexed="81"/>
            <rFont val="Tahoma"/>
            <family val="2"/>
          </rPr>
          <t xml:space="preserve">
To establish the "next" fiscal year's target, determine what percentage of all accounts receivable the agency anticipates will be paid in full between 181 days and 1 year from the invoice date.</t>
        </r>
      </text>
    </comment>
    <comment ref="G17" authorId="0" shapeId="0" xr:uid="{00000000-0006-0000-0400-00000F000000}">
      <text>
        <r>
          <rPr>
            <b/>
            <sz val="9"/>
            <color indexed="81"/>
            <rFont val="Tahoma"/>
            <family val="2"/>
          </rPr>
          <t>SWARM * DAS:</t>
        </r>
        <r>
          <rPr>
            <sz val="9"/>
            <color indexed="81"/>
            <rFont val="Tahoma"/>
            <family val="2"/>
          </rPr>
          <t xml:space="preserve">
To establish the "next" fiscal year's target, determine what percentage of all accounts receivable the agency anticipates will be paid in full between 1 and 3 years from the invoice date.</t>
        </r>
      </text>
    </comment>
    <comment ref="H17" authorId="0" shapeId="0" xr:uid="{00000000-0006-0000-0400-000010000000}">
      <text>
        <r>
          <rPr>
            <b/>
            <sz val="9"/>
            <color indexed="81"/>
            <rFont val="Tahoma"/>
            <family val="2"/>
          </rPr>
          <t>SWARM * DAS:</t>
        </r>
        <r>
          <rPr>
            <sz val="9"/>
            <color indexed="81"/>
            <rFont val="Tahoma"/>
            <family val="2"/>
          </rPr>
          <t xml:space="preserve">
To establish the "next" fiscal year's target, determine what percentage of all accounts receivable the agency anticipates will be paid in full in over 3 years from the invoice date.</t>
        </r>
      </text>
    </comment>
    <comment ref="I17" authorId="1" shapeId="0" xr:uid="{00000000-0006-0000-0400-000011000000}">
      <text>
        <r>
          <rPr>
            <b/>
            <sz val="9"/>
            <color indexed="81"/>
            <rFont val="Tahoma"/>
            <family val="2"/>
          </rPr>
          <t>SWARM * DAS:</t>
        </r>
        <r>
          <rPr>
            <sz val="9"/>
            <color indexed="81"/>
            <rFont val="Tahoma"/>
            <family val="2"/>
          </rPr>
          <t xml:space="preserve">
The sum of B17 to H17 needs to equal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CHASE Stacey A * CFO</author>
    <author>FLOYD Gerold * DAS</author>
  </authors>
  <commentList>
    <comment ref="B5" authorId="0" shapeId="0" xr:uid="{00000000-0006-0000-0500-000001000000}">
      <text>
        <r>
          <rPr>
            <b/>
            <sz val="9"/>
            <color indexed="81"/>
            <rFont val="Tahoma"/>
            <family val="2"/>
          </rPr>
          <t>CHASE Stacey A * CFO:</t>
        </r>
        <r>
          <rPr>
            <sz val="9"/>
            <color indexed="81"/>
            <rFont val="Tahoma"/>
            <family val="2"/>
          </rPr>
          <t xml:space="preserve">
Tracking should include all agency accounts receivable.</t>
        </r>
      </text>
    </comment>
    <comment ref="F10" authorId="1" shapeId="0" xr:uid="{00000000-0006-0000-0500-000002000000}">
      <text>
        <r>
          <rPr>
            <b/>
            <sz val="9"/>
            <color indexed="81"/>
            <rFont val="Tahoma"/>
            <family val="2"/>
          </rPr>
          <t>SWARM * DAS:</t>
        </r>
        <r>
          <rPr>
            <sz val="9"/>
            <color indexed="81"/>
            <rFont val="Tahoma"/>
            <family val="2"/>
          </rPr>
          <t xml:space="preserve">
Enter ALL account write-offs processed during the fiscal year. Refer to OAM 35.50.10 for what qualifies as a "write-off".</t>
        </r>
      </text>
    </comment>
    <comment ref="F15" authorId="1" shapeId="0" xr:uid="{00000000-0006-0000-0500-000003000000}">
      <text>
        <r>
          <rPr>
            <b/>
            <sz val="9"/>
            <color indexed="81"/>
            <rFont val="Tahoma"/>
            <family val="2"/>
          </rPr>
          <t>SWARM * DAS:</t>
        </r>
        <r>
          <rPr>
            <sz val="9"/>
            <color indexed="81"/>
            <rFont val="Tahoma"/>
            <family val="2"/>
          </rPr>
          <t xml:space="preserve">
To report the "current" agency target, enter the "next fiscal year" percentage target (cell F19) reported on the prior fiscal year's report.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CHASE Stacey A * CFO</author>
    <author>FLOYD Gerold * CFO</author>
    <author>FLOYD Gerold * DAS</author>
  </authors>
  <commentList>
    <comment ref="E5" authorId="0" shapeId="0" xr:uid="{00000000-0006-0000-0600-000001000000}">
      <text>
        <r>
          <rPr>
            <b/>
            <sz val="9"/>
            <color indexed="81"/>
            <rFont val="Tahoma"/>
            <family val="2"/>
          </rPr>
          <t>CHASE Stacey A * CFO:</t>
        </r>
        <r>
          <rPr>
            <sz val="9"/>
            <color indexed="81"/>
            <rFont val="Tahoma"/>
            <family val="2"/>
          </rPr>
          <t xml:space="preserve">
Tracking should include all agency accounts receivable.</t>
        </r>
      </text>
    </comment>
    <comment ref="B9" authorId="1" shapeId="0" xr:uid="{00000000-0006-0000-0600-000002000000}">
      <text>
        <r>
          <rPr>
            <b/>
            <sz val="9"/>
            <color indexed="81"/>
            <rFont val="Tahoma"/>
            <family val="2"/>
          </rPr>
          <t>SWARM * DAS:</t>
        </r>
        <r>
          <rPr>
            <sz val="9"/>
            <color indexed="81"/>
            <rFont val="Tahoma"/>
            <family val="2"/>
          </rPr>
          <t xml:space="preserve">
Sum of fiscal year collections for all receivables.</t>
        </r>
      </text>
    </comment>
    <comment ref="B11" authorId="1" shapeId="0" xr:uid="{00000000-0006-0000-0600-000003000000}">
      <text>
        <r>
          <rPr>
            <b/>
            <sz val="9"/>
            <color indexed="81"/>
            <rFont val="Tahoma"/>
            <family val="2"/>
          </rPr>
          <t>SWARM * DAS:</t>
        </r>
        <r>
          <rPr>
            <sz val="9"/>
            <color indexed="81"/>
            <rFont val="Tahoma"/>
            <family val="2"/>
          </rPr>
          <t xml:space="preserve">
Include all costs for the fiscal year being reported.</t>
        </r>
      </text>
    </comment>
    <comment ref="B12" authorId="1" shapeId="0" xr:uid="{00000000-0006-0000-0600-000004000000}">
      <text>
        <r>
          <rPr>
            <b/>
            <sz val="9"/>
            <color indexed="81"/>
            <rFont val="Tahoma"/>
            <family val="2"/>
          </rPr>
          <t>SWARM * DAS:</t>
        </r>
        <r>
          <rPr>
            <sz val="9"/>
            <color indexed="81"/>
            <rFont val="Tahoma"/>
            <family val="2"/>
          </rPr>
          <t xml:space="preserve">
Staff wages associated with accounts receivables (if only a portion of an FTE is dedicated, include the pro-rated percentage of time spent performing A/R work or manager time spent on A/R management)</t>
        </r>
      </text>
    </comment>
    <comment ref="B13" authorId="1" shapeId="0" xr:uid="{00000000-0006-0000-0600-000005000000}">
      <text>
        <r>
          <rPr>
            <b/>
            <sz val="9"/>
            <color indexed="81"/>
            <rFont val="Tahoma"/>
            <family val="2"/>
          </rPr>
          <t>SWARM * DAS:</t>
        </r>
        <r>
          <rPr>
            <sz val="9"/>
            <color indexed="81"/>
            <rFont val="Tahoma"/>
            <family val="2"/>
          </rPr>
          <t xml:space="preserve">
The related payroll costs for benefits, and taxes charged.</t>
        </r>
      </text>
    </comment>
    <comment ref="B14" authorId="1" shapeId="0" xr:uid="{00000000-0006-0000-0600-000006000000}">
      <text>
        <r>
          <rPr>
            <b/>
            <sz val="9"/>
            <color indexed="81"/>
            <rFont val="Tahoma"/>
            <family val="2"/>
          </rPr>
          <t>SWARM * DAS:</t>
        </r>
        <r>
          <rPr>
            <sz val="9"/>
            <color indexed="81"/>
            <rFont val="Tahoma"/>
            <family val="2"/>
          </rPr>
          <t xml:space="preserve">
A/R and debt collection related training or certification costs incurred for A/R staff and/or managers.</t>
        </r>
      </text>
    </comment>
    <comment ref="B15" authorId="1" shapeId="0" xr:uid="{00000000-0006-0000-0600-000007000000}">
      <text>
        <r>
          <rPr>
            <b/>
            <sz val="9"/>
            <color indexed="81"/>
            <rFont val="Tahoma"/>
            <family val="2"/>
          </rPr>
          <t>SWARM * DAS:</t>
        </r>
        <r>
          <rPr>
            <sz val="9"/>
            <color indexed="81"/>
            <rFont val="Tahoma"/>
            <family val="2"/>
          </rPr>
          <t xml:space="preserve">
The pro-rated costs of facilities related to A/R staff included in wages above.  To the extent possible, this would include rent, phones, cleaning services, utilities, etc.</t>
        </r>
      </text>
    </comment>
    <comment ref="B18" authorId="1" shapeId="0" xr:uid="{00000000-0006-0000-0600-000008000000}">
      <text>
        <r>
          <rPr>
            <b/>
            <sz val="9"/>
            <color indexed="81"/>
            <rFont val="Tahoma"/>
            <family val="2"/>
          </rPr>
          <t>SWARM * DAS:</t>
        </r>
        <r>
          <rPr>
            <sz val="9"/>
            <color indexed="81"/>
            <rFont val="Tahoma"/>
            <family val="2"/>
          </rPr>
          <t xml:space="preserve">
Provide a description of the charges that are included facilities costs.</t>
        </r>
      </text>
    </comment>
    <comment ref="A21" authorId="1" shapeId="0" xr:uid="{00000000-0006-0000-0600-000009000000}">
      <text>
        <r>
          <rPr>
            <b/>
            <sz val="9"/>
            <color indexed="81"/>
            <rFont val="Tahoma"/>
            <family val="2"/>
          </rPr>
          <t>SWARM * DAS:</t>
        </r>
        <r>
          <rPr>
            <sz val="9"/>
            <color indexed="81"/>
            <rFont val="Tahoma"/>
            <family val="2"/>
          </rPr>
          <t xml:space="preserve">
Only include costs paid for collection, even if the fee is retained and agency receives the net.  Do not include these fees if the agency has passed those costs to the debtor under OAM 35.40.20.</t>
        </r>
      </text>
    </comment>
    <comment ref="A23" authorId="1" shapeId="0" xr:uid="{00000000-0006-0000-0600-00000A000000}">
      <text>
        <r>
          <rPr>
            <b/>
            <sz val="9"/>
            <color indexed="81"/>
            <rFont val="Tahoma"/>
            <family val="2"/>
          </rPr>
          <t>SWARM * DAS:</t>
        </r>
        <r>
          <rPr>
            <sz val="9"/>
            <color indexed="81"/>
            <rFont val="Tahoma"/>
            <family val="2"/>
          </rPr>
          <t xml:space="preserve">
Includes but not limited to: DOJ costs of litigating to obtain a judgment, administrative hearing costs, county recording fees for liens, sherriff fees related to writ of execution.</t>
        </r>
      </text>
    </comment>
    <comment ref="B26" authorId="1" shapeId="0" xr:uid="{00000000-0006-0000-0600-00000B000000}">
      <text>
        <r>
          <rPr>
            <b/>
            <sz val="9"/>
            <color indexed="81"/>
            <rFont val="Tahoma"/>
            <family val="2"/>
          </rPr>
          <t>SWARM * DAS:</t>
        </r>
        <r>
          <rPr>
            <sz val="9"/>
            <color indexed="81"/>
            <rFont val="Tahoma"/>
            <family val="2"/>
          </rPr>
          <t xml:space="preserve">
Provide a description of the types charges that are included legal fees.</t>
        </r>
      </text>
    </comment>
    <comment ref="C32" authorId="0" shapeId="0" xr:uid="{00000000-0006-0000-0600-00000C000000}">
      <text>
        <r>
          <rPr>
            <b/>
            <sz val="9"/>
            <color indexed="81"/>
            <rFont val="Tahoma"/>
            <family val="2"/>
          </rPr>
          <t>SWARM * DAS:</t>
        </r>
        <r>
          <rPr>
            <sz val="9"/>
            <color indexed="81"/>
            <rFont val="Tahoma"/>
            <family val="2"/>
          </rPr>
          <t xml:space="preserve">
Department costs</t>
        </r>
      </text>
    </comment>
    <comment ref="E32" authorId="0" shapeId="0" xr:uid="{00000000-0006-0000-0600-00000D000000}">
      <text>
        <r>
          <rPr>
            <b/>
            <sz val="9"/>
            <color indexed="81"/>
            <rFont val="Tahoma"/>
            <family val="2"/>
          </rPr>
          <t>SWARM * DAS:</t>
        </r>
        <r>
          <rPr>
            <sz val="9"/>
            <color indexed="81"/>
            <rFont val="Tahoma"/>
            <family val="2"/>
          </rPr>
          <t xml:space="preserve">
DOR-OAA/PCF fees
</t>
        </r>
      </text>
    </comment>
    <comment ref="G32" authorId="0" shapeId="0" xr:uid="{00000000-0006-0000-0600-00000E000000}">
      <text>
        <r>
          <rPr>
            <b/>
            <sz val="9"/>
            <color indexed="81"/>
            <rFont val="Tahoma"/>
            <family val="2"/>
          </rPr>
          <t>SWARM * DAS:</t>
        </r>
        <r>
          <rPr>
            <sz val="9"/>
            <color indexed="81"/>
            <rFont val="Tahoma"/>
            <family val="2"/>
          </rPr>
          <t xml:space="preserve">
Legal fees</t>
        </r>
      </text>
    </comment>
    <comment ref="E37" authorId="1" shapeId="0" xr:uid="{00000000-0006-0000-0600-00000F000000}">
      <text>
        <r>
          <rPr>
            <b/>
            <sz val="9"/>
            <color indexed="81"/>
            <rFont val="Tahoma"/>
            <family val="2"/>
          </rPr>
          <t>SWARM * DAS:</t>
        </r>
        <r>
          <rPr>
            <sz val="9"/>
            <color indexed="81"/>
            <rFont val="Tahoma"/>
            <family val="2"/>
          </rPr>
          <t xml:space="preserve">
To report the "current" agency target, enter the "next fiscal year" percentage target (cell E42) reported on the prior fiscal year's report.</t>
        </r>
      </text>
    </comment>
    <comment ref="E42" authorId="2" shapeId="0" xr:uid="{00000000-0006-0000-0600-000010000000}">
      <text>
        <r>
          <rPr>
            <b/>
            <sz val="9"/>
            <color indexed="81"/>
            <rFont val="Tahoma"/>
            <family val="2"/>
          </rPr>
          <t>SWARM * DAS:</t>
        </r>
        <r>
          <rPr>
            <sz val="9"/>
            <color indexed="81"/>
            <rFont val="Tahoma"/>
            <family val="2"/>
          </rPr>
          <t xml:space="preserve">
This is the agency goal for the revenue collected per dollar spent on accounts receivable during the fiscal year.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CHASE Stacey A * CFO</author>
    <author>FLOYD Gerold * CFO</author>
    <author>FLOYD Gerold * DAS</author>
  </authors>
  <commentList>
    <comment ref="A5" authorId="0" shapeId="0" xr:uid="{00000000-0006-0000-0700-000001000000}">
      <text>
        <r>
          <rPr>
            <b/>
            <sz val="9"/>
            <color indexed="81"/>
            <rFont val="Tahoma"/>
            <family val="2"/>
          </rPr>
          <t>SWARM * DAS:</t>
        </r>
        <r>
          <rPr>
            <sz val="9"/>
            <color indexed="81"/>
            <rFont val="Tahoma"/>
            <family val="2"/>
          </rPr>
          <t xml:space="preserve">
Tracking may be for all agency accounts receivable or only liquidated and delinquent accounts receivable.</t>
        </r>
      </text>
    </comment>
    <comment ref="A10" authorId="1" shapeId="0" xr:uid="{00000000-0006-0000-0700-000002000000}">
      <text>
        <r>
          <rPr>
            <b/>
            <sz val="9"/>
            <color indexed="81"/>
            <rFont val="Tahoma"/>
            <family val="2"/>
          </rPr>
          <t>SWARM* DAS:</t>
        </r>
        <r>
          <rPr>
            <sz val="9"/>
            <color indexed="81"/>
            <rFont val="Tahoma"/>
            <family val="2"/>
          </rPr>
          <t xml:space="preserve">
This should be equal to the amount reported for the four quarters of the fiscal year.</t>
        </r>
      </text>
    </comment>
    <comment ref="D11" authorId="2" shapeId="0" xr:uid="{00000000-0006-0000-0700-000003000000}">
      <text>
        <r>
          <rPr>
            <b/>
            <sz val="9"/>
            <color indexed="81"/>
            <rFont val="Tahoma"/>
            <family val="2"/>
          </rPr>
          <t>SWARM * DAS:</t>
        </r>
        <r>
          <rPr>
            <sz val="9"/>
            <color indexed="81"/>
            <rFont val="Tahoma"/>
            <family val="2"/>
          </rPr>
          <t xml:space="preserve">
This should be equal to the agency LFO report, section II ending balance from the prior fiscal year.</t>
        </r>
      </text>
    </comment>
    <comment ref="D12" authorId="2" shapeId="0" xr:uid="{00000000-0006-0000-0700-000004000000}">
      <text>
        <r>
          <rPr>
            <b/>
            <sz val="9"/>
            <color indexed="81"/>
            <rFont val="Tahoma"/>
            <family val="2"/>
          </rPr>
          <t>SWARM * DAS:</t>
        </r>
        <r>
          <rPr>
            <sz val="9"/>
            <color indexed="81"/>
            <rFont val="Tahoma"/>
            <family val="2"/>
          </rPr>
          <t xml:space="preserve">
Record the value of accounts that became  liquidated and delinquent (met the definition in OAM 35.30.30) during the fiscal year.</t>
        </r>
      </text>
    </comment>
    <comment ref="B15" authorId="2" shapeId="0" xr:uid="{00000000-0006-0000-0700-000005000000}">
      <text>
        <r>
          <rPr>
            <b/>
            <sz val="9"/>
            <color indexed="81"/>
            <rFont val="Tahoma"/>
            <family val="2"/>
          </rPr>
          <t>SWARM * DAS:</t>
        </r>
        <r>
          <rPr>
            <sz val="9"/>
            <color indexed="81"/>
            <rFont val="Tahoma"/>
            <family val="2"/>
          </rPr>
          <t xml:space="preserve">
To report the "current" agency target, enter the "next fiscal year" percentage target (cell B19) reported on the prior fiscal year's report.</t>
        </r>
      </text>
    </comment>
    <comment ref="D15" authorId="2" shapeId="0" xr:uid="{00000000-0006-0000-0700-000006000000}">
      <text>
        <r>
          <rPr>
            <b/>
            <sz val="9"/>
            <color indexed="81"/>
            <rFont val="Tahoma"/>
            <family val="2"/>
          </rPr>
          <t>SWARM * DAS:</t>
        </r>
        <r>
          <rPr>
            <sz val="9"/>
            <color indexed="81"/>
            <rFont val="Tahoma"/>
            <family val="2"/>
          </rPr>
          <t xml:space="preserve">
To report the "current" agency target, enter the "next fiscal year" percentage target (cell D19) reported on the prior fiscal year's report.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CHASE Stacey A * CFO</author>
    <author>FLOYD Gerold * CFO</author>
    <author>FLOYD Gerold * DAS</author>
  </authors>
  <commentList>
    <comment ref="A5" authorId="0" shapeId="0" xr:uid="{00000000-0006-0000-0800-000001000000}">
      <text>
        <r>
          <rPr>
            <b/>
            <sz val="9"/>
            <color indexed="81"/>
            <rFont val="Tahoma"/>
            <family val="2"/>
          </rPr>
          <t>SWARM * DAS:</t>
        </r>
        <r>
          <rPr>
            <sz val="9"/>
            <color indexed="81"/>
            <rFont val="Tahoma"/>
            <family val="2"/>
          </rPr>
          <t xml:space="preserve">
Tracking should be for all agency accounts receivable.</t>
        </r>
      </text>
    </comment>
    <comment ref="A10" authorId="1" shapeId="0" xr:uid="{00000000-0006-0000-0800-000002000000}">
      <text>
        <r>
          <rPr>
            <b/>
            <sz val="9"/>
            <color indexed="81"/>
            <rFont val="Tahoma"/>
            <family val="2"/>
          </rPr>
          <t>SWARM * DAS:</t>
        </r>
        <r>
          <rPr>
            <sz val="9"/>
            <color indexed="81"/>
            <rFont val="Tahoma"/>
            <family val="2"/>
          </rPr>
          <t xml:space="preserve">
This is for all agency accounts receivable.</t>
        </r>
      </text>
    </comment>
    <comment ref="D11" authorId="2" shapeId="0" xr:uid="{00000000-0006-0000-0800-000003000000}">
      <text>
        <r>
          <rPr>
            <b/>
            <sz val="9"/>
            <color indexed="81"/>
            <rFont val="Tahoma"/>
            <family val="2"/>
          </rPr>
          <t>SWARM * DAS:</t>
        </r>
        <r>
          <rPr>
            <sz val="9"/>
            <color indexed="81"/>
            <rFont val="Tahoma"/>
            <family val="2"/>
          </rPr>
          <t xml:space="preserve">
This should be equal to the number of accounts reported in the Qtr (Req.) - 90 days past due cell G14 for the prior fiscal year.</t>
        </r>
      </text>
    </comment>
    <comment ref="D15" authorId="2" shapeId="0" xr:uid="{00000000-0006-0000-0800-000004000000}">
      <text>
        <r>
          <rPr>
            <b/>
            <sz val="9"/>
            <color indexed="81"/>
            <rFont val="Tahoma"/>
            <family val="2"/>
          </rPr>
          <t>SWARM * DAS:</t>
        </r>
        <r>
          <rPr>
            <sz val="9"/>
            <color indexed="81"/>
            <rFont val="Tahoma"/>
            <family val="2"/>
          </rPr>
          <t xml:space="preserve">
To report the "current" agency target, enter the "next fiscal year" percentage target (cell D19) reported on the prior fiscal year's report.</t>
        </r>
      </text>
    </comment>
    <comment ref="A21" authorId="1" shapeId="0" xr:uid="{00000000-0006-0000-0800-000005000000}">
      <text>
        <r>
          <rPr>
            <b/>
            <sz val="9"/>
            <color indexed="81"/>
            <rFont val="Tahoma"/>
            <family val="2"/>
          </rPr>
          <t>SWARM * DAS:</t>
        </r>
        <r>
          <rPr>
            <sz val="9"/>
            <color indexed="81"/>
            <rFont val="Tahoma"/>
            <family val="2"/>
          </rPr>
          <t xml:space="preserve">
This is for only liquidated and delinquent 
accounts assigned to DOR.</t>
        </r>
      </text>
    </comment>
    <comment ref="D22" authorId="2" shapeId="0" xr:uid="{00000000-0006-0000-0800-000006000000}">
      <text>
        <r>
          <rPr>
            <b/>
            <sz val="9"/>
            <color indexed="81"/>
            <rFont val="Tahoma"/>
            <family val="2"/>
          </rPr>
          <t>SWARM * DAS:</t>
        </r>
        <r>
          <rPr>
            <sz val="9"/>
            <color indexed="81"/>
            <rFont val="Tahoma"/>
            <family val="2"/>
          </rPr>
          <t xml:space="preserve">
This should be equal to the agency LFO report, Section IIIa, accounts outstanding for the prior fiscal year.</t>
        </r>
      </text>
    </comment>
    <comment ref="D23" authorId="2" shapeId="0" xr:uid="{00000000-0006-0000-0800-000007000000}">
      <text>
        <r>
          <rPr>
            <b/>
            <sz val="9"/>
            <color indexed="81"/>
            <rFont val="Tahoma"/>
            <family val="2"/>
          </rPr>
          <t>SWARM * DAS:</t>
        </r>
        <r>
          <rPr>
            <sz val="9"/>
            <color indexed="81"/>
            <rFont val="Tahoma"/>
            <family val="2"/>
          </rPr>
          <t xml:space="preserve">
This should be equal to the agency LFO report, Section IIIa, accounts outstanding for the current fiscal year.</t>
        </r>
      </text>
    </comment>
    <comment ref="D26" authorId="2" shapeId="0" xr:uid="{00000000-0006-0000-0800-000008000000}">
      <text>
        <r>
          <rPr>
            <b/>
            <sz val="9"/>
            <color indexed="81"/>
            <rFont val="Tahoma"/>
            <family val="2"/>
          </rPr>
          <t>SWARM * DAS:</t>
        </r>
        <r>
          <rPr>
            <sz val="9"/>
            <color indexed="81"/>
            <rFont val="Tahoma"/>
            <family val="2"/>
          </rPr>
          <t xml:space="preserve">
To report the "current" agency target, enter the "next fiscal year" percentage target (cell D30) reported on the prior fiscal year's report.</t>
        </r>
      </text>
    </comment>
    <comment ref="A32" authorId="1" shapeId="0" xr:uid="{00000000-0006-0000-0800-000009000000}">
      <text>
        <r>
          <rPr>
            <b/>
            <sz val="9"/>
            <color indexed="81"/>
            <rFont val="Tahoma"/>
            <family val="2"/>
          </rPr>
          <t>SWARM * DAS:</t>
        </r>
        <r>
          <rPr>
            <sz val="9"/>
            <color indexed="81"/>
            <rFont val="Tahoma"/>
            <family val="2"/>
          </rPr>
          <t xml:space="preserve">
This is for only liquidated and delinquent accounts assigned to a PCF directly by the agency.</t>
        </r>
      </text>
    </comment>
    <comment ref="D37" authorId="2" shapeId="0" xr:uid="{00000000-0006-0000-0800-00000A000000}">
      <text>
        <r>
          <rPr>
            <b/>
            <sz val="9"/>
            <color indexed="81"/>
            <rFont val="Tahoma"/>
            <family val="2"/>
          </rPr>
          <t>SWARM * DAS:</t>
        </r>
        <r>
          <rPr>
            <sz val="9"/>
            <color indexed="81"/>
            <rFont val="Tahoma"/>
            <family val="2"/>
          </rPr>
          <t xml:space="preserve">
To report the "current" agency target, enter the "next fiscal year" percentage target (cell D41) reported on the prior fiscal year's report.</t>
        </r>
      </text>
    </comment>
  </commentList>
</comments>
</file>

<file path=xl/sharedStrings.xml><?xml version="1.0" encoding="utf-8"?>
<sst xmlns="http://schemas.openxmlformats.org/spreadsheetml/2006/main" count="288" uniqueCount="155">
  <si>
    <t>Agency Name:</t>
  </si>
  <si>
    <t>Agency Contact Name:</t>
  </si>
  <si>
    <t>Contact Phone Number:</t>
  </si>
  <si>
    <t>Wages</t>
  </si>
  <si>
    <t>Other Payroll Expenses</t>
  </si>
  <si>
    <t>Training</t>
  </si>
  <si>
    <t>Facilities costs</t>
  </si>
  <si>
    <t>Total department costs</t>
  </si>
  <si>
    <t>Refer to OAM 35.60.20 for details on reporting requirements.</t>
  </si>
  <si>
    <t>DOR-OAA/PCF Fees</t>
  </si>
  <si>
    <t>Facilities Description:</t>
  </si>
  <si>
    <t>Legal Fees Description:</t>
  </si>
  <si>
    <t>Legal Fees</t>
  </si>
  <si>
    <t>+</t>
  </si>
  <si>
    <t>Days to Collect</t>
  </si>
  <si>
    <t>Actual</t>
  </si>
  <si>
    <t>Agency Target</t>
  </si>
  <si>
    <t>Difference</t>
  </si>
  <si>
    <t>Difference between actual and target:</t>
  </si>
  <si>
    <t xml:space="preserve">Report shall be submitted via email to: SWARM@oregon.gov </t>
  </si>
  <si>
    <t>% of receivables over 90 days past due</t>
  </si>
  <si>
    <t>Total receivable balance at beginning of fiscal year</t>
  </si>
  <si>
    <t>Total receivables established during fiscal year</t>
  </si>
  <si>
    <t>Total collections during fiscal year</t>
  </si>
  <si>
    <t>Recovery Rate</t>
  </si>
  <si>
    <t>Recovery rate</t>
  </si>
  <si>
    <t>Account Turnover Rate</t>
  </si>
  <si>
    <t>Total number of accounts at the end of the fiscal year</t>
  </si>
  <si>
    <t>Agency Total</t>
  </si>
  <si>
    <t>Assigned to Department of Revenue</t>
  </si>
  <si>
    <t>Total</t>
  </si>
  <si>
    <t>March 31</t>
  </si>
  <si>
    <t>June 30</t>
  </si>
  <si>
    <t>September 30</t>
  </si>
  <si>
    <t>December 31</t>
  </si>
  <si>
    <t>Total number of receivables over 90 days past due</t>
  </si>
  <si>
    <t>Quantity of accounts</t>
  </si>
  <si>
    <t>Value of accounts</t>
  </si>
  <si>
    <t>Total $ value of receivables over 90 days past due</t>
  </si>
  <si>
    <t>Collection ROI=</t>
  </si>
  <si>
    <t>Collection Return on Investment (ROI)</t>
  </si>
  <si>
    <t>Number of accounts paid in full</t>
  </si>
  <si>
    <t>1 year - 3 years</t>
  </si>
  <si>
    <t>Over 3 years</t>
  </si>
  <si>
    <t>0-30 days</t>
  </si>
  <si>
    <t>31-60 days</t>
  </si>
  <si>
    <t>181-365 days</t>
  </si>
  <si>
    <t>% of accounts paid in full</t>
  </si>
  <si>
    <t>Agency target</t>
  </si>
  <si>
    <t>All agency receivables</t>
  </si>
  <si>
    <t>SWARM</t>
  </si>
  <si>
    <t>61-90 days</t>
  </si>
  <si>
    <t>Over 1 year</t>
  </si>
  <si>
    <t>% of accounts assigned</t>
  </si>
  <si>
    <t>Days to Assign</t>
  </si>
  <si>
    <t>Accounts Receivable Performance Measure (ARPM) Report</t>
  </si>
  <si>
    <t>L&amp;D collections as a % of total collections</t>
  </si>
  <si>
    <t>Total number of receivables outstanding</t>
  </si>
  <si>
    <t>Total $ value of receivables outstanding</t>
  </si>
  <si>
    <t>Writeoffs as a % of available  A/R</t>
  </si>
  <si>
    <t>Required Quarterly ARPMs:</t>
  </si>
  <si>
    <t>Required Annual ARPMs:</t>
  </si>
  <si>
    <t>Recommended Annual ARPMs:</t>
  </si>
  <si>
    <t>91-180 days</t>
  </si>
  <si>
    <t>Current</t>
  </si>
  <si>
    <t>Q1 (Jul-Sep)</t>
  </si>
  <si>
    <t>Q2 (Oct-Dec)</t>
  </si>
  <si>
    <t>Q3 (Jan-Mar)</t>
  </si>
  <si>
    <t>Q4 (Apr-Jun)</t>
  </si>
  <si>
    <t xml:space="preserve">Agency:  </t>
  </si>
  <si>
    <t xml:space="preserve">Fiscal Year:  </t>
  </si>
  <si>
    <t xml:space="preserve">Quarter ending:  </t>
  </si>
  <si>
    <t>Accounts Receivable Performance Measures (ARPM)</t>
  </si>
  <si>
    <t xml:space="preserve">Total agency accounts receivable (A/R) collections </t>
  </si>
  <si>
    <t>Total liquidated and delinquent (L&amp;D) collections</t>
  </si>
  <si>
    <t>Total number of A/R accounts outstanding</t>
  </si>
  <si>
    <t>Total number of A/R accounts over 90 days past due</t>
  </si>
  <si>
    <t>Total $ value of A/R outstanding</t>
  </si>
  <si>
    <t>Total $ value of A/R over 90 days past due</t>
  </si>
  <si>
    <t>Required Quarterly ARPM:</t>
  </si>
  <si>
    <t>Measurement components</t>
  </si>
  <si>
    <t>Required Annual ARPM:</t>
  </si>
  <si>
    <t>Number of accounts assigned</t>
  </si>
  <si>
    <t>Difference between actual and target</t>
  </si>
  <si>
    <r>
      <t xml:space="preserve">Agency target for </t>
    </r>
    <r>
      <rPr>
        <u/>
        <sz val="11"/>
        <color indexed="8"/>
        <rFont val="Calibri"/>
        <family val="2"/>
      </rPr>
      <t>current</t>
    </r>
    <r>
      <rPr>
        <sz val="11"/>
        <color theme="1"/>
        <rFont val="Calibri"/>
        <family val="2"/>
        <scheme val="minor"/>
      </rPr>
      <t xml:space="preserve"> fiscal year - % of accounts paid in full</t>
    </r>
  </si>
  <si>
    <r>
      <t xml:space="preserve">Agency target for </t>
    </r>
    <r>
      <rPr>
        <u/>
        <sz val="11"/>
        <color indexed="8"/>
        <rFont val="Calibri"/>
        <family val="2"/>
      </rPr>
      <t>next</t>
    </r>
    <r>
      <rPr>
        <sz val="11"/>
        <color theme="1"/>
        <rFont val="Calibri"/>
        <family val="2"/>
        <scheme val="minor"/>
      </rPr>
      <t xml:space="preserve"> fiscal year - % of accounts paid in full</t>
    </r>
  </si>
  <si>
    <r>
      <t xml:space="preserve">Agency target </t>
    </r>
    <r>
      <rPr>
        <u/>
        <sz val="11"/>
        <color indexed="8"/>
        <rFont val="Calibri"/>
        <family val="2"/>
      </rPr>
      <t>current</t>
    </r>
    <r>
      <rPr>
        <sz val="11"/>
        <color theme="1"/>
        <rFont val="Calibri"/>
        <family val="2"/>
        <scheme val="minor"/>
      </rPr>
      <t xml:space="preserve"> fiscal year - % of accounts assigned </t>
    </r>
  </si>
  <si>
    <r>
      <t xml:space="preserve">Agency target for </t>
    </r>
    <r>
      <rPr>
        <u/>
        <sz val="11"/>
        <color indexed="8"/>
        <rFont val="Calibri"/>
        <family val="2"/>
      </rPr>
      <t>next</t>
    </r>
    <r>
      <rPr>
        <sz val="11"/>
        <color theme="1"/>
        <rFont val="Calibri"/>
        <family val="2"/>
        <scheme val="minor"/>
      </rPr>
      <t xml:space="preserve"> fiscal year - % of accounts assigned</t>
    </r>
  </si>
  <si>
    <r>
      <t xml:space="preserve">Agency target for </t>
    </r>
    <r>
      <rPr>
        <u/>
        <sz val="11"/>
        <color indexed="8"/>
        <rFont val="Calibri"/>
        <family val="2"/>
      </rPr>
      <t>current</t>
    </r>
    <r>
      <rPr>
        <sz val="11"/>
        <color theme="1"/>
        <rFont val="Calibri"/>
        <family val="2"/>
        <scheme val="minor"/>
      </rPr>
      <t xml:space="preserve"> quarter - total A/R collections</t>
    </r>
  </si>
  <si>
    <r>
      <t xml:space="preserve">Agency target for </t>
    </r>
    <r>
      <rPr>
        <u/>
        <sz val="11"/>
        <color indexed="8"/>
        <rFont val="Calibri"/>
        <family val="2"/>
      </rPr>
      <t>current</t>
    </r>
    <r>
      <rPr>
        <sz val="11"/>
        <color theme="1"/>
        <rFont val="Calibri"/>
        <family val="2"/>
        <scheme val="minor"/>
      </rPr>
      <t xml:space="preserve"> quarter - total L&amp;D collections</t>
    </r>
  </si>
  <si>
    <t>Agency comments:</t>
  </si>
  <si>
    <r>
      <t xml:space="preserve">Description: </t>
    </r>
    <r>
      <rPr>
        <sz val="11"/>
        <color theme="1"/>
        <rFont val="Calibri"/>
        <family val="2"/>
        <scheme val="minor"/>
      </rPr>
      <t>Agencies shall measure the number of days from the Mandatory Collection Agency Transfer (MCAT) eligibility date, as defined in OAM 35.40.10, to the date of assignment to the Department of Revenue Other Agency Accounts (DOR-OAA) or to a private collection firm (PCF). Agencies shall report the number of accounts that were assigned in less than 30 days, 31-60 days, 61-90 days, 91-180 days, 181-365 days, and over 1 year. The assignment requirements of ORS 293.231, OAM 35.40.10 and Executive Order 17-09 dictate the mandatory timeline for when an account is subject to assignment.</t>
    </r>
  </si>
  <si>
    <t>Write-offs as a % of total available A/R</t>
  </si>
  <si>
    <r>
      <t xml:space="preserve">Agency target for </t>
    </r>
    <r>
      <rPr>
        <u/>
        <sz val="11"/>
        <color indexed="8"/>
        <rFont val="Calibri"/>
        <family val="2"/>
      </rPr>
      <t>current</t>
    </r>
    <r>
      <rPr>
        <sz val="11"/>
        <color theme="1"/>
        <rFont val="Calibri"/>
        <family val="2"/>
        <scheme val="minor"/>
      </rPr>
      <t xml:space="preserve"> fiscal year - write-offs as a % of total available A/R</t>
    </r>
  </si>
  <si>
    <r>
      <t xml:space="preserve">Agency target for </t>
    </r>
    <r>
      <rPr>
        <u/>
        <sz val="11"/>
        <color indexed="8"/>
        <rFont val="Calibri"/>
        <family val="2"/>
      </rPr>
      <t>next</t>
    </r>
    <r>
      <rPr>
        <sz val="11"/>
        <color theme="1"/>
        <rFont val="Calibri"/>
        <family val="2"/>
        <scheme val="minor"/>
      </rPr>
      <t xml:space="preserve"> fiscal year - write-offs as a % of total available A/R</t>
    </r>
  </si>
  <si>
    <t>Total $ value of write-offs during fiscal year</t>
  </si>
  <si>
    <t>Total $ value of A/R at the beginning of fiscal year (beginning balance)</t>
  </si>
  <si>
    <t>Total $ value of A/R established during fiscal year (additions)</t>
  </si>
  <si>
    <t>Department Costs:</t>
  </si>
  <si>
    <t>Recommended Annual ARPM:</t>
  </si>
  <si>
    <r>
      <rPr>
        <b/>
        <sz val="11"/>
        <color indexed="8"/>
        <rFont val="Calibri"/>
        <family val="2"/>
      </rPr>
      <t>Description:</t>
    </r>
    <r>
      <rPr>
        <i/>
        <sz val="11"/>
        <color indexed="8"/>
        <rFont val="Calibri"/>
        <family val="2"/>
      </rPr>
      <t xml:space="preserve"> </t>
    </r>
    <r>
      <rPr>
        <sz val="11"/>
        <color theme="1"/>
        <rFont val="Calibri"/>
        <family val="2"/>
        <scheme val="minor"/>
      </rPr>
      <t>Agencies shall measure the total number of days required to collect an A/R in full. Agencies shall report the number and percentage of accounts paid in full in less than 30 days, 31-60 days, 61-90 days, 91-180 days, 181-365 days, 1-3 years and over 3 years.</t>
    </r>
  </si>
  <si>
    <r>
      <rPr>
        <b/>
        <sz val="11"/>
        <color indexed="8"/>
        <rFont val="Calibri"/>
        <family val="2"/>
      </rPr>
      <t>Description:</t>
    </r>
    <r>
      <rPr>
        <sz val="11"/>
        <color theme="1"/>
        <rFont val="Calibri"/>
        <family val="2"/>
        <scheme val="minor"/>
      </rPr>
      <t xml:space="preserve"> Agencies shall measure the amount of revenue received compared to the costs of their collection efforts to determine the collections ROI. </t>
    </r>
    <r>
      <rPr>
        <u/>
        <sz val="11"/>
        <color indexed="8"/>
        <rFont val="Calibri"/>
        <family val="2"/>
      </rPr>
      <t>The measurement is required for agencies that receive a DAS exemption from the assignment requirements of OAM 35.40.10</t>
    </r>
    <r>
      <rPr>
        <sz val="11"/>
        <color theme="1"/>
        <rFont val="Calibri"/>
        <family val="2"/>
        <scheme val="minor"/>
      </rPr>
      <t>; however, the measurement is recommended for all agencies.</t>
    </r>
  </si>
  <si>
    <r>
      <t xml:space="preserve">Agency target for </t>
    </r>
    <r>
      <rPr>
        <u/>
        <sz val="11"/>
        <color indexed="8"/>
        <rFont val="Calibri"/>
        <family val="2"/>
      </rPr>
      <t>current</t>
    </r>
    <r>
      <rPr>
        <sz val="11"/>
        <color theme="1"/>
        <rFont val="Calibri"/>
        <family val="2"/>
        <scheme val="minor"/>
      </rPr>
      <t xml:space="preserve"> fiscal year - collection ROI</t>
    </r>
  </si>
  <si>
    <r>
      <t xml:space="preserve">Agency target for </t>
    </r>
    <r>
      <rPr>
        <u/>
        <sz val="11"/>
        <color indexed="8"/>
        <rFont val="Calibri"/>
        <family val="2"/>
      </rPr>
      <t>next</t>
    </r>
    <r>
      <rPr>
        <sz val="11"/>
        <color theme="1"/>
        <rFont val="Calibri"/>
        <family val="2"/>
        <scheme val="minor"/>
      </rPr>
      <t xml:space="preserve"> fiscal year - collection ROI</t>
    </r>
  </si>
  <si>
    <t>Total agency collections</t>
  </si>
  <si>
    <t>Collection ROI formula =  total A/R collections / (department costs + collection fees + legal fees)</t>
  </si>
  <si>
    <r>
      <rPr>
        <b/>
        <sz val="11"/>
        <color indexed="8"/>
        <rFont val="Calibri"/>
        <family val="2"/>
      </rPr>
      <t>Description:</t>
    </r>
    <r>
      <rPr>
        <sz val="11"/>
        <color theme="1"/>
        <rFont val="Calibri"/>
        <family val="2"/>
        <scheme val="minor"/>
      </rPr>
      <t xml:space="preserve"> A collection recovery rate measures the amount collected over a period of time divided by the total receivables worked for a period of time.</t>
    </r>
  </si>
  <si>
    <t xml:space="preserve">Liquidated and delinquent accounts </t>
  </si>
  <si>
    <r>
      <t xml:space="preserve">Agency target for </t>
    </r>
    <r>
      <rPr>
        <u/>
        <sz val="11"/>
        <color indexed="8"/>
        <rFont val="Calibri"/>
        <family val="2"/>
      </rPr>
      <t>current</t>
    </r>
    <r>
      <rPr>
        <sz val="11"/>
        <color theme="1"/>
        <rFont val="Calibri"/>
        <family val="2"/>
        <scheme val="minor"/>
      </rPr>
      <t xml:space="preserve"> fiscal year - recovery rate (%)</t>
    </r>
  </si>
  <si>
    <r>
      <t xml:space="preserve">Agency target for </t>
    </r>
    <r>
      <rPr>
        <u/>
        <sz val="11"/>
        <color indexed="8"/>
        <rFont val="Calibri"/>
        <family val="2"/>
      </rPr>
      <t>next</t>
    </r>
    <r>
      <rPr>
        <sz val="11"/>
        <color theme="1"/>
        <rFont val="Calibri"/>
        <family val="2"/>
        <scheme val="minor"/>
      </rPr>
      <t xml:space="preserve"> fiscal year - recovery rate (%)</t>
    </r>
  </si>
  <si>
    <r>
      <t xml:space="preserve">Description: </t>
    </r>
    <r>
      <rPr>
        <sz val="11"/>
        <color theme="1"/>
        <rFont val="Calibri"/>
        <family val="2"/>
        <scheme val="minor"/>
      </rPr>
      <t>The ATR is a calculation that indicates how well accounts are moving through the account assignment pipeline. An ATR of over 100% means that there are fewer accounts at the end of the year than at the beginning. The ATR should be evaluated for all agency accounts as well as accounts placed with Department of Revenue Other Agency Accounts or a private collection firm.</t>
    </r>
  </si>
  <si>
    <t>Total number of accounts at the beginning of the fiscal year</t>
  </si>
  <si>
    <r>
      <t xml:space="preserve">Agency target for </t>
    </r>
    <r>
      <rPr>
        <u/>
        <sz val="11"/>
        <color indexed="8"/>
        <rFont val="Calibri"/>
        <family val="2"/>
      </rPr>
      <t>current</t>
    </r>
    <r>
      <rPr>
        <sz val="11"/>
        <color theme="1"/>
        <rFont val="Calibri"/>
        <family val="2"/>
        <scheme val="minor"/>
      </rPr>
      <t xml:space="preserve"> fiscal year - account turnover rate (%)</t>
    </r>
  </si>
  <si>
    <r>
      <t xml:space="preserve">Agency target for </t>
    </r>
    <r>
      <rPr>
        <u/>
        <sz val="11"/>
        <color indexed="8"/>
        <rFont val="Calibri"/>
        <family val="2"/>
      </rPr>
      <t>next</t>
    </r>
    <r>
      <rPr>
        <sz val="11"/>
        <color theme="1"/>
        <rFont val="Calibri"/>
        <family val="2"/>
        <scheme val="minor"/>
      </rPr>
      <t xml:space="preserve"> fiscal year - account turnover rate (%)</t>
    </r>
  </si>
  <si>
    <t>Account turnover rate</t>
  </si>
  <si>
    <t>Number of accounts</t>
  </si>
  <si>
    <t>Assigned to a private collection firm</t>
  </si>
  <si>
    <t>Total receivable collections</t>
  </si>
  <si>
    <t>Receivables over 90 days past due as a % of total A/R</t>
  </si>
  <si>
    <t xml:space="preserve">Quarter Ending:  </t>
  </si>
  <si>
    <t>All agency accounts receivable</t>
  </si>
  <si>
    <t>Liquidated and delinquent accounts only</t>
  </si>
  <si>
    <t>Accounts assigned to Department of Revenue</t>
  </si>
  <si>
    <t>Accounts assigned to a private collection firm</t>
  </si>
  <si>
    <t xml:space="preserve">          105. Total receivable collections</t>
  </si>
  <si>
    <t xml:space="preserve">          106. Receivables over 90 days past due as a % of total accounts receivable (A/R)</t>
  </si>
  <si>
    <t xml:space="preserve">          107. Days to assign</t>
  </si>
  <si>
    <t xml:space="preserve">          108. Days to collect</t>
  </si>
  <si>
    <t xml:space="preserve">          109. Write-offs as a % of available accounts receivable (A/R)</t>
  </si>
  <si>
    <t>111. Agency Collection Return on Investment (ROI)</t>
  </si>
  <si>
    <t xml:space="preserve">          113. Recovery Rate</t>
  </si>
  <si>
    <t xml:space="preserve">         114. Account Turnover Rate (ATR)</t>
  </si>
  <si>
    <t>Agencies are to complete the gray boxes in each applicable tab. Refer to OAM 35.60.20 for reporting due dates. Information entered in each ARPM tab will populate the summary tab.</t>
  </si>
  <si>
    <r>
      <t>Agency target Collection %</t>
    </r>
    <r>
      <rPr>
        <sz val="11"/>
        <color theme="1"/>
        <rFont val="Calibri"/>
        <family val="2"/>
        <scheme val="minor"/>
      </rPr>
      <t xml:space="preserve"> - total L&amp;D collections</t>
    </r>
  </si>
  <si>
    <t>Agency target: % of A/R over 90 days past due (quantity of accounts)</t>
  </si>
  <si>
    <r>
      <rPr>
        <b/>
        <sz val="11"/>
        <color indexed="8"/>
        <rFont val="Calibri"/>
        <family val="2"/>
      </rPr>
      <t xml:space="preserve">Description: </t>
    </r>
    <r>
      <rPr>
        <sz val="11"/>
        <color theme="1"/>
        <rFont val="Calibri"/>
        <family val="2"/>
        <scheme val="minor"/>
      </rPr>
      <t xml:space="preserve">At the end of each calendar quarter, agencies shall determine the number and dollar value of accounts outstanding and the number and dollar value of those which are delinquent more than 90 days.  </t>
    </r>
    <r>
      <rPr>
        <b/>
        <i/>
        <sz val="11"/>
        <color theme="1"/>
        <rFont val="Calibri"/>
        <family val="2"/>
        <scheme val="minor"/>
      </rPr>
      <t>Record agency targets for the next quarter, once recorded do not change the percentage when submitting the next quarter report.</t>
    </r>
  </si>
  <si>
    <r>
      <rPr>
        <b/>
        <sz val="11"/>
        <color indexed="8"/>
        <rFont val="Calibri"/>
        <family val="2"/>
      </rPr>
      <t>Description:</t>
    </r>
    <r>
      <rPr>
        <sz val="11"/>
        <color theme="1"/>
        <rFont val="Calibri"/>
        <family val="2"/>
        <scheme val="minor"/>
      </rPr>
      <t xml:space="preserve"> Agencies shall measure their total A/R collected during the quarter and the amount of those collections that are applied to L&amp;D accounts. </t>
    </r>
    <r>
      <rPr>
        <b/>
        <i/>
        <sz val="11"/>
        <color theme="1"/>
        <rFont val="Calibri"/>
        <family val="2"/>
        <scheme val="minor"/>
      </rPr>
      <t>Record agency target percentages for the next quarter, once recorded do not change the percentage when submitting the next quarter report.</t>
    </r>
  </si>
  <si>
    <t>Agency comments: (Include comments as needed to describe any large variations from one quarter to the next)</t>
  </si>
  <si>
    <t>Agencies are to complete the gray boxes, information entered will populate the summary tab.</t>
  </si>
  <si>
    <r>
      <t xml:space="preserve">Description: </t>
    </r>
    <r>
      <rPr>
        <sz val="11"/>
        <color theme="1"/>
        <rFont val="Calibri"/>
        <family val="2"/>
        <scheme val="minor"/>
      </rPr>
      <t>Agencies shall measure the percentage of available accounts that were written off during a period of time against the total available A/R (beginning balance plus new A/R established) during the same period. Agencies should only include write-offs where the debt is still legally enforceable. Do not include accounts that were discharged in bankruptcy, abated (compromised, settled or otherwise determined not to be owed), or that were cancelled under specific agency authority to cancel debts.</t>
    </r>
  </si>
  <si>
    <t>Total number of accounts assigned at the beginning of the fiscal year</t>
  </si>
  <si>
    <t>Agency Number:</t>
  </si>
  <si>
    <t>End of Quarter Accounts Outstanding:</t>
  </si>
  <si>
    <t xml:space="preserve">Agency target Collection % - total A/R collections </t>
  </si>
  <si>
    <t>Next FY - Q1 (Jul-Sep)</t>
  </si>
  <si>
    <t>Q1 (Jul-Sept)</t>
  </si>
  <si>
    <t>Agency Targets for Receivable Collections</t>
  </si>
  <si>
    <t>$ Value of new A/R established during the quarter</t>
  </si>
  <si>
    <t>Agency Targets for 90 Days Past Due</t>
  </si>
  <si>
    <t>Prior FY Q4</t>
  </si>
  <si>
    <t>Actual % of A/R over 90 days past due is lower (higher) than target:</t>
  </si>
  <si>
    <t>Actual A/R collections is higher (lower) than target</t>
  </si>
  <si>
    <t>Actual L&amp;D collections is higher (lower) than target</t>
  </si>
  <si>
    <t>A/R over 90 days past due as a % of total A/R</t>
  </si>
  <si>
    <t>Agency target: % of A/R over 90 days past due (value of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</si>
</sst>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409]mmmm\ d\,\ yyyy;@"/>
    <numFmt numFmtId="166" formatCode="_(&quot;$&quot;* #,##0_);_(&quot;$&quot;* \(#,##0\);_(&quot;$&quot;* &quot;-&quot;??_);_(@_)"/>
    <numFmt numFmtId="167" formatCode="_(* #,##0_);_(* \(#,##0\);_(* &quot;-&quot;??_);_(@_)"/>
    <numFmt numFmtId="168" formatCode="0.0%"/>
  </numFmts>
  <fonts count="16"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i/>
      <sz val="11"/>
      <color indexed="8"/>
      <name val="Calibri"/>
      <family val="2"/>
    </font>
    <font>
      <u/>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b/>
      <sz val="16"/>
      <color theme="1"/>
      <name val="Calibri"/>
      <family val="2"/>
      <scheme val="minor"/>
    </font>
    <font>
      <b/>
      <i/>
      <sz val="12"/>
      <color theme="1"/>
      <name val="Calibri"/>
      <family val="2"/>
      <scheme val="minor"/>
    </font>
    <font>
      <b/>
      <sz val="12"/>
      <color theme="1"/>
      <name val="Calibri"/>
      <family val="2"/>
      <scheme val="minor"/>
    </font>
    <font>
      <b/>
      <i/>
      <u/>
      <sz val="12"/>
      <color theme="1"/>
      <name val="Calibri"/>
      <family val="2"/>
      <scheme val="minor"/>
    </font>
    <font>
      <b/>
      <u/>
      <sz val="9"/>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0" tint="-0.14996795556505021"/>
        <bgColor indexed="64"/>
      </patternFill>
    </fill>
  </fills>
  <borders count="27">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medium">
        <color indexed="64"/>
      </bottom>
      <diagonal/>
    </border>
    <border>
      <left/>
      <right/>
      <top style="medium">
        <color indexed="64"/>
      </top>
      <bottom style="thin">
        <color auto="1"/>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155">
    <xf numFmtId="0" fontId="0" fillId="0" borderId="0" xfId="0"/>
    <xf numFmtId="0" fontId="7" fillId="0" borderId="0" xfId="0" applyFont="1"/>
    <xf numFmtId="0" fontId="8" fillId="0" borderId="0" xfId="0" applyFont="1"/>
    <xf numFmtId="0" fontId="8" fillId="2" borderId="0" xfId="0" applyFont="1" applyFill="1" applyProtection="1">
      <protection locked="0"/>
    </xf>
    <xf numFmtId="164" fontId="0" fillId="0" borderId="0" xfId="0" applyNumberFormat="1"/>
    <xf numFmtId="0" fontId="9" fillId="0" borderId="0" xfId="0" applyFont="1"/>
    <xf numFmtId="10" fontId="0" fillId="0" borderId="0" xfId="0" applyNumberFormat="1"/>
    <xf numFmtId="0" fontId="7" fillId="0" borderId="1" xfId="0" applyFont="1" applyBorder="1"/>
    <xf numFmtId="49" fontId="0" fillId="0" borderId="0" xfId="0" applyNumberFormat="1"/>
    <xf numFmtId="165" fontId="8" fillId="2" borderId="0" xfId="0" applyNumberFormat="1" applyFont="1" applyFill="1" applyAlignment="1" applyProtection="1">
      <alignment horizontal="right"/>
      <protection locked="0"/>
    </xf>
    <xf numFmtId="3" fontId="0" fillId="2" borderId="0" xfId="0" applyNumberFormat="1" applyFill="1" applyProtection="1">
      <protection locked="0"/>
    </xf>
    <xf numFmtId="3" fontId="0" fillId="0" borderId="0" xfId="0" applyNumberFormat="1"/>
    <xf numFmtId="0" fontId="0" fillId="0" borderId="0" xfId="0" applyAlignment="1">
      <alignment wrapText="1"/>
    </xf>
    <xf numFmtId="0" fontId="7" fillId="0" borderId="1" xfId="0" applyFont="1" applyBorder="1" applyAlignment="1">
      <alignment horizontal="center"/>
    </xf>
    <xf numFmtId="166" fontId="6" fillId="2" borderId="0" xfId="2" applyNumberFormat="1" applyFont="1" applyFill="1" applyProtection="1">
      <protection locked="0"/>
    </xf>
    <xf numFmtId="166" fontId="6" fillId="0" borderId="0" xfId="2" applyNumberFormat="1" applyFont="1" applyFill="1" applyProtection="1"/>
    <xf numFmtId="0" fontId="8" fillId="0" borderId="0" xfId="0" applyFont="1" applyAlignment="1">
      <alignment horizontal="right"/>
    </xf>
    <xf numFmtId="0" fontId="8" fillId="0" borderId="0" xfId="0" applyFont="1" applyAlignment="1">
      <alignment horizontal="left"/>
    </xf>
    <xf numFmtId="167" fontId="6" fillId="2" borderId="0" xfId="1" applyNumberFormat="1" applyFont="1" applyFill="1" applyProtection="1">
      <protection locked="0"/>
    </xf>
    <xf numFmtId="0" fontId="7" fillId="0" borderId="0" xfId="0" applyFont="1" applyAlignment="1">
      <alignment horizontal="center"/>
    </xf>
    <xf numFmtId="10" fontId="0" fillId="2" borderId="3" xfId="0" applyNumberFormat="1" applyFill="1" applyBorder="1" applyProtection="1">
      <protection locked="0"/>
    </xf>
    <xf numFmtId="0" fontId="0" fillId="0" borderId="4" xfId="0" applyBorder="1"/>
    <xf numFmtId="166" fontId="6" fillId="2" borderId="1" xfId="2" applyNumberFormat="1" applyFont="1" applyFill="1" applyBorder="1" applyProtection="1">
      <protection locked="0"/>
    </xf>
    <xf numFmtId="0" fontId="0" fillId="0" borderId="5" xfId="0" applyBorder="1"/>
    <xf numFmtId="166" fontId="6" fillId="0" borderId="6" xfId="2" applyNumberFormat="1" applyFont="1" applyFill="1" applyBorder="1" applyProtection="1"/>
    <xf numFmtId="0" fontId="0" fillId="0" borderId="7" xfId="0" applyBorder="1"/>
    <xf numFmtId="166" fontId="6" fillId="0" borderId="8" xfId="2" applyNumberFormat="1" applyFont="1" applyFill="1" applyBorder="1" applyProtection="1"/>
    <xf numFmtId="0" fontId="10" fillId="0" borderId="0" xfId="0" applyFont="1"/>
    <xf numFmtId="0" fontId="7" fillId="0" borderId="0" xfId="0" applyFont="1" applyAlignment="1">
      <alignment horizontal="left" vertical="top" wrapText="1"/>
    </xf>
    <xf numFmtId="0" fontId="7" fillId="0" borderId="0" xfId="0" applyFont="1" applyAlignment="1">
      <alignment vertical="top" wrapText="1"/>
    </xf>
    <xf numFmtId="0" fontId="0" fillId="0" borderId="2" xfId="0" applyBorder="1"/>
    <xf numFmtId="44" fontId="6" fillId="0" borderId="0" xfId="2" applyFont="1"/>
    <xf numFmtId="166" fontId="6" fillId="0" borderId="0" xfId="2" applyNumberFormat="1" applyFont="1"/>
    <xf numFmtId="166" fontId="6" fillId="0" borderId="9" xfId="2" applyNumberFormat="1" applyFont="1" applyBorder="1"/>
    <xf numFmtId="166" fontId="6" fillId="0" borderId="9" xfId="2" quotePrefix="1" applyNumberFormat="1" applyFont="1" applyBorder="1" applyAlignment="1">
      <alignment horizontal="center"/>
    </xf>
    <xf numFmtId="164" fontId="6" fillId="0" borderId="0" xfId="2" applyNumberFormat="1" applyFont="1"/>
    <xf numFmtId="44" fontId="6" fillId="2" borderId="3" xfId="2" applyFont="1" applyFill="1" applyBorder="1" applyProtection="1">
      <protection locked="0"/>
    </xf>
    <xf numFmtId="0" fontId="0" fillId="0" borderId="0" xfId="0" applyAlignment="1">
      <alignment horizontal="left" wrapText="1"/>
    </xf>
    <xf numFmtId="0" fontId="7" fillId="0" borderId="1" xfId="0" applyFont="1" applyBorder="1" applyAlignment="1">
      <alignment wrapText="1"/>
    </xf>
    <xf numFmtId="0" fontId="7" fillId="0" borderId="1" xfId="0" applyFont="1" applyBorder="1" applyAlignment="1">
      <alignment horizontal="center" wrapText="1"/>
    </xf>
    <xf numFmtId="10" fontId="0" fillId="2" borderId="10" xfId="0" applyNumberFormat="1" applyFill="1" applyBorder="1" applyProtection="1">
      <protection locked="0"/>
    </xf>
    <xf numFmtId="0" fontId="0" fillId="0" borderId="10" xfId="0" applyBorder="1"/>
    <xf numFmtId="10" fontId="0" fillId="2" borderId="11" xfId="0" applyNumberFormat="1" applyFill="1" applyBorder="1" applyProtection="1">
      <protection locked="0"/>
    </xf>
    <xf numFmtId="0" fontId="0" fillId="0" borderId="12" xfId="0" applyBorder="1"/>
    <xf numFmtId="166" fontId="6" fillId="0" borderId="13" xfId="2" applyNumberFormat="1" applyFont="1" applyBorder="1" applyProtection="1"/>
    <xf numFmtId="166" fontId="6" fillId="0" borderId="13" xfId="2" applyNumberFormat="1" applyFont="1" applyFill="1" applyBorder="1" applyProtection="1"/>
    <xf numFmtId="10" fontId="0" fillId="0" borderId="13" xfId="0" applyNumberFormat="1" applyBorder="1"/>
    <xf numFmtId="167" fontId="6" fillId="0" borderId="13" xfId="1" applyNumberFormat="1" applyFont="1" applyBorder="1" applyProtection="1"/>
    <xf numFmtId="3" fontId="0" fillId="3" borderId="13" xfId="0" applyNumberFormat="1" applyFill="1" applyBorder="1"/>
    <xf numFmtId="0" fontId="11" fillId="0" borderId="0" xfId="0" applyFont="1"/>
    <xf numFmtId="0" fontId="12" fillId="0" borderId="0" xfId="0" applyFont="1"/>
    <xf numFmtId="10" fontId="0" fillId="3" borderId="13" xfId="0" applyNumberFormat="1" applyFill="1" applyBorder="1"/>
    <xf numFmtId="0" fontId="7" fillId="0" borderId="13" xfId="0" applyFont="1" applyBorder="1" applyAlignment="1">
      <alignment horizontal="center"/>
    </xf>
    <xf numFmtId="164" fontId="0" fillId="0" borderId="13" xfId="0" applyNumberFormat="1" applyBorder="1"/>
    <xf numFmtId="10" fontId="6" fillId="0" borderId="13" xfId="3" applyNumberFormat="1" applyFont="1" applyBorder="1" applyProtection="1"/>
    <xf numFmtId="0" fontId="0" fillId="0" borderId="0" xfId="0" applyAlignment="1">
      <alignment vertical="top" wrapText="1"/>
    </xf>
    <xf numFmtId="0" fontId="0" fillId="0" borderId="0" xfId="0" applyAlignment="1" applyProtection="1">
      <alignment vertical="top" wrapText="1"/>
      <protection locked="0"/>
    </xf>
    <xf numFmtId="10" fontId="0" fillId="3" borderId="2" xfId="0" applyNumberFormat="1" applyFill="1" applyBorder="1" applyProtection="1">
      <protection locked="0"/>
    </xf>
    <xf numFmtId="0" fontId="9" fillId="4" borderId="2" xfId="0" applyFont="1" applyFill="1" applyBorder="1" applyAlignment="1">
      <alignment horizontal="left" wrapText="1"/>
    </xf>
    <xf numFmtId="0" fontId="9" fillId="4" borderId="3" xfId="0" applyFont="1" applyFill="1" applyBorder="1" applyAlignment="1">
      <alignment horizontal="left" wrapText="1"/>
    </xf>
    <xf numFmtId="0" fontId="9" fillId="4" borderId="4" xfId="0" applyFont="1" applyFill="1" applyBorder="1" applyAlignment="1">
      <alignment horizontal="left"/>
    </xf>
    <xf numFmtId="0" fontId="9" fillId="0" borderId="20" xfId="0" applyFont="1" applyBorder="1" applyAlignment="1">
      <alignment horizontal="left" wrapText="1"/>
    </xf>
    <xf numFmtId="0" fontId="9" fillId="0" borderId="0" xfId="0" applyFont="1" applyAlignment="1">
      <alignment horizontal="left" wrapText="1"/>
    </xf>
    <xf numFmtId="166" fontId="6" fillId="5" borderId="0" xfId="2" applyNumberFormat="1" applyFont="1" applyFill="1" applyProtection="1">
      <protection locked="0"/>
    </xf>
    <xf numFmtId="166" fontId="6" fillId="0" borderId="21" xfId="2" applyNumberFormat="1" applyFont="1" applyFill="1" applyBorder="1" applyProtection="1"/>
    <xf numFmtId="166" fontId="6" fillId="0" borderId="22" xfId="2" applyNumberFormat="1" applyFont="1" applyFill="1" applyBorder="1" applyProtection="1"/>
    <xf numFmtId="0" fontId="0" fillId="0" borderId="1" xfId="0" applyBorder="1"/>
    <xf numFmtId="166" fontId="6" fillId="0" borderId="1" xfId="2" applyNumberFormat="1" applyFont="1" applyFill="1" applyBorder="1" applyProtection="1"/>
    <xf numFmtId="0" fontId="0" fillId="2" borderId="0" xfId="0" applyFill="1" applyProtection="1">
      <protection locked="0"/>
    </xf>
    <xf numFmtId="0" fontId="7" fillId="0" borderId="1" xfId="0" applyFont="1" applyBorder="1" applyAlignment="1">
      <alignment horizontal="left"/>
    </xf>
    <xf numFmtId="0" fontId="7" fillId="0" borderId="0" xfId="0" applyFont="1" applyAlignment="1">
      <alignment horizontal="left"/>
    </xf>
    <xf numFmtId="166" fontId="6" fillId="0" borderId="23" xfId="2" applyNumberFormat="1" applyFont="1" applyFill="1" applyBorder="1" applyProtection="1"/>
    <xf numFmtId="166" fontId="6" fillId="0" borderId="24" xfId="2" applyNumberFormat="1" applyFont="1" applyFill="1" applyBorder="1" applyProtection="1"/>
    <xf numFmtId="0" fontId="0" fillId="0" borderId="14" xfId="0" applyBorder="1"/>
    <xf numFmtId="167" fontId="6" fillId="0" borderId="9" xfId="1" applyNumberFormat="1" applyFont="1" applyFill="1" applyBorder="1" applyProtection="1"/>
    <xf numFmtId="10" fontId="0" fillId="3" borderId="25" xfId="0" applyNumberFormat="1" applyFill="1" applyBorder="1" applyProtection="1">
      <protection locked="0"/>
    </xf>
    <xf numFmtId="167" fontId="6" fillId="2" borderId="9" xfId="1" applyNumberFormat="1" applyFont="1" applyFill="1" applyBorder="1" applyProtection="1">
      <protection locked="0"/>
    </xf>
    <xf numFmtId="167" fontId="6" fillId="2" borderId="15" xfId="1" applyNumberFormat="1" applyFont="1" applyFill="1" applyBorder="1" applyProtection="1">
      <protection locked="0"/>
    </xf>
    <xf numFmtId="0" fontId="0" fillId="0" borderId="16" xfId="0" applyBorder="1"/>
    <xf numFmtId="167" fontId="6" fillId="0" borderId="0" xfId="1" applyNumberFormat="1" applyFont="1" applyFill="1" applyBorder="1" applyProtection="1"/>
    <xf numFmtId="167" fontId="6" fillId="2" borderId="0" xfId="1" applyNumberFormat="1" applyFont="1" applyFill="1" applyBorder="1" applyProtection="1">
      <protection locked="0"/>
    </xf>
    <xf numFmtId="167" fontId="6" fillId="2" borderId="17" xfId="1" applyNumberFormat="1" applyFont="1" applyFill="1" applyBorder="1" applyProtection="1">
      <protection locked="0"/>
    </xf>
    <xf numFmtId="0" fontId="0" fillId="0" borderId="17" xfId="0" applyBorder="1"/>
    <xf numFmtId="166" fontId="6" fillId="0" borderId="9" xfId="2" applyNumberFormat="1" applyFont="1" applyFill="1" applyBorder="1" applyProtection="1"/>
    <xf numFmtId="166" fontId="6" fillId="2" borderId="9" xfId="2" applyNumberFormat="1" applyFont="1" applyFill="1" applyBorder="1" applyProtection="1">
      <protection locked="0"/>
    </xf>
    <xf numFmtId="166" fontId="6" fillId="2" borderId="15" xfId="2" applyNumberFormat="1" applyFont="1" applyFill="1" applyBorder="1" applyProtection="1">
      <protection locked="0"/>
    </xf>
    <xf numFmtId="166" fontId="6" fillId="0" borderId="0" xfId="2" applyNumberFormat="1" applyFont="1" applyFill="1" applyBorder="1" applyProtection="1"/>
    <xf numFmtId="166" fontId="6" fillId="2" borderId="0" xfId="2" applyNumberFormat="1" applyFont="1" applyFill="1" applyBorder="1" applyProtection="1">
      <protection locked="0"/>
    </xf>
    <xf numFmtId="166" fontId="6" fillId="2" borderId="17" xfId="2" applyNumberFormat="1" applyFont="1" applyFill="1" applyBorder="1" applyProtection="1">
      <protection locked="0"/>
    </xf>
    <xf numFmtId="166" fontId="6" fillId="0" borderId="10" xfId="2" applyNumberFormat="1" applyFont="1" applyFill="1" applyBorder="1" applyProtection="1"/>
    <xf numFmtId="10" fontId="0" fillId="3" borderId="10" xfId="0" applyNumberFormat="1" applyFill="1" applyBorder="1" applyProtection="1">
      <protection locked="0"/>
    </xf>
    <xf numFmtId="166" fontId="6" fillId="2" borderId="10" xfId="2" applyNumberFormat="1" applyFont="1" applyFill="1" applyBorder="1" applyProtection="1">
      <protection locked="0"/>
    </xf>
    <xf numFmtId="166" fontId="6" fillId="2" borderId="11" xfId="2" applyNumberFormat="1" applyFont="1" applyFill="1" applyBorder="1" applyProtection="1">
      <protection locked="0"/>
    </xf>
    <xf numFmtId="0" fontId="0" fillId="3" borderId="0" xfId="0" applyFill="1"/>
    <xf numFmtId="0" fontId="13" fillId="0" borderId="0" xfId="0" applyFont="1" applyAlignment="1">
      <alignment horizontal="left" vertical="top" wrapText="1"/>
    </xf>
    <xf numFmtId="0" fontId="14" fillId="0" borderId="0" xfId="0" applyFont="1"/>
    <xf numFmtId="0" fontId="13" fillId="0" borderId="0" xfId="0" applyFont="1"/>
    <xf numFmtId="0" fontId="13" fillId="0" borderId="1" xfId="0" applyFont="1" applyBorder="1"/>
    <xf numFmtId="0" fontId="9" fillId="0" borderId="18" xfId="0" applyFont="1" applyBorder="1"/>
    <xf numFmtId="168" fontId="9" fillId="0" borderId="19" xfId="3" applyNumberFormat="1" applyFont="1" applyBorder="1" applyProtection="1"/>
    <xf numFmtId="168" fontId="0" fillId="0" borderId="0" xfId="0" applyNumberFormat="1"/>
    <xf numFmtId="168" fontId="0" fillId="3" borderId="0" xfId="0" applyNumberFormat="1" applyFill="1"/>
    <xf numFmtId="168" fontId="0" fillId="0" borderId="17" xfId="0" applyNumberFormat="1" applyBorder="1"/>
    <xf numFmtId="168" fontId="9" fillId="0" borderId="1" xfId="0" applyNumberFormat="1" applyFont="1" applyBorder="1"/>
    <xf numFmtId="168" fontId="9" fillId="3" borderId="1" xfId="0" applyNumberFormat="1" applyFont="1" applyFill="1" applyBorder="1"/>
    <xf numFmtId="168" fontId="9" fillId="3" borderId="26" xfId="0" applyNumberFormat="1" applyFont="1" applyFill="1" applyBorder="1" applyProtection="1">
      <protection locked="0"/>
    </xf>
    <xf numFmtId="168" fontId="0" fillId="0" borderId="1" xfId="0" applyNumberFormat="1" applyBorder="1"/>
    <xf numFmtId="168" fontId="0" fillId="2" borderId="10" xfId="0" applyNumberFormat="1" applyFill="1" applyBorder="1" applyProtection="1">
      <protection locked="0"/>
    </xf>
    <xf numFmtId="168" fontId="0" fillId="2" borderId="11" xfId="0" applyNumberFormat="1" applyFill="1" applyBorder="1" applyProtection="1">
      <protection locked="0"/>
    </xf>
    <xf numFmtId="168" fontId="6" fillId="2" borderId="6" xfId="3" applyNumberFormat="1" applyFont="1" applyFill="1" applyBorder="1" applyProtection="1">
      <protection locked="0"/>
    </xf>
    <xf numFmtId="168" fontId="6" fillId="2" borderId="8" xfId="3" applyNumberFormat="1" applyFont="1" applyFill="1" applyBorder="1" applyProtection="1">
      <protection locked="0"/>
    </xf>
    <xf numFmtId="0" fontId="9" fillId="0" borderId="9" xfId="0" applyFont="1" applyBorder="1"/>
    <xf numFmtId="166" fontId="9" fillId="0" borderId="9" xfId="2" applyNumberFormat="1" applyFont="1" applyBorder="1" applyProtection="1"/>
    <xf numFmtId="166" fontId="9" fillId="0" borderId="23" xfId="2" applyNumberFormat="1" applyFont="1" applyFill="1" applyBorder="1" applyProtection="1"/>
    <xf numFmtId="0" fontId="9" fillId="0" borderId="1" xfId="0" applyFont="1" applyBorder="1"/>
    <xf numFmtId="166" fontId="9" fillId="0" borderId="1" xfId="2" applyNumberFormat="1" applyFont="1" applyBorder="1" applyProtection="1"/>
    <xf numFmtId="166" fontId="9" fillId="0" borderId="24" xfId="2" applyNumberFormat="1" applyFont="1" applyFill="1" applyBorder="1" applyProtection="1"/>
    <xf numFmtId="168" fontId="0" fillId="2" borderId="2" xfId="0" applyNumberFormat="1" applyFill="1" applyBorder="1" applyProtection="1">
      <protection locked="0"/>
    </xf>
    <xf numFmtId="168" fontId="0" fillId="0" borderId="3" xfId="0" applyNumberFormat="1" applyBorder="1"/>
    <xf numFmtId="0" fontId="9" fillId="4" borderId="12" xfId="0" applyFont="1" applyFill="1" applyBorder="1" applyAlignment="1">
      <alignment horizontal="left"/>
    </xf>
    <xf numFmtId="0" fontId="9" fillId="4" borderId="10" xfId="0" applyFont="1" applyFill="1" applyBorder="1" applyAlignment="1">
      <alignment horizontal="left" wrapText="1"/>
    </xf>
    <xf numFmtId="0" fontId="9" fillId="4" borderId="11" xfId="0" applyFont="1" applyFill="1" applyBorder="1" applyAlignment="1">
      <alignment horizontal="left" wrapText="1"/>
    </xf>
    <xf numFmtId="166" fontId="9" fillId="0" borderId="9" xfId="2" applyNumberFormat="1" applyFont="1" applyFill="1" applyBorder="1" applyProtection="1"/>
    <xf numFmtId="166" fontId="9" fillId="0" borderId="15" xfId="2" applyNumberFormat="1" applyFont="1" applyFill="1" applyBorder="1" applyProtection="1"/>
    <xf numFmtId="166" fontId="9" fillId="0" borderId="1" xfId="2" applyNumberFormat="1" applyFont="1" applyFill="1" applyBorder="1" applyProtection="1"/>
    <xf numFmtId="166" fontId="9" fillId="0" borderId="19" xfId="2" applyNumberFormat="1" applyFont="1" applyFill="1" applyBorder="1" applyProtection="1"/>
    <xf numFmtId="167" fontId="6" fillId="0" borderId="0" xfId="1" applyNumberFormat="1" applyFont="1" applyFill="1" applyProtection="1"/>
    <xf numFmtId="0" fontId="0" fillId="2" borderId="0" xfId="0" applyFill="1" applyProtection="1">
      <protection locked="0"/>
    </xf>
    <xf numFmtId="0" fontId="0" fillId="0" borderId="0" xfId="0" applyProtection="1">
      <protection locked="0"/>
    </xf>
    <xf numFmtId="0" fontId="9" fillId="4" borderId="4" xfId="0" applyFont="1" applyFill="1" applyBorder="1" applyAlignment="1">
      <alignment horizontal="left" wrapText="1"/>
    </xf>
    <xf numFmtId="0" fontId="9" fillId="4" borderId="2" xfId="0" applyFont="1" applyFill="1" applyBorder="1" applyAlignment="1">
      <alignment horizontal="left" wrapText="1"/>
    </xf>
    <xf numFmtId="0" fontId="9" fillId="4" borderId="3" xfId="0" applyFont="1" applyFill="1" applyBorder="1" applyAlignment="1">
      <alignment horizontal="left" wrapText="1"/>
    </xf>
    <xf numFmtId="0" fontId="0" fillId="0" borderId="14"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0" xfId="0" applyAlignment="1">
      <alignment horizontal="left"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center"/>
    </xf>
    <xf numFmtId="0" fontId="0" fillId="0" borderId="0" xfId="0" applyAlignment="1">
      <alignment horizontal="left" wrapText="1"/>
    </xf>
    <xf numFmtId="0" fontId="0" fillId="0" borderId="14" xfId="0" applyBorder="1" applyAlignment="1" applyProtection="1">
      <alignment horizontal="left" wrapText="1"/>
      <protection locked="0"/>
    </xf>
    <xf numFmtId="0" fontId="0" fillId="0" borderId="9" xfId="0"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16"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7" xfId="0" applyBorder="1" applyAlignment="1" applyProtection="1">
      <alignment horizontal="left" wrapText="1"/>
      <protection locked="0"/>
    </xf>
    <xf numFmtId="0" fontId="0" fillId="0" borderId="18"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19" xfId="0" applyBorder="1" applyAlignment="1" applyProtection="1">
      <alignment horizontal="left" wrapText="1"/>
      <protection locked="0"/>
    </xf>
  </cellXfs>
  <cellStyles count="4">
    <cellStyle name="Comma" xfId="1" builtinId="3"/>
    <cellStyle name="Currency" xfId="2" builtinId="4"/>
    <cellStyle name="Normal" xfId="0" builtinId="0"/>
    <cellStyle name="Percent" xfId="3" builtin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AB67"/>
  <sheetViews>
    <sheetView tabSelected="1" workbookViewId="0">
      <selection activeCell="J12" sqref="J12"/>
    </sheetView>
  </sheetViews>
  <sheetFormatPr defaultRowHeight="15" x14ac:dyDescent="0.25"/>
  <cols>
    <col min="1" max="1" width="5.140625" customWidth="1"/>
    <col min="2" max="2" width="13.85546875" customWidth="1"/>
    <col min="3" max="3" width="15.7109375" customWidth="1"/>
    <col min="4" max="4" width="15.5703125" customWidth="1"/>
    <col min="5" max="5" width="15" customWidth="1"/>
    <col min="6" max="6" width="15.28515625" customWidth="1"/>
    <col min="7" max="7" width="16.85546875" customWidth="1"/>
    <col min="8" max="8" width="18.140625" customWidth="1"/>
    <col min="9" max="9" width="14.5703125" bestFit="1" customWidth="1"/>
    <col min="10" max="11" width="17.140625" customWidth="1"/>
  </cols>
  <sheetData>
    <row r="1" spans="1:28" ht="21" x14ac:dyDescent="0.35">
      <c r="A1" s="49" t="s">
        <v>55</v>
      </c>
      <c r="AB1" t="s">
        <v>50</v>
      </c>
    </row>
    <row r="2" spans="1:28" ht="15.75" x14ac:dyDescent="0.25">
      <c r="A2" s="50" t="s">
        <v>8</v>
      </c>
    </row>
    <row r="3" spans="1:28" x14ac:dyDescent="0.25">
      <c r="A3" t="s">
        <v>19</v>
      </c>
    </row>
    <row r="4" spans="1:28" ht="15.75" thickBot="1" x14ac:dyDescent="0.3"/>
    <row r="5" spans="1:28" ht="31.5" customHeight="1" thickBot="1" x14ac:dyDescent="0.3">
      <c r="A5" s="129" t="s">
        <v>132</v>
      </c>
      <c r="B5" s="130"/>
      <c r="C5" s="130"/>
      <c r="D5" s="130"/>
      <c r="E5" s="130"/>
      <c r="F5" s="130"/>
      <c r="G5" s="130"/>
      <c r="H5" s="130"/>
      <c r="I5" s="130"/>
      <c r="J5" s="131"/>
    </row>
    <row r="6" spans="1:28" x14ac:dyDescent="0.25">
      <c r="A6" s="5"/>
    </row>
    <row r="7" spans="1:28" x14ac:dyDescent="0.25">
      <c r="A7" t="s">
        <v>141</v>
      </c>
      <c r="D7" s="68"/>
    </row>
    <row r="8" spans="1:28" x14ac:dyDescent="0.25">
      <c r="A8" t="s">
        <v>0</v>
      </c>
      <c r="D8" s="127"/>
      <c r="E8" s="127"/>
      <c r="F8" s="127"/>
      <c r="G8" s="128"/>
      <c r="H8" s="128"/>
      <c r="I8" s="128"/>
      <c r="J8" s="128"/>
    </row>
    <row r="9" spans="1:28" x14ac:dyDescent="0.25">
      <c r="A9" t="s">
        <v>1</v>
      </c>
      <c r="D9" s="127"/>
      <c r="E9" s="127"/>
      <c r="F9" s="127"/>
      <c r="G9" s="128"/>
      <c r="H9" s="128"/>
      <c r="I9" s="128"/>
      <c r="J9" s="128"/>
    </row>
    <row r="10" spans="1:28" x14ac:dyDescent="0.25">
      <c r="A10" t="s">
        <v>2</v>
      </c>
      <c r="D10" s="127"/>
      <c r="E10" s="127"/>
      <c r="F10" s="127"/>
      <c r="G10" s="128"/>
      <c r="H10" s="128"/>
      <c r="I10" s="128"/>
      <c r="J10" s="128"/>
    </row>
    <row r="12" spans="1:28" ht="18.75" x14ac:dyDescent="0.3">
      <c r="A12" s="2" t="s">
        <v>60</v>
      </c>
      <c r="I12" s="16" t="s">
        <v>70</v>
      </c>
      <c r="J12" s="3"/>
    </row>
    <row r="13" spans="1:28" ht="18.75" x14ac:dyDescent="0.3">
      <c r="A13" s="5"/>
      <c r="I13" s="16" t="s">
        <v>119</v>
      </c>
      <c r="J13" s="9"/>
    </row>
    <row r="14" spans="1:28" ht="18.75" x14ac:dyDescent="0.3">
      <c r="A14" s="2"/>
      <c r="H14" s="2"/>
    </row>
    <row r="15" spans="1:28" x14ac:dyDescent="0.25">
      <c r="A15" s="27" t="s">
        <v>117</v>
      </c>
      <c r="F15" s="13" t="s">
        <v>15</v>
      </c>
      <c r="G15" s="13" t="s">
        <v>16</v>
      </c>
      <c r="H15" s="13" t="s">
        <v>17</v>
      </c>
      <c r="I15" s="1"/>
    </row>
    <row r="16" spans="1:28" x14ac:dyDescent="0.25">
      <c r="B16" t="s">
        <v>73</v>
      </c>
      <c r="F16" s="44">
        <f>'Qtr (Req.) - Collections'!B11</f>
        <v>0</v>
      </c>
      <c r="G16" s="45">
        <f>'Qtr (Req.) - Collections'!B15</f>
        <v>0</v>
      </c>
      <c r="H16" s="45">
        <f>'Qtr (Req.) - Collections'!B18</f>
        <v>0</v>
      </c>
    </row>
    <row r="17" spans="1:9" x14ac:dyDescent="0.25">
      <c r="B17" t="s">
        <v>74</v>
      </c>
      <c r="F17" s="44">
        <f>'Qtr (Req.) - Collections'!B12</f>
        <v>0</v>
      </c>
      <c r="G17" s="45">
        <f>'Qtr (Req.) - Collections'!B16</f>
        <v>0</v>
      </c>
      <c r="H17" s="45">
        <f>'Qtr (Req.) - Collections'!B19</f>
        <v>0</v>
      </c>
    </row>
    <row r="18" spans="1:9" x14ac:dyDescent="0.25">
      <c r="B18" t="s">
        <v>56</v>
      </c>
      <c r="F18" s="46" t="e">
        <f>'Qtr (Req.) - Collections'!B13</f>
        <v>#DIV/0!</v>
      </c>
      <c r="G18" s="46" t="e">
        <f>'Qtr (Req.) - Collections'!B16/'Qtr (Req.) - Collections'!B15</f>
        <v>#DIV/0!</v>
      </c>
      <c r="H18" s="46" t="e">
        <f>+F18-G18</f>
        <v>#DIV/0!</v>
      </c>
    </row>
    <row r="21" spans="1:9" x14ac:dyDescent="0.25">
      <c r="A21" s="27" t="s">
        <v>118</v>
      </c>
    </row>
    <row r="22" spans="1:9" x14ac:dyDescent="0.25">
      <c r="A22" s="27" t="s">
        <v>36</v>
      </c>
      <c r="F22" s="13" t="s">
        <v>15</v>
      </c>
      <c r="G22" s="13" t="s">
        <v>16</v>
      </c>
      <c r="H22" s="13" t="s">
        <v>17</v>
      </c>
      <c r="I22" s="1"/>
    </row>
    <row r="23" spans="1:9" x14ac:dyDescent="0.25">
      <c r="B23" t="s">
        <v>57</v>
      </c>
      <c r="F23" s="47">
        <f>'Qtr (Req.) - 90 days past due'!B14</f>
        <v>0</v>
      </c>
      <c r="G23" s="48"/>
      <c r="H23" s="48"/>
    </row>
    <row r="24" spans="1:9" x14ac:dyDescent="0.25">
      <c r="A24" s="27"/>
      <c r="B24" t="s">
        <v>35</v>
      </c>
      <c r="F24" s="47">
        <f>'Qtr (Req.) - 90 days past due'!B15</f>
        <v>0</v>
      </c>
      <c r="G24" s="48"/>
      <c r="H24" s="48"/>
    </row>
    <row r="25" spans="1:9" x14ac:dyDescent="0.25">
      <c r="A25" s="27"/>
      <c r="B25" t="s">
        <v>20</v>
      </c>
      <c r="F25" s="46" t="e">
        <f>'Qtr (Req.) - 90 days past due'!B16</f>
        <v>#DIV/0!</v>
      </c>
      <c r="G25" s="46">
        <f>'Qtr (Req.) - 90 days past due'!B28</f>
        <v>0</v>
      </c>
      <c r="H25" s="46">
        <f>'Qtr (Req.) - 90 days past due'!B18</f>
        <v>0</v>
      </c>
    </row>
    <row r="26" spans="1:9" ht="6.6" customHeight="1" x14ac:dyDescent="0.25">
      <c r="A26" s="27"/>
    </row>
    <row r="27" spans="1:9" x14ac:dyDescent="0.25">
      <c r="A27" s="27" t="s">
        <v>37</v>
      </c>
      <c r="F27" s="13" t="s">
        <v>15</v>
      </c>
      <c r="G27" s="13" t="s">
        <v>16</v>
      </c>
      <c r="H27" s="13" t="s">
        <v>17</v>
      </c>
    </row>
    <row r="28" spans="1:9" x14ac:dyDescent="0.25">
      <c r="A28" s="27"/>
      <c r="B28" t="s">
        <v>58</v>
      </c>
      <c r="F28" s="44">
        <f>'Qtr (Req.) - 90 days past due'!B21</f>
        <v>0</v>
      </c>
      <c r="G28" s="51"/>
      <c r="H28" s="51"/>
    </row>
    <row r="29" spans="1:9" x14ac:dyDescent="0.25">
      <c r="A29" s="27"/>
      <c r="B29" t="s">
        <v>38</v>
      </c>
      <c r="F29" s="44">
        <f>'Qtr (Req.) - 90 days past due'!B22</f>
        <v>0</v>
      </c>
      <c r="G29" s="51"/>
      <c r="H29" s="51"/>
    </row>
    <row r="30" spans="1:9" x14ac:dyDescent="0.25">
      <c r="A30" s="27"/>
      <c r="B30" t="s">
        <v>20</v>
      </c>
      <c r="F30" s="46" t="e">
        <f>'Qtr (Req.) - 90 days past due'!B23</f>
        <v>#DIV/0!</v>
      </c>
      <c r="G30" s="46">
        <f>'Qtr (Req.) - 90 days past due'!B29</f>
        <v>0</v>
      </c>
      <c r="H30" s="46">
        <f>'Qtr (Req.) - 90 days past due'!B25</f>
        <v>0</v>
      </c>
    </row>
    <row r="31" spans="1:9" x14ac:dyDescent="0.25">
      <c r="A31" s="27"/>
      <c r="F31" s="1"/>
    </row>
    <row r="32" spans="1:9" x14ac:dyDescent="0.25">
      <c r="A32" s="27"/>
      <c r="F32" s="1"/>
    </row>
    <row r="33" spans="1:11" ht="18.75" x14ac:dyDescent="0.3">
      <c r="A33" s="2" t="s">
        <v>61</v>
      </c>
      <c r="B33" s="2"/>
      <c r="C33" s="2"/>
      <c r="D33" s="2"/>
      <c r="E33" s="2"/>
      <c r="F33" s="2"/>
      <c r="G33" s="2"/>
      <c r="I33" s="16" t="s">
        <v>70</v>
      </c>
      <c r="J33" s="2">
        <f>J12</f>
        <v>0</v>
      </c>
    </row>
    <row r="34" spans="1:11" ht="18.75" x14ac:dyDescent="0.3">
      <c r="A34" s="5"/>
      <c r="B34" s="2"/>
      <c r="C34" s="2"/>
      <c r="D34" s="2"/>
      <c r="E34" s="2"/>
      <c r="F34" s="2"/>
      <c r="G34" s="2"/>
      <c r="H34" s="2"/>
      <c r="I34" s="2"/>
      <c r="J34" s="2"/>
    </row>
    <row r="35" spans="1:11" ht="18.75" x14ac:dyDescent="0.3">
      <c r="A35" s="2"/>
      <c r="B35" s="2"/>
      <c r="C35" s="2"/>
      <c r="H35" s="1"/>
      <c r="I35" s="1"/>
      <c r="J35" s="1"/>
    </row>
    <row r="36" spans="1:11" x14ac:dyDescent="0.25">
      <c r="A36" s="27" t="s">
        <v>54</v>
      </c>
      <c r="D36" s="13" t="s">
        <v>44</v>
      </c>
      <c r="E36" s="13" t="s">
        <v>45</v>
      </c>
      <c r="F36" s="13" t="s">
        <v>51</v>
      </c>
      <c r="G36" s="13" t="s">
        <v>63</v>
      </c>
      <c r="H36" s="13" t="s">
        <v>46</v>
      </c>
      <c r="I36" s="13" t="s">
        <v>52</v>
      </c>
      <c r="J36" s="13" t="s">
        <v>30</v>
      </c>
    </row>
    <row r="37" spans="1:11" x14ac:dyDescent="0.25">
      <c r="B37" t="s">
        <v>53</v>
      </c>
      <c r="D37" s="54" t="e">
        <f>+'Annual (Req.) - Days to assign'!B11</f>
        <v>#DIV/0!</v>
      </c>
      <c r="E37" s="54" t="e">
        <f>'Annual (Req.) - Days to assign'!C11</f>
        <v>#DIV/0!</v>
      </c>
      <c r="F37" s="54" t="e">
        <f>'Annual (Req.) - Days to assign'!D11</f>
        <v>#DIV/0!</v>
      </c>
      <c r="G37" s="54" t="e">
        <f>'Annual (Req.) - Days to assign'!E11</f>
        <v>#DIV/0!</v>
      </c>
      <c r="H37" s="54" t="e">
        <f>'Annual (Req.) - Days to assign'!F11</f>
        <v>#DIV/0!</v>
      </c>
      <c r="I37" s="54" t="e">
        <f>'Annual (Req.) - Days to assign'!G11</f>
        <v>#DIV/0!</v>
      </c>
      <c r="J37" s="54" t="e">
        <f>'Annual (Req.) - Days to assign'!H11</f>
        <v>#DIV/0!</v>
      </c>
    </row>
    <row r="38" spans="1:11" x14ac:dyDescent="0.25">
      <c r="B38" t="s">
        <v>48</v>
      </c>
      <c r="D38" s="54">
        <f>'Annual (Req.) - Days to assign'!B13</f>
        <v>0</v>
      </c>
      <c r="E38" s="54">
        <f>'Annual (Req.) - Days to assign'!C13</f>
        <v>0</v>
      </c>
      <c r="F38" s="54">
        <f>'Annual (Req.) - Days to assign'!D13</f>
        <v>0</v>
      </c>
      <c r="G38" s="54">
        <f>'Annual (Req.) - Days to assign'!E13</f>
        <v>0</v>
      </c>
      <c r="H38" s="54">
        <f>'Annual (Req.) - Days to assign'!F13</f>
        <v>0</v>
      </c>
      <c r="I38" s="54">
        <f>'Annual (Req.) - Days to assign'!G13</f>
        <v>0</v>
      </c>
      <c r="J38" s="54">
        <f>'Annual (Req.) - Days to assign'!H13</f>
        <v>0</v>
      </c>
    </row>
    <row r="39" spans="1:11" x14ac:dyDescent="0.25">
      <c r="B39" t="s">
        <v>17</v>
      </c>
      <c r="D39" s="54" t="e">
        <f>'Annual (Req.) - Days to assign'!B15</f>
        <v>#DIV/0!</v>
      </c>
      <c r="E39" s="54" t="e">
        <f>'Annual (Req.) - Days to assign'!C15</f>
        <v>#DIV/0!</v>
      </c>
      <c r="F39" s="54" t="e">
        <f>'Annual (Req.) - Days to assign'!D15</f>
        <v>#DIV/0!</v>
      </c>
      <c r="G39" s="54" t="e">
        <f>'Annual (Req.) - Days to assign'!E15</f>
        <v>#DIV/0!</v>
      </c>
      <c r="H39" s="54" t="e">
        <f>'Annual (Req.) - Days to assign'!F15</f>
        <v>#DIV/0!</v>
      </c>
      <c r="I39" s="54" t="e">
        <f>'Annual (Req.) - Days to assign'!G15</f>
        <v>#DIV/0!</v>
      </c>
      <c r="J39" s="54" t="e">
        <f>'Annual (Req.) - Days to assign'!H15</f>
        <v>#DIV/0!</v>
      </c>
    </row>
    <row r="40" spans="1:11" x14ac:dyDescent="0.25">
      <c r="D40" s="11"/>
      <c r="E40" s="11"/>
      <c r="F40" s="11"/>
      <c r="G40" s="11"/>
      <c r="H40" s="11"/>
      <c r="I40" s="11"/>
      <c r="J40" s="11"/>
    </row>
    <row r="41" spans="1:11" ht="18" customHeight="1" x14ac:dyDescent="0.25"/>
    <row r="42" spans="1:11" ht="18" customHeight="1" x14ac:dyDescent="0.25">
      <c r="A42" s="27" t="s">
        <v>14</v>
      </c>
      <c r="D42" s="13" t="s">
        <v>44</v>
      </c>
      <c r="E42" s="13" t="s">
        <v>45</v>
      </c>
      <c r="F42" s="13" t="s">
        <v>51</v>
      </c>
      <c r="G42" s="13" t="s">
        <v>63</v>
      </c>
      <c r="H42" s="13" t="s">
        <v>46</v>
      </c>
      <c r="I42" s="13" t="s">
        <v>42</v>
      </c>
      <c r="J42" s="13" t="s">
        <v>43</v>
      </c>
      <c r="K42" s="13" t="s">
        <v>30</v>
      </c>
    </row>
    <row r="43" spans="1:11" ht="18" customHeight="1" x14ac:dyDescent="0.25">
      <c r="B43" t="s">
        <v>47</v>
      </c>
      <c r="D43" s="46" t="e">
        <f>'Annual (Req.) - Days to collect'!B11</f>
        <v>#DIV/0!</v>
      </c>
      <c r="E43" s="46" t="e">
        <f>'Annual (Req.) - Days to collect'!C11</f>
        <v>#DIV/0!</v>
      </c>
      <c r="F43" s="46" t="e">
        <f>'Annual (Req.) - Days to collect'!D11</f>
        <v>#DIV/0!</v>
      </c>
      <c r="G43" s="46" t="e">
        <f>'Annual (Req.) - Days to collect'!E11</f>
        <v>#DIV/0!</v>
      </c>
      <c r="H43" s="46" t="e">
        <f>'Annual (Req.) - Days to collect'!F11</f>
        <v>#DIV/0!</v>
      </c>
      <c r="I43" s="46" t="e">
        <f>'Annual (Req.) - Days to collect'!G11</f>
        <v>#DIV/0!</v>
      </c>
      <c r="J43" s="46" t="e">
        <f>'Annual (Req.) - Days to collect'!H11</f>
        <v>#DIV/0!</v>
      </c>
      <c r="K43" s="46" t="e">
        <f>'Annual (Req.) - Days to collect'!I11</f>
        <v>#DIV/0!</v>
      </c>
    </row>
    <row r="44" spans="1:11" ht="18" customHeight="1" x14ac:dyDescent="0.25">
      <c r="B44" t="s">
        <v>48</v>
      </c>
      <c r="D44" s="46">
        <f>'Annual (Req.) - Days to collect'!B13</f>
        <v>0</v>
      </c>
      <c r="E44" s="46">
        <f>'Annual (Req.) - Days to collect'!C13</f>
        <v>0</v>
      </c>
      <c r="F44" s="46">
        <f>'Annual (Req.) - Days to collect'!D13</f>
        <v>0</v>
      </c>
      <c r="G44" s="46">
        <f>'Annual (Req.) - Days to collect'!E13</f>
        <v>0</v>
      </c>
      <c r="H44" s="46">
        <f>'Annual (Req.) - Days to collect'!F13</f>
        <v>0</v>
      </c>
      <c r="I44" s="46">
        <f>'Annual (Req.) - Days to collect'!G13</f>
        <v>0</v>
      </c>
      <c r="J44" s="46">
        <f>'Annual (Req.) - Days to collect'!H13</f>
        <v>0</v>
      </c>
      <c r="K44" s="46">
        <f>'Annual (Req.) - Days to collect'!I13</f>
        <v>0</v>
      </c>
    </row>
    <row r="45" spans="1:11" ht="18" customHeight="1" x14ac:dyDescent="0.25">
      <c r="B45" t="s">
        <v>17</v>
      </c>
      <c r="D45" s="46" t="e">
        <f>'Annual (Req.) - Days to collect'!B15</f>
        <v>#DIV/0!</v>
      </c>
      <c r="E45" s="46" t="e">
        <f>'Annual (Req.) - Days to collect'!C15</f>
        <v>#DIV/0!</v>
      </c>
      <c r="F45" s="46" t="e">
        <f>'Annual (Req.) - Days to collect'!D15</f>
        <v>#DIV/0!</v>
      </c>
      <c r="G45" s="46" t="e">
        <f>'Annual (Req.) - Days to collect'!E15</f>
        <v>#DIV/0!</v>
      </c>
      <c r="H45" s="46" t="e">
        <f>'Annual (Req.) - Days to collect'!F15</f>
        <v>#DIV/0!</v>
      </c>
      <c r="I45" s="46" t="e">
        <f>'Annual (Req.) - Days to collect'!G15</f>
        <v>#DIV/0!</v>
      </c>
      <c r="J45" s="46" t="e">
        <f>'Annual (Req.) - Days to collect'!H15</f>
        <v>#DIV/0!</v>
      </c>
      <c r="K45" s="46" t="e">
        <f>'Annual (Req.) - Days to collect'!I15</f>
        <v>#DIV/0!</v>
      </c>
    </row>
    <row r="46" spans="1:11" ht="18" customHeight="1" x14ac:dyDescent="0.25">
      <c r="D46" s="6"/>
      <c r="E46" s="6"/>
      <c r="F46" s="6"/>
      <c r="G46" s="6"/>
      <c r="H46" s="6"/>
      <c r="I46" s="6"/>
      <c r="J46" s="6"/>
    </row>
    <row r="47" spans="1:11" ht="18" customHeight="1" x14ac:dyDescent="0.25">
      <c r="D47" s="6"/>
      <c r="E47" s="6"/>
      <c r="F47" s="6"/>
      <c r="G47" s="6"/>
      <c r="H47" s="6"/>
      <c r="I47" s="6"/>
      <c r="J47" s="6"/>
    </row>
    <row r="48" spans="1:11" ht="18" customHeight="1" x14ac:dyDescent="0.25">
      <c r="A48" s="27" t="s">
        <v>59</v>
      </c>
      <c r="F48" s="52" t="s">
        <v>15</v>
      </c>
      <c r="G48" s="52" t="s">
        <v>16</v>
      </c>
      <c r="H48" s="52" t="s">
        <v>17</v>
      </c>
    </row>
    <row r="49" spans="1:8" x14ac:dyDescent="0.25">
      <c r="F49" s="46" t="e">
        <f>'Annual (Req.) - Writeoffs'!F13</f>
        <v>#DIV/0!</v>
      </c>
      <c r="G49" s="46">
        <f>'Annual (Req.) - Writeoffs'!F15</f>
        <v>0</v>
      </c>
      <c r="H49" s="46" t="e">
        <f>'Annual (Req.) - Writeoffs'!F17</f>
        <v>#DIV/0!</v>
      </c>
    </row>
    <row r="50" spans="1:8" x14ac:dyDescent="0.25">
      <c r="F50" s="6"/>
      <c r="G50" s="6"/>
      <c r="H50" s="6"/>
    </row>
    <row r="52" spans="1:8" ht="18.75" x14ac:dyDescent="0.3">
      <c r="A52" s="27" t="s">
        <v>40</v>
      </c>
      <c r="B52" s="2"/>
      <c r="C52" s="2"/>
      <c r="F52" s="52" t="s">
        <v>15</v>
      </c>
      <c r="G52" s="52" t="s">
        <v>16</v>
      </c>
      <c r="H52" s="52" t="s">
        <v>17</v>
      </c>
    </row>
    <row r="53" spans="1:8" x14ac:dyDescent="0.25">
      <c r="A53" s="5"/>
      <c r="F53" s="53" t="e">
        <f>+'Annual (Rec.) - Collection ROI'!E34</f>
        <v>#DIV/0!</v>
      </c>
      <c r="G53" s="53">
        <f>+'Annual (Rec.) - Collection ROI'!E37</f>
        <v>0</v>
      </c>
      <c r="H53" s="53" t="e">
        <f>+'Annual (Rec.) - Collection ROI'!E39</f>
        <v>#DIV/0!</v>
      </c>
    </row>
    <row r="56" spans="1:8" ht="18.75" x14ac:dyDescent="0.3">
      <c r="A56" s="2" t="s">
        <v>62</v>
      </c>
    </row>
    <row r="57" spans="1:8" x14ac:dyDescent="0.25">
      <c r="A57" s="5"/>
    </row>
    <row r="58" spans="1:8" x14ac:dyDescent="0.25">
      <c r="A58" s="5"/>
    </row>
    <row r="59" spans="1:8" x14ac:dyDescent="0.25">
      <c r="A59" s="27" t="s">
        <v>24</v>
      </c>
      <c r="F59" s="52" t="s">
        <v>15</v>
      </c>
      <c r="G59" s="52" t="s">
        <v>16</v>
      </c>
      <c r="H59" s="52" t="s">
        <v>17</v>
      </c>
    </row>
    <row r="60" spans="1:8" x14ac:dyDescent="0.25">
      <c r="B60" t="s">
        <v>120</v>
      </c>
      <c r="F60" s="46" t="e">
        <f>'Annual (Rec.) - Recovery rate'!B13</f>
        <v>#DIV/0!</v>
      </c>
      <c r="G60" s="46">
        <f>'Annual (Rec.) - Recovery rate'!B15</f>
        <v>0</v>
      </c>
      <c r="H60" s="46" t="e">
        <f>'Annual (Rec.) - Recovery rate'!B17</f>
        <v>#DIV/0!</v>
      </c>
    </row>
    <row r="61" spans="1:8" x14ac:dyDescent="0.25">
      <c r="B61" t="s">
        <v>121</v>
      </c>
      <c r="F61" s="46" t="e">
        <f>'Annual (Rec.) - Recovery rate'!D13</f>
        <v>#DIV/0!</v>
      </c>
      <c r="G61" s="46">
        <f>'Annual (Rec.) - Recovery rate'!D15</f>
        <v>0</v>
      </c>
      <c r="H61" s="46" t="e">
        <f>'Annual (Rec.) - Recovery rate'!D17</f>
        <v>#DIV/0!</v>
      </c>
    </row>
    <row r="64" spans="1:8" x14ac:dyDescent="0.25">
      <c r="A64" s="27" t="s">
        <v>26</v>
      </c>
      <c r="F64" s="52" t="s">
        <v>15</v>
      </c>
      <c r="G64" s="52" t="s">
        <v>16</v>
      </c>
      <c r="H64" s="52" t="s">
        <v>17</v>
      </c>
    </row>
    <row r="65" spans="2:8" x14ac:dyDescent="0.25">
      <c r="B65" t="s">
        <v>120</v>
      </c>
      <c r="F65" s="46" t="e">
        <f>'Annual (Rec.) - Turnover Rate'!D13</f>
        <v>#DIV/0!</v>
      </c>
      <c r="G65" s="46">
        <f>'Annual (Rec.) - Turnover Rate'!D15</f>
        <v>0</v>
      </c>
      <c r="H65" s="46" t="e">
        <f>'Annual (Rec.) - Turnover Rate'!D17</f>
        <v>#DIV/0!</v>
      </c>
    </row>
    <row r="66" spans="2:8" x14ac:dyDescent="0.25">
      <c r="B66" t="s">
        <v>122</v>
      </c>
      <c r="F66" s="46" t="e">
        <f>'Annual (Rec.) - Turnover Rate'!D24</f>
        <v>#DIV/0!</v>
      </c>
      <c r="G66" s="46">
        <f>'Annual (Rec.) - Turnover Rate'!D26</f>
        <v>0</v>
      </c>
      <c r="H66" s="46" t="e">
        <f>'Annual (Rec.) - Turnover Rate'!D28</f>
        <v>#DIV/0!</v>
      </c>
    </row>
    <row r="67" spans="2:8" x14ac:dyDescent="0.25">
      <c r="B67" t="s">
        <v>123</v>
      </c>
      <c r="F67" s="46" t="e">
        <f>'Annual (Rec.) - Turnover Rate'!D35</f>
        <v>#DIV/0!</v>
      </c>
      <c r="G67" s="46">
        <f>'Annual (Rec.) - Turnover Rate'!D37</f>
        <v>0</v>
      </c>
      <c r="H67" s="46" t="e">
        <f>'Annual (Rec.) - Turnover Rate'!D39</f>
        <v>#DIV/0!</v>
      </c>
    </row>
  </sheetData>
  <sheetProtection algorithmName="SHA-512" hashValue="l02ktAzZhHHAHx6yowUujyyt5iv6f1QxAn/XVXzwpJvS3BtqWcpjas5h37UJSczLQAb6RltsfOrfLjtqKe8JBg==" saltValue="Jlpv5WAxg7PmzmAhhmMfXg==" spinCount="100000" sheet="1" objects="1" scenarios="1"/>
  <customSheetViews>
    <customSheetView guid="{9843307C-5D1B-4E6F-B1CF-C26D3307FE0E}" fitToPage="1">
      <selection activeCell="D9" sqref="D9:J9"/>
      <pageMargins left="0.7" right="0.7" top="0.75" bottom="0.75" header="0.3" footer="0.3"/>
      <pageSetup scale="61" orientation="portrait" r:id="rId1"/>
      <headerFooter>
        <oddFooter>&amp;R75.32.12.FO</oddFooter>
      </headerFooter>
    </customSheetView>
  </customSheetViews>
  <mergeCells count="4">
    <mergeCell ref="D8:J8"/>
    <mergeCell ref="D9:J9"/>
    <mergeCell ref="D10:J10"/>
    <mergeCell ref="A5:J5"/>
  </mergeCells>
  <dataValidations count="1">
    <dataValidation type="list" allowBlank="1" showInputMessage="1" showErrorMessage="1" sqref="J13" xr:uid="{00000000-0002-0000-0000-000000000000}">
      <formula1>Quarter</formula1>
    </dataValidation>
  </dataValidations>
  <pageMargins left="0.7" right="0.7" top="0.75" bottom="0.75" header="0.3" footer="0.3"/>
  <pageSetup scale="61" orientation="portrait" r:id="rId2"/>
  <headerFooter>
    <oddFooter>&amp;R75.32.12.FO</oddFoot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Sheet2!$E$1:$E$5</xm:f>
          </x14:formula1>
          <xm:sqref>J12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workbookViewId="0">
      <selection activeCell="E4" sqref="E4"/>
    </sheetView>
  </sheetViews>
  <sheetFormatPr defaultRowHeight="15" x14ac:dyDescent="0.25"/>
  <sheetData>
    <row r="1" spans="1:5" x14ac:dyDescent="0.25">
      <c r="A1" s="8" t="s">
        <v>31</v>
      </c>
      <c r="E1">
        <v>2026</v>
      </c>
    </row>
    <row r="2" spans="1:5" x14ac:dyDescent="0.25">
      <c r="A2" s="8" t="s">
        <v>32</v>
      </c>
      <c r="E2">
        <v>2027</v>
      </c>
    </row>
    <row r="3" spans="1:5" x14ac:dyDescent="0.25">
      <c r="A3" s="8" t="s">
        <v>33</v>
      </c>
      <c r="E3">
        <v>2028</v>
      </c>
    </row>
    <row r="4" spans="1:5" x14ac:dyDescent="0.25">
      <c r="A4" s="8" t="s">
        <v>34</v>
      </c>
      <c r="E4">
        <v>2029</v>
      </c>
    </row>
    <row r="5" spans="1:5" x14ac:dyDescent="0.25">
      <c r="E5">
        <v>2030</v>
      </c>
    </row>
  </sheetData>
  <customSheetViews>
    <customSheetView guid="{9843307C-5D1B-4E6F-B1CF-C26D3307FE0E}" state="hidden">
      <selection activeCell="E4" sqref="E4"/>
      <pageMargins left="0.7" right="0.7" top="0.75" bottom="0.75" header="0.3" footer="0.3"/>
      <pageSetup orientation="portrait" r:id="rId1"/>
    </customSheetView>
  </customSheetView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J33"/>
  <sheetViews>
    <sheetView zoomScaleNormal="100" workbookViewId="0">
      <pane ySplit="7" topLeftCell="A8" activePane="bottomLeft" state="frozen"/>
      <selection pane="bottomLeft" activeCell="G18" sqref="G18"/>
    </sheetView>
  </sheetViews>
  <sheetFormatPr defaultRowHeight="15" x14ac:dyDescent="0.25"/>
  <cols>
    <col min="1" max="1" width="58.7109375" bestFit="1" customWidth="1"/>
    <col min="2" max="2" width="15.5703125" bestFit="1" customWidth="1"/>
    <col min="3" max="3" width="15.7109375" bestFit="1" customWidth="1"/>
    <col min="4" max="4" width="16.28515625" customWidth="1"/>
    <col min="5" max="5" width="15.28515625" customWidth="1"/>
    <col min="6" max="6" width="18.85546875" customWidth="1"/>
    <col min="7" max="7" width="16.140625" customWidth="1"/>
  </cols>
  <sheetData>
    <row r="1" spans="1:10" ht="18.75" x14ac:dyDescent="0.3">
      <c r="A1" s="16" t="s">
        <v>69</v>
      </c>
      <c r="B1" s="2">
        <f>Summary!D7</f>
        <v>0</v>
      </c>
      <c r="C1" s="17">
        <f>Summary!D8</f>
        <v>0</v>
      </c>
    </row>
    <row r="3" spans="1:10" ht="18.75" x14ac:dyDescent="0.3">
      <c r="A3" s="2" t="s">
        <v>72</v>
      </c>
      <c r="F3" s="16" t="s">
        <v>70</v>
      </c>
      <c r="G3" s="2">
        <f>Summary!$J$12</f>
        <v>0</v>
      </c>
    </row>
    <row r="4" spans="1:10" ht="18.75" x14ac:dyDescent="0.3">
      <c r="A4" s="2" t="s">
        <v>79</v>
      </c>
      <c r="F4" s="16" t="s">
        <v>71</v>
      </c>
      <c r="G4" s="16">
        <f>Summary!$J$13</f>
        <v>0</v>
      </c>
    </row>
    <row r="5" spans="1:10" ht="18.75" x14ac:dyDescent="0.3">
      <c r="A5" s="2" t="s">
        <v>124</v>
      </c>
      <c r="D5" s="2"/>
      <c r="F5" s="2"/>
    </row>
    <row r="6" spans="1:10" ht="19.5" thickBot="1" x14ac:dyDescent="0.35">
      <c r="A6" s="2"/>
      <c r="D6" s="2"/>
      <c r="F6" s="2"/>
    </row>
    <row r="7" spans="1:10" ht="15" customHeight="1" thickBot="1" x14ac:dyDescent="0.3">
      <c r="A7" s="60" t="s">
        <v>138</v>
      </c>
      <c r="B7" s="58"/>
      <c r="C7" s="58"/>
      <c r="D7" s="58"/>
      <c r="E7" s="58"/>
      <c r="F7" s="58"/>
      <c r="G7" s="59"/>
      <c r="H7" s="61"/>
      <c r="I7" s="62"/>
      <c r="J7" s="62"/>
    </row>
    <row r="8" spans="1:10" ht="31.9" customHeight="1" x14ac:dyDescent="0.25">
      <c r="A8" s="141" t="s">
        <v>136</v>
      </c>
      <c r="B8" s="142"/>
      <c r="C8" s="142"/>
      <c r="D8" s="142"/>
      <c r="E8" s="142"/>
      <c r="F8" s="142"/>
      <c r="G8" s="142"/>
    </row>
    <row r="10" spans="1:10" ht="15.75" x14ac:dyDescent="0.25">
      <c r="A10" s="97" t="s">
        <v>80</v>
      </c>
      <c r="B10" s="13" t="s">
        <v>64</v>
      </c>
      <c r="C10" s="13" t="s">
        <v>65</v>
      </c>
      <c r="D10" s="13" t="s">
        <v>66</v>
      </c>
      <c r="E10" s="13" t="s">
        <v>67</v>
      </c>
      <c r="F10" s="13" t="s">
        <v>68</v>
      </c>
      <c r="G10" s="19" t="s">
        <v>30</v>
      </c>
    </row>
    <row r="11" spans="1:10" x14ac:dyDescent="0.25">
      <c r="A11" t="s">
        <v>73</v>
      </c>
      <c r="B11" s="15">
        <f>IF($G$4="March 31",E11,IF($G$4="June 30",F11,(IF($G$4="September 30",C11,(IF($G$4="December 31",D11,0))))))</f>
        <v>0</v>
      </c>
      <c r="C11" s="14"/>
      <c r="D11" s="14"/>
      <c r="E11" s="14"/>
      <c r="F11" s="14"/>
      <c r="G11" s="71">
        <f>SUM(C11:F11)</f>
        <v>0</v>
      </c>
    </row>
    <row r="12" spans="1:10" x14ac:dyDescent="0.25">
      <c r="A12" s="66" t="s">
        <v>74</v>
      </c>
      <c r="B12" s="67">
        <f>IF($G$4="March 31",E12,IF($G$4="June 30",F12,(IF($G$4="September 30",C12,(IF($G$4="December 31",D12,0))))))</f>
        <v>0</v>
      </c>
      <c r="C12" s="22"/>
      <c r="D12" s="22"/>
      <c r="E12" s="22"/>
      <c r="F12" s="22"/>
      <c r="G12" s="72">
        <f>SUM(C12:F12)</f>
        <v>0</v>
      </c>
    </row>
    <row r="13" spans="1:10" x14ac:dyDescent="0.25">
      <c r="A13" t="s">
        <v>56</v>
      </c>
      <c r="B13" s="100" t="e">
        <f t="shared" ref="B13:G13" si="0">+B12/B11</f>
        <v>#DIV/0!</v>
      </c>
      <c r="C13" s="100" t="e">
        <f t="shared" si="0"/>
        <v>#DIV/0!</v>
      </c>
      <c r="D13" s="100" t="e">
        <f t="shared" si="0"/>
        <v>#DIV/0!</v>
      </c>
      <c r="E13" s="100" t="e">
        <f t="shared" si="0"/>
        <v>#DIV/0!</v>
      </c>
      <c r="F13" s="100" t="e">
        <f t="shared" si="0"/>
        <v>#DIV/0!</v>
      </c>
      <c r="G13" s="100" t="e">
        <f t="shared" si="0"/>
        <v>#DIV/0!</v>
      </c>
    </row>
    <row r="14" spans="1:10" ht="15.75" thickBot="1" x14ac:dyDescent="0.3">
      <c r="A14" s="1"/>
    </row>
    <row r="15" spans="1:10" x14ac:dyDescent="0.25">
      <c r="A15" s="23" t="s">
        <v>88</v>
      </c>
      <c r="B15" s="24">
        <f>IF($G$4="March 31",E15,IF($G$4="June 30",F15,(IF($G$4="September 30",C15,(IF($G$4="December 31",D15,0))))))</f>
        <v>0</v>
      </c>
      <c r="C15" s="24">
        <f>('Qtr (Req.) - 90 days past due'!C21+'Qtr (Req.) - 90 days past due'!D10)*B23</f>
        <v>0</v>
      </c>
      <c r="D15" s="24">
        <f>('Qtr (Req.) - 90 days past due'!D21+'Qtr (Req.) - 90 days past due'!E10)*C23</f>
        <v>0</v>
      </c>
      <c r="E15" s="24">
        <f>('Qtr (Req.) - 90 days past due'!E21+'Qtr (Req.) - 90 days past due'!F10)*D23</f>
        <v>0</v>
      </c>
      <c r="F15" s="24">
        <f>('Qtr (Req.) - 90 days past due'!F21+'Qtr (Req.) - 90 days past due'!G10)*E23</f>
        <v>0</v>
      </c>
      <c r="G15" s="64">
        <f>SUM(C15:F15)</f>
        <v>0</v>
      </c>
    </row>
    <row r="16" spans="1:10" ht="15.75" thickBot="1" x14ac:dyDescent="0.3">
      <c r="A16" s="25" t="s">
        <v>89</v>
      </c>
      <c r="B16" s="26">
        <f>IF($G$4="March 31",E16,IF($G$4="June 30",F16,(IF($G$4="September 30",C16,(IF($G$4="December 31",D16,0))))))</f>
        <v>0</v>
      </c>
      <c r="C16" s="26">
        <f>+C15*B24</f>
        <v>0</v>
      </c>
      <c r="D16" s="26">
        <f>+D15*C24</f>
        <v>0</v>
      </c>
      <c r="E16" s="26">
        <f>+E15*D24</f>
        <v>0</v>
      </c>
      <c r="F16" s="26">
        <f>+F15*E24</f>
        <v>0</v>
      </c>
      <c r="G16" s="65">
        <f>SUM(C16:F16)</f>
        <v>0</v>
      </c>
    </row>
    <row r="18" spans="1:7" s="5" customFormat="1" x14ac:dyDescent="0.25">
      <c r="A18" s="111" t="s">
        <v>151</v>
      </c>
      <c r="B18" s="112">
        <f>IF($G$4="March 31",E18,IF($G$4="June 30",F18,(IF($G$4="September 30",C18,(IF($G$4="December 31",D18,0))))))</f>
        <v>0</v>
      </c>
      <c r="C18" s="122">
        <f t="shared" ref="C18:F19" si="1">+C11-C15</f>
        <v>0</v>
      </c>
      <c r="D18" s="122">
        <f t="shared" si="1"/>
        <v>0</v>
      </c>
      <c r="E18" s="122">
        <f t="shared" si="1"/>
        <v>0</v>
      </c>
      <c r="F18" s="123">
        <f t="shared" si="1"/>
        <v>0</v>
      </c>
      <c r="G18" s="113">
        <f>SUM(C18:F18)</f>
        <v>0</v>
      </c>
    </row>
    <row r="19" spans="1:7" s="5" customFormat="1" x14ac:dyDescent="0.25">
      <c r="A19" s="114" t="s">
        <v>152</v>
      </c>
      <c r="B19" s="115">
        <f>IF($G$4="March 31",E19,IF($G$4="June 30",F19,(IF($G$4="September 30",C19,(IF($G$4="December 31",D19,0))))))</f>
        <v>0</v>
      </c>
      <c r="C19" s="124">
        <f t="shared" si="1"/>
        <v>0</v>
      </c>
      <c r="D19" s="124">
        <f t="shared" si="1"/>
        <v>0</v>
      </c>
      <c r="E19" s="124">
        <f t="shared" si="1"/>
        <v>0</v>
      </c>
      <c r="F19" s="125">
        <f t="shared" si="1"/>
        <v>0</v>
      </c>
      <c r="G19" s="116">
        <f>SUM(C19:F19)</f>
        <v>0</v>
      </c>
    </row>
    <row r="21" spans="1:7" ht="15.75" x14ac:dyDescent="0.25">
      <c r="A21" s="96" t="s">
        <v>146</v>
      </c>
      <c r="B21" s="13" t="s">
        <v>145</v>
      </c>
      <c r="C21" s="13" t="s">
        <v>66</v>
      </c>
      <c r="D21" s="13" t="s">
        <v>67</v>
      </c>
      <c r="E21" s="13" t="s">
        <v>68</v>
      </c>
      <c r="F21" s="69" t="s">
        <v>144</v>
      </c>
    </row>
    <row r="22" spans="1:7" ht="15.75" thickBot="1" x14ac:dyDescent="0.3">
      <c r="A22" s="1"/>
    </row>
    <row r="23" spans="1:7" x14ac:dyDescent="0.25">
      <c r="A23" s="23" t="s">
        <v>143</v>
      </c>
      <c r="B23" s="109"/>
      <c r="C23" s="109"/>
      <c r="D23" s="109"/>
      <c r="E23" s="109"/>
      <c r="F23" s="109"/>
    </row>
    <row r="24" spans="1:7" ht="15.75" thickBot="1" x14ac:dyDescent="0.3">
      <c r="A24" s="25" t="s">
        <v>133</v>
      </c>
      <c r="B24" s="110"/>
      <c r="C24" s="110"/>
      <c r="D24" s="110"/>
      <c r="E24" s="110"/>
      <c r="F24" s="110"/>
    </row>
    <row r="27" spans="1:7" x14ac:dyDescent="0.25">
      <c r="A27" s="1" t="s">
        <v>137</v>
      </c>
    </row>
    <row r="28" spans="1:7" x14ac:dyDescent="0.25">
      <c r="A28" s="132"/>
      <c r="B28" s="133"/>
      <c r="C28" s="133"/>
      <c r="D28" s="133"/>
      <c r="E28" s="133"/>
      <c r="F28" s="133"/>
      <c r="G28" s="134"/>
    </row>
    <row r="29" spans="1:7" x14ac:dyDescent="0.25">
      <c r="A29" s="135"/>
      <c r="B29" s="136"/>
      <c r="C29" s="136"/>
      <c r="D29" s="136"/>
      <c r="E29" s="136"/>
      <c r="F29" s="136"/>
      <c r="G29" s="137"/>
    </row>
    <row r="30" spans="1:7" x14ac:dyDescent="0.25">
      <c r="A30" s="135"/>
      <c r="B30" s="136"/>
      <c r="C30" s="136"/>
      <c r="D30" s="136"/>
      <c r="E30" s="136"/>
      <c r="F30" s="136"/>
      <c r="G30" s="137"/>
    </row>
    <row r="31" spans="1:7" x14ac:dyDescent="0.25">
      <c r="A31" s="135"/>
      <c r="B31" s="136"/>
      <c r="C31" s="136"/>
      <c r="D31" s="136"/>
      <c r="E31" s="136"/>
      <c r="F31" s="136"/>
      <c r="G31" s="137"/>
    </row>
    <row r="32" spans="1:7" x14ac:dyDescent="0.25">
      <c r="A32" s="135"/>
      <c r="B32" s="136"/>
      <c r="C32" s="136"/>
      <c r="D32" s="136"/>
      <c r="E32" s="136"/>
      <c r="F32" s="136"/>
      <c r="G32" s="137"/>
    </row>
    <row r="33" spans="1:7" x14ac:dyDescent="0.25">
      <c r="A33" s="138"/>
      <c r="B33" s="139"/>
      <c r="C33" s="139"/>
      <c r="D33" s="139"/>
      <c r="E33" s="139"/>
      <c r="F33" s="139"/>
      <c r="G33" s="140"/>
    </row>
  </sheetData>
  <sheetProtection algorithmName="SHA-512" hashValue="IihP1uzXtvXpzkrCSiGMFoDOo7nRvOTIRsouxDNGQ1wuLguBAtdwym/ZFjXp4LjwQDSiK7r9cnJ3Ev9Ly8frIg==" saltValue="Yob4qbNeuhUcqvd3y92bRw==" spinCount="100000" sheet="1" objects="1" scenarios="1"/>
  <customSheetViews>
    <customSheetView guid="{9843307C-5D1B-4E6F-B1CF-C26D3307FE0E}" fitToPage="1" topLeftCell="A2">
      <selection activeCell="A24" sqref="A24"/>
      <pageMargins left="0.7" right="0.7" top="0.75" bottom="0.75" header="0.3" footer="0.3"/>
      <pageSetup scale="79" orientation="landscape" r:id="rId1"/>
    </customSheetView>
  </customSheetViews>
  <mergeCells count="2">
    <mergeCell ref="A28:G33"/>
    <mergeCell ref="A8:G8"/>
  </mergeCells>
  <pageMargins left="0.7" right="0.7" top="0.75" bottom="0.75" header="0.3" footer="0.3"/>
  <pageSetup scale="79" orientation="landscape"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J37"/>
  <sheetViews>
    <sheetView zoomScaleNormal="100" workbookViewId="0">
      <pane ySplit="6" topLeftCell="A7" activePane="bottomLeft" state="frozen"/>
      <selection pane="bottomLeft" activeCell="G4" sqref="G4"/>
    </sheetView>
  </sheetViews>
  <sheetFormatPr defaultColWidth="8.85546875" defaultRowHeight="15" x14ac:dyDescent="0.25"/>
  <cols>
    <col min="1" max="1" width="60" customWidth="1"/>
    <col min="2" max="3" width="16.28515625" customWidth="1"/>
    <col min="4" max="4" width="17.7109375" customWidth="1"/>
    <col min="5" max="6" width="16.7109375" customWidth="1"/>
    <col min="7" max="7" width="17.5703125" customWidth="1"/>
    <col min="8" max="8" width="17.28515625" bestFit="1" customWidth="1"/>
  </cols>
  <sheetData>
    <row r="1" spans="1:10" ht="18.75" x14ac:dyDescent="0.3">
      <c r="A1" s="16" t="s">
        <v>69</v>
      </c>
      <c r="B1" s="2">
        <f>Summary!$D$7</f>
        <v>0</v>
      </c>
      <c r="C1" s="2">
        <f>Summary!$D$8</f>
        <v>0</v>
      </c>
    </row>
    <row r="3" spans="1:10" ht="18.75" x14ac:dyDescent="0.3">
      <c r="A3" s="2" t="s">
        <v>72</v>
      </c>
      <c r="F3" s="16" t="s">
        <v>70</v>
      </c>
      <c r="G3" s="16">
        <f>Summary!$J$12</f>
        <v>0</v>
      </c>
    </row>
    <row r="4" spans="1:10" ht="18.75" x14ac:dyDescent="0.3">
      <c r="A4" s="2" t="s">
        <v>79</v>
      </c>
      <c r="F4" s="16" t="s">
        <v>71</v>
      </c>
      <c r="G4" s="16">
        <f>Summary!$J$13</f>
        <v>0</v>
      </c>
    </row>
    <row r="5" spans="1:10" ht="19.5" thickBot="1" x14ac:dyDescent="0.35">
      <c r="A5" s="2" t="s">
        <v>125</v>
      </c>
      <c r="D5" s="28"/>
      <c r="F5" s="2"/>
    </row>
    <row r="6" spans="1:10" ht="15" customHeight="1" thickBot="1" x14ac:dyDescent="0.3">
      <c r="A6" s="60" t="s">
        <v>138</v>
      </c>
      <c r="B6" s="58"/>
      <c r="C6" s="58"/>
      <c r="D6" s="58"/>
      <c r="E6" s="58"/>
      <c r="F6" s="58"/>
      <c r="G6" s="59"/>
      <c r="H6" s="61"/>
      <c r="I6" s="62"/>
      <c r="J6" s="62"/>
    </row>
    <row r="7" spans="1:10" ht="31.9" customHeight="1" x14ac:dyDescent="0.25">
      <c r="A7" s="141" t="s">
        <v>135</v>
      </c>
      <c r="B7" s="141"/>
      <c r="C7" s="141"/>
      <c r="D7" s="141"/>
      <c r="E7" s="141"/>
      <c r="F7" s="141"/>
      <c r="G7" s="141"/>
      <c r="H7" s="55"/>
    </row>
    <row r="8" spans="1:10" ht="18.75" x14ac:dyDescent="0.3">
      <c r="A8" s="5"/>
      <c r="C8" s="19"/>
      <c r="D8" s="2"/>
      <c r="F8" s="2"/>
    </row>
    <row r="9" spans="1:10" ht="15.75" x14ac:dyDescent="0.25">
      <c r="A9" s="94" t="s">
        <v>80</v>
      </c>
      <c r="B9" s="19" t="s">
        <v>64</v>
      </c>
      <c r="C9" s="19"/>
      <c r="D9" s="19" t="s">
        <v>65</v>
      </c>
      <c r="E9" s="19" t="s">
        <v>66</v>
      </c>
      <c r="F9" s="19" t="s">
        <v>67</v>
      </c>
      <c r="G9" s="19" t="s">
        <v>68</v>
      </c>
    </row>
    <row r="10" spans="1:10" x14ac:dyDescent="0.25">
      <c r="A10" s="43" t="s">
        <v>147</v>
      </c>
      <c r="B10" s="89">
        <f>IF($G$4="March 31",F10,IF($G$4="June 30",G10,(IF($G$4="September 30",D10,(IF($G$4="December 31",E10,0))))))</f>
        <v>0</v>
      </c>
      <c r="C10" s="90"/>
      <c r="D10" s="91"/>
      <c r="E10" s="91"/>
      <c r="F10" s="91"/>
      <c r="G10" s="92"/>
      <c r="H10" s="15"/>
    </row>
    <row r="11" spans="1:10" x14ac:dyDescent="0.25">
      <c r="A11" s="28"/>
      <c r="B11" s="19"/>
      <c r="C11" s="19"/>
      <c r="D11" s="19"/>
      <c r="E11" s="19"/>
      <c r="F11" s="19"/>
      <c r="G11" s="19"/>
    </row>
    <row r="12" spans="1:10" ht="15.75" x14ac:dyDescent="0.25">
      <c r="A12" s="94" t="s">
        <v>142</v>
      </c>
      <c r="B12" s="19"/>
      <c r="C12" s="19"/>
      <c r="D12" s="19"/>
      <c r="E12" s="19"/>
      <c r="F12" s="19"/>
      <c r="G12" s="19"/>
    </row>
    <row r="13" spans="1:10" ht="15.75" x14ac:dyDescent="0.25">
      <c r="A13" s="95" t="s">
        <v>36</v>
      </c>
      <c r="B13" s="19"/>
      <c r="C13" s="19"/>
      <c r="D13" s="19"/>
      <c r="E13" s="19"/>
      <c r="F13" s="19"/>
      <c r="G13" s="19"/>
    </row>
    <row r="14" spans="1:10" ht="15.75" thickBot="1" x14ac:dyDescent="0.3">
      <c r="A14" s="73" t="s">
        <v>75</v>
      </c>
      <c r="B14" s="74">
        <f>IF($G$4="March 31",F14,IF($G$4="June 30",G14,(IF($G$4="September 30",D14,(IF($G$4="December 31",E14,0))))))</f>
        <v>0</v>
      </c>
      <c r="C14" s="75"/>
      <c r="D14" s="76"/>
      <c r="E14" s="76"/>
      <c r="F14" s="76"/>
      <c r="G14" s="77"/>
    </row>
    <row r="15" spans="1:10" ht="15.75" thickBot="1" x14ac:dyDescent="0.3">
      <c r="A15" s="78" t="s">
        <v>76</v>
      </c>
      <c r="B15" s="79">
        <f>IF($G$4="March 31",F15,IF($G$4="June 30",G15,(IF($G$4="September 30",D15,(IF($G$4="December 31",E15,0))))))</f>
        <v>0</v>
      </c>
      <c r="C15" s="57"/>
      <c r="D15" s="80"/>
      <c r="E15" s="80"/>
      <c r="F15" s="80"/>
      <c r="G15" s="81"/>
    </row>
    <row r="16" spans="1:10" x14ac:dyDescent="0.25">
      <c r="A16" s="78" t="s">
        <v>153</v>
      </c>
      <c r="B16" s="100" t="e">
        <f t="shared" ref="B16:G16" si="0">+B15/B14</f>
        <v>#DIV/0!</v>
      </c>
      <c r="C16" s="101"/>
      <c r="D16" s="100" t="e">
        <f t="shared" si="0"/>
        <v>#DIV/0!</v>
      </c>
      <c r="E16" s="100" t="e">
        <f t="shared" si="0"/>
        <v>#DIV/0!</v>
      </c>
      <c r="F16" s="100" t="e">
        <f t="shared" si="0"/>
        <v>#DIV/0!</v>
      </c>
      <c r="G16" s="102" t="e">
        <f t="shared" si="0"/>
        <v>#DIV/0!</v>
      </c>
      <c r="H16" s="19"/>
    </row>
    <row r="17" spans="1:8" x14ac:dyDescent="0.25">
      <c r="A17" s="78"/>
      <c r="C17" s="93"/>
      <c r="G17" s="82"/>
      <c r="H17" s="19"/>
    </row>
    <row r="18" spans="1:8" x14ac:dyDescent="0.25">
      <c r="A18" s="98" t="s">
        <v>150</v>
      </c>
      <c r="B18" s="103">
        <f>IF($G$4="March 31",F18,IF($G$4="June 30",G18,(IF($G$4="September 30",D18,(IF($G$4="December 31",E18,0))))))</f>
        <v>0</v>
      </c>
      <c r="C18" s="104"/>
      <c r="D18" s="103" t="e">
        <f>C28-D16</f>
        <v>#DIV/0!</v>
      </c>
      <c r="E18" s="103" t="e">
        <f>D28-E16</f>
        <v>#DIV/0!</v>
      </c>
      <c r="F18" s="103" t="e">
        <f>E28-F16</f>
        <v>#DIV/0!</v>
      </c>
      <c r="G18" s="99" t="e">
        <f>F28-G16</f>
        <v>#DIV/0!</v>
      </c>
    </row>
    <row r="19" spans="1:8" x14ac:dyDescent="0.25">
      <c r="C19" s="19"/>
    </row>
    <row r="20" spans="1:8" ht="15.75" x14ac:dyDescent="0.25">
      <c r="A20" s="95" t="s">
        <v>37</v>
      </c>
      <c r="B20" s="1"/>
      <c r="C20" s="19" t="s">
        <v>149</v>
      </c>
    </row>
    <row r="21" spans="1:8" x14ac:dyDescent="0.25">
      <c r="A21" s="73" t="s">
        <v>77</v>
      </c>
      <c r="B21" s="83">
        <f>IF($G$4="March 31",F21,IF($G$4="June 30",G21,(IF($G$4="September 30",D21,(IF($G$4="December 31",E21,0))))))</f>
        <v>0</v>
      </c>
      <c r="C21" s="84"/>
      <c r="D21" s="84"/>
      <c r="E21" s="84"/>
      <c r="F21" s="84"/>
      <c r="G21" s="85"/>
    </row>
    <row r="22" spans="1:8" x14ac:dyDescent="0.25">
      <c r="A22" s="78" t="s">
        <v>78</v>
      </c>
      <c r="B22" s="86">
        <f>IF($G$4="March 31",F22,IF($G$4="June 30",G22,(IF($G$4="September 30",D22,(IF($G$4="December 31",E22,0))))))</f>
        <v>0</v>
      </c>
      <c r="C22" s="87"/>
      <c r="D22" s="87"/>
      <c r="E22" s="87"/>
      <c r="F22" s="87"/>
      <c r="G22" s="88"/>
    </row>
    <row r="23" spans="1:8" x14ac:dyDescent="0.25">
      <c r="A23" s="78" t="s">
        <v>153</v>
      </c>
      <c r="B23" s="100" t="e">
        <f t="shared" ref="B23:G23" si="1">+B22/B21</f>
        <v>#DIV/0!</v>
      </c>
      <c r="C23" s="100" t="e">
        <f t="shared" si="1"/>
        <v>#DIV/0!</v>
      </c>
      <c r="D23" s="100" t="e">
        <f t="shared" si="1"/>
        <v>#DIV/0!</v>
      </c>
      <c r="E23" s="100" t="e">
        <f t="shared" si="1"/>
        <v>#DIV/0!</v>
      </c>
      <c r="F23" s="100" t="e">
        <f t="shared" si="1"/>
        <v>#DIV/0!</v>
      </c>
      <c r="G23" s="102" t="e">
        <f t="shared" si="1"/>
        <v>#DIV/0!</v>
      </c>
      <c r="H23" s="19"/>
    </row>
    <row r="24" spans="1:8" ht="15.75" thickBot="1" x14ac:dyDescent="0.3">
      <c r="A24" s="78"/>
      <c r="G24" s="82"/>
      <c r="H24" s="19"/>
    </row>
    <row r="25" spans="1:8" x14ac:dyDescent="0.25">
      <c r="A25" s="98" t="s">
        <v>150</v>
      </c>
      <c r="B25" s="103">
        <f>IF($G$4="March 31",F25,IF($G$4="June 30",G25,(IF($G$4="September 30",D25,(IF($G$4="December 31",E25,0))))))</f>
        <v>0</v>
      </c>
      <c r="C25" s="105"/>
      <c r="D25" s="103" t="e">
        <f>C29-D23</f>
        <v>#DIV/0!</v>
      </c>
      <c r="E25" s="103" t="e">
        <f t="shared" ref="E25:G25" si="2">D29-E23</f>
        <v>#DIV/0!</v>
      </c>
      <c r="F25" s="103" t="e">
        <f t="shared" si="2"/>
        <v>#DIV/0!</v>
      </c>
      <c r="G25" s="99" t="e">
        <f t="shared" si="2"/>
        <v>#DIV/0!</v>
      </c>
      <c r="H25" s="19"/>
    </row>
    <row r="26" spans="1:8" x14ac:dyDescent="0.25">
      <c r="H26" s="19"/>
    </row>
    <row r="27" spans="1:8" ht="15.75" x14ac:dyDescent="0.25">
      <c r="A27" s="96" t="s">
        <v>148</v>
      </c>
      <c r="B27" s="13" t="s">
        <v>64</v>
      </c>
      <c r="C27" s="19" t="s">
        <v>145</v>
      </c>
      <c r="D27" s="19" t="s">
        <v>66</v>
      </c>
      <c r="E27" s="19" t="s">
        <v>67</v>
      </c>
      <c r="F27" s="19" t="s">
        <v>68</v>
      </c>
      <c r="G27" s="70" t="s">
        <v>144</v>
      </c>
      <c r="H27" s="19"/>
    </row>
    <row r="28" spans="1:8" x14ac:dyDescent="0.25">
      <c r="A28" s="43" t="s">
        <v>134</v>
      </c>
      <c r="B28" s="106">
        <f>IF($G$4="March 31",E28,IF($G$4="June 30",F28,(IF($G$4="September 30",C28,(IF($G$4="December 31",D28,0))))))</f>
        <v>0</v>
      </c>
      <c r="C28" s="107"/>
      <c r="D28" s="107"/>
      <c r="E28" s="107"/>
      <c r="F28" s="107"/>
      <c r="G28" s="108"/>
      <c r="H28" s="19"/>
    </row>
    <row r="29" spans="1:8" x14ac:dyDescent="0.25">
      <c r="A29" s="43" t="s">
        <v>154</v>
      </c>
      <c r="B29" s="106">
        <f>IF($G$4="March 31",E29,IF($G$4="June 30",F29,(IF($G$4="September 30",C29,(IF($G$4="December 31",D29,0))))))</f>
        <v>0</v>
      </c>
      <c r="C29" s="107"/>
      <c r="D29" s="107"/>
      <c r="E29" s="107"/>
      <c r="F29" s="107"/>
      <c r="G29" s="108"/>
      <c r="H29" s="19"/>
    </row>
    <row r="30" spans="1:8" ht="18.75" x14ac:dyDescent="0.3">
      <c r="A30" s="2"/>
      <c r="B30" s="19"/>
      <c r="C30" s="19"/>
      <c r="D30" s="19"/>
      <c r="E30" s="19"/>
      <c r="F30" s="70"/>
      <c r="H30" s="19"/>
    </row>
    <row r="31" spans="1:8" x14ac:dyDescent="0.25">
      <c r="A31" s="1" t="s">
        <v>137</v>
      </c>
    </row>
    <row r="32" spans="1:8" x14ac:dyDescent="0.25">
      <c r="A32" s="132"/>
      <c r="B32" s="133"/>
      <c r="C32" s="133"/>
      <c r="D32" s="133"/>
      <c r="E32" s="133"/>
      <c r="F32" s="133"/>
      <c r="G32" s="134"/>
      <c r="H32" s="56"/>
    </row>
    <row r="33" spans="1:8" x14ac:dyDescent="0.25">
      <c r="A33" s="135"/>
      <c r="B33" s="136"/>
      <c r="C33" s="136"/>
      <c r="D33" s="136"/>
      <c r="E33" s="136"/>
      <c r="F33" s="136"/>
      <c r="G33" s="137"/>
      <c r="H33" s="56"/>
    </row>
    <row r="34" spans="1:8" x14ac:dyDescent="0.25">
      <c r="A34" s="135"/>
      <c r="B34" s="136"/>
      <c r="C34" s="136"/>
      <c r="D34" s="136"/>
      <c r="E34" s="136"/>
      <c r="F34" s="136"/>
      <c r="G34" s="137"/>
      <c r="H34" s="56"/>
    </row>
    <row r="35" spans="1:8" x14ac:dyDescent="0.25">
      <c r="A35" s="135"/>
      <c r="B35" s="136"/>
      <c r="C35" s="136"/>
      <c r="D35" s="136"/>
      <c r="E35" s="136"/>
      <c r="F35" s="136"/>
      <c r="G35" s="137"/>
      <c r="H35" s="56"/>
    </row>
    <row r="36" spans="1:8" x14ac:dyDescent="0.25">
      <c r="A36" s="135"/>
      <c r="B36" s="136"/>
      <c r="C36" s="136"/>
      <c r="D36" s="136"/>
      <c r="E36" s="136"/>
      <c r="F36" s="136"/>
      <c r="G36" s="137"/>
      <c r="H36" s="56"/>
    </row>
    <row r="37" spans="1:8" x14ac:dyDescent="0.25">
      <c r="A37" s="138"/>
      <c r="B37" s="139"/>
      <c r="C37" s="139"/>
      <c r="D37" s="139"/>
      <c r="E37" s="139"/>
      <c r="F37" s="139"/>
      <c r="G37" s="140"/>
      <c r="H37" s="56"/>
    </row>
  </sheetData>
  <sheetProtection algorithmName="SHA-512" hashValue="dOhQ82NmURro7qNWbC8bL7q1/EJSK91woiQnV+PqnR5A1MvA6wXArpcqXsTWoJZ0crEtR6BGM1Y+aoiOHuUGjg==" saltValue="/MAC9tTsv4azOXEYx79y3A==" spinCount="100000" sheet="1" objects="1" scenarios="1"/>
  <customSheetViews>
    <customSheetView guid="{9843307C-5D1B-4E6F-B1CF-C26D3307FE0E}" scale="90" fitToPage="1">
      <selection activeCell="D14" sqref="D14"/>
      <pageMargins left="0.7" right="0.7" top="0.75" bottom="0.75" header="0.3" footer="0.3"/>
      <pageSetup scale="77" fitToHeight="0" orientation="landscape" r:id="rId1"/>
    </customSheetView>
  </customSheetViews>
  <mergeCells count="2">
    <mergeCell ref="A7:G7"/>
    <mergeCell ref="A32:G37"/>
  </mergeCells>
  <pageMargins left="0.7" right="0.7" top="0.75" bottom="0.75" header="0.3" footer="0.3"/>
  <pageSetup scale="77" fitToHeight="0" orientation="landscape"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J26"/>
  <sheetViews>
    <sheetView workbookViewId="0">
      <pane ySplit="6" topLeftCell="A7" activePane="bottomLeft" state="frozen"/>
      <selection pane="bottomLeft" activeCell="E35" sqref="E35"/>
    </sheetView>
  </sheetViews>
  <sheetFormatPr defaultColWidth="9.140625" defaultRowHeight="15" x14ac:dyDescent="0.25"/>
  <cols>
    <col min="1" max="1" width="58.140625" customWidth="1"/>
    <col min="2" max="2" width="14.5703125" customWidth="1"/>
    <col min="3" max="8" width="16.42578125" customWidth="1"/>
  </cols>
  <sheetData>
    <row r="1" spans="1:10" ht="18.75" x14ac:dyDescent="0.3">
      <c r="A1" s="16" t="s">
        <v>69</v>
      </c>
      <c r="B1" s="2">
        <f>Summary!$D$7</f>
        <v>0</v>
      </c>
      <c r="C1" s="2">
        <f>Summary!$D$8</f>
        <v>0</v>
      </c>
    </row>
    <row r="3" spans="1:10" ht="18.75" x14ac:dyDescent="0.3">
      <c r="A3" s="2" t="s">
        <v>72</v>
      </c>
      <c r="B3" s="2"/>
      <c r="G3" s="16" t="s">
        <v>70</v>
      </c>
      <c r="H3" s="2">
        <f>Summary!$J$12</f>
        <v>0</v>
      </c>
    </row>
    <row r="4" spans="1:10" ht="18.75" x14ac:dyDescent="0.3">
      <c r="A4" s="2" t="s">
        <v>81</v>
      </c>
    </row>
    <row r="5" spans="1:10" ht="19.5" thickBot="1" x14ac:dyDescent="0.35">
      <c r="A5" s="2" t="s">
        <v>126</v>
      </c>
      <c r="E5" s="2"/>
    </row>
    <row r="6" spans="1:10" ht="15" customHeight="1" thickBot="1" x14ac:dyDescent="0.3">
      <c r="A6" s="60" t="s">
        <v>138</v>
      </c>
      <c r="B6" s="58"/>
      <c r="C6" s="58"/>
      <c r="D6" s="58"/>
      <c r="E6" s="58"/>
      <c r="F6" s="58"/>
      <c r="G6" s="58"/>
      <c r="H6" s="59"/>
      <c r="I6" s="62"/>
      <c r="J6" s="62"/>
    </row>
    <row r="7" spans="1:10" ht="46.9" customHeight="1" x14ac:dyDescent="0.25">
      <c r="A7" s="142" t="s">
        <v>91</v>
      </c>
      <c r="B7" s="142"/>
      <c r="C7" s="142"/>
      <c r="D7" s="142"/>
      <c r="E7" s="142"/>
      <c r="F7" s="142"/>
      <c r="G7" s="142"/>
      <c r="H7" s="142"/>
    </row>
    <row r="9" spans="1:10" x14ac:dyDescent="0.25">
      <c r="A9" s="7" t="s">
        <v>80</v>
      </c>
      <c r="B9" s="13" t="s">
        <v>44</v>
      </c>
      <c r="C9" s="13" t="s">
        <v>45</v>
      </c>
      <c r="D9" s="13" t="s">
        <v>51</v>
      </c>
      <c r="E9" s="13" t="s">
        <v>63</v>
      </c>
      <c r="F9" s="13" t="s">
        <v>46</v>
      </c>
      <c r="G9" s="13" t="s">
        <v>52</v>
      </c>
      <c r="H9" s="13" t="s">
        <v>30</v>
      </c>
    </row>
    <row r="10" spans="1:10" x14ac:dyDescent="0.25">
      <c r="A10" t="s">
        <v>82</v>
      </c>
      <c r="B10" s="10"/>
      <c r="C10" s="10"/>
      <c r="D10" s="10"/>
      <c r="E10" s="10"/>
      <c r="F10" s="10"/>
      <c r="G10" s="10"/>
      <c r="H10" s="11">
        <f>SUM(B10:G10)</f>
        <v>0</v>
      </c>
    </row>
    <row r="11" spans="1:10" x14ac:dyDescent="0.25">
      <c r="A11" t="s">
        <v>53</v>
      </c>
      <c r="B11" s="100" t="e">
        <f t="shared" ref="B11:G11" si="0">+B10/$H$10</f>
        <v>#DIV/0!</v>
      </c>
      <c r="C11" s="100" t="e">
        <f t="shared" si="0"/>
        <v>#DIV/0!</v>
      </c>
      <c r="D11" s="100" t="e">
        <f t="shared" si="0"/>
        <v>#DIV/0!</v>
      </c>
      <c r="E11" s="100" t="e">
        <f t="shared" si="0"/>
        <v>#DIV/0!</v>
      </c>
      <c r="F11" s="100" t="e">
        <f t="shared" si="0"/>
        <v>#DIV/0!</v>
      </c>
      <c r="G11" s="100" t="e">
        <f t="shared" si="0"/>
        <v>#DIV/0!</v>
      </c>
      <c r="H11" s="100" t="e">
        <f>SUM(B11:G11)</f>
        <v>#DIV/0!</v>
      </c>
    </row>
    <row r="12" spans="1:10" ht="15.75" thickBot="1" x14ac:dyDescent="0.3">
      <c r="B12" s="100"/>
      <c r="C12" s="100"/>
      <c r="D12" s="100"/>
      <c r="E12" s="100"/>
      <c r="F12" s="100"/>
      <c r="G12" s="100"/>
      <c r="H12" s="100"/>
    </row>
    <row r="13" spans="1:10" ht="15.75" thickBot="1" x14ac:dyDescent="0.3">
      <c r="A13" s="21" t="s">
        <v>86</v>
      </c>
      <c r="B13" s="117"/>
      <c r="C13" s="117"/>
      <c r="D13" s="117"/>
      <c r="E13" s="117"/>
      <c r="F13" s="117"/>
      <c r="G13" s="117"/>
      <c r="H13" s="118">
        <f>SUM(B13:G13)</f>
        <v>0</v>
      </c>
    </row>
    <row r="14" spans="1:10" x14ac:dyDescent="0.25">
      <c r="B14" s="100"/>
      <c r="C14" s="100"/>
      <c r="D14" s="100"/>
      <c r="E14" s="100"/>
      <c r="F14" s="100"/>
      <c r="G14" s="100"/>
      <c r="H14" s="100"/>
    </row>
    <row r="15" spans="1:10" x14ac:dyDescent="0.25">
      <c r="A15" t="s">
        <v>83</v>
      </c>
      <c r="B15" s="100" t="e">
        <f t="shared" ref="B15:G15" si="1">+B11-B13</f>
        <v>#DIV/0!</v>
      </c>
      <c r="C15" s="100" t="e">
        <f t="shared" si="1"/>
        <v>#DIV/0!</v>
      </c>
      <c r="D15" s="100" t="e">
        <f t="shared" si="1"/>
        <v>#DIV/0!</v>
      </c>
      <c r="E15" s="100" t="e">
        <f t="shared" si="1"/>
        <v>#DIV/0!</v>
      </c>
      <c r="F15" s="100" t="e">
        <f t="shared" si="1"/>
        <v>#DIV/0!</v>
      </c>
      <c r="G15" s="100" t="e">
        <f t="shared" si="1"/>
        <v>#DIV/0!</v>
      </c>
      <c r="H15" s="100" t="e">
        <f>SUM(B15:G15)</f>
        <v>#DIV/0!</v>
      </c>
    </row>
    <row r="16" spans="1:10" ht="15.75" thickBot="1" x14ac:dyDescent="0.3">
      <c r="B16" s="100"/>
      <c r="C16" s="100"/>
      <c r="D16" s="100"/>
      <c r="E16" s="100"/>
      <c r="F16" s="100"/>
      <c r="G16" s="100"/>
      <c r="H16" s="100"/>
    </row>
    <row r="17" spans="1:8" ht="15.75" thickBot="1" x14ac:dyDescent="0.3">
      <c r="A17" s="21" t="s">
        <v>87</v>
      </c>
      <c r="B17" s="117"/>
      <c r="C17" s="117"/>
      <c r="D17" s="117"/>
      <c r="E17" s="117"/>
      <c r="F17" s="117"/>
      <c r="G17" s="117"/>
      <c r="H17" s="118">
        <f>SUM(B17:G17)</f>
        <v>0</v>
      </c>
    </row>
    <row r="20" spans="1:8" x14ac:dyDescent="0.25">
      <c r="A20" s="1" t="s">
        <v>90</v>
      </c>
    </row>
    <row r="21" spans="1:8" x14ac:dyDescent="0.25">
      <c r="A21" s="132"/>
      <c r="B21" s="133"/>
      <c r="C21" s="133"/>
      <c r="D21" s="133"/>
      <c r="E21" s="133"/>
      <c r="F21" s="133"/>
      <c r="G21" s="133"/>
      <c r="H21" s="134"/>
    </row>
    <row r="22" spans="1:8" x14ac:dyDescent="0.25">
      <c r="A22" s="135"/>
      <c r="B22" s="136"/>
      <c r="C22" s="136"/>
      <c r="D22" s="136"/>
      <c r="E22" s="136"/>
      <c r="F22" s="136"/>
      <c r="G22" s="136"/>
      <c r="H22" s="137"/>
    </row>
    <row r="23" spans="1:8" x14ac:dyDescent="0.25">
      <c r="A23" s="135"/>
      <c r="B23" s="136"/>
      <c r="C23" s="136"/>
      <c r="D23" s="136"/>
      <c r="E23" s="136"/>
      <c r="F23" s="136"/>
      <c r="G23" s="136"/>
      <c r="H23" s="137"/>
    </row>
    <row r="24" spans="1:8" x14ac:dyDescent="0.25">
      <c r="A24" s="135"/>
      <c r="B24" s="136"/>
      <c r="C24" s="136"/>
      <c r="D24" s="136"/>
      <c r="E24" s="136"/>
      <c r="F24" s="136"/>
      <c r="G24" s="136"/>
      <c r="H24" s="137"/>
    </row>
    <row r="25" spans="1:8" x14ac:dyDescent="0.25">
      <c r="A25" s="135"/>
      <c r="B25" s="136"/>
      <c r="C25" s="136"/>
      <c r="D25" s="136"/>
      <c r="E25" s="136"/>
      <c r="F25" s="136"/>
      <c r="G25" s="136"/>
      <c r="H25" s="137"/>
    </row>
    <row r="26" spans="1:8" x14ac:dyDescent="0.25">
      <c r="A26" s="138"/>
      <c r="B26" s="139"/>
      <c r="C26" s="139"/>
      <c r="D26" s="139"/>
      <c r="E26" s="139"/>
      <c r="F26" s="139"/>
      <c r="G26" s="139"/>
      <c r="H26" s="140"/>
    </row>
  </sheetData>
  <sheetProtection algorithmName="SHA-512" hashValue="BrxYdAbcWU+qeofDJP7dkLf6uZVv2T+CNG673bRdPVKf4mBI9G/uKVy5hxFUcsEs+Yjgf0X/7eFcSwzv5vkkag==" saltValue="SeoBCRmjyLRubQcJWdSFDw==" spinCount="100000" sheet="1" objects="1" scenarios="1"/>
  <customSheetViews>
    <customSheetView guid="{9843307C-5D1B-4E6F-B1CF-C26D3307FE0E}" fitToPage="1">
      <selection activeCell="B2" sqref="B2"/>
      <pageMargins left="0.7" right="0.7" top="0.75" bottom="0.75" header="0.3" footer="0.3"/>
      <pageSetup scale="71" fitToHeight="0" orientation="landscape" r:id="rId1"/>
    </customSheetView>
  </customSheetViews>
  <mergeCells count="2">
    <mergeCell ref="A21:H26"/>
    <mergeCell ref="A7:H7"/>
  </mergeCells>
  <conditionalFormatting sqref="H13">
    <cfRule type="cellIs" dxfId="3" priority="2" operator="notEqual">
      <formula>1</formula>
    </cfRule>
  </conditionalFormatting>
  <conditionalFormatting sqref="H17">
    <cfRule type="cellIs" dxfId="2" priority="1" operator="notEqual">
      <formula>1</formula>
    </cfRule>
  </conditionalFormatting>
  <pageMargins left="0.7" right="0.7" top="0.75" bottom="0.75" header="0.3" footer="0.3"/>
  <pageSetup scale="71" fitToHeight="0" orientation="landscape"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J26"/>
  <sheetViews>
    <sheetView zoomScale="90" zoomScaleNormal="90" workbookViewId="0">
      <selection activeCell="E11" sqref="E11"/>
    </sheetView>
  </sheetViews>
  <sheetFormatPr defaultRowHeight="15" x14ac:dyDescent="0.25"/>
  <cols>
    <col min="1" max="1" width="57.85546875" bestFit="1" customWidth="1"/>
    <col min="2" max="2" width="15.85546875" bestFit="1" customWidth="1"/>
    <col min="3" max="9" width="14.85546875" customWidth="1"/>
  </cols>
  <sheetData>
    <row r="1" spans="1:10" ht="18.75" x14ac:dyDescent="0.3">
      <c r="A1" s="16" t="s">
        <v>69</v>
      </c>
      <c r="B1" s="2">
        <f>Summary!$D$7</f>
        <v>0</v>
      </c>
      <c r="C1" s="2">
        <f>Summary!$D$8</f>
        <v>0</v>
      </c>
    </row>
    <row r="3" spans="1:10" ht="18.75" x14ac:dyDescent="0.3">
      <c r="A3" s="2" t="s">
        <v>72</v>
      </c>
      <c r="B3" s="2"/>
      <c r="H3" s="16" t="s">
        <v>70</v>
      </c>
      <c r="I3" s="2">
        <f>Summary!$J$12</f>
        <v>0</v>
      </c>
    </row>
    <row r="4" spans="1:10" ht="18.75" x14ac:dyDescent="0.3">
      <c r="A4" s="2" t="s">
        <v>81</v>
      </c>
    </row>
    <row r="5" spans="1:10" ht="18.75" x14ac:dyDescent="0.3">
      <c r="A5" s="2" t="s">
        <v>127</v>
      </c>
    </row>
    <row r="6" spans="1:10" ht="15" customHeight="1" x14ac:dyDescent="0.25">
      <c r="A6" s="119" t="s">
        <v>138</v>
      </c>
      <c r="B6" s="120"/>
      <c r="C6" s="120"/>
      <c r="D6" s="120"/>
      <c r="E6" s="120"/>
      <c r="F6" s="120"/>
      <c r="G6" s="120"/>
      <c r="H6" s="120"/>
      <c r="I6" s="121"/>
      <c r="J6" s="62"/>
    </row>
    <row r="7" spans="1:10" ht="32.450000000000003" customHeight="1" x14ac:dyDescent="0.25">
      <c r="A7" s="143" t="s">
        <v>100</v>
      </c>
      <c r="B7" s="143"/>
      <c r="C7" s="143"/>
      <c r="D7" s="143"/>
      <c r="E7" s="143"/>
      <c r="F7" s="143"/>
      <c r="G7" s="143"/>
      <c r="H7" s="143"/>
      <c r="I7" s="143"/>
    </row>
    <row r="8" spans="1:10" x14ac:dyDescent="0.25">
      <c r="A8" s="5"/>
    </row>
    <row r="9" spans="1:10" x14ac:dyDescent="0.25">
      <c r="A9" s="7" t="s">
        <v>80</v>
      </c>
      <c r="B9" s="13" t="s">
        <v>44</v>
      </c>
      <c r="C9" s="13" t="s">
        <v>45</v>
      </c>
      <c r="D9" s="13" t="s">
        <v>51</v>
      </c>
      <c r="E9" s="13" t="s">
        <v>63</v>
      </c>
      <c r="F9" s="13" t="s">
        <v>46</v>
      </c>
      <c r="G9" s="13" t="s">
        <v>42</v>
      </c>
      <c r="H9" s="13" t="s">
        <v>43</v>
      </c>
      <c r="I9" s="13" t="s">
        <v>30</v>
      </c>
    </row>
    <row r="10" spans="1:10" x14ac:dyDescent="0.25">
      <c r="A10" t="s">
        <v>41</v>
      </c>
      <c r="B10" s="10"/>
      <c r="C10" s="10"/>
      <c r="D10" s="10"/>
      <c r="E10" s="10"/>
      <c r="F10" s="10"/>
      <c r="G10" s="10"/>
      <c r="H10" s="10"/>
      <c r="I10" s="11">
        <f>SUM(B10:H10)</f>
        <v>0</v>
      </c>
    </row>
    <row r="11" spans="1:10" x14ac:dyDescent="0.25">
      <c r="A11" t="s">
        <v>47</v>
      </c>
      <c r="B11" s="100" t="e">
        <f t="shared" ref="B11:H11" si="0">+B10/$I$10</f>
        <v>#DIV/0!</v>
      </c>
      <c r="C11" s="100" t="e">
        <f t="shared" si="0"/>
        <v>#DIV/0!</v>
      </c>
      <c r="D11" s="100" t="e">
        <f t="shared" si="0"/>
        <v>#DIV/0!</v>
      </c>
      <c r="E11" s="100" t="e">
        <f t="shared" si="0"/>
        <v>#DIV/0!</v>
      </c>
      <c r="F11" s="100" t="e">
        <f t="shared" si="0"/>
        <v>#DIV/0!</v>
      </c>
      <c r="G11" s="100" t="e">
        <f t="shared" si="0"/>
        <v>#DIV/0!</v>
      </c>
      <c r="H11" s="100" t="e">
        <f t="shared" si="0"/>
        <v>#DIV/0!</v>
      </c>
      <c r="I11" s="100" t="e">
        <f>SUM(B11:H11)</f>
        <v>#DIV/0!</v>
      </c>
    </row>
    <row r="12" spans="1:10" ht="15.75" thickBot="1" x14ac:dyDescent="0.3"/>
    <row r="13" spans="1:10" ht="15.75" thickBot="1" x14ac:dyDescent="0.3">
      <c r="A13" s="21" t="s">
        <v>84</v>
      </c>
      <c r="B13" s="117"/>
      <c r="C13" s="117"/>
      <c r="D13" s="117"/>
      <c r="E13" s="117"/>
      <c r="F13" s="117"/>
      <c r="G13" s="117"/>
      <c r="H13" s="117"/>
      <c r="I13" s="118">
        <f>SUM(B13:H13)</f>
        <v>0</v>
      </c>
    </row>
    <row r="14" spans="1:10" x14ac:dyDescent="0.25">
      <c r="B14" s="100"/>
      <c r="C14" s="100"/>
      <c r="D14" s="100"/>
      <c r="E14" s="100"/>
      <c r="F14" s="100"/>
      <c r="G14" s="100"/>
      <c r="H14" s="100"/>
      <c r="I14" s="100"/>
    </row>
    <row r="15" spans="1:10" x14ac:dyDescent="0.25">
      <c r="A15" t="s">
        <v>83</v>
      </c>
      <c r="B15" s="100" t="e">
        <f t="shared" ref="B15:H15" si="1">+B11-B13</f>
        <v>#DIV/0!</v>
      </c>
      <c r="C15" s="100" t="e">
        <f t="shared" si="1"/>
        <v>#DIV/0!</v>
      </c>
      <c r="D15" s="100" t="e">
        <f t="shared" si="1"/>
        <v>#DIV/0!</v>
      </c>
      <c r="E15" s="100" t="e">
        <f t="shared" si="1"/>
        <v>#DIV/0!</v>
      </c>
      <c r="F15" s="100" t="e">
        <f t="shared" si="1"/>
        <v>#DIV/0!</v>
      </c>
      <c r="G15" s="100" t="e">
        <f t="shared" si="1"/>
        <v>#DIV/0!</v>
      </c>
      <c r="H15" s="100" t="e">
        <f t="shared" si="1"/>
        <v>#DIV/0!</v>
      </c>
      <c r="I15" s="100" t="e">
        <f>SUM(B15:H15)</f>
        <v>#DIV/0!</v>
      </c>
    </row>
    <row r="16" spans="1:10" ht="15.75" thickBot="1" x14ac:dyDescent="0.3">
      <c r="B16" s="100"/>
      <c r="C16" s="100"/>
      <c r="D16" s="100"/>
      <c r="E16" s="100"/>
      <c r="F16" s="100"/>
      <c r="G16" s="100"/>
      <c r="H16" s="100"/>
      <c r="I16" s="100"/>
    </row>
    <row r="17" spans="1:9" ht="15.75" thickBot="1" x14ac:dyDescent="0.3">
      <c r="A17" s="21" t="s">
        <v>85</v>
      </c>
      <c r="B17" s="117"/>
      <c r="C17" s="117"/>
      <c r="D17" s="117"/>
      <c r="E17" s="117"/>
      <c r="F17" s="117"/>
      <c r="G17" s="117"/>
      <c r="H17" s="117"/>
      <c r="I17" s="118">
        <f>SUM(B17:H17)</f>
        <v>0</v>
      </c>
    </row>
    <row r="20" spans="1:9" x14ac:dyDescent="0.25">
      <c r="A20" s="1" t="s">
        <v>90</v>
      </c>
    </row>
    <row r="21" spans="1:9" x14ac:dyDescent="0.25">
      <c r="A21" s="132"/>
      <c r="B21" s="133"/>
      <c r="C21" s="133"/>
      <c r="D21" s="133"/>
      <c r="E21" s="133"/>
      <c r="F21" s="133"/>
      <c r="G21" s="133"/>
      <c r="H21" s="133"/>
      <c r="I21" s="134"/>
    </row>
    <row r="22" spans="1:9" x14ac:dyDescent="0.25">
      <c r="A22" s="135"/>
      <c r="B22" s="136"/>
      <c r="C22" s="136"/>
      <c r="D22" s="136"/>
      <c r="E22" s="136"/>
      <c r="F22" s="136"/>
      <c r="G22" s="136"/>
      <c r="H22" s="136"/>
      <c r="I22" s="137"/>
    </row>
    <row r="23" spans="1:9" x14ac:dyDescent="0.25">
      <c r="A23" s="135"/>
      <c r="B23" s="136"/>
      <c r="C23" s="136"/>
      <c r="D23" s="136"/>
      <c r="E23" s="136"/>
      <c r="F23" s="136"/>
      <c r="G23" s="136"/>
      <c r="H23" s="136"/>
      <c r="I23" s="137"/>
    </row>
    <row r="24" spans="1:9" x14ac:dyDescent="0.25">
      <c r="A24" s="135"/>
      <c r="B24" s="136"/>
      <c r="C24" s="136"/>
      <c r="D24" s="136"/>
      <c r="E24" s="136"/>
      <c r="F24" s="136"/>
      <c r="G24" s="136"/>
      <c r="H24" s="136"/>
      <c r="I24" s="137"/>
    </row>
    <row r="25" spans="1:9" x14ac:dyDescent="0.25">
      <c r="A25" s="135"/>
      <c r="B25" s="136"/>
      <c r="C25" s="136"/>
      <c r="D25" s="136"/>
      <c r="E25" s="136"/>
      <c r="F25" s="136"/>
      <c r="G25" s="136"/>
      <c r="H25" s="136"/>
      <c r="I25" s="137"/>
    </row>
    <row r="26" spans="1:9" x14ac:dyDescent="0.25">
      <c r="A26" s="138"/>
      <c r="B26" s="139"/>
      <c r="C26" s="139"/>
      <c r="D26" s="139"/>
      <c r="E26" s="139"/>
      <c r="F26" s="139"/>
      <c r="G26" s="139"/>
      <c r="H26" s="139"/>
      <c r="I26" s="140"/>
    </row>
  </sheetData>
  <sheetProtection algorithmName="SHA-512" hashValue="klS4hmrs/89Yi9E2RQXI5VI5kjC0t6I+3xhCp5aNkua6MCzATJNaRtTQSW0Dv4OBGL2ZBJ4gI4z/jUPuvl+8dQ==" saltValue="beN2KyUh4Q4oyjOrGneC7g==" spinCount="100000" sheet="1" objects="1" scenarios="1"/>
  <customSheetViews>
    <customSheetView guid="{9843307C-5D1B-4E6F-B1CF-C26D3307FE0E}" scale="90" fitToPage="1">
      <selection activeCell="I3" sqref="I3"/>
      <pageMargins left="0.7" right="0.7" top="0.75" bottom="0.75" header="0.3" footer="0.3"/>
      <pageSetup scale="75" fitToHeight="0" orientation="landscape" r:id="rId1"/>
    </customSheetView>
  </customSheetViews>
  <mergeCells count="2">
    <mergeCell ref="A21:I26"/>
    <mergeCell ref="A7:I7"/>
  </mergeCells>
  <conditionalFormatting sqref="I13">
    <cfRule type="cellIs" dxfId="1" priority="2" operator="notEqual">
      <formula>1</formula>
    </cfRule>
  </conditionalFormatting>
  <conditionalFormatting sqref="I17">
    <cfRule type="cellIs" dxfId="0" priority="1" operator="notEqual">
      <formula>1</formula>
    </cfRule>
  </conditionalFormatting>
  <pageMargins left="0.7" right="0.7" top="0.75" bottom="0.75" header="0.3" footer="0.3"/>
  <pageSetup scale="75" fitToHeight="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J28"/>
  <sheetViews>
    <sheetView topLeftCell="A2" workbookViewId="0">
      <selection activeCell="F11" sqref="F11"/>
    </sheetView>
  </sheetViews>
  <sheetFormatPr defaultRowHeight="15" x14ac:dyDescent="0.25"/>
  <cols>
    <col min="1" max="1" width="39.7109375" customWidth="1"/>
    <col min="2" max="2" width="25.28515625" customWidth="1"/>
    <col min="3" max="3" width="15.42578125" customWidth="1"/>
    <col min="6" max="6" width="14.5703125" bestFit="1" customWidth="1"/>
  </cols>
  <sheetData>
    <row r="1" spans="1:10" ht="18.75" x14ac:dyDescent="0.3">
      <c r="A1" s="16" t="s">
        <v>69</v>
      </c>
      <c r="B1" s="2">
        <f>Summary!$D$7</f>
        <v>0</v>
      </c>
      <c r="C1" s="2">
        <f>Summary!$D$8</f>
        <v>0</v>
      </c>
    </row>
    <row r="3" spans="1:10" ht="18.75" x14ac:dyDescent="0.3">
      <c r="A3" s="2" t="s">
        <v>72</v>
      </c>
      <c r="E3" s="16" t="s">
        <v>70</v>
      </c>
      <c r="F3" s="2">
        <f>Summary!$J$12</f>
        <v>0</v>
      </c>
    </row>
    <row r="4" spans="1:10" ht="18.75" x14ac:dyDescent="0.3">
      <c r="A4" s="2" t="s">
        <v>81</v>
      </c>
    </row>
    <row r="5" spans="1:10" ht="18.75" x14ac:dyDescent="0.3">
      <c r="A5" s="2" t="s">
        <v>128</v>
      </c>
      <c r="B5" s="2"/>
    </row>
    <row r="6" spans="1:10" ht="15" customHeight="1" x14ac:dyDescent="0.25">
      <c r="A6" s="119" t="s">
        <v>138</v>
      </c>
      <c r="B6" s="120"/>
      <c r="C6" s="120"/>
      <c r="D6" s="120"/>
      <c r="E6" s="120"/>
      <c r="F6" s="121"/>
      <c r="G6" s="62"/>
      <c r="H6" s="62"/>
      <c r="I6" s="62"/>
      <c r="J6" s="62"/>
    </row>
    <row r="7" spans="1:10" ht="60" customHeight="1" x14ac:dyDescent="0.25">
      <c r="A7" s="142" t="s">
        <v>139</v>
      </c>
      <c r="B7" s="142"/>
      <c r="C7" s="142"/>
      <c r="D7" s="142"/>
      <c r="E7" s="142"/>
      <c r="F7" s="142"/>
      <c r="G7" s="29"/>
    </row>
    <row r="8" spans="1:10" x14ac:dyDescent="0.25">
      <c r="A8" s="5"/>
    </row>
    <row r="9" spans="1:10" x14ac:dyDescent="0.25">
      <c r="A9" s="7" t="s">
        <v>80</v>
      </c>
      <c r="B9" s="7"/>
      <c r="C9" s="7"/>
      <c r="D9" s="7"/>
      <c r="E9" s="7"/>
      <c r="F9" s="7" t="s">
        <v>64</v>
      </c>
    </row>
    <row r="10" spans="1:10" x14ac:dyDescent="0.25">
      <c r="A10" t="s">
        <v>95</v>
      </c>
      <c r="F10" s="63"/>
    </row>
    <row r="11" spans="1:10" x14ac:dyDescent="0.25">
      <c r="A11" t="s">
        <v>96</v>
      </c>
      <c r="F11" s="15">
        <f>'Qtr (Req.) - 90 days past due'!C21</f>
        <v>0</v>
      </c>
    </row>
    <row r="12" spans="1:10" x14ac:dyDescent="0.25">
      <c r="A12" t="s">
        <v>97</v>
      </c>
      <c r="F12" s="15">
        <f>'Qtr (Req.) - 90 days past due'!D10+'Qtr (Req.) - 90 days past due'!E10+'Qtr (Req.) - 90 days past due'!F10+'Qtr (Req.) - 90 days past due'!G10</f>
        <v>0</v>
      </c>
    </row>
    <row r="13" spans="1:10" x14ac:dyDescent="0.25">
      <c r="A13" t="s">
        <v>92</v>
      </c>
      <c r="F13" s="100" t="e">
        <f>+F10/(F11+F12)</f>
        <v>#DIV/0!</v>
      </c>
    </row>
    <row r="14" spans="1:10" ht="15.75" thickBot="1" x14ac:dyDescent="0.3"/>
    <row r="15" spans="1:10" ht="15.75" thickBot="1" x14ac:dyDescent="0.3">
      <c r="A15" s="21" t="s">
        <v>93</v>
      </c>
      <c r="B15" s="30"/>
      <c r="C15" s="30"/>
      <c r="D15" s="30"/>
      <c r="E15" s="30"/>
      <c r="F15" s="20"/>
    </row>
    <row r="17" spans="1:6" x14ac:dyDescent="0.25">
      <c r="A17" t="s">
        <v>18</v>
      </c>
      <c r="F17" s="100" t="e">
        <f>+F13-F15</f>
        <v>#DIV/0!</v>
      </c>
    </row>
    <row r="18" spans="1:6" ht="15.75" thickBot="1" x14ac:dyDescent="0.3"/>
    <row r="19" spans="1:6" ht="15.75" thickBot="1" x14ac:dyDescent="0.3">
      <c r="A19" s="21" t="s">
        <v>94</v>
      </c>
      <c r="B19" s="30"/>
      <c r="C19" s="30"/>
      <c r="D19" s="30"/>
      <c r="E19" s="30"/>
      <c r="F19" s="20"/>
    </row>
    <row r="22" spans="1:6" x14ac:dyDescent="0.25">
      <c r="A22" s="1" t="s">
        <v>90</v>
      </c>
    </row>
    <row r="23" spans="1:6" x14ac:dyDescent="0.25">
      <c r="A23" s="132"/>
      <c r="B23" s="133"/>
      <c r="C23" s="133"/>
      <c r="D23" s="133"/>
      <c r="E23" s="133"/>
      <c r="F23" s="134"/>
    </row>
    <row r="24" spans="1:6" x14ac:dyDescent="0.25">
      <c r="A24" s="135"/>
      <c r="B24" s="136"/>
      <c r="C24" s="136"/>
      <c r="D24" s="136"/>
      <c r="E24" s="136"/>
      <c r="F24" s="137"/>
    </row>
    <row r="25" spans="1:6" x14ac:dyDescent="0.25">
      <c r="A25" s="135"/>
      <c r="B25" s="136"/>
      <c r="C25" s="136"/>
      <c r="D25" s="136"/>
      <c r="E25" s="136"/>
      <c r="F25" s="137"/>
    </row>
    <row r="26" spans="1:6" x14ac:dyDescent="0.25">
      <c r="A26" s="135"/>
      <c r="B26" s="136"/>
      <c r="C26" s="136"/>
      <c r="D26" s="136"/>
      <c r="E26" s="136"/>
      <c r="F26" s="137"/>
    </row>
    <row r="27" spans="1:6" x14ac:dyDescent="0.25">
      <c r="A27" s="135"/>
      <c r="B27" s="136"/>
      <c r="C27" s="136"/>
      <c r="D27" s="136"/>
      <c r="E27" s="136"/>
      <c r="F27" s="137"/>
    </row>
    <row r="28" spans="1:6" x14ac:dyDescent="0.25">
      <c r="A28" s="138"/>
      <c r="B28" s="139"/>
      <c r="C28" s="139"/>
      <c r="D28" s="139"/>
      <c r="E28" s="139"/>
      <c r="F28" s="140"/>
    </row>
  </sheetData>
  <sheetProtection algorithmName="SHA-512" hashValue="LFOBjXr/SU93AXjNkXXDcKq+Jz21W0mCZBYNUkMAf5XYCkgPmRGZvWr7L5D1RGAidKMKywyHGGpVIWGsJrVxqA==" saltValue="RJ3kv5vAJ0VvyUVmbgPEGg==" spinCount="100000" sheet="1" objects="1" scenarios="1"/>
  <customSheetViews>
    <customSheetView guid="{9843307C-5D1B-4E6F-B1CF-C26D3307FE0E}">
      <selection activeCell="B2" sqref="B2"/>
      <pageMargins left="0.7" right="0.7" top="0.75" bottom="0.75" header="0.3" footer="0.3"/>
      <pageSetup orientation="landscape" r:id="rId1"/>
    </customSheetView>
  </customSheetViews>
  <mergeCells count="2">
    <mergeCell ref="A7:F7"/>
    <mergeCell ref="A23:F28"/>
  </mergeCells>
  <pageMargins left="0.7" right="0.7" top="0.75" bottom="0.75" header="0.3" footer="0.3"/>
  <pageSetup orientation="landscape"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J51"/>
  <sheetViews>
    <sheetView topLeftCell="A7" workbookViewId="0">
      <selection activeCell="E31" sqref="E31"/>
    </sheetView>
  </sheetViews>
  <sheetFormatPr defaultRowHeight="15" x14ac:dyDescent="0.25"/>
  <cols>
    <col min="1" max="1" width="16.5703125" customWidth="1"/>
    <col min="2" max="2" width="20.7109375" customWidth="1"/>
    <col min="3" max="3" width="16.42578125" customWidth="1"/>
    <col min="4" max="4" width="6.7109375" customWidth="1"/>
    <col min="5" max="5" width="18" customWidth="1"/>
    <col min="6" max="6" width="6.140625" customWidth="1"/>
    <col min="7" max="7" width="16.42578125" customWidth="1"/>
  </cols>
  <sheetData>
    <row r="1" spans="1:10" ht="18.75" x14ac:dyDescent="0.3">
      <c r="C1" s="16" t="s">
        <v>69</v>
      </c>
      <c r="D1" s="2">
        <f>Summary!$D$7</f>
        <v>0</v>
      </c>
      <c r="E1" s="2">
        <f>Summary!$D$8</f>
        <v>0</v>
      </c>
    </row>
    <row r="3" spans="1:10" ht="18.75" x14ac:dyDescent="0.3">
      <c r="A3" s="2" t="s">
        <v>72</v>
      </c>
      <c r="B3" s="2"/>
      <c r="C3" s="2"/>
      <c r="D3" s="2"/>
      <c r="E3" s="2"/>
      <c r="G3" s="16" t="s">
        <v>70</v>
      </c>
      <c r="H3" s="2">
        <f>Summary!$J$12</f>
        <v>0</v>
      </c>
    </row>
    <row r="4" spans="1:10" ht="18.75" x14ac:dyDescent="0.3">
      <c r="A4" s="2" t="s">
        <v>99</v>
      </c>
    </row>
    <row r="5" spans="1:10" ht="19.5" thickBot="1" x14ac:dyDescent="0.35">
      <c r="B5" s="2" t="s">
        <v>129</v>
      </c>
    </row>
    <row r="6" spans="1:10" ht="15" customHeight="1" thickBot="1" x14ac:dyDescent="0.3">
      <c r="A6" s="60" t="s">
        <v>138</v>
      </c>
      <c r="B6" s="58"/>
      <c r="C6" s="58"/>
      <c r="D6" s="58"/>
      <c r="E6" s="58"/>
      <c r="F6" s="58"/>
      <c r="G6" s="58"/>
      <c r="H6" s="59"/>
      <c r="I6" s="62"/>
      <c r="J6" s="62"/>
    </row>
    <row r="7" spans="1:10" ht="63" customHeight="1" x14ac:dyDescent="0.25">
      <c r="A7" s="141" t="s">
        <v>101</v>
      </c>
      <c r="B7" s="141"/>
      <c r="C7" s="141"/>
      <c r="D7" s="141"/>
      <c r="E7" s="141"/>
      <c r="F7" s="141"/>
      <c r="G7" s="141"/>
      <c r="H7" s="141"/>
    </row>
    <row r="8" spans="1:10" x14ac:dyDescent="0.25">
      <c r="A8" s="5"/>
    </row>
    <row r="9" spans="1:10" x14ac:dyDescent="0.25">
      <c r="A9" t="s">
        <v>104</v>
      </c>
      <c r="E9" s="15">
        <f>+'Qtr (Req.) - Collections'!G11</f>
        <v>0</v>
      </c>
    </row>
    <row r="10" spans="1:10" x14ac:dyDescent="0.25">
      <c r="E10" s="4"/>
    </row>
    <row r="11" spans="1:10" x14ac:dyDescent="0.25">
      <c r="A11" t="s">
        <v>98</v>
      </c>
      <c r="E11" s="4"/>
    </row>
    <row r="12" spans="1:10" x14ac:dyDescent="0.25">
      <c r="B12" t="s">
        <v>3</v>
      </c>
      <c r="E12" s="14"/>
    </row>
    <row r="13" spans="1:10" x14ac:dyDescent="0.25">
      <c r="B13" t="s">
        <v>4</v>
      </c>
      <c r="E13" s="14"/>
    </row>
    <row r="14" spans="1:10" x14ac:dyDescent="0.25">
      <c r="B14" t="s">
        <v>5</v>
      </c>
      <c r="E14" s="14"/>
    </row>
    <row r="15" spans="1:10" x14ac:dyDescent="0.25">
      <c r="B15" t="s">
        <v>6</v>
      </c>
      <c r="E15" s="22"/>
    </row>
    <row r="16" spans="1:10" x14ac:dyDescent="0.25">
      <c r="B16" t="s">
        <v>7</v>
      </c>
      <c r="E16" s="32">
        <f>SUM(E12:E15)</f>
        <v>0</v>
      </c>
    </row>
    <row r="17" spans="1:8" x14ac:dyDescent="0.25">
      <c r="A17" t="s">
        <v>10</v>
      </c>
    </row>
    <row r="18" spans="1:8" x14ac:dyDescent="0.25">
      <c r="B18" s="127"/>
      <c r="C18" s="127"/>
      <c r="D18" s="127"/>
      <c r="E18" s="127"/>
      <c r="F18" s="127"/>
      <c r="G18" s="127"/>
      <c r="H18" s="127"/>
    </row>
    <row r="19" spans="1:8" x14ac:dyDescent="0.25">
      <c r="B19" s="127"/>
      <c r="C19" s="127"/>
      <c r="D19" s="127"/>
      <c r="E19" s="127"/>
      <c r="F19" s="127"/>
      <c r="G19" s="127"/>
      <c r="H19" s="127"/>
    </row>
    <row r="21" spans="1:8" x14ac:dyDescent="0.25">
      <c r="A21" t="s">
        <v>9</v>
      </c>
      <c r="E21" s="14"/>
    </row>
    <row r="22" spans="1:8" x14ac:dyDescent="0.25">
      <c r="E22" s="4"/>
    </row>
    <row r="23" spans="1:8" x14ac:dyDescent="0.25">
      <c r="A23" t="s">
        <v>12</v>
      </c>
      <c r="E23" s="14"/>
    </row>
    <row r="25" spans="1:8" x14ac:dyDescent="0.25">
      <c r="A25" t="s">
        <v>11</v>
      </c>
    </row>
    <row r="26" spans="1:8" x14ac:dyDescent="0.25">
      <c r="B26" s="127"/>
      <c r="C26" s="127"/>
      <c r="D26" s="127"/>
      <c r="E26" s="127"/>
      <c r="F26" s="127"/>
      <c r="G26" s="127"/>
      <c r="H26" s="127"/>
    </row>
    <row r="27" spans="1:8" x14ac:dyDescent="0.25">
      <c r="B27" s="127"/>
      <c r="C27" s="127"/>
      <c r="D27" s="127"/>
      <c r="E27" s="127"/>
      <c r="F27" s="127"/>
      <c r="G27" s="127"/>
      <c r="H27" s="127"/>
    </row>
    <row r="29" spans="1:8" x14ac:dyDescent="0.25">
      <c r="A29" s="144" t="s">
        <v>105</v>
      </c>
      <c r="B29" s="144"/>
      <c r="C29" s="144"/>
      <c r="D29" s="144"/>
      <c r="E29" s="144"/>
      <c r="F29" s="144"/>
      <c r="G29" s="144"/>
      <c r="H29" s="144"/>
    </row>
    <row r="31" spans="1:8" x14ac:dyDescent="0.25">
      <c r="A31" t="s">
        <v>39</v>
      </c>
      <c r="C31" s="32"/>
      <c r="D31" s="32"/>
      <c r="E31" s="32">
        <f>E9</f>
        <v>0</v>
      </c>
      <c r="F31" s="32"/>
      <c r="G31" s="32"/>
    </row>
    <row r="32" spans="1:8" x14ac:dyDescent="0.25">
      <c r="C32" s="33">
        <f>E16</f>
        <v>0</v>
      </c>
      <c r="D32" s="34" t="s">
        <v>13</v>
      </c>
      <c r="E32" s="33">
        <f>E21</f>
        <v>0</v>
      </c>
      <c r="F32" s="34" t="s">
        <v>13</v>
      </c>
      <c r="G32" s="33">
        <f>E23</f>
        <v>0</v>
      </c>
    </row>
    <row r="34" spans="1:8" x14ac:dyDescent="0.25">
      <c r="A34" t="s">
        <v>39</v>
      </c>
      <c r="E34" s="31" t="e">
        <f>+$E$31/($C$32+$E$32+$G$32)</f>
        <v>#DIV/0!</v>
      </c>
    </row>
    <row r="36" spans="1:8" ht="15.75" thickBot="1" x14ac:dyDescent="0.3"/>
    <row r="37" spans="1:8" ht="15.75" thickBot="1" x14ac:dyDescent="0.3">
      <c r="A37" s="21" t="s">
        <v>102</v>
      </c>
      <c r="B37" s="30"/>
      <c r="C37" s="30"/>
      <c r="D37" s="30"/>
      <c r="E37" s="36"/>
    </row>
    <row r="39" spans="1:8" x14ac:dyDescent="0.25">
      <c r="A39" t="s">
        <v>18</v>
      </c>
      <c r="E39" s="35" t="e">
        <f>+E34-E37</f>
        <v>#DIV/0!</v>
      </c>
    </row>
    <row r="41" spans="1:8" ht="15.75" thickBot="1" x14ac:dyDescent="0.3"/>
    <row r="42" spans="1:8" ht="15.75" thickBot="1" x14ac:dyDescent="0.3">
      <c r="A42" s="21" t="s">
        <v>103</v>
      </c>
      <c r="B42" s="30"/>
      <c r="C42" s="30"/>
      <c r="D42" s="30"/>
      <c r="E42" s="36"/>
    </row>
    <row r="45" spans="1:8" x14ac:dyDescent="0.25">
      <c r="A45" s="1" t="s">
        <v>90</v>
      </c>
    </row>
    <row r="46" spans="1:8" x14ac:dyDescent="0.25">
      <c r="A46" s="132"/>
      <c r="B46" s="133"/>
      <c r="C46" s="133"/>
      <c r="D46" s="133"/>
      <c r="E46" s="133"/>
      <c r="F46" s="133"/>
      <c r="G46" s="133"/>
      <c r="H46" s="134"/>
    </row>
    <row r="47" spans="1:8" x14ac:dyDescent="0.25">
      <c r="A47" s="135"/>
      <c r="B47" s="136"/>
      <c r="C47" s="136"/>
      <c r="D47" s="136"/>
      <c r="E47" s="136"/>
      <c r="F47" s="136"/>
      <c r="G47" s="136"/>
      <c r="H47" s="137"/>
    </row>
    <row r="48" spans="1:8" x14ac:dyDescent="0.25">
      <c r="A48" s="135"/>
      <c r="B48" s="136"/>
      <c r="C48" s="136"/>
      <c r="D48" s="136"/>
      <c r="E48" s="136"/>
      <c r="F48" s="136"/>
      <c r="G48" s="136"/>
      <c r="H48" s="137"/>
    </row>
    <row r="49" spans="1:8" x14ac:dyDescent="0.25">
      <c r="A49" s="135"/>
      <c r="B49" s="136"/>
      <c r="C49" s="136"/>
      <c r="D49" s="136"/>
      <c r="E49" s="136"/>
      <c r="F49" s="136"/>
      <c r="G49" s="136"/>
      <c r="H49" s="137"/>
    </row>
    <row r="50" spans="1:8" x14ac:dyDescent="0.25">
      <c r="A50" s="135"/>
      <c r="B50" s="136"/>
      <c r="C50" s="136"/>
      <c r="D50" s="136"/>
      <c r="E50" s="136"/>
      <c r="F50" s="136"/>
      <c r="G50" s="136"/>
      <c r="H50" s="137"/>
    </row>
    <row r="51" spans="1:8" x14ac:dyDescent="0.25">
      <c r="A51" s="138"/>
      <c r="B51" s="139"/>
      <c r="C51" s="139"/>
      <c r="D51" s="139"/>
      <c r="E51" s="139"/>
      <c r="F51" s="139"/>
      <c r="G51" s="139"/>
      <c r="H51" s="140"/>
    </row>
  </sheetData>
  <sheetProtection algorithmName="SHA-512" hashValue="cmlX8FyPJpBLlK4rKC/3h1Q3bC2mCfblOPajHIRXhhAVy6NWuVahS9aZtLEU3Wh6i/B6llmLBjBe5Jsf3UFgOw==" saltValue="D2rm4in7G7A9ZPO1W5F2Lg==" spinCount="100000" sheet="1" objects="1" scenarios="1"/>
  <customSheetViews>
    <customSheetView guid="{9843307C-5D1B-4E6F-B1CF-C26D3307FE0E}" fitToPage="1">
      <selection activeCell="D2" sqref="D2"/>
      <pageMargins left="0.7" right="0.7" top="0.75" bottom="0.75" header="0.3" footer="0.3"/>
      <pageSetup scale="82" fitToHeight="0" orientation="portrait" r:id="rId1"/>
    </customSheetView>
  </customSheetViews>
  <mergeCells count="5">
    <mergeCell ref="B18:H19"/>
    <mergeCell ref="B26:H27"/>
    <mergeCell ref="A7:H7"/>
    <mergeCell ref="A29:H29"/>
    <mergeCell ref="A46:H51"/>
  </mergeCells>
  <pageMargins left="0.7" right="0.7" top="0.75" bottom="0.75" header="0.3" footer="0.3"/>
  <pageSetup scale="82" fitToHeight="0" orientation="portrait"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J28"/>
  <sheetViews>
    <sheetView workbookViewId="0">
      <selection activeCell="D10" sqref="D10"/>
    </sheetView>
  </sheetViews>
  <sheetFormatPr defaultRowHeight="15" x14ac:dyDescent="0.25"/>
  <cols>
    <col min="1" max="1" width="58.28515625" customWidth="1"/>
    <col min="2" max="2" width="19.140625" customWidth="1"/>
    <col min="3" max="3" width="14.5703125" customWidth="1"/>
    <col min="4" max="4" width="16.7109375" customWidth="1"/>
    <col min="5" max="5" width="14.5703125" customWidth="1"/>
  </cols>
  <sheetData>
    <row r="1" spans="1:10" ht="18.75" x14ac:dyDescent="0.3">
      <c r="A1" s="16" t="s">
        <v>69</v>
      </c>
      <c r="B1" s="2">
        <f>Summary!$D$7</f>
        <v>0</v>
      </c>
      <c r="C1" s="2">
        <f>Summary!$D$8</f>
        <v>0</v>
      </c>
    </row>
    <row r="3" spans="1:10" ht="18.75" x14ac:dyDescent="0.3">
      <c r="A3" s="2" t="s">
        <v>72</v>
      </c>
      <c r="B3" s="2"/>
      <c r="C3" s="16" t="s">
        <v>70</v>
      </c>
      <c r="D3" s="2">
        <f>Summary!$J$12</f>
        <v>0</v>
      </c>
    </row>
    <row r="4" spans="1:10" ht="18.75" x14ac:dyDescent="0.3">
      <c r="A4" s="2" t="s">
        <v>99</v>
      </c>
      <c r="B4" s="2"/>
    </row>
    <row r="5" spans="1:10" ht="18.75" x14ac:dyDescent="0.3">
      <c r="A5" s="2" t="s">
        <v>130</v>
      </c>
      <c r="B5" s="2"/>
    </row>
    <row r="6" spans="1:10" ht="15" customHeight="1" x14ac:dyDescent="0.25">
      <c r="A6" s="119" t="s">
        <v>138</v>
      </c>
      <c r="B6" s="120"/>
      <c r="C6" s="120"/>
      <c r="D6" s="121"/>
      <c r="E6" s="62"/>
      <c r="F6" s="62"/>
      <c r="G6" s="62"/>
      <c r="H6" s="62"/>
      <c r="I6" s="62"/>
      <c r="J6" s="62"/>
    </row>
    <row r="7" spans="1:10" ht="33.6" customHeight="1" x14ac:dyDescent="0.25">
      <c r="A7" s="145" t="s">
        <v>106</v>
      </c>
      <c r="B7" s="145"/>
      <c r="C7" s="145"/>
      <c r="D7" s="145"/>
    </row>
    <row r="8" spans="1:10" x14ac:dyDescent="0.25">
      <c r="A8" s="37"/>
      <c r="B8" s="37"/>
      <c r="C8" s="37"/>
      <c r="D8" s="37"/>
    </row>
    <row r="9" spans="1:10" s="12" customFormat="1" ht="45" x14ac:dyDescent="0.25">
      <c r="A9" s="38" t="s">
        <v>80</v>
      </c>
      <c r="B9" s="39" t="s">
        <v>49</v>
      </c>
      <c r="C9" s="39"/>
      <c r="D9" s="39" t="s">
        <v>107</v>
      </c>
    </row>
    <row r="10" spans="1:10" x14ac:dyDescent="0.25">
      <c r="A10" t="s">
        <v>23</v>
      </c>
      <c r="B10" s="15">
        <f>+'Qtr (Req.) - Collections'!G11</f>
        <v>0</v>
      </c>
      <c r="C10" s="32"/>
      <c r="D10" s="15">
        <f>+'Qtr (Req.) - Collections'!G12</f>
        <v>0</v>
      </c>
    </row>
    <row r="11" spans="1:10" x14ac:dyDescent="0.25">
      <c r="A11" t="s">
        <v>21</v>
      </c>
      <c r="B11" s="15">
        <f>'Qtr (Req.) - 90 days past due'!G21</f>
        <v>0</v>
      </c>
      <c r="C11" s="32"/>
      <c r="D11" s="14"/>
    </row>
    <row r="12" spans="1:10" x14ac:dyDescent="0.25">
      <c r="A12" t="s">
        <v>22</v>
      </c>
      <c r="B12" s="15">
        <f>'Qtr (Req.) - 90 days past due'!D10+'Qtr (Req.) - 90 days past due'!E10+'Qtr (Req.) - 90 days past due'!F10+'Qtr (Req.) - 90 days past due'!G10</f>
        <v>0</v>
      </c>
      <c r="C12" s="32"/>
      <c r="D12" s="14"/>
    </row>
    <row r="13" spans="1:10" x14ac:dyDescent="0.25">
      <c r="A13" t="s">
        <v>25</v>
      </c>
      <c r="B13" s="6" t="e">
        <f>+B10/(B11+B12)</f>
        <v>#DIV/0!</v>
      </c>
      <c r="D13" s="6" t="e">
        <f>+D10/(D11+D12)</f>
        <v>#DIV/0!</v>
      </c>
    </row>
    <row r="15" spans="1:10" x14ac:dyDescent="0.25">
      <c r="A15" s="43" t="s">
        <v>108</v>
      </c>
      <c r="B15" s="40"/>
      <c r="C15" s="41"/>
      <c r="D15" s="42"/>
    </row>
    <row r="17" spans="1:4" x14ac:dyDescent="0.25">
      <c r="A17" t="s">
        <v>18</v>
      </c>
      <c r="B17" s="6" t="e">
        <f>+B13-B15</f>
        <v>#DIV/0!</v>
      </c>
      <c r="D17" s="6" t="e">
        <f>+D13-D15</f>
        <v>#DIV/0!</v>
      </c>
    </row>
    <row r="19" spans="1:4" x14ac:dyDescent="0.25">
      <c r="A19" s="43" t="s">
        <v>109</v>
      </c>
      <c r="B19" s="40"/>
      <c r="C19" s="41"/>
      <c r="D19" s="42"/>
    </row>
    <row r="22" spans="1:4" x14ac:dyDescent="0.25">
      <c r="A22" t="s">
        <v>90</v>
      </c>
    </row>
    <row r="23" spans="1:4" x14ac:dyDescent="0.25">
      <c r="A23" s="146"/>
      <c r="B23" s="147"/>
      <c r="C23" s="147"/>
      <c r="D23" s="148"/>
    </row>
    <row r="24" spans="1:4" x14ac:dyDescent="0.25">
      <c r="A24" s="149"/>
      <c r="B24" s="150"/>
      <c r="C24" s="150"/>
      <c r="D24" s="151"/>
    </row>
    <row r="25" spans="1:4" x14ac:dyDescent="0.25">
      <c r="A25" s="149"/>
      <c r="B25" s="150"/>
      <c r="C25" s="150"/>
      <c r="D25" s="151"/>
    </row>
    <row r="26" spans="1:4" x14ac:dyDescent="0.25">
      <c r="A26" s="149"/>
      <c r="B26" s="150"/>
      <c r="C26" s="150"/>
      <c r="D26" s="151"/>
    </row>
    <row r="27" spans="1:4" x14ac:dyDescent="0.25">
      <c r="A27" s="149"/>
      <c r="B27" s="150"/>
      <c r="C27" s="150"/>
      <c r="D27" s="151"/>
    </row>
    <row r="28" spans="1:4" x14ac:dyDescent="0.25">
      <c r="A28" s="152"/>
      <c r="B28" s="153"/>
      <c r="C28" s="153"/>
      <c r="D28" s="154"/>
    </row>
  </sheetData>
  <sheetProtection algorithmName="SHA-512" hashValue="Dw+J6RZgt5v14a3c8sG4Pqp/FgqRFD4m2cgDq9pgUuAR7Bossz/tmCYDfQUupsC4KyTjtn/IYIkv5Pke2Sd+rA==" saltValue="UIcqGkFuqSR8fVvZO5BORg==" spinCount="100000" sheet="1" objects="1" scenarios="1"/>
  <customSheetViews>
    <customSheetView guid="{9843307C-5D1B-4E6F-B1CF-C26D3307FE0E}" fitToPage="1">
      <selection activeCell="B2" sqref="B2"/>
      <pageMargins left="0.7" right="0.7" top="0.75" bottom="0.75" header="0.3" footer="0.3"/>
      <pageSetup scale="83" orientation="portrait" r:id="rId1"/>
    </customSheetView>
  </customSheetViews>
  <mergeCells count="2">
    <mergeCell ref="A7:D7"/>
    <mergeCell ref="A23:D28"/>
  </mergeCells>
  <pageMargins left="0.7" right="0.7" top="0.75" bottom="0.75" header="0.3" footer="0.3"/>
  <pageSetup scale="83" orientation="portrait"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pageSetUpPr fitToPage="1"/>
  </sheetPr>
  <dimension ref="A1:E50"/>
  <sheetViews>
    <sheetView zoomScaleNormal="100" workbookViewId="0">
      <selection activeCell="D12" sqref="D12"/>
    </sheetView>
  </sheetViews>
  <sheetFormatPr defaultRowHeight="15" x14ac:dyDescent="0.25"/>
  <cols>
    <col min="1" max="1" width="56.28515625" customWidth="1"/>
    <col min="2" max="2" width="14.7109375" customWidth="1"/>
    <col min="3" max="3" width="15.7109375" customWidth="1"/>
    <col min="4" max="4" width="16.42578125" customWidth="1"/>
    <col min="5" max="5" width="14.42578125" customWidth="1"/>
  </cols>
  <sheetData>
    <row r="1" spans="1:5" ht="18.75" x14ac:dyDescent="0.3">
      <c r="A1" s="16" t="s">
        <v>69</v>
      </c>
      <c r="B1" s="2">
        <f>Summary!$D$7</f>
        <v>0</v>
      </c>
      <c r="C1" s="2">
        <f>Summary!$D$8</f>
        <v>0</v>
      </c>
    </row>
    <row r="3" spans="1:5" ht="18.75" x14ac:dyDescent="0.3">
      <c r="A3" s="2" t="s">
        <v>72</v>
      </c>
    </row>
    <row r="4" spans="1:5" ht="18.75" x14ac:dyDescent="0.3">
      <c r="A4" s="2" t="s">
        <v>99</v>
      </c>
    </row>
    <row r="5" spans="1:5" ht="18.75" x14ac:dyDescent="0.3">
      <c r="A5" s="2" t="s">
        <v>131</v>
      </c>
      <c r="C5" s="16" t="s">
        <v>70</v>
      </c>
      <c r="D5" s="16">
        <f>Summary!$J$12</f>
        <v>0</v>
      </c>
    </row>
    <row r="6" spans="1:5" x14ac:dyDescent="0.25">
      <c r="A6" s="5"/>
    </row>
    <row r="7" spans="1:5" ht="64.150000000000006" customHeight="1" x14ac:dyDescent="0.25">
      <c r="A7" s="142" t="s">
        <v>110</v>
      </c>
      <c r="B7" s="142"/>
      <c r="C7" s="142"/>
      <c r="D7" s="142"/>
      <c r="E7" s="29"/>
    </row>
    <row r="8" spans="1:5" x14ac:dyDescent="0.25">
      <c r="A8" s="28"/>
      <c r="B8" s="28"/>
      <c r="C8" s="28"/>
      <c r="D8" s="28"/>
      <c r="E8" s="28"/>
    </row>
    <row r="9" spans="1:5" s="12" customFormat="1" ht="30" x14ac:dyDescent="0.25">
      <c r="A9" s="38" t="s">
        <v>80</v>
      </c>
      <c r="B9" s="39"/>
      <c r="C9" s="39"/>
      <c r="D9" s="39" t="s">
        <v>115</v>
      </c>
    </row>
    <row r="10" spans="1:5" x14ac:dyDescent="0.25">
      <c r="A10" s="1" t="s">
        <v>28</v>
      </c>
    </row>
    <row r="11" spans="1:5" x14ac:dyDescent="0.25">
      <c r="A11" t="s">
        <v>111</v>
      </c>
      <c r="D11" s="18"/>
    </row>
    <row r="12" spans="1:5" x14ac:dyDescent="0.25">
      <c r="A12" t="s">
        <v>27</v>
      </c>
      <c r="D12" s="126">
        <f>'Qtr (Req.) - 90 days past due'!G14</f>
        <v>0</v>
      </c>
    </row>
    <row r="13" spans="1:5" x14ac:dyDescent="0.25">
      <c r="A13" t="s">
        <v>114</v>
      </c>
      <c r="D13" s="6" t="e">
        <f>+D11/D12</f>
        <v>#DIV/0!</v>
      </c>
    </row>
    <row r="14" spans="1:5" ht="15.75" thickBot="1" x14ac:dyDescent="0.3"/>
    <row r="15" spans="1:5" ht="15.75" thickBot="1" x14ac:dyDescent="0.3">
      <c r="A15" s="21" t="s">
        <v>112</v>
      </c>
      <c r="B15" s="30"/>
      <c r="C15" s="30"/>
      <c r="D15" s="20"/>
    </row>
    <row r="17" spans="1:4" x14ac:dyDescent="0.25">
      <c r="A17" t="s">
        <v>18</v>
      </c>
      <c r="D17" s="6" t="e">
        <f>+D13-D15</f>
        <v>#DIV/0!</v>
      </c>
    </row>
    <row r="18" spans="1:4" ht="15.75" thickBot="1" x14ac:dyDescent="0.3">
      <c r="D18" s="6"/>
    </row>
    <row r="19" spans="1:4" ht="15.75" thickBot="1" x14ac:dyDescent="0.3">
      <c r="A19" s="21" t="s">
        <v>113</v>
      </c>
      <c r="B19" s="30"/>
      <c r="C19" s="30"/>
      <c r="D19" s="20"/>
    </row>
    <row r="20" spans="1:4" x14ac:dyDescent="0.25">
      <c r="D20" s="6"/>
    </row>
    <row r="21" spans="1:4" x14ac:dyDescent="0.25">
      <c r="A21" s="1" t="s">
        <v>29</v>
      </c>
    </row>
    <row r="22" spans="1:4" x14ac:dyDescent="0.25">
      <c r="A22" t="s">
        <v>140</v>
      </c>
      <c r="D22" s="18"/>
    </row>
    <row r="23" spans="1:4" x14ac:dyDescent="0.25">
      <c r="A23" t="s">
        <v>27</v>
      </c>
      <c r="D23" s="18"/>
    </row>
    <row r="24" spans="1:4" x14ac:dyDescent="0.25">
      <c r="A24" t="s">
        <v>114</v>
      </c>
      <c r="D24" s="6" t="e">
        <f>+D22/D23</f>
        <v>#DIV/0!</v>
      </c>
    </row>
    <row r="25" spans="1:4" ht="15.75" thickBot="1" x14ac:dyDescent="0.3"/>
    <row r="26" spans="1:4" ht="15.75" thickBot="1" x14ac:dyDescent="0.3">
      <c r="A26" s="21" t="s">
        <v>112</v>
      </c>
      <c r="B26" s="30"/>
      <c r="C26" s="30"/>
      <c r="D26" s="20"/>
    </row>
    <row r="28" spans="1:4" x14ac:dyDescent="0.25">
      <c r="A28" t="s">
        <v>18</v>
      </c>
      <c r="D28" s="6" t="e">
        <f>+D24-D26</f>
        <v>#DIV/0!</v>
      </c>
    </row>
    <row r="29" spans="1:4" ht="15.75" thickBot="1" x14ac:dyDescent="0.3"/>
    <row r="30" spans="1:4" ht="15.75" thickBot="1" x14ac:dyDescent="0.3">
      <c r="A30" s="21" t="s">
        <v>113</v>
      </c>
      <c r="B30" s="30"/>
      <c r="C30" s="30"/>
      <c r="D30" s="20"/>
    </row>
    <row r="32" spans="1:4" x14ac:dyDescent="0.25">
      <c r="A32" s="1" t="s">
        <v>116</v>
      </c>
    </row>
    <row r="33" spans="1:4" x14ac:dyDescent="0.25">
      <c r="A33" t="s">
        <v>111</v>
      </c>
      <c r="D33" s="18"/>
    </row>
    <row r="34" spans="1:4" x14ac:dyDescent="0.25">
      <c r="A34" t="s">
        <v>27</v>
      </c>
      <c r="D34" s="18"/>
    </row>
    <row r="35" spans="1:4" x14ac:dyDescent="0.25">
      <c r="A35" t="s">
        <v>114</v>
      </c>
      <c r="D35" s="6" t="e">
        <f>+D33/D34</f>
        <v>#DIV/0!</v>
      </c>
    </row>
    <row r="36" spans="1:4" ht="15.75" thickBot="1" x14ac:dyDescent="0.3"/>
    <row r="37" spans="1:4" ht="15.75" thickBot="1" x14ac:dyDescent="0.3">
      <c r="A37" s="21" t="s">
        <v>112</v>
      </c>
      <c r="B37" s="30"/>
      <c r="C37" s="30"/>
      <c r="D37" s="20"/>
    </row>
    <row r="39" spans="1:4" x14ac:dyDescent="0.25">
      <c r="A39" t="s">
        <v>18</v>
      </c>
      <c r="D39" s="6" t="e">
        <f>+D35-D37</f>
        <v>#DIV/0!</v>
      </c>
    </row>
    <row r="40" spans="1:4" ht="15.75" thickBot="1" x14ac:dyDescent="0.3"/>
    <row r="41" spans="1:4" ht="15.75" thickBot="1" x14ac:dyDescent="0.3">
      <c r="A41" s="21" t="s">
        <v>113</v>
      </c>
      <c r="B41" s="30"/>
      <c r="C41" s="30"/>
      <c r="D41" s="20"/>
    </row>
    <row r="44" spans="1:4" x14ac:dyDescent="0.25">
      <c r="A44" t="s">
        <v>90</v>
      </c>
    </row>
    <row r="45" spans="1:4" x14ac:dyDescent="0.25">
      <c r="A45" s="146"/>
      <c r="B45" s="147"/>
      <c r="C45" s="147"/>
      <c r="D45" s="148"/>
    </row>
    <row r="46" spans="1:4" x14ac:dyDescent="0.25">
      <c r="A46" s="149"/>
      <c r="B46" s="150"/>
      <c r="C46" s="150"/>
      <c r="D46" s="151"/>
    </row>
    <row r="47" spans="1:4" x14ac:dyDescent="0.25">
      <c r="A47" s="149"/>
      <c r="B47" s="150"/>
      <c r="C47" s="150"/>
      <c r="D47" s="151"/>
    </row>
    <row r="48" spans="1:4" x14ac:dyDescent="0.25">
      <c r="A48" s="149"/>
      <c r="B48" s="150"/>
      <c r="C48" s="150"/>
      <c r="D48" s="151"/>
    </row>
    <row r="49" spans="1:4" x14ac:dyDescent="0.25">
      <c r="A49" s="149"/>
      <c r="B49" s="150"/>
      <c r="C49" s="150"/>
      <c r="D49" s="151"/>
    </row>
    <row r="50" spans="1:4" x14ac:dyDescent="0.25">
      <c r="A50" s="152"/>
      <c r="B50" s="153"/>
      <c r="C50" s="153"/>
      <c r="D50" s="154"/>
    </row>
  </sheetData>
  <sheetProtection algorithmName="SHA-512" hashValue="YByWeZl1/6y+10eTOggCZMLYu+IC4wrllKM2YRts7D44yI923IkCxQQ/001ScCw5nV/jfo1Ad/6Or3z74ga85g==" saltValue="TorLUyMsPgMDxtpOl5mr0A==" spinCount="100000" sheet="1" objects="1" scenarios="1"/>
  <customSheetViews>
    <customSheetView guid="{9843307C-5D1B-4E6F-B1CF-C26D3307FE0E}" fitToPage="1">
      <selection activeCell="B2" sqref="B2"/>
      <pageMargins left="0.7" right="0.7" top="0.75" bottom="0.75" header="0.3" footer="0.3"/>
      <pageSetup scale="89" orientation="portrait" r:id="rId1"/>
    </customSheetView>
  </customSheetViews>
  <mergeCells count="2">
    <mergeCell ref="A7:D7"/>
    <mergeCell ref="A45:D50"/>
  </mergeCells>
  <pageMargins left="0.7" right="0.7" top="0.75" bottom="0.75" header="0.3" footer="0.3"/>
  <pageSetup scale="8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_x0020_title xmlns="9333e0c0-1495-4f6e-9f18-9c5629cbe005">
      <Url>https://www-auth.oregon.gov/das/Financial/Acctng/Documents/75.35.12.fo.xlsx</Url>
      <Description>Accounts receivable performance measures report</Description>
    </Document_x0020_title>
    <Chapter xmlns="9333e0c0-1495-4f6e-9f18-9c5629cbe005">75 - Forms</Chapter>
    <Alpha_x002f_Number xmlns="9333e0c0-1495-4f6e-9f18-9c5629cbe005">75.35.12.fo</Alpha_x002f_Number>
    <Effective_x0020_Date xmlns="9333e0c0-1495-4f6e-9f18-9c5629cbe005" xsi:nil="true"/>
    <Topic_x0020_Area xmlns="9333e0c0-1495-4f6e-9f18-9c5629cbe005">OAM</Topic_x0020_Area>
  </documentManagement>
</p:properties>
</file>

<file path=customXml/itemProps1.xml><?xml version="1.0" encoding="utf-8"?>
<ds:datastoreItem xmlns:ds="http://schemas.openxmlformats.org/officeDocument/2006/customXml" ds:itemID="{ED033112-EFFC-41D6-A0F9-CEC830A3E3A6}">
  <ds:schemaRefs>
    <ds:schemaRef ds:uri="http://schemas.microsoft.com/sharepoint/v3/contenttype/forms"/>
  </ds:schemaRefs>
</ds:datastoreItem>
</file>

<file path=customXml/itemProps2.xml><?xml version="1.0" encoding="utf-8"?>
<ds:datastoreItem xmlns:ds="http://schemas.openxmlformats.org/officeDocument/2006/customXml" ds:itemID="{05AD7E37-2A8A-4B5E-8E07-804BD10779D6}">
  <ds:schemaRefs>
    <ds:schemaRef ds:uri="http://schemas.microsoft.com/office/2006/metadata/longProperties"/>
  </ds:schemaRefs>
</ds:datastoreItem>
</file>

<file path=customXml/itemProps3.xml><?xml version="1.0" encoding="utf-8"?>
<ds:datastoreItem xmlns:ds="http://schemas.openxmlformats.org/officeDocument/2006/customXml" ds:itemID="{74A1BC2D-392F-4E50-BE01-9E82C5097019}"/>
</file>

<file path=customXml/itemProps4.xml><?xml version="1.0" encoding="utf-8"?>
<ds:datastoreItem xmlns:ds="http://schemas.openxmlformats.org/officeDocument/2006/customXml" ds:itemID="{3C633F2E-3153-4503-9E9C-85C48D1D7568}">
  <ds:schemaRefs>
    <ds:schemaRef ds:uri="http://purl.org/dc/terms/"/>
    <ds:schemaRef ds:uri="http://schemas.openxmlformats.org/package/2006/metadata/core-properties"/>
    <ds:schemaRef ds:uri="http://purl.org/dc/dcmitype/"/>
    <ds:schemaRef ds:uri="http://schemas.microsoft.com/office/infopath/2007/PartnerControls"/>
    <ds:schemaRef ds:uri="dc6b4023-7854-4a90-b894-32d0693f1b63"/>
    <ds:schemaRef ds:uri="http://purl.org/dc/elements/1.1/"/>
    <ds:schemaRef ds:uri="http://schemas.microsoft.com/office/2006/metadata/properties"/>
    <ds:schemaRef ds:uri="http://schemas.microsoft.com/office/2006/documentManagement/types"/>
    <ds:schemaRef ds:uri="http://schemas.microsoft.com/sharepoint/v3"/>
    <ds:schemaRef ds:uri="http://www.w3.org/XML/1998/namespace"/>
  </ds:schemaRefs>
</ds:datastoreItem>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Summary</vt:lpstr>
      <vt:lpstr>Qtr (Req.) - Collections</vt:lpstr>
      <vt:lpstr>Qtr (Req.) - 90 days past due</vt:lpstr>
      <vt:lpstr>Annual (Req.) - Days to assign</vt:lpstr>
      <vt:lpstr>Annual (Req.) - Days to collect</vt:lpstr>
      <vt:lpstr>Annual (Req.) - Writeoffs</vt:lpstr>
      <vt:lpstr>Annual (Rec.) - Collection ROI</vt:lpstr>
      <vt:lpstr>Annual (Rec.) - Recovery rate</vt:lpstr>
      <vt:lpstr>Annual (Rec.) - Turnover Rate</vt:lpstr>
      <vt:lpstr>Sheet2</vt:lpstr>
      <vt:lpstr>Summary!Print_Area</vt:lpstr>
      <vt:lpstr>Quarter</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Accounts receivable performance measures report</dc:title>
  <dc:creator>FLOYD Gerold * CFO</dc:creator>
  <cp:lastModifiedBy>FLOYD Gerold * DAS</cp:lastModifiedBy>
  <cp:lastPrinted>2018-01-03T00:12:20Z</cp:lastPrinted>
  <dcterms:created xsi:type="dcterms:W3CDTF">2017-06-27T15:08:24Z</dcterms:created>
  <dcterms:modified xsi:type="dcterms:W3CDTF">2025-10-09T21:22:20Z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0x010100CE0E7A523623CB4F8C0C3CD503D8FBAF</vt:lpwstr>
  </property>
</Properties>
</file>