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WPDASFILL01\DASRedirect$\ebarizo\Desktop\"/>
    </mc:Choice>
  </mc:AlternateContent>
  <xr:revisionPtr revIDLastSave="0" documentId="13_ncr:1_{624C5A6E-5FD9-401B-A1C3-68A75CED1EF6}" xr6:coauthVersionLast="47" xr6:coauthVersionMax="47" xr10:uidLastSave="{00000000-0000-0000-0000-000000000000}"/>
  <workbookProtection workbookPassword="C82D" lockStructure="1"/>
  <bookViews>
    <workbookView xWindow="-108" yWindow="-108" windowWidth="23256" windowHeight="12576" xr2:uid="{00000000-000D-0000-FFFF-FFFF00000000}"/>
  </bookViews>
  <sheets>
    <sheet name="Current_Year_Corrections" sheetId="1" r:id="rId1"/>
    <sheet name="PERS_Info_Calc" sheetId="2" r:id="rId2"/>
  </sheets>
  <definedNames>
    <definedName name="Dates_All">Current_Year_Corrections!$C$31:$C$62</definedName>
    <definedName name="Dates_Current">Current_Year_Corrections!$C$31:$C$33</definedName>
    <definedName name="Dates_Post_June03">OFFSET(Current_Year_Corrections!$C$29,0,0,COUNTA(Current_Year_Corrections!$C$1:$C$43),1)</definedName>
    <definedName name="Level">Current_Year_Corrections!$D$63:$D$67</definedName>
    <definedName name="PERS">Current_Year_Corrections!$C$27:$I$67</definedName>
    <definedName name="_xlnm.Print_Area" localSheetId="0">Current_Year_Corrections!$J$1:$S$44</definedName>
    <definedName name="_xlnm.Print_Area" localSheetId="1">PERS_Info_Calc!$C$2:$K$15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 i="1" l="1"/>
  <c r="M42" i="1" s="1"/>
  <c r="I64" i="1"/>
  <c r="H27" i="1"/>
  <c r="G27" i="1"/>
  <c r="F27" i="1"/>
  <c r="E27" i="1"/>
  <c r="D27" i="1"/>
  <c r="I67" i="1"/>
  <c r="G11" i="2"/>
  <c r="I11" i="2" s="1"/>
  <c r="I65" i="1"/>
  <c r="N41" i="1"/>
  <c r="N40" i="1"/>
  <c r="K32" i="1"/>
  <c r="K30" i="1"/>
  <c r="G67" i="1"/>
  <c r="O19" i="1" s="1"/>
  <c r="G64" i="1" s="1"/>
  <c r="H67" i="1"/>
  <c r="O24" i="1" s="1"/>
  <c r="H64" i="1" s="1"/>
  <c r="I66" i="1"/>
  <c r="M41" i="1" l="1"/>
  <c r="H66" i="1"/>
  <c r="R24" i="1"/>
  <c r="M32" i="1" s="1"/>
  <c r="K33" i="1"/>
  <c r="R29" i="1" s="1"/>
  <c r="P40" i="1" s="1"/>
  <c r="G66" i="1"/>
  <c r="R19" i="1"/>
  <c r="M30" i="1" s="1"/>
  <c r="H11" i="2"/>
  <c r="J11" i="2" s="1"/>
  <c r="H65" i="1"/>
  <c r="P24" i="1" s="1"/>
  <c r="L32" i="1" s="1"/>
  <c r="G65" i="1"/>
  <c r="P19" i="1" s="1"/>
  <c r="L30" i="1" s="1"/>
  <c r="M33" i="1" l="1"/>
  <c r="R32" i="1" s="1"/>
  <c r="P42" i="1" s="1"/>
  <c r="L33" i="1"/>
  <c r="R30" i="1" s="1"/>
  <c r="P41" i="1" s="1"/>
</calcChain>
</file>

<file path=xl/sharedStrings.xml><?xml version="1.0" encoding="utf-8"?>
<sst xmlns="http://schemas.openxmlformats.org/spreadsheetml/2006/main" count="140" uniqueCount="118">
  <si>
    <r>
      <rPr>
        <b/>
        <sz val="16"/>
        <color indexed="10"/>
        <rFont val="Calibri"/>
        <family val="2"/>
      </rPr>
      <t>Current Year</t>
    </r>
    <r>
      <rPr>
        <b/>
        <sz val="16"/>
        <color indexed="8"/>
        <rFont val="Calibri"/>
        <family val="2"/>
      </rPr>
      <t xml:space="preserve"> P060 Corrections</t>
    </r>
  </si>
  <si>
    <t>AGENCY:</t>
  </si>
  <si>
    <t>NAME:</t>
  </si>
  <si>
    <t>EE ID:</t>
  </si>
  <si>
    <t>DATE:</t>
  </si>
  <si>
    <t>Cells allow for data entry.</t>
  </si>
  <si>
    <t>REASON FOR CORRECTION:</t>
  </si>
  <si>
    <r>
      <rPr>
        <b/>
        <sz val="10"/>
        <color indexed="10"/>
        <rFont val="Calibri"/>
        <family val="2"/>
      </rPr>
      <t xml:space="preserve">Purpose of this worksheet: </t>
    </r>
    <r>
      <rPr>
        <b/>
        <sz val="10"/>
        <color indexed="8"/>
        <rFont val="Calibri"/>
        <family val="2"/>
      </rPr>
      <t xml:space="preserve"> </t>
    </r>
    <r>
      <rPr>
        <sz val="10"/>
        <color indexed="8"/>
        <rFont val="Calibri"/>
        <family val="2"/>
      </rPr>
      <t xml:space="preserve">The Centralized PERS Team periodically notifies agency payroll that an employee's PERS contributions were made under the wrong plan (e.g.made to OPSRP when they should have been made to Tier 1).  As a result, agency payroll must make corrections by means of P060 entries.  Keep in mind that corrections can only be made for the </t>
    </r>
    <r>
      <rPr>
        <b/>
        <i/>
        <u/>
        <sz val="10"/>
        <color indexed="10"/>
        <rFont val="Calibri"/>
        <family val="2"/>
      </rPr>
      <t>current year</t>
    </r>
    <r>
      <rPr>
        <sz val="10"/>
        <color indexed="8"/>
        <rFont val="Calibri"/>
        <family val="2"/>
      </rPr>
      <t xml:space="preserve">.  The amounts needed for the </t>
    </r>
    <r>
      <rPr>
        <i/>
        <sz val="10"/>
        <color indexed="8"/>
        <rFont val="Calibri"/>
        <family val="2"/>
      </rPr>
      <t>reversing</t>
    </r>
    <r>
      <rPr>
        <sz val="10"/>
        <color indexed="8"/>
        <rFont val="Calibri"/>
        <family val="2"/>
      </rPr>
      <t xml:space="preserve"> P060 entries are located on the employee's P090 screen.  Use this spreadsheet to calculate the totals needed for the </t>
    </r>
    <r>
      <rPr>
        <i/>
        <sz val="10"/>
        <color indexed="8"/>
        <rFont val="Calibri"/>
        <family val="2"/>
      </rPr>
      <t>correcting</t>
    </r>
    <r>
      <rPr>
        <sz val="10"/>
        <color indexed="8"/>
        <rFont val="Calibri"/>
        <family val="2"/>
      </rPr>
      <t xml:space="preserve"> P060 entries.</t>
    </r>
  </si>
  <si>
    <r>
      <rPr>
        <b/>
        <sz val="10"/>
        <color indexed="10"/>
        <rFont val="Calibri"/>
        <family val="2"/>
      </rPr>
      <t>NOTE:</t>
    </r>
    <r>
      <rPr>
        <sz val="10"/>
        <color indexed="8"/>
        <rFont val="Calibri"/>
        <family val="2"/>
      </rPr>
      <t xml:space="preserve"> If the corrections cross two different time periods with different rates, separate the wages and time periods using the second table below.</t>
    </r>
  </si>
  <si>
    <t>Table 1:</t>
  </si>
  <si>
    <t>1. Enter PERS subject earnings.</t>
  </si>
  <si>
    <r>
      <t>2. Choose</t>
    </r>
    <r>
      <rPr>
        <i/>
        <sz val="8"/>
        <color indexed="8"/>
        <rFont val="Calibri"/>
        <family val="2"/>
      </rPr>
      <t xml:space="preserve"> the </t>
    </r>
    <r>
      <rPr>
        <i/>
        <u/>
        <sz val="8"/>
        <color indexed="10"/>
        <rFont val="Calibri"/>
        <family val="2"/>
      </rPr>
      <t>correct</t>
    </r>
    <r>
      <rPr>
        <sz val="8"/>
        <color indexed="8"/>
        <rFont val="Calibri"/>
        <family val="2"/>
      </rPr>
      <t xml:space="preserve"> plan.</t>
    </r>
  </si>
  <si>
    <t>3. Choose the time period during which earnings were paid.</t>
  </si>
  <si>
    <t>PERS EARN</t>
  </si>
  <si>
    <t>PLAN</t>
  </si>
  <si>
    <t>TIME PERIOD</t>
  </si>
  <si>
    <t>ER RATE</t>
  </si>
  <si>
    <r>
      <t xml:space="preserve"> STATE MT</t>
    </r>
    <r>
      <rPr>
        <b/>
        <sz val="10"/>
        <color indexed="8"/>
        <rFont val="Arial"/>
        <family val="2"/>
      </rPr>
      <t xml:space="preserve"> </t>
    </r>
    <r>
      <rPr>
        <b/>
        <vertAlign val="superscript"/>
        <sz val="10"/>
        <color indexed="10"/>
        <rFont val="Arial"/>
        <family val="2"/>
      </rPr>
      <t>#</t>
    </r>
  </si>
  <si>
    <t>STATE PU</t>
  </si>
  <si>
    <t>Cells contain drop-down menus.</t>
  </si>
  <si>
    <r>
      <rPr>
        <b/>
        <vertAlign val="superscript"/>
        <sz val="10"/>
        <color indexed="10"/>
        <rFont val="Arial"/>
        <family val="2"/>
      </rPr>
      <t>#</t>
    </r>
    <r>
      <rPr>
        <b/>
        <sz val="9"/>
        <color indexed="8"/>
        <rFont val="Calibri"/>
        <family val="2"/>
      </rPr>
      <t xml:space="preserve"> </t>
    </r>
    <r>
      <rPr>
        <sz val="9"/>
        <color indexed="8"/>
        <rFont val="Calibri"/>
        <family val="2"/>
      </rPr>
      <t>ER Match calculation</t>
    </r>
    <r>
      <rPr>
        <b/>
        <sz val="9"/>
        <color indexed="8"/>
        <rFont val="Calibri"/>
        <family val="2"/>
      </rPr>
      <t xml:space="preserve"> =</t>
    </r>
    <r>
      <rPr>
        <b/>
        <sz val="9"/>
        <color indexed="10"/>
        <rFont val="Calibri"/>
        <family val="2"/>
      </rPr>
      <t xml:space="preserve"> [PERS subject Salary</t>
    </r>
    <r>
      <rPr>
        <b/>
        <sz val="9"/>
        <color indexed="10"/>
        <rFont val="Arial"/>
        <family val="2"/>
      </rPr>
      <t xml:space="preserve"> </t>
    </r>
    <r>
      <rPr>
        <b/>
        <sz val="9"/>
        <color indexed="8"/>
        <rFont val="Arial"/>
        <family val="2"/>
      </rPr>
      <t>*</t>
    </r>
    <r>
      <rPr>
        <b/>
        <sz val="9"/>
        <color indexed="10"/>
        <rFont val="Calibri"/>
        <family val="2"/>
      </rPr>
      <t xml:space="preserve"> ER Rate]</t>
    </r>
    <r>
      <rPr>
        <b/>
        <sz val="9"/>
        <rFont val="Calibri"/>
        <family val="2"/>
      </rPr>
      <t/>
    </r>
  </si>
  <si>
    <r>
      <t xml:space="preserve">&gt;&gt; Use Table 2 </t>
    </r>
    <r>
      <rPr>
        <b/>
        <sz val="11"/>
        <color indexed="10"/>
        <rFont val="Calibri"/>
        <family val="2"/>
      </rPr>
      <t>only</t>
    </r>
    <r>
      <rPr>
        <b/>
        <sz val="11"/>
        <rFont val="Calibri"/>
        <family val="2"/>
      </rPr>
      <t xml:space="preserve"> if corrections cross time periods with different rates &lt;&lt;</t>
    </r>
  </si>
  <si>
    <t xml:space="preserve">Table 2: </t>
  </si>
  <si>
    <t>RET SYS</t>
  </si>
  <si>
    <t>Corrected P060 Entries:</t>
  </si>
  <si>
    <t>PLANS</t>
  </si>
  <si>
    <t>ID</t>
  </si>
  <si>
    <t>ADJ VALUE</t>
  </si>
  <si>
    <t>Date</t>
  </si>
  <si>
    <t>Tier 1/2 (S)</t>
  </si>
  <si>
    <t>Tier 1/2 P/F (T)</t>
  </si>
  <si>
    <t>Judges (P)</t>
  </si>
  <si>
    <t>OPSRP GS (G)</t>
  </si>
  <si>
    <t>OPSRP P/F (F)</t>
  </si>
  <si>
    <r>
      <rPr>
        <b/>
        <sz val="10"/>
        <color indexed="10"/>
        <rFont val="Calibri"/>
        <family val="2"/>
      </rPr>
      <t>RSE</t>
    </r>
    <r>
      <rPr>
        <b/>
        <sz val="10"/>
        <color indexed="8"/>
        <rFont val="Calibri"/>
        <family val="2"/>
      </rPr>
      <t xml:space="preserve"> </t>
    </r>
    <r>
      <rPr>
        <sz val="10"/>
        <color indexed="8"/>
        <rFont val="Calibri"/>
        <family val="2"/>
      </rPr>
      <t>(SUB EARN)</t>
    </r>
  </si>
  <si>
    <r>
      <rPr>
        <b/>
        <sz val="10"/>
        <color indexed="10"/>
        <rFont val="Calibri"/>
        <family val="2"/>
      </rPr>
      <t>RSM</t>
    </r>
    <r>
      <rPr>
        <sz val="10"/>
        <color indexed="8"/>
        <rFont val="Calibri"/>
        <family val="2"/>
      </rPr>
      <t xml:space="preserve"> (STATE MT)</t>
    </r>
  </si>
  <si>
    <t>Tier 1/2</t>
  </si>
  <si>
    <t>S</t>
  </si>
  <si>
    <t>RSE</t>
  </si>
  <si>
    <t>Tier 1/2 - P/F</t>
  </si>
  <si>
    <t>T</t>
  </si>
  <si>
    <t>RSM</t>
  </si>
  <si>
    <t>Judges</t>
  </si>
  <si>
    <t>P</t>
  </si>
  <si>
    <t>OPSRP - GS</t>
  </si>
  <si>
    <t>G</t>
  </si>
  <si>
    <t>OPSRP - P/F</t>
  </si>
  <si>
    <t>F</t>
  </si>
  <si>
    <t>6/1/09 - 5/31/11</t>
  </si>
  <si>
    <t>12/1/07 - 5/31/09</t>
  </si>
  <si>
    <r>
      <t>P060 entries below are taken from the values entered above.</t>
    </r>
    <r>
      <rPr>
        <sz val="11"/>
        <color indexed="10"/>
        <rFont val="Calibri"/>
        <family val="2"/>
      </rPr>
      <t xml:space="preserve">  </t>
    </r>
    <r>
      <rPr>
        <b/>
        <u/>
        <sz val="11"/>
        <color indexed="10"/>
        <rFont val="Calibri"/>
        <family val="2"/>
      </rPr>
      <t>Only enter values on P060 fields shown below in red print</t>
    </r>
    <r>
      <rPr>
        <sz val="11"/>
        <rFont val="Calibri"/>
        <family val="2"/>
      </rPr>
      <t>.  OSPA will autofill other fields with default data after enter key is pressed.  REASON is agency's preference. Examples provided in drop-down menu.</t>
    </r>
  </si>
  <si>
    <t>7/1/07 - 11/30/07</t>
  </si>
  <si>
    <t>Late Start</t>
  </si>
  <si>
    <t>2/1/06 - 6/30/07</t>
  </si>
  <si>
    <t>Wrong Plan</t>
  </si>
  <si>
    <t>6/1/05 - 1/31/06</t>
  </si>
  <si>
    <t>TAX YEAR</t>
  </si>
  <si>
    <t>CUR/YTD</t>
  </si>
  <si>
    <t>RET SYS/MS TR</t>
  </si>
  <si>
    <t>DESC</t>
  </si>
  <si>
    <t>REASON</t>
  </si>
  <si>
    <t>Wage Error</t>
  </si>
  <si>
    <t>12/1/03 - 05/31/05</t>
  </si>
  <si>
    <t>C</t>
  </si>
  <si>
    <t>RET SUB EARN</t>
  </si>
  <si>
    <r>
      <t xml:space="preserve">Reasons in drop-down menu are </t>
    </r>
    <r>
      <rPr>
        <b/>
        <sz val="10"/>
        <color indexed="10"/>
        <rFont val="Calibri"/>
        <family val="2"/>
      </rPr>
      <t>examples</t>
    </r>
    <r>
      <rPr>
        <sz val="10"/>
        <color indexed="8"/>
        <rFont val="Calibri"/>
        <family val="2"/>
      </rPr>
      <t>. Use any appropriate wording.</t>
    </r>
  </si>
  <si>
    <t>11/1/03 - 11/30/03</t>
  </si>
  <si>
    <t>RET STATE MT</t>
  </si>
  <si>
    <t>7/1/01 - 5/31/03</t>
  </si>
  <si>
    <t>6/1/97 -5/31/99</t>
  </si>
  <si>
    <t>7/1/95 - 5/31/97</t>
  </si>
  <si>
    <t>6/1/92 - 6/30/95</t>
  </si>
  <si>
    <t>6/1/88 - 5/31/92</t>
  </si>
  <si>
    <t>12/1/87 - 5/31/88</t>
  </si>
  <si>
    <t>6/1/85 - 11/30/87</t>
  </si>
  <si>
    <t>12/1/83 - 5/31/85</t>
  </si>
  <si>
    <t>12/1/82 - 11/30/83</t>
  </si>
  <si>
    <t>12/1/81 - 11/30/82</t>
  </si>
  <si>
    <t>6/1/80 - 11/30/81</t>
  </si>
  <si>
    <t>8/1/79 - 5/31/80</t>
  </si>
  <si>
    <t>12/1/78 - 7/31/79</t>
  </si>
  <si>
    <t>1/1/76 - 11/30/78</t>
  </si>
  <si>
    <t>1/1/73 - 12/31/75</t>
  </si>
  <si>
    <t>1/1/69 - 12/31/72</t>
  </si>
  <si>
    <t>1/1/68 - 12/31/68</t>
  </si>
  <si>
    <t>State PU %</t>
  </si>
  <si>
    <t>State PU</t>
  </si>
  <si>
    <t>7/1/03 - Present</t>
  </si>
  <si>
    <t>1/1/68 - 6/30/03</t>
  </si>
  <si>
    <t>ER Rate</t>
  </si>
  <si>
    <t>PERS Information Worksheet</t>
  </si>
  <si>
    <r>
      <t xml:space="preserve">IMPORTANT! </t>
    </r>
    <r>
      <rPr>
        <sz val="10"/>
        <color indexed="10"/>
        <rFont val="Calibri"/>
        <family val="2"/>
      </rPr>
      <t xml:space="preserve"> </t>
    </r>
    <r>
      <rPr>
        <b/>
        <sz val="10"/>
        <rFont val="Calibri"/>
        <family val="2"/>
      </rPr>
      <t xml:space="preserve"> </t>
    </r>
    <r>
      <rPr>
        <b/>
        <sz val="10"/>
        <color indexed="10"/>
        <rFont val="Calibri"/>
        <family val="2"/>
      </rPr>
      <t>Do not</t>
    </r>
    <r>
      <rPr>
        <sz val="10"/>
        <rFont val="Calibri"/>
        <family val="2"/>
      </rPr>
      <t xml:space="preserve"> use this worksheet for current year P060 adjustments.  </t>
    </r>
    <r>
      <rPr>
        <sz val="10"/>
        <rFont val="Calibri"/>
        <family val="2"/>
      </rPr>
      <t xml:space="preserve">This worksheet contains all PERS rates from 1968 to the present to allow agency payroll to verify the accuracy of calculations for </t>
    </r>
    <r>
      <rPr>
        <sz val="10"/>
        <color indexed="10"/>
        <rFont val="Calibri"/>
        <family val="2"/>
      </rPr>
      <t>prior year earnings</t>
    </r>
    <r>
      <rPr>
        <sz val="10"/>
        <rFont val="Calibri"/>
        <family val="2"/>
      </rPr>
      <t>.  Select the</t>
    </r>
    <r>
      <rPr>
        <b/>
        <sz val="10"/>
        <rFont val="Calibri"/>
        <family val="2"/>
      </rPr>
      <t xml:space="preserve"> Current Year Corrections tab</t>
    </r>
    <r>
      <rPr>
        <sz val="10"/>
        <rFont val="Calibri"/>
        <family val="2"/>
      </rPr>
      <t xml:space="preserve"> below for help with current year corrections.</t>
    </r>
  </si>
  <si>
    <r>
      <t xml:space="preserve">If you only need to know the rate for a certain time period, </t>
    </r>
    <r>
      <rPr>
        <b/>
        <i/>
        <sz val="10"/>
        <color indexed="10"/>
        <rFont val="Calibri"/>
        <family val="2"/>
      </rPr>
      <t>use drop-down menus</t>
    </r>
    <r>
      <rPr>
        <i/>
        <sz val="10"/>
        <color indexed="8"/>
        <rFont val="Calibri"/>
        <family val="2"/>
      </rPr>
      <t xml:space="preserve"> to choose applcable </t>
    </r>
    <r>
      <rPr>
        <b/>
        <i/>
        <sz val="10"/>
        <color indexed="8"/>
        <rFont val="Calibri"/>
        <family val="2"/>
      </rPr>
      <t>Plan</t>
    </r>
    <r>
      <rPr>
        <i/>
        <sz val="10"/>
        <color indexed="8"/>
        <rFont val="Calibri"/>
        <family val="2"/>
      </rPr>
      <t xml:space="preserve"> and </t>
    </r>
    <r>
      <rPr>
        <b/>
        <i/>
        <sz val="10"/>
        <color indexed="8"/>
        <rFont val="Calibri"/>
        <family val="2"/>
      </rPr>
      <t>Time</t>
    </r>
    <r>
      <rPr>
        <i/>
        <sz val="10"/>
        <color indexed="8"/>
        <rFont val="Calibri"/>
        <family val="2"/>
      </rPr>
      <t xml:space="preserve"> </t>
    </r>
    <r>
      <rPr>
        <b/>
        <i/>
        <sz val="10"/>
        <color indexed="8"/>
        <rFont val="Calibri"/>
        <family val="2"/>
      </rPr>
      <t>Period</t>
    </r>
    <r>
      <rPr>
        <i/>
        <sz val="10"/>
        <color indexed="8"/>
        <rFont val="Calibri"/>
        <family val="2"/>
      </rPr>
      <t xml:space="preserve"> and the applicable rate will populate in cell N10.</t>
    </r>
  </si>
  <si>
    <r>
      <t xml:space="preserve">1. Enter </t>
    </r>
    <r>
      <rPr>
        <sz val="8"/>
        <color indexed="10"/>
        <rFont val="Calibri"/>
        <family val="2"/>
      </rPr>
      <t>PERS subject</t>
    </r>
    <r>
      <rPr>
        <sz val="8"/>
        <color indexed="8"/>
        <rFont val="Calibri"/>
        <family val="2"/>
      </rPr>
      <t xml:space="preserve"> earnings.</t>
    </r>
  </si>
  <si>
    <r>
      <t>2. Choose</t>
    </r>
    <r>
      <rPr>
        <i/>
        <sz val="8"/>
        <color indexed="8"/>
        <rFont val="Calibri"/>
        <family val="2"/>
      </rPr>
      <t xml:space="preserve"> the </t>
    </r>
    <r>
      <rPr>
        <i/>
        <sz val="8"/>
        <color indexed="10"/>
        <rFont val="Calibri"/>
        <family val="2"/>
      </rPr>
      <t xml:space="preserve">correct </t>
    </r>
    <r>
      <rPr>
        <sz val="8"/>
        <color indexed="8"/>
        <rFont val="Calibri"/>
        <family val="2"/>
      </rPr>
      <t>plan.</t>
    </r>
  </si>
  <si>
    <r>
      <t xml:space="preserve">3. Choose </t>
    </r>
    <r>
      <rPr>
        <sz val="8"/>
        <color indexed="8"/>
        <rFont val="Calibri"/>
        <family val="2"/>
      </rPr>
      <t>the time period during which earnings were paid.</t>
    </r>
  </si>
  <si>
    <r>
      <t xml:space="preserve">ER RATE </t>
    </r>
    <r>
      <rPr>
        <b/>
        <vertAlign val="superscript"/>
        <sz val="12"/>
        <color indexed="10"/>
        <rFont val="Calibri"/>
        <family val="2"/>
      </rPr>
      <t>♦</t>
    </r>
  </si>
  <si>
    <r>
      <t xml:space="preserve"> STATE MT </t>
    </r>
    <r>
      <rPr>
        <b/>
        <vertAlign val="superscript"/>
        <sz val="12"/>
        <color indexed="10"/>
        <rFont val="Calibri"/>
        <family val="2"/>
      </rPr>
      <t>#</t>
    </r>
  </si>
  <si>
    <t>COMBINED</t>
  </si>
  <si>
    <r>
      <rPr>
        <b/>
        <vertAlign val="superscript"/>
        <sz val="11"/>
        <color indexed="10"/>
        <rFont val="Arial"/>
        <family val="2"/>
      </rPr>
      <t>#</t>
    </r>
    <r>
      <rPr>
        <sz val="10"/>
        <rFont val="Calibri"/>
        <family val="2"/>
      </rPr>
      <t xml:space="preserve"> </t>
    </r>
    <r>
      <rPr>
        <sz val="10"/>
        <color indexed="10"/>
        <rFont val="Calibri"/>
        <family val="2"/>
      </rPr>
      <t xml:space="preserve"> Current</t>
    </r>
    <r>
      <rPr>
        <sz val="10"/>
        <rFont val="Calibri"/>
        <family val="2"/>
      </rPr>
      <t xml:space="preserve"> ER Match Calculation = </t>
    </r>
    <r>
      <rPr>
        <b/>
        <sz val="10"/>
        <color indexed="10"/>
        <rFont val="Calibri"/>
        <family val="2"/>
      </rPr>
      <t>[PERS subject Salary * ER Rate]</t>
    </r>
  </si>
  <si>
    <r>
      <rPr>
        <b/>
        <vertAlign val="superscript"/>
        <sz val="11"/>
        <color indexed="10"/>
        <rFont val="Arial"/>
        <family val="2"/>
      </rPr>
      <t>#</t>
    </r>
    <r>
      <rPr>
        <sz val="10"/>
        <rFont val="Calibri"/>
        <family val="2"/>
      </rPr>
      <t xml:space="preserve">  </t>
    </r>
    <r>
      <rPr>
        <sz val="10"/>
        <color indexed="10"/>
        <rFont val="Calibri"/>
        <family val="2"/>
      </rPr>
      <t xml:space="preserve">Prior to 7/1/03 </t>
    </r>
    <r>
      <rPr>
        <sz val="10"/>
        <rFont val="Calibri"/>
        <family val="2"/>
      </rPr>
      <t>ER Match Calculation</t>
    </r>
    <r>
      <rPr>
        <sz val="10"/>
        <color indexed="10"/>
        <rFont val="Calibri"/>
        <family val="2"/>
      </rPr>
      <t xml:space="preserve"> </t>
    </r>
    <r>
      <rPr>
        <sz val="10"/>
        <color indexed="8"/>
        <rFont val="Calibri"/>
        <family val="2"/>
      </rPr>
      <t xml:space="preserve"> = </t>
    </r>
    <r>
      <rPr>
        <b/>
        <sz val="10"/>
        <color indexed="10"/>
        <rFont val="Calibri"/>
        <family val="2"/>
      </rPr>
      <t>[(PERS subject salary + 6% pickup) * ER Rate]</t>
    </r>
  </si>
  <si>
    <r>
      <rPr>
        <b/>
        <sz val="10"/>
        <color indexed="10"/>
        <rFont val="Calibri"/>
        <family val="2"/>
      </rPr>
      <t>RSP/</t>
    </r>
    <r>
      <rPr>
        <b/>
        <sz val="10"/>
        <color indexed="10"/>
        <rFont val="Calibri"/>
        <family val="2"/>
      </rPr>
      <t>REP</t>
    </r>
    <r>
      <rPr>
        <sz val="10"/>
        <color indexed="8"/>
        <rFont val="Calibri"/>
        <family val="2"/>
      </rPr>
      <t xml:space="preserve"> (STATE PU)</t>
    </r>
  </si>
  <si>
    <t>RSP/REP*</t>
  </si>
  <si>
    <t>6/1/99 - 6/30/01</t>
  </si>
  <si>
    <t>6/1/11 - 5/31/13</t>
  </si>
  <si>
    <t>6/1/13 - 5/31/15</t>
  </si>
  <si>
    <t>6/01/15 - 6/30/17</t>
  </si>
  <si>
    <t>Current Year</t>
  </si>
  <si>
    <t>Prior Year</t>
  </si>
  <si>
    <t>6/1/03 - 06/30/03</t>
  </si>
  <si>
    <t>7/01/03 - 10/31/03</t>
  </si>
  <si>
    <r>
      <rPr>
        <b/>
        <vertAlign val="superscript"/>
        <sz val="12"/>
        <color indexed="10"/>
        <rFont val="Arial"/>
        <family val="2"/>
      </rPr>
      <t>♦</t>
    </r>
    <r>
      <rPr>
        <b/>
        <sz val="10"/>
        <color indexed="8"/>
        <rFont val="Calibri"/>
        <family val="2"/>
      </rPr>
      <t xml:space="preserve"> </t>
    </r>
    <r>
      <rPr>
        <sz val="10"/>
        <color indexed="8"/>
        <rFont val="Calibri"/>
        <family val="2"/>
      </rPr>
      <t>Calculations will return 0.00% if a plan did not exist during the chosen time frame (e.g. OPSRP didn't exist prior to 12/1/03).</t>
    </r>
  </si>
  <si>
    <t>6/1/21 - Present</t>
  </si>
  <si>
    <t>7/1/17 - 05/31/19</t>
  </si>
  <si>
    <t>6/1/19 - 5/31/21</t>
  </si>
  <si>
    <t>REP/RSP*</t>
  </si>
  <si>
    <t xml:space="preserve">RET EMPL PD/RET STATE PU
</t>
  </si>
  <si>
    <t xml:space="preserve">* REP is employee paid pick-up amount/RSP is for employer paid pick-up.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</si>
</sst>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OR&quot;General"/>
    <numFmt numFmtId="165" formatCode="mm/dd/yy;@"/>
  </numFmts>
  <fonts count="70" x14ac:knownFonts="1">
    <font>
      <sz val="11"/>
      <color theme="1"/>
      <name val="Calibri"/>
      <family val="2"/>
      <scheme val="minor"/>
    </font>
    <font>
      <b/>
      <sz val="16"/>
      <color indexed="10"/>
      <name val="Calibri"/>
      <family val="2"/>
    </font>
    <font>
      <b/>
      <sz val="16"/>
      <color indexed="8"/>
      <name val="Calibri"/>
      <family val="2"/>
    </font>
    <font>
      <b/>
      <sz val="10"/>
      <color indexed="10"/>
      <name val="Calibri"/>
      <family val="2"/>
    </font>
    <font>
      <b/>
      <sz val="10"/>
      <color indexed="8"/>
      <name val="Calibri"/>
      <family val="2"/>
    </font>
    <font>
      <sz val="10"/>
      <color indexed="8"/>
      <name val="Calibri"/>
      <family val="2"/>
    </font>
    <font>
      <b/>
      <i/>
      <u/>
      <sz val="10"/>
      <color indexed="10"/>
      <name val="Calibri"/>
      <family val="2"/>
    </font>
    <font>
      <i/>
      <sz val="10"/>
      <color indexed="8"/>
      <name val="Calibri"/>
      <family val="2"/>
    </font>
    <font>
      <i/>
      <sz val="8"/>
      <color indexed="8"/>
      <name val="Calibri"/>
      <family val="2"/>
    </font>
    <font>
      <i/>
      <u/>
      <sz val="8"/>
      <color indexed="10"/>
      <name val="Calibri"/>
      <family val="2"/>
    </font>
    <font>
      <sz val="8"/>
      <color indexed="8"/>
      <name val="Calibri"/>
      <family val="2"/>
    </font>
    <font>
      <b/>
      <sz val="10"/>
      <color indexed="8"/>
      <name val="Arial"/>
      <family val="2"/>
    </font>
    <font>
      <b/>
      <vertAlign val="superscript"/>
      <sz val="10"/>
      <color indexed="10"/>
      <name val="Arial"/>
      <family val="2"/>
    </font>
    <font>
      <b/>
      <sz val="9"/>
      <color indexed="8"/>
      <name val="Calibri"/>
      <family val="2"/>
    </font>
    <font>
      <sz val="9"/>
      <color indexed="8"/>
      <name val="Calibri"/>
      <family val="2"/>
    </font>
    <font>
      <b/>
      <sz val="9"/>
      <color indexed="10"/>
      <name val="Calibri"/>
      <family val="2"/>
    </font>
    <font>
      <b/>
      <sz val="9"/>
      <color indexed="10"/>
      <name val="Arial"/>
      <family val="2"/>
    </font>
    <font>
      <b/>
      <sz val="9"/>
      <color indexed="8"/>
      <name val="Arial"/>
      <family val="2"/>
    </font>
    <font>
      <b/>
      <sz val="9"/>
      <name val="Calibri"/>
      <family val="2"/>
    </font>
    <font>
      <b/>
      <sz val="11"/>
      <color indexed="10"/>
      <name val="Calibri"/>
      <family val="2"/>
    </font>
    <font>
      <b/>
      <sz val="11"/>
      <name val="Calibri"/>
      <family val="2"/>
    </font>
    <font>
      <b/>
      <sz val="12"/>
      <name val="Calibri"/>
      <family val="2"/>
    </font>
    <font>
      <sz val="11"/>
      <color indexed="10"/>
      <name val="Calibri"/>
      <family val="2"/>
    </font>
    <font>
      <b/>
      <u/>
      <sz val="11"/>
      <color indexed="10"/>
      <name val="Calibri"/>
      <family val="2"/>
    </font>
    <font>
      <sz val="11"/>
      <name val="Calibri"/>
      <family val="2"/>
    </font>
    <font>
      <sz val="10"/>
      <color indexed="10"/>
      <name val="Calibri"/>
      <family val="2"/>
    </font>
    <font>
      <b/>
      <sz val="10"/>
      <name val="Calibri"/>
      <family val="2"/>
    </font>
    <font>
      <sz val="10"/>
      <name val="Calibri"/>
      <family val="2"/>
    </font>
    <font>
      <b/>
      <i/>
      <sz val="10"/>
      <color indexed="10"/>
      <name val="Calibri"/>
      <family val="2"/>
    </font>
    <font>
      <b/>
      <i/>
      <sz val="10"/>
      <color indexed="8"/>
      <name val="Calibri"/>
      <family val="2"/>
    </font>
    <font>
      <sz val="8"/>
      <color indexed="10"/>
      <name val="Calibri"/>
      <family val="2"/>
    </font>
    <font>
      <i/>
      <sz val="8"/>
      <color indexed="10"/>
      <name val="Calibri"/>
      <family val="2"/>
    </font>
    <font>
      <b/>
      <vertAlign val="superscript"/>
      <sz val="12"/>
      <color indexed="10"/>
      <name val="Calibri"/>
      <family val="2"/>
    </font>
    <font>
      <b/>
      <vertAlign val="superscript"/>
      <sz val="12"/>
      <color indexed="10"/>
      <name val="Arial"/>
      <family val="2"/>
    </font>
    <font>
      <b/>
      <vertAlign val="superscript"/>
      <sz val="11"/>
      <color indexed="10"/>
      <name val="Arial"/>
      <family val="2"/>
    </font>
    <font>
      <sz val="11"/>
      <color theme="1"/>
      <name val="Calibri"/>
      <family val="2"/>
      <scheme val="minor"/>
    </font>
    <font>
      <b/>
      <sz val="11"/>
      <color theme="1"/>
      <name val="Calibri"/>
      <family val="2"/>
      <scheme val="minor"/>
    </font>
    <font>
      <sz val="11"/>
      <color rgb="FFFF0000"/>
      <name val="Calibri"/>
      <family val="2"/>
      <scheme val="minor"/>
    </font>
    <font>
      <sz val="9"/>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sz val="12"/>
      <name val="Calibri"/>
      <family val="2"/>
      <scheme val="minor"/>
    </font>
    <font>
      <b/>
      <sz val="9"/>
      <color theme="1"/>
      <name val="Calibri"/>
      <family val="2"/>
      <scheme val="minor"/>
    </font>
    <font>
      <sz val="8"/>
      <color theme="1"/>
      <name val="Calibri"/>
      <family val="2"/>
      <scheme val="minor"/>
    </font>
    <font>
      <b/>
      <sz val="10"/>
      <color theme="1"/>
      <name val="Calibri"/>
      <family val="2"/>
      <scheme val="minor"/>
    </font>
    <font>
      <sz val="13"/>
      <color theme="1"/>
      <name val="Calibri"/>
      <family val="2"/>
      <scheme val="minor"/>
    </font>
    <font>
      <sz val="10"/>
      <color theme="1"/>
      <name val="Calibri"/>
      <family val="2"/>
    </font>
    <font>
      <b/>
      <sz val="11"/>
      <name val="Calibri"/>
      <family val="2"/>
      <scheme val="minor"/>
    </font>
    <font>
      <b/>
      <sz val="11"/>
      <color rgb="FFFF0000"/>
      <name val="Calibri"/>
      <family val="2"/>
      <scheme val="minor"/>
    </font>
    <font>
      <b/>
      <sz val="10"/>
      <color rgb="FFFF0000"/>
      <name val="Calibri"/>
      <family val="2"/>
      <scheme val="minor"/>
    </font>
    <font>
      <sz val="11"/>
      <name val="Calibri"/>
      <family val="2"/>
      <scheme val="minor"/>
    </font>
    <font>
      <b/>
      <sz val="9"/>
      <color rgb="FFFF0000"/>
      <name val="Calibri"/>
      <family val="2"/>
      <scheme val="minor"/>
    </font>
    <font>
      <b/>
      <sz val="10"/>
      <name val="Calibri"/>
      <family val="2"/>
      <scheme val="minor"/>
    </font>
    <font>
      <sz val="10"/>
      <color rgb="FFFF0000"/>
      <name val="Calibri"/>
      <family val="2"/>
      <scheme val="minor"/>
    </font>
    <font>
      <i/>
      <sz val="10"/>
      <color theme="1"/>
      <name val="Calibri"/>
      <family val="2"/>
    </font>
    <font>
      <b/>
      <sz val="11"/>
      <color theme="1"/>
      <name val="Arial"/>
      <family val="2"/>
    </font>
    <font>
      <b/>
      <sz val="12"/>
      <color theme="1"/>
      <name val="Calibri"/>
      <family val="2"/>
    </font>
    <font>
      <sz val="11"/>
      <color rgb="FFFF0000"/>
      <name val="Arial"/>
      <family val="2"/>
    </font>
    <font>
      <sz val="11"/>
      <color theme="1"/>
      <name val="Courier New"/>
      <family val="3"/>
    </font>
    <font>
      <b/>
      <sz val="10"/>
      <color theme="1"/>
      <name val="Calibri"/>
      <family val="2"/>
    </font>
    <font>
      <sz val="9"/>
      <color theme="8"/>
      <name val="Calibri"/>
      <family val="2"/>
      <scheme val="minor"/>
    </font>
    <font>
      <b/>
      <sz val="9"/>
      <name val="Calibri"/>
      <family val="2"/>
      <scheme val="minor"/>
    </font>
    <font>
      <b/>
      <sz val="9"/>
      <color theme="8"/>
      <name val="Calibri"/>
      <family val="2"/>
      <scheme val="minor"/>
    </font>
    <font>
      <sz val="12.5"/>
      <color theme="1"/>
      <name val="Calibri"/>
      <family val="2"/>
      <scheme val="minor"/>
    </font>
    <font>
      <b/>
      <sz val="16"/>
      <color theme="1"/>
      <name val="Calibri"/>
      <family val="2"/>
      <scheme val="minor"/>
    </font>
    <font>
      <b/>
      <sz val="9"/>
      <color theme="1"/>
      <name val="Calibri"/>
      <family val="2"/>
    </font>
    <font>
      <b/>
      <sz val="12"/>
      <color rgb="FFFF0000"/>
      <name val="Calibri"/>
      <family val="2"/>
      <scheme val="minor"/>
    </font>
    <font>
      <sz val="10"/>
      <color theme="1"/>
      <name val="Arial"/>
      <family val="2"/>
    </font>
  </fonts>
  <fills count="9">
    <fill>
      <patternFill patternType="none"/>
    </fill>
    <fill>
      <patternFill patternType="gray125"/>
    </fill>
    <fill>
      <gradientFill degree="90">
        <stop position="0">
          <color rgb="FFD6BCEA"/>
        </stop>
        <stop position="1">
          <color rgb="FFB2DDF8"/>
        </stop>
      </gradientFill>
    </fill>
    <fill>
      <patternFill patternType="solid">
        <fgColor rgb="FFEDE2F6"/>
        <bgColor indexed="64"/>
      </patternFill>
    </fill>
    <fill>
      <patternFill patternType="lightUp">
        <fgColor rgb="FFECECEC"/>
        <bgColor rgb="FFFFFFFF"/>
      </patternFill>
    </fill>
    <fill>
      <patternFill patternType="solid">
        <fgColor rgb="FFFFFFFF"/>
      </patternFill>
    </fill>
    <fill>
      <patternFill patternType="solid">
        <fgColor theme="6" tint="0.79998168889431442"/>
        <bgColor indexed="64"/>
      </patternFill>
    </fill>
    <fill>
      <patternFill patternType="solid">
        <fgColor rgb="FFE4F0DC"/>
        <bgColor indexed="64"/>
      </patternFill>
    </fill>
    <fill>
      <patternFill patternType="solid">
        <fgColor theme="0" tint="-0.14999847407452621"/>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right style="thin">
        <color indexed="64"/>
      </right>
      <top style="thin">
        <color indexed="64"/>
      </top>
      <bottom style="mediumDashed">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bottom style="thin">
        <color indexed="64"/>
      </bottom>
      <diagonal/>
    </border>
    <border>
      <left style="medium">
        <color indexed="64"/>
      </left>
      <right style="thin">
        <color indexed="64"/>
      </right>
      <top style="thin">
        <color indexed="64"/>
      </top>
      <bottom style="mediumDashed">
        <color rgb="FFFF0000"/>
      </bottom>
      <diagonal/>
    </border>
    <border>
      <left style="thin">
        <color indexed="64"/>
      </left>
      <right style="thin">
        <color indexed="64"/>
      </right>
      <top style="thin">
        <color indexed="64"/>
      </top>
      <bottom style="mediumDashed">
        <color rgb="FFFF0000"/>
      </bottom>
      <diagonal/>
    </border>
    <border>
      <left style="thin">
        <color indexed="64"/>
      </left>
      <right style="medium">
        <color indexed="64"/>
      </right>
      <top style="thin">
        <color indexed="64"/>
      </top>
      <bottom style="mediumDashed">
        <color rgb="FFFF0000"/>
      </bottom>
      <diagonal/>
    </border>
    <border>
      <left style="dashed">
        <color rgb="FFFF0000"/>
      </left>
      <right/>
      <top style="dashed">
        <color rgb="FFFF0000"/>
      </top>
      <bottom/>
      <diagonal/>
    </border>
    <border>
      <left/>
      <right/>
      <top style="dashed">
        <color rgb="FFFF0000"/>
      </top>
      <bottom/>
      <diagonal/>
    </border>
    <border>
      <left/>
      <right style="dashed">
        <color rgb="FFFF0000"/>
      </right>
      <top style="dashed">
        <color rgb="FFFF0000"/>
      </top>
      <bottom/>
      <diagonal/>
    </border>
    <border>
      <left style="dashed">
        <color rgb="FFFF0000"/>
      </left>
      <right/>
      <top/>
      <bottom/>
      <diagonal/>
    </border>
    <border>
      <left/>
      <right style="dashed">
        <color rgb="FFFF0000"/>
      </right>
      <top/>
      <bottom/>
      <diagonal/>
    </border>
    <border>
      <left style="dashed">
        <color rgb="FFFF0000"/>
      </left>
      <right/>
      <top/>
      <bottom style="dashed">
        <color rgb="FFFF0000"/>
      </bottom>
      <diagonal/>
    </border>
    <border>
      <left/>
      <right/>
      <top/>
      <bottom style="dashed">
        <color rgb="FFFF0000"/>
      </bottom>
      <diagonal/>
    </border>
    <border>
      <left/>
      <right style="dashed">
        <color rgb="FFFF0000"/>
      </right>
      <top/>
      <bottom style="dashed">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dashDot">
        <color rgb="FFFF0000"/>
      </left>
      <right/>
      <top style="dashDot">
        <color rgb="FFFF0000"/>
      </top>
      <bottom/>
      <diagonal/>
    </border>
    <border>
      <left/>
      <right/>
      <top style="dashDot">
        <color rgb="FFFF0000"/>
      </top>
      <bottom/>
      <diagonal/>
    </border>
    <border>
      <left/>
      <right style="dashDot">
        <color rgb="FFFF0000"/>
      </right>
      <top style="dashDot">
        <color rgb="FFFF0000"/>
      </top>
      <bottom/>
      <diagonal/>
    </border>
    <border>
      <left style="dashDot">
        <color rgb="FFFF0000"/>
      </left>
      <right/>
      <top/>
      <bottom/>
      <diagonal/>
    </border>
    <border>
      <left/>
      <right style="dashDot">
        <color rgb="FFFF0000"/>
      </right>
      <top/>
      <bottom/>
      <diagonal/>
    </border>
    <border>
      <left style="dashDot">
        <color rgb="FFFF0000"/>
      </left>
      <right/>
      <top/>
      <bottom style="dashDot">
        <color rgb="FFFF0000"/>
      </bottom>
      <diagonal/>
    </border>
    <border>
      <left/>
      <right/>
      <top/>
      <bottom style="dashDot">
        <color rgb="FFFF0000"/>
      </bottom>
      <diagonal/>
    </border>
    <border>
      <left/>
      <right style="dashDot">
        <color rgb="FFFF0000"/>
      </right>
      <top/>
      <bottom style="dashDot">
        <color rgb="FFFF0000"/>
      </bottom>
      <diagonal/>
    </border>
  </borders>
  <cellStyleXfs count="3">
    <xf numFmtId="0" fontId="0" fillId="0" borderId="0"/>
    <xf numFmtId="44" fontId="35" fillId="0" borderId="0" applyFont="0" applyFill="0" applyBorder="0" applyAlignment="0" applyProtection="0"/>
    <xf numFmtId="9" fontId="35" fillId="0" borderId="0" applyFont="0" applyFill="0" applyBorder="0" applyAlignment="0" applyProtection="0"/>
  </cellStyleXfs>
  <cellXfs count="358">
    <xf numFmtId="0" fontId="0" fillId="0" borderId="0" xfId="0"/>
    <xf numFmtId="0" fontId="0" fillId="0" borderId="0" xfId="0" applyFont="1" applyProtection="1">
      <protection hidden="1"/>
    </xf>
    <xf numFmtId="0" fontId="38" fillId="0" borderId="0" xfId="0" applyFont="1" applyAlignment="1" applyProtection="1">
      <alignment horizontal="left"/>
      <protection hidden="1"/>
    </xf>
    <xf numFmtId="0" fontId="38" fillId="0" borderId="0" xfId="0" applyFont="1" applyProtection="1">
      <protection hidden="1"/>
    </xf>
    <xf numFmtId="0" fontId="38" fillId="0" borderId="0" xfId="0" applyFont="1" applyFill="1" applyProtection="1">
      <protection hidden="1"/>
    </xf>
    <xf numFmtId="0" fontId="0" fillId="0" borderId="0" xfId="0" applyFont="1" applyBorder="1" applyProtection="1">
      <protection hidden="1"/>
    </xf>
    <xf numFmtId="0" fontId="39" fillId="0" borderId="1" xfId="0" applyFont="1" applyBorder="1" applyAlignment="1" applyProtection="1">
      <alignment vertical="center"/>
      <protection hidden="1"/>
    </xf>
    <xf numFmtId="0" fontId="39" fillId="0" borderId="2" xfId="0" applyFont="1" applyBorder="1" applyAlignment="1" applyProtection="1">
      <alignment horizontal="center" vertical="center"/>
      <protection hidden="1"/>
    </xf>
    <xf numFmtId="0" fontId="39" fillId="0" borderId="3" xfId="0" applyFont="1" applyBorder="1" applyAlignment="1" applyProtection="1">
      <alignment vertical="center"/>
      <protection hidden="1"/>
    </xf>
    <xf numFmtId="0" fontId="0" fillId="0" borderId="0" xfId="0" applyFont="1" applyAlignment="1" applyProtection="1">
      <alignment horizontal="left" vertical="center"/>
      <protection hidden="1"/>
    </xf>
    <xf numFmtId="0" fontId="0" fillId="0" borderId="4" xfId="0" applyFont="1" applyBorder="1" applyProtection="1">
      <protection hidden="1"/>
    </xf>
    <xf numFmtId="49" fontId="40" fillId="0" borderId="5" xfId="0" applyNumberFormat="1" applyFont="1" applyBorder="1" applyAlignment="1" applyProtection="1">
      <protection hidden="1"/>
    </xf>
    <xf numFmtId="49" fontId="40" fillId="0" borderId="5" xfId="0" applyNumberFormat="1" applyFont="1" applyBorder="1" applyAlignment="1" applyProtection="1">
      <alignment horizontal="left"/>
      <protection hidden="1"/>
    </xf>
    <xf numFmtId="0" fontId="39" fillId="0" borderId="6" xfId="0" applyFont="1" applyBorder="1" applyAlignment="1" applyProtection="1">
      <alignment horizontal="center" vertical="center"/>
      <protection hidden="1"/>
    </xf>
    <xf numFmtId="49" fontId="0" fillId="0" borderId="0" xfId="0" applyNumberFormat="1" applyFont="1" applyBorder="1" applyProtection="1">
      <protection hidden="1"/>
    </xf>
    <xf numFmtId="0" fontId="0" fillId="0" borderId="6" xfId="0" applyFont="1" applyBorder="1" applyProtection="1">
      <protection hidden="1"/>
    </xf>
    <xf numFmtId="0" fontId="38" fillId="0" borderId="0" xfId="0" applyFont="1" applyAlignment="1" applyProtection="1">
      <alignment horizontal="left" vertical="center"/>
      <protection hidden="1"/>
    </xf>
    <xf numFmtId="0" fontId="38" fillId="0" borderId="0" xfId="0" applyFont="1" applyBorder="1" applyAlignment="1" applyProtection="1">
      <alignment horizontal="left" vertical="center"/>
      <protection hidden="1"/>
    </xf>
    <xf numFmtId="0" fontId="38" fillId="0" borderId="0" xfId="0" applyFont="1" applyFill="1" applyBorder="1" applyAlignment="1" applyProtection="1">
      <alignment horizontal="left" vertical="center"/>
      <protection hidden="1"/>
    </xf>
    <xf numFmtId="0" fontId="0" fillId="0" borderId="4" xfId="0" applyFont="1" applyBorder="1" applyAlignment="1" applyProtection="1">
      <alignment horizontal="left" vertical="center"/>
      <protection hidden="1"/>
    </xf>
    <xf numFmtId="0" fontId="41" fillId="0" borderId="6" xfId="0" applyFont="1" applyFill="1" applyBorder="1" applyAlignment="1" applyProtection="1">
      <alignment horizontal="left" vertical="center" wrapText="1"/>
      <protection hidden="1"/>
    </xf>
    <xf numFmtId="0" fontId="38" fillId="0" borderId="0" xfId="0" applyFont="1" applyBorder="1" applyProtection="1">
      <protection hidden="1"/>
    </xf>
    <xf numFmtId="0" fontId="38" fillId="0" borderId="0" xfId="0" applyFont="1" applyFill="1" applyBorder="1" applyProtection="1">
      <protection hidden="1"/>
    </xf>
    <xf numFmtId="0" fontId="41" fillId="0" borderId="6" xfId="0" applyFont="1" applyFill="1" applyBorder="1" applyAlignment="1" applyProtection="1">
      <alignment vertical="center" wrapText="1"/>
      <protection hidden="1"/>
    </xf>
    <xf numFmtId="0" fontId="42" fillId="0" borderId="6" xfId="0" applyFont="1" applyFill="1" applyBorder="1" applyAlignment="1" applyProtection="1">
      <alignment vertical="center" wrapText="1"/>
      <protection hidden="1"/>
    </xf>
    <xf numFmtId="0" fontId="0" fillId="0" borderId="0" xfId="0" applyFont="1" applyAlignment="1" applyProtection="1">
      <alignment horizontal="center"/>
      <protection hidden="1"/>
    </xf>
    <xf numFmtId="0" fontId="43" fillId="0" borderId="1" xfId="0" applyFont="1" applyBorder="1" applyAlignment="1" applyProtection="1">
      <alignment horizontal="left"/>
      <protection hidden="1"/>
    </xf>
    <xf numFmtId="0" fontId="0" fillId="0" borderId="2" xfId="0" applyFont="1" applyBorder="1" applyProtection="1">
      <protection hidden="1"/>
    </xf>
    <xf numFmtId="0" fontId="0" fillId="0" borderId="3" xfId="0" applyFont="1" applyBorder="1" applyProtection="1">
      <protection hidden="1"/>
    </xf>
    <xf numFmtId="0" fontId="36" fillId="0" borderId="0" xfId="0" applyFont="1" applyAlignment="1" applyProtection="1">
      <alignment horizontal="left"/>
      <protection hidden="1"/>
    </xf>
    <xf numFmtId="0" fontId="44" fillId="0" borderId="0" xfId="0" applyFont="1" applyAlignment="1" applyProtection="1">
      <alignment horizontal="left"/>
      <protection hidden="1"/>
    </xf>
    <xf numFmtId="0" fontId="44" fillId="0" borderId="0" xfId="0" applyFont="1" applyBorder="1" applyAlignment="1" applyProtection="1">
      <alignment horizontal="left"/>
      <protection hidden="1"/>
    </xf>
    <xf numFmtId="0" fontId="44" fillId="0" borderId="0" xfId="0" applyFont="1" applyFill="1" applyBorder="1" applyAlignment="1" applyProtection="1">
      <alignment horizontal="left"/>
      <protection hidden="1"/>
    </xf>
    <xf numFmtId="0" fontId="39" fillId="0" borderId="4" xfId="0" applyFont="1" applyBorder="1" applyAlignment="1" applyProtection="1">
      <alignment horizontal="left"/>
      <protection hidden="1"/>
    </xf>
    <xf numFmtId="0" fontId="45" fillId="0" borderId="7" xfId="0" applyFont="1" applyBorder="1" applyAlignment="1" applyProtection="1">
      <alignment vertical="top" wrapText="1"/>
      <protection hidden="1"/>
    </xf>
    <xf numFmtId="0" fontId="45" fillId="0" borderId="8" xfId="0" applyFont="1" applyBorder="1" applyAlignment="1" applyProtection="1">
      <alignment vertical="top" wrapText="1"/>
      <protection hidden="1"/>
    </xf>
    <xf numFmtId="0" fontId="45" fillId="0" borderId="8" xfId="0" applyFont="1" applyBorder="1" applyAlignment="1" applyProtection="1">
      <alignment horizontal="left" vertical="center" wrapText="1"/>
      <protection hidden="1"/>
    </xf>
    <xf numFmtId="0" fontId="46" fillId="0" borderId="8" xfId="0" applyFont="1" applyBorder="1" applyAlignment="1" applyProtection="1">
      <alignment horizontal="left"/>
      <protection hidden="1"/>
    </xf>
    <xf numFmtId="0" fontId="46" fillId="0" borderId="9" xfId="0" applyFont="1" applyBorder="1" applyAlignment="1" applyProtection="1">
      <alignment horizontal="left"/>
      <protection hidden="1"/>
    </xf>
    <xf numFmtId="0" fontId="46" fillId="0" borderId="6" xfId="0" applyFont="1" applyBorder="1" applyAlignment="1" applyProtection="1">
      <alignment horizontal="left"/>
      <protection hidden="1"/>
    </xf>
    <xf numFmtId="0" fontId="36" fillId="0" borderId="4" xfId="0" applyFont="1" applyBorder="1" applyAlignment="1" applyProtection="1">
      <alignment horizontal="left"/>
      <protection hidden="1"/>
    </xf>
    <xf numFmtId="0" fontId="0" fillId="0" borderId="0" xfId="0" applyFont="1" applyAlignment="1" applyProtection="1">
      <alignment vertical="center"/>
      <protection hidden="1"/>
    </xf>
    <xf numFmtId="0" fontId="38" fillId="0" borderId="0" xfId="0" applyFont="1" applyAlignment="1" applyProtection="1">
      <alignment vertical="center"/>
      <protection hidden="1"/>
    </xf>
    <xf numFmtId="0" fontId="0" fillId="0" borderId="0" xfId="0" applyFont="1" applyBorder="1" applyAlignment="1" applyProtection="1">
      <alignment vertical="center"/>
      <protection hidden="1"/>
    </xf>
    <xf numFmtId="0" fontId="41" fillId="0" borderId="0" xfId="0" applyNumberFormat="1" applyFont="1" applyFill="1" applyBorder="1" applyAlignment="1" applyProtection="1">
      <alignment horizontal="left" vertical="center" wrapText="1"/>
      <protection hidden="1"/>
    </xf>
    <xf numFmtId="0" fontId="39" fillId="0" borderId="4" xfId="0" applyFont="1" applyBorder="1" applyAlignment="1" applyProtection="1">
      <alignment vertical="center"/>
      <protection hidden="1"/>
    </xf>
    <xf numFmtId="0" fontId="40" fillId="2" borderId="10" xfId="0" applyNumberFormat="1" applyFont="1" applyFill="1" applyBorder="1" applyAlignment="1" applyProtection="1">
      <alignment horizontal="center"/>
      <protection hidden="1"/>
    </xf>
    <xf numFmtId="0" fontId="40" fillId="2" borderId="10" xfId="0" applyNumberFormat="1" applyFont="1" applyFill="1" applyBorder="1" applyAlignment="1" applyProtection="1">
      <alignment horizontal="center" wrapText="1"/>
      <protection hidden="1"/>
    </xf>
    <xf numFmtId="0" fontId="36" fillId="0" borderId="6" xfId="0" applyNumberFormat="1" applyFont="1" applyFill="1" applyBorder="1" applyAlignment="1" applyProtection="1">
      <alignment wrapText="1"/>
      <protection hidden="1"/>
    </xf>
    <xf numFmtId="0" fontId="47" fillId="3" borderId="11" xfId="0" applyNumberFormat="1" applyFont="1" applyFill="1" applyBorder="1" applyAlignment="1" applyProtection="1">
      <alignment horizontal="center" vertical="center"/>
      <protection locked="0"/>
    </xf>
    <xf numFmtId="10" fontId="47" fillId="4" borderId="11" xfId="0" applyNumberFormat="1" applyFont="1" applyFill="1" applyBorder="1" applyAlignment="1" applyProtection="1">
      <alignment horizontal="center" vertical="center"/>
      <protection hidden="1"/>
    </xf>
    <xf numFmtId="43" fontId="47" fillId="4" borderId="11" xfId="0" applyNumberFormat="1" applyFont="1" applyFill="1" applyBorder="1" applyAlignment="1" applyProtection="1">
      <alignment vertical="center"/>
      <protection hidden="1"/>
    </xf>
    <xf numFmtId="44" fontId="47" fillId="0" borderId="6" xfId="0" applyNumberFormat="1" applyFont="1" applyFill="1" applyBorder="1" applyAlignment="1" applyProtection="1">
      <alignment vertical="center"/>
      <protection hidden="1"/>
    </xf>
    <xf numFmtId="0" fontId="0" fillId="0" borderId="12" xfId="0" applyFont="1" applyBorder="1" applyAlignment="1" applyProtection="1">
      <protection hidden="1"/>
    </xf>
    <xf numFmtId="0" fontId="0" fillId="0" borderId="13" xfId="0" applyFont="1" applyBorder="1" applyAlignment="1" applyProtection="1">
      <protection hidden="1"/>
    </xf>
    <xf numFmtId="0" fontId="41" fillId="0" borderId="0" xfId="0" applyNumberFormat="1" applyFont="1" applyFill="1" applyBorder="1" applyAlignment="1" applyProtection="1">
      <alignment vertical="center"/>
      <protection hidden="1"/>
    </xf>
    <xf numFmtId="0" fontId="48" fillId="0" borderId="4" xfId="0" applyFont="1" applyFill="1" applyBorder="1" applyAlignment="1" applyProtection="1">
      <alignment vertical="center" wrapText="1"/>
      <protection hidden="1"/>
    </xf>
    <xf numFmtId="0" fontId="41" fillId="0" borderId="4" xfId="0" applyFont="1" applyFill="1" applyBorder="1" applyAlignment="1" applyProtection="1">
      <alignment vertical="center" wrapText="1"/>
      <protection hidden="1"/>
    </xf>
    <xf numFmtId="0" fontId="44" fillId="0" borderId="0" xfId="0" applyFont="1" applyFill="1" applyBorder="1" applyAlignment="1" applyProtection="1">
      <alignment horizontal="center"/>
      <protection hidden="1"/>
    </xf>
    <xf numFmtId="0" fontId="0" fillId="0" borderId="12" xfId="0" applyFont="1" applyFill="1" applyBorder="1" applyAlignment="1" applyProtection="1">
      <alignment wrapText="1"/>
      <protection hidden="1"/>
    </xf>
    <xf numFmtId="0" fontId="0" fillId="0" borderId="13" xfId="0" applyFont="1" applyFill="1" applyBorder="1" applyAlignment="1" applyProtection="1">
      <alignment wrapText="1"/>
      <protection hidden="1"/>
    </xf>
    <xf numFmtId="0" fontId="44" fillId="0" borderId="6" xfId="0" applyFont="1" applyBorder="1" applyAlignment="1" applyProtection="1">
      <alignment wrapText="1"/>
      <protection hidden="1"/>
    </xf>
    <xf numFmtId="0" fontId="44" fillId="0" borderId="0" xfId="0" applyFont="1" applyFill="1" applyBorder="1" applyAlignment="1" applyProtection="1">
      <protection hidden="1"/>
    </xf>
    <xf numFmtId="0" fontId="0" fillId="0" borderId="0" xfId="0" applyFont="1" applyFill="1" applyBorder="1" applyAlignment="1" applyProtection="1">
      <alignment vertical="center" wrapText="1"/>
      <protection hidden="1"/>
    </xf>
    <xf numFmtId="0" fontId="49" fillId="0" borderId="6" xfId="0" applyFont="1" applyBorder="1" applyAlignment="1" applyProtection="1">
      <protection hidden="1"/>
    </xf>
    <xf numFmtId="0" fontId="0" fillId="0" borderId="4" xfId="0" applyFont="1" applyBorder="1" applyAlignment="1" applyProtection="1">
      <alignment vertical="center"/>
      <protection hidden="1"/>
    </xf>
    <xf numFmtId="0" fontId="0" fillId="0" borderId="0" xfId="0" applyFont="1" applyBorder="1" applyAlignment="1" applyProtection="1">
      <protection hidden="1"/>
    </xf>
    <xf numFmtId="0" fontId="50" fillId="0" borderId="0" xfId="0" applyFont="1" applyBorder="1" applyAlignment="1" applyProtection="1">
      <protection hidden="1"/>
    </xf>
    <xf numFmtId="0" fontId="41" fillId="0" borderId="0" xfId="0" applyFont="1" applyBorder="1" applyAlignment="1" applyProtection="1">
      <protection hidden="1"/>
    </xf>
    <xf numFmtId="0" fontId="51" fillId="0" borderId="0" xfId="0" applyFont="1" applyBorder="1" applyAlignment="1" applyProtection="1">
      <alignment horizontal="left"/>
      <protection hidden="1"/>
    </xf>
    <xf numFmtId="0" fontId="41" fillId="0" borderId="6" xfId="0" applyFont="1" applyBorder="1" applyAlignment="1" applyProtection="1">
      <alignment vertical="center"/>
      <protection hidden="1"/>
    </xf>
    <xf numFmtId="49" fontId="0" fillId="0" borderId="0" xfId="0" applyNumberFormat="1" applyFont="1" applyAlignment="1" applyProtection="1">
      <alignment horizontal="left" vertical="center"/>
      <protection hidden="1"/>
    </xf>
    <xf numFmtId="0" fontId="46" fillId="2" borderId="5" xfId="0" applyNumberFormat="1" applyFont="1" applyFill="1" applyBorder="1" applyAlignment="1" applyProtection="1">
      <alignment horizontal="left"/>
      <protection hidden="1"/>
    </xf>
    <xf numFmtId="0" fontId="36" fillId="2" borderId="14" xfId="0" applyNumberFormat="1" applyFont="1" applyFill="1" applyBorder="1" applyAlignment="1" applyProtection="1">
      <alignment horizontal="center"/>
      <protection hidden="1"/>
    </xf>
    <xf numFmtId="0" fontId="46" fillId="2" borderId="11" xfId="0" applyNumberFormat="1" applyFont="1" applyFill="1" applyBorder="1" applyAlignment="1" applyProtection="1">
      <alignment horizontal="center"/>
      <protection hidden="1"/>
    </xf>
    <xf numFmtId="0" fontId="41" fillId="0" borderId="0" xfId="0" applyFont="1" applyAlignment="1" applyProtection="1">
      <alignment vertical="center" wrapText="1"/>
      <protection hidden="1"/>
    </xf>
    <xf numFmtId="0" fontId="0" fillId="0" borderId="11" xfId="0" applyFont="1" applyFill="1" applyBorder="1" applyAlignment="1" applyProtection="1">
      <alignment vertical="center"/>
      <protection hidden="1"/>
    </xf>
    <xf numFmtId="0" fontId="0" fillId="0" borderId="11" xfId="0" applyFont="1" applyFill="1" applyBorder="1" applyAlignment="1" applyProtection="1">
      <alignment horizontal="center" vertical="center"/>
      <protection hidden="1"/>
    </xf>
    <xf numFmtId="43" fontId="52" fillId="4" borderId="11" xfId="0" applyNumberFormat="1" applyFont="1" applyFill="1" applyBorder="1" applyAlignment="1" applyProtection="1">
      <alignment vertical="center"/>
      <protection hidden="1"/>
    </xf>
    <xf numFmtId="0" fontId="0" fillId="0" borderId="6" xfId="0" applyFont="1" applyBorder="1" applyAlignment="1" applyProtection="1">
      <alignment vertical="center"/>
      <protection hidden="1"/>
    </xf>
    <xf numFmtId="43" fontId="0" fillId="4" borderId="15" xfId="0" applyNumberFormat="1" applyFont="1" applyFill="1" applyBorder="1" applyAlignment="1" applyProtection="1">
      <alignment vertical="center"/>
      <protection hidden="1"/>
    </xf>
    <xf numFmtId="43" fontId="52" fillId="4" borderId="10" xfId="0" applyNumberFormat="1" applyFont="1" applyFill="1" applyBorder="1" applyAlignment="1" applyProtection="1">
      <alignment vertical="center"/>
      <protection hidden="1"/>
    </xf>
    <xf numFmtId="49" fontId="53" fillId="0" borderId="0" xfId="0" applyNumberFormat="1" applyFont="1" applyBorder="1" applyAlignment="1" applyProtection="1">
      <alignment horizontal="center"/>
      <protection hidden="1"/>
    </xf>
    <xf numFmtId="0" fontId="54" fillId="0" borderId="4" xfId="0" applyNumberFormat="1" applyFont="1" applyFill="1" applyBorder="1" applyAlignment="1" applyProtection="1">
      <protection hidden="1"/>
    </xf>
    <xf numFmtId="0" fontId="41" fillId="0" borderId="0" xfId="0" applyFont="1" applyAlignment="1" applyProtection="1">
      <alignment vertical="center"/>
      <protection hidden="1"/>
    </xf>
    <xf numFmtId="0" fontId="0" fillId="0" borderId="4" xfId="0" applyFont="1" applyBorder="1" applyAlignment="1" applyProtection="1">
      <protection hidden="1"/>
    </xf>
    <xf numFmtId="0" fontId="41" fillId="0" borderId="6" xfId="0" applyFont="1" applyBorder="1" applyAlignment="1" applyProtection="1">
      <protection hidden="1"/>
    </xf>
    <xf numFmtId="0" fontId="46" fillId="0" borderId="11" xfId="0" applyFont="1" applyBorder="1" applyAlignment="1" applyProtection="1">
      <alignment horizontal="center"/>
      <protection hidden="1"/>
    </xf>
    <xf numFmtId="0" fontId="54" fillId="0" borderId="11" xfId="0" applyFont="1" applyBorder="1" applyAlignment="1" applyProtection="1">
      <alignment horizontal="center"/>
      <protection hidden="1"/>
    </xf>
    <xf numFmtId="0" fontId="55" fillId="0" borderId="4" xfId="0" applyFont="1" applyBorder="1" applyAlignment="1" applyProtection="1">
      <alignment horizontal="left"/>
      <protection hidden="1"/>
    </xf>
    <xf numFmtId="0" fontId="0" fillId="5" borderId="16" xfId="0" applyFont="1" applyFill="1" applyBorder="1" applyAlignment="1" applyProtection="1">
      <alignment horizontal="center" vertical="top"/>
      <protection hidden="1"/>
    </xf>
    <xf numFmtId="0" fontId="50" fillId="0" borderId="41" xfId="0" applyFont="1" applyFill="1" applyBorder="1" applyAlignment="1" applyProtection="1">
      <alignment horizontal="center" vertical="top"/>
      <protection hidden="1"/>
    </xf>
    <xf numFmtId="0" fontId="50" fillId="4" borderId="41" xfId="0" applyNumberFormat="1" applyFont="1" applyFill="1" applyBorder="1" applyAlignment="1" applyProtection="1">
      <alignment horizontal="center" vertical="top"/>
      <protection hidden="1"/>
    </xf>
    <xf numFmtId="0" fontId="50" fillId="0" borderId="41" xfId="0" applyFont="1" applyFill="1" applyBorder="1" applyAlignment="1" applyProtection="1">
      <alignment horizontal="left" vertical="top"/>
      <protection hidden="1"/>
    </xf>
    <xf numFmtId="0" fontId="0" fillId="0" borderId="17" xfId="0" applyFont="1" applyFill="1" applyBorder="1" applyAlignment="1" applyProtection="1">
      <alignment horizontal="left" vertical="top"/>
      <protection hidden="1"/>
    </xf>
    <xf numFmtId="0" fontId="0" fillId="0" borderId="6" xfId="0" applyFont="1" applyBorder="1" applyAlignment="1" applyProtection="1">
      <protection hidden="1"/>
    </xf>
    <xf numFmtId="0" fontId="0" fillId="0" borderId="18" xfId="0" applyFont="1" applyBorder="1" applyAlignment="1" applyProtection="1">
      <alignment vertical="center"/>
      <protection hidden="1"/>
    </xf>
    <xf numFmtId="0" fontId="0" fillId="5" borderId="1" xfId="0" applyFont="1" applyFill="1" applyBorder="1" applyAlignment="1" applyProtection="1">
      <alignment horizontal="center" vertical="top"/>
      <protection hidden="1"/>
    </xf>
    <xf numFmtId="0" fontId="0" fillId="0" borderId="2" xfId="0" applyFont="1" applyFill="1" applyBorder="1" applyAlignment="1" applyProtection="1">
      <alignment horizontal="left" vertical="top"/>
      <protection hidden="1"/>
    </xf>
    <xf numFmtId="0" fontId="0" fillId="0" borderId="18" xfId="0" applyFont="1" applyBorder="1" applyProtection="1">
      <protection hidden="1"/>
    </xf>
    <xf numFmtId="10" fontId="38" fillId="6" borderId="42" xfId="0" applyNumberFormat="1" applyFont="1" applyFill="1" applyBorder="1" applyAlignment="1" applyProtection="1">
      <alignment horizontal="center" vertical="center" wrapText="1"/>
      <protection hidden="1"/>
    </xf>
    <xf numFmtId="10" fontId="38" fillId="0" borderId="0" xfId="0" applyNumberFormat="1" applyFont="1" applyFill="1" applyBorder="1" applyAlignment="1" applyProtection="1">
      <alignment horizontal="center" vertical="center" wrapText="1"/>
      <protection hidden="1"/>
    </xf>
    <xf numFmtId="0" fontId="50" fillId="0" borderId="43" xfId="0" applyFont="1" applyFill="1" applyBorder="1" applyAlignment="1" applyProtection="1">
      <alignment horizontal="center" vertical="top"/>
      <protection hidden="1"/>
    </xf>
    <xf numFmtId="0" fontId="50" fillId="4" borderId="44" xfId="0" applyNumberFormat="1" applyFont="1" applyFill="1" applyBorder="1" applyAlignment="1" applyProtection="1">
      <alignment horizontal="center" vertical="top"/>
      <protection hidden="1"/>
    </xf>
    <xf numFmtId="0" fontId="50" fillId="0" borderId="43" xfId="0" applyFont="1" applyFill="1" applyBorder="1" applyAlignment="1" applyProtection="1">
      <alignment horizontal="left" vertical="top"/>
      <protection hidden="1"/>
    </xf>
    <xf numFmtId="0" fontId="38" fillId="0" borderId="0" xfId="0" applyFont="1" applyBorder="1" applyAlignment="1" applyProtection="1">
      <alignment horizontal="right" vertical="center"/>
      <protection hidden="1"/>
    </xf>
    <xf numFmtId="10" fontId="38" fillId="6" borderId="13" xfId="0" applyNumberFormat="1" applyFont="1" applyFill="1" applyBorder="1" applyAlignment="1" applyProtection="1">
      <alignment horizontal="center" vertical="center" wrapText="1"/>
      <protection hidden="1"/>
    </xf>
    <xf numFmtId="0" fontId="0" fillId="0" borderId="19" xfId="0" applyFont="1" applyBorder="1" applyProtection="1">
      <protection hidden="1"/>
    </xf>
    <xf numFmtId="0" fontId="0" fillId="0" borderId="12" xfId="0" applyFont="1" applyBorder="1" applyProtection="1">
      <protection hidden="1"/>
    </xf>
    <xf numFmtId="0" fontId="0" fillId="0" borderId="13" xfId="0" applyFont="1" applyBorder="1" applyProtection="1">
      <protection hidden="1"/>
    </xf>
    <xf numFmtId="10" fontId="38" fillId="6" borderId="20" xfId="0" applyNumberFormat="1" applyFont="1" applyFill="1" applyBorder="1" applyAlignment="1" applyProtection="1">
      <alignment horizontal="center" vertical="center" wrapText="1"/>
      <protection hidden="1"/>
    </xf>
    <xf numFmtId="10" fontId="38" fillId="6" borderId="11" xfId="0" applyNumberFormat="1" applyFont="1" applyFill="1" applyBorder="1" applyAlignment="1" applyProtection="1">
      <alignment horizontal="center" vertical="center" wrapText="1"/>
      <protection hidden="1"/>
    </xf>
    <xf numFmtId="0" fontId="0" fillId="0" borderId="0" xfId="0" applyNumberFormat="1" applyFont="1" applyAlignment="1" applyProtection="1">
      <alignment horizontal="right"/>
      <protection hidden="1"/>
    </xf>
    <xf numFmtId="0" fontId="0" fillId="0" borderId="0" xfId="0" applyFont="1" applyAlignment="1" applyProtection="1">
      <alignment horizontal="right"/>
      <protection hidden="1"/>
    </xf>
    <xf numFmtId="10" fontId="38" fillId="6" borderId="20" xfId="0" applyNumberFormat="1" applyFont="1" applyFill="1" applyBorder="1" applyAlignment="1" applyProtection="1">
      <alignment horizontal="center" vertical="center"/>
      <protection hidden="1"/>
    </xf>
    <xf numFmtId="10" fontId="38" fillId="0" borderId="0" xfId="0" applyNumberFormat="1" applyFont="1" applyFill="1" applyBorder="1" applyAlignment="1" applyProtection="1">
      <alignment horizontal="center" vertical="center"/>
      <protection hidden="1"/>
    </xf>
    <xf numFmtId="0" fontId="37" fillId="0" borderId="0" xfId="0" applyFont="1" applyAlignment="1" applyProtection="1">
      <alignment horizontal="right"/>
      <protection hidden="1"/>
    </xf>
    <xf numFmtId="10" fontId="38" fillId="6" borderId="21" xfId="0" applyNumberFormat="1" applyFont="1" applyFill="1" applyBorder="1" applyAlignment="1" applyProtection="1">
      <alignment horizontal="center" vertical="center" wrapText="1"/>
      <protection hidden="1"/>
    </xf>
    <xf numFmtId="10" fontId="38" fillId="6" borderId="22" xfId="0" applyNumberFormat="1" applyFont="1" applyFill="1" applyBorder="1" applyAlignment="1" applyProtection="1">
      <alignment horizontal="center" vertical="center" wrapText="1"/>
      <protection hidden="1"/>
    </xf>
    <xf numFmtId="10" fontId="0" fillId="0" borderId="0" xfId="0" applyNumberFormat="1" applyFont="1" applyProtection="1">
      <protection hidden="1"/>
    </xf>
    <xf numFmtId="0" fontId="44" fillId="0" borderId="0" xfId="0" applyFont="1" applyAlignment="1" applyProtection="1">
      <alignment horizontal="right" vertical="center"/>
      <protection hidden="1"/>
    </xf>
    <xf numFmtId="0" fontId="0" fillId="0" borderId="0" xfId="0" applyNumberFormat="1" applyFont="1" applyProtection="1">
      <protection hidden="1"/>
    </xf>
    <xf numFmtId="44" fontId="38" fillId="0" borderId="11" xfId="0" applyNumberFormat="1" applyFont="1" applyBorder="1" applyAlignment="1" applyProtection="1">
      <alignment horizontal="right"/>
      <protection hidden="1"/>
    </xf>
    <xf numFmtId="0" fontId="44" fillId="0" borderId="0" xfId="0" applyFont="1" applyAlignment="1" applyProtection="1">
      <alignment horizontal="right"/>
      <protection hidden="1"/>
    </xf>
    <xf numFmtId="10" fontId="38" fillId="0" borderId="0" xfId="0" applyNumberFormat="1" applyFont="1" applyBorder="1" applyAlignment="1" applyProtection="1">
      <alignment horizontal="right"/>
      <protection hidden="1"/>
    </xf>
    <xf numFmtId="0" fontId="38" fillId="0" borderId="0" xfId="0" applyNumberFormat="1" applyFont="1" applyBorder="1" applyAlignment="1" applyProtection="1">
      <alignment horizontal="left" vertical="center"/>
      <protection hidden="1"/>
    </xf>
    <xf numFmtId="0" fontId="0" fillId="0" borderId="0" xfId="0" applyProtection="1">
      <protection hidden="1"/>
    </xf>
    <xf numFmtId="0" fontId="0" fillId="0" borderId="0" xfId="0" applyBorder="1" applyProtection="1">
      <protection hidden="1"/>
    </xf>
    <xf numFmtId="0" fontId="0" fillId="0" borderId="1" xfId="0" applyBorder="1" applyProtection="1">
      <protection hidden="1"/>
    </xf>
    <xf numFmtId="0" fontId="0" fillId="0" borderId="2" xfId="0" applyBorder="1" applyProtection="1">
      <protection hidden="1"/>
    </xf>
    <xf numFmtId="0" fontId="39" fillId="0" borderId="3" xfId="0" applyFont="1" applyBorder="1" applyAlignment="1" applyProtection="1">
      <alignment horizontal="center" vertical="center"/>
      <protection hidden="1"/>
    </xf>
    <xf numFmtId="0" fontId="0" fillId="0" borderId="4" xfId="0" applyBorder="1" applyProtection="1">
      <protection hidden="1"/>
    </xf>
    <xf numFmtId="0" fontId="41" fillId="0" borderId="0" xfId="0" applyFont="1" applyBorder="1" applyAlignment="1" applyProtection="1">
      <alignment vertical="center" wrapText="1"/>
      <protection hidden="1"/>
    </xf>
    <xf numFmtId="0" fontId="56" fillId="0" borderId="6" xfId="0" applyFont="1" applyFill="1" applyBorder="1" applyAlignment="1" applyProtection="1">
      <alignment vertical="center" wrapText="1"/>
      <protection hidden="1"/>
    </xf>
    <xf numFmtId="0" fontId="0" fillId="0" borderId="0" xfId="0" applyAlignment="1" applyProtection="1">
      <alignment vertical="center"/>
      <protection hidden="1"/>
    </xf>
    <xf numFmtId="0" fontId="0" fillId="0" borderId="4" xfId="0" applyBorder="1" applyAlignment="1" applyProtection="1">
      <alignment vertical="center"/>
      <protection hidden="1"/>
    </xf>
    <xf numFmtId="0" fontId="41" fillId="0" borderId="0" xfId="0" applyFont="1" applyBorder="1" applyAlignment="1" applyProtection="1">
      <alignment vertical="center"/>
      <protection hidden="1"/>
    </xf>
    <xf numFmtId="0" fontId="0" fillId="0" borderId="6" xfId="0" applyBorder="1" applyAlignment="1" applyProtection="1">
      <alignment vertical="center"/>
      <protection hidden="1"/>
    </xf>
    <xf numFmtId="0" fontId="57" fillId="0" borderId="0" xfId="0" applyFont="1" applyAlignment="1" applyProtection="1">
      <alignment horizontal="left"/>
      <protection hidden="1"/>
    </xf>
    <xf numFmtId="0" fontId="57" fillId="0" borderId="4" xfId="0" applyFont="1" applyBorder="1" applyAlignment="1" applyProtection="1">
      <alignment horizontal="left"/>
      <protection hidden="1"/>
    </xf>
    <xf numFmtId="0" fontId="45" fillId="0" borderId="0" xfId="0" applyFont="1" applyBorder="1" applyAlignment="1" applyProtection="1">
      <alignment horizontal="left" wrapText="1"/>
      <protection hidden="1"/>
    </xf>
    <xf numFmtId="0" fontId="45" fillId="0" borderId="0" xfId="0" applyFont="1" applyBorder="1" applyAlignment="1" applyProtection="1">
      <alignment horizontal="left" vertical="center" wrapText="1"/>
      <protection hidden="1"/>
    </xf>
    <xf numFmtId="0" fontId="57" fillId="0" borderId="0" xfId="0" applyFont="1" applyBorder="1" applyAlignment="1" applyProtection="1">
      <alignment horizontal="left"/>
      <protection hidden="1"/>
    </xf>
    <xf numFmtId="10" fontId="57" fillId="0" borderId="0" xfId="0" applyNumberFormat="1" applyFont="1" applyBorder="1" applyAlignment="1" applyProtection="1">
      <alignment horizontal="left"/>
      <protection hidden="1"/>
    </xf>
    <xf numFmtId="0" fontId="41" fillId="7" borderId="11" xfId="0" applyNumberFormat="1" applyFont="1" applyFill="1" applyBorder="1" applyAlignment="1" applyProtection="1">
      <alignment horizontal="left" vertical="center" wrapText="1" shrinkToFit="1"/>
      <protection hidden="1"/>
    </xf>
    <xf numFmtId="0" fontId="40" fillId="2" borderId="5" xfId="0" applyNumberFormat="1" applyFont="1" applyFill="1" applyBorder="1" applyAlignment="1" applyProtection="1">
      <alignment horizontal="center"/>
      <protection hidden="1"/>
    </xf>
    <xf numFmtId="0" fontId="40" fillId="2" borderId="20" xfId="0" applyNumberFormat="1" applyFont="1" applyFill="1" applyBorder="1" applyAlignment="1" applyProtection="1">
      <alignment horizontal="center"/>
      <protection hidden="1"/>
    </xf>
    <xf numFmtId="0" fontId="40" fillId="2" borderId="11" xfId="0" applyNumberFormat="1" applyFont="1" applyFill="1" applyBorder="1" applyAlignment="1" applyProtection="1">
      <alignment horizontal="center"/>
      <protection hidden="1"/>
    </xf>
    <xf numFmtId="43" fontId="47" fillId="7" borderId="11" xfId="0" applyNumberFormat="1" applyFont="1" applyFill="1" applyBorder="1" applyAlignment="1" applyProtection="1">
      <alignment vertical="center" shrinkToFit="1"/>
      <protection locked="0"/>
    </xf>
    <xf numFmtId="0" fontId="47" fillId="3" borderId="20" xfId="0" applyNumberFormat="1" applyFont="1" applyFill="1" applyBorder="1" applyAlignment="1" applyProtection="1">
      <alignment horizontal="center" vertical="center"/>
      <protection locked="0"/>
    </xf>
    <xf numFmtId="0" fontId="46" fillId="0" borderId="6" xfId="0" applyFont="1" applyBorder="1" applyAlignment="1" applyProtection="1">
      <alignment horizontal="left" vertical="center" wrapText="1"/>
      <protection hidden="1"/>
    </xf>
    <xf numFmtId="0" fontId="41" fillId="3" borderId="11" xfId="0" applyNumberFormat="1" applyFont="1" applyFill="1" applyBorder="1" applyAlignment="1" applyProtection="1">
      <alignment horizontal="left" vertical="center" wrapText="1"/>
      <protection hidden="1"/>
    </xf>
    <xf numFmtId="0" fontId="46" fillId="0" borderId="4" xfId="0" applyFont="1" applyBorder="1" applyAlignment="1" applyProtection="1">
      <alignment horizontal="center" vertical="center"/>
      <protection hidden="1"/>
    </xf>
    <xf numFmtId="0" fontId="27" fillId="0" borderId="4" xfId="0" applyFont="1" applyBorder="1" applyAlignment="1" applyProtection="1">
      <protection hidden="1"/>
    </xf>
    <xf numFmtId="0" fontId="54" fillId="0" borderId="0" xfId="0" applyFont="1" applyBorder="1" applyAlignment="1" applyProtection="1">
      <protection hidden="1"/>
    </xf>
    <xf numFmtId="0" fontId="54" fillId="0" borderId="6" xfId="0" applyFont="1" applyBorder="1" applyAlignment="1" applyProtection="1">
      <protection hidden="1"/>
    </xf>
    <xf numFmtId="0" fontId="48" fillId="0" borderId="19" xfId="0" applyFont="1" applyBorder="1" applyAlignment="1" applyProtection="1">
      <protection hidden="1"/>
    </xf>
    <xf numFmtId="0" fontId="44" fillId="0" borderId="12" xfId="0" applyFont="1" applyBorder="1" applyAlignment="1" applyProtection="1">
      <alignment horizontal="center"/>
      <protection hidden="1"/>
    </xf>
    <xf numFmtId="0" fontId="0" fillId="0" borderId="12" xfId="0" applyBorder="1" applyAlignment="1" applyProtection="1">
      <protection hidden="1"/>
    </xf>
    <xf numFmtId="0" fontId="0" fillId="0" borderId="13" xfId="0" applyBorder="1" applyAlignment="1" applyProtection="1">
      <protection hidden="1"/>
    </xf>
    <xf numFmtId="10" fontId="38" fillId="0" borderId="19" xfId="0" applyNumberFormat="1" applyFont="1" applyBorder="1" applyAlignment="1" applyProtection="1">
      <alignment horizontal="center" vertical="center" wrapText="1"/>
      <protection hidden="1"/>
    </xf>
    <xf numFmtId="0" fontId="0" fillId="0" borderId="12" xfId="0" applyBorder="1" applyAlignment="1" applyProtection="1">
      <alignment vertical="center"/>
      <protection hidden="1"/>
    </xf>
    <xf numFmtId="0" fontId="0" fillId="0" borderId="13" xfId="0" applyBorder="1" applyAlignment="1" applyProtection="1">
      <alignment vertical="center"/>
      <protection hidden="1"/>
    </xf>
    <xf numFmtId="10" fontId="38" fillId="0" borderId="0" xfId="0" applyNumberFormat="1" applyFont="1" applyBorder="1" applyAlignment="1" applyProtection="1">
      <alignment horizontal="center" vertical="center" wrapText="1"/>
      <protection hidden="1"/>
    </xf>
    <xf numFmtId="0" fontId="0" fillId="0" borderId="0" xfId="0" applyBorder="1" applyAlignment="1" applyProtection="1">
      <alignment vertical="center"/>
      <protection hidden="1"/>
    </xf>
    <xf numFmtId="0" fontId="38" fillId="0" borderId="0" xfId="0" applyFont="1" applyBorder="1" applyAlignment="1" applyProtection="1">
      <alignment vertical="center"/>
      <protection hidden="1"/>
    </xf>
    <xf numFmtId="0" fontId="58" fillId="0" borderId="0" xfId="0" applyFont="1" applyBorder="1" applyAlignment="1" applyProtection="1">
      <alignment horizontal="center"/>
      <protection hidden="1"/>
    </xf>
    <xf numFmtId="0" fontId="41" fillId="0" borderId="0" xfId="0" applyFont="1" applyBorder="1" applyAlignment="1" applyProtection="1">
      <alignment horizontal="left" vertical="center" wrapText="1"/>
      <protection hidden="1"/>
    </xf>
    <xf numFmtId="0" fontId="0" fillId="0" borderId="0" xfId="0" applyBorder="1" applyAlignment="1" applyProtection="1">
      <alignment vertical="center" wrapText="1"/>
      <protection hidden="1"/>
    </xf>
    <xf numFmtId="0" fontId="36" fillId="0" borderId="0" xfId="0" applyFont="1" applyBorder="1" applyAlignment="1" applyProtection="1">
      <alignment horizontal="left" vertical="top" indent="5"/>
      <protection hidden="1"/>
    </xf>
    <xf numFmtId="0" fontId="44" fillId="0" borderId="0" xfId="0" applyFont="1" applyBorder="1" applyAlignment="1" applyProtection="1">
      <alignment horizontal="center" vertical="center"/>
      <protection hidden="1"/>
    </xf>
    <xf numFmtId="0" fontId="0" fillId="0" borderId="0" xfId="0" applyFont="1" applyBorder="1" applyAlignment="1" applyProtection="1">
      <alignment horizontal="center"/>
      <protection hidden="1"/>
    </xf>
    <xf numFmtId="0" fontId="0" fillId="0" borderId="0" xfId="0" applyFont="1" applyBorder="1" applyAlignment="1" applyProtection="1">
      <alignment horizontal="left" vertical="top" indent="5"/>
      <protection hidden="1"/>
    </xf>
    <xf numFmtId="0" fontId="0" fillId="0" borderId="0" xfId="0" applyFont="1" applyBorder="1" applyAlignment="1" applyProtection="1">
      <alignment horizontal="right"/>
      <protection hidden="1"/>
    </xf>
    <xf numFmtId="0" fontId="36" fillId="0" borderId="0" xfId="0" applyFont="1" applyBorder="1" applyAlignment="1" applyProtection="1">
      <alignment horizontal="center"/>
      <protection hidden="1"/>
    </xf>
    <xf numFmtId="49" fontId="36" fillId="0" borderId="0" xfId="0" applyNumberFormat="1" applyFont="1" applyBorder="1" applyAlignment="1" applyProtection="1">
      <protection hidden="1"/>
    </xf>
    <xf numFmtId="44" fontId="38" fillId="0" borderId="0" xfId="0" applyNumberFormat="1" applyFont="1" applyBorder="1" applyAlignment="1" applyProtection="1">
      <alignment horizontal="right" vertical="center"/>
      <protection hidden="1"/>
    </xf>
    <xf numFmtId="0" fontId="59" fillId="0" borderId="0" xfId="0" applyNumberFormat="1" applyFont="1" applyBorder="1" applyProtection="1">
      <protection hidden="1"/>
    </xf>
    <xf numFmtId="0" fontId="59" fillId="0" borderId="0" xfId="0" applyFont="1" applyBorder="1" applyProtection="1">
      <protection hidden="1"/>
    </xf>
    <xf numFmtId="0" fontId="0" fillId="0" borderId="0" xfId="0" applyNumberFormat="1" applyProtection="1">
      <protection hidden="1"/>
    </xf>
    <xf numFmtId="0" fontId="0" fillId="0" borderId="0" xfId="0" applyAlignment="1" applyProtection="1">
      <alignment horizontal="center"/>
      <protection hidden="1"/>
    </xf>
    <xf numFmtId="44" fontId="0" fillId="0" borderId="0" xfId="0" applyNumberFormat="1" applyProtection="1">
      <protection hidden="1"/>
    </xf>
    <xf numFmtId="44" fontId="60" fillId="0" borderId="0" xfId="0" applyNumberFormat="1" applyFont="1" applyAlignment="1" applyProtection="1">
      <alignment vertical="center"/>
      <protection hidden="1"/>
    </xf>
    <xf numFmtId="10" fontId="0" fillId="0" borderId="0" xfId="0" applyNumberFormat="1" applyProtection="1">
      <protection hidden="1"/>
    </xf>
    <xf numFmtId="0" fontId="0" fillId="0" borderId="11" xfId="0" applyFont="1" applyFill="1" applyBorder="1" applyAlignment="1" applyProtection="1">
      <alignment vertical="center" wrapText="1"/>
      <protection hidden="1"/>
    </xf>
    <xf numFmtId="0" fontId="0" fillId="0" borderId="17" xfId="0" applyFont="1" applyFill="1" applyBorder="1" applyAlignment="1" applyProtection="1">
      <alignment horizontal="left" vertical="top" wrapText="1"/>
      <protection hidden="1"/>
    </xf>
    <xf numFmtId="0" fontId="61" fillId="2" borderId="11" xfId="0" applyNumberFormat="1" applyFont="1" applyFill="1" applyBorder="1" applyAlignment="1" applyProtection="1">
      <alignment horizontal="center"/>
      <protection hidden="1"/>
    </xf>
    <xf numFmtId="0" fontId="0" fillId="0" borderId="6" xfId="0" applyFont="1" applyFill="1" applyBorder="1" applyProtection="1">
      <protection hidden="1"/>
    </xf>
    <xf numFmtId="0" fontId="50" fillId="0" borderId="12" xfId="0" applyFont="1" applyFill="1" applyBorder="1" applyAlignment="1" applyProtection="1">
      <alignment horizontal="centerContinuous" vertical="top" wrapText="1"/>
      <protection hidden="1"/>
    </xf>
    <xf numFmtId="0" fontId="50" fillId="4" borderId="12" xfId="0" applyNumberFormat="1" applyFont="1" applyFill="1" applyBorder="1" applyAlignment="1" applyProtection="1">
      <alignment horizontal="centerContinuous" vertical="top" wrapText="1"/>
      <protection hidden="1"/>
    </xf>
    <xf numFmtId="43" fontId="50" fillId="4" borderId="12" xfId="0" applyNumberFormat="1" applyFont="1" applyFill="1" applyBorder="1" applyAlignment="1" applyProtection="1">
      <alignment horizontal="centerContinuous" vertical="center" wrapText="1"/>
      <protection hidden="1"/>
    </xf>
    <xf numFmtId="0" fontId="50" fillId="0" borderId="11" xfId="0" applyNumberFormat="1" applyFont="1" applyFill="1" applyBorder="1" applyAlignment="1" applyProtection="1">
      <alignment horizontal="centerContinuous" vertical="top" wrapText="1"/>
      <protection hidden="1"/>
    </xf>
    <xf numFmtId="44" fontId="38" fillId="0" borderId="0" xfId="0" applyNumberFormat="1" applyFont="1" applyBorder="1" applyAlignment="1" applyProtection="1">
      <alignment horizontal="right"/>
      <protection hidden="1"/>
    </xf>
    <xf numFmtId="0" fontId="38" fillId="0" borderId="0" xfId="0" applyFont="1" applyBorder="1" applyAlignment="1" applyProtection="1">
      <alignment horizontal="right"/>
      <protection hidden="1"/>
    </xf>
    <xf numFmtId="10" fontId="38" fillId="0" borderId="0" xfId="0" applyNumberFormat="1" applyFont="1" applyBorder="1" applyAlignment="1" applyProtection="1">
      <alignment horizontal="right" wrapText="1"/>
      <protection hidden="1"/>
    </xf>
    <xf numFmtId="10" fontId="62" fillId="0" borderId="11" xfId="0" applyNumberFormat="1" applyFont="1" applyBorder="1" applyAlignment="1" applyProtection="1">
      <alignment horizontal="center" vertical="center"/>
      <protection hidden="1"/>
    </xf>
    <xf numFmtId="10" fontId="62" fillId="0" borderId="11" xfId="0" applyNumberFormat="1" applyFont="1" applyBorder="1" applyAlignment="1" applyProtection="1">
      <alignment horizontal="center" vertical="center" wrapText="1"/>
      <protection hidden="1"/>
    </xf>
    <xf numFmtId="10" fontId="62" fillId="0" borderId="15" xfId="0" applyNumberFormat="1" applyFont="1" applyBorder="1" applyAlignment="1" applyProtection="1">
      <alignment horizontal="center" vertical="center" wrapText="1"/>
      <protection hidden="1"/>
    </xf>
    <xf numFmtId="10" fontId="62" fillId="0" borderId="5" xfId="0" applyNumberFormat="1" applyFont="1" applyBorder="1" applyAlignment="1" applyProtection="1">
      <alignment horizontal="center" vertical="center"/>
      <protection hidden="1"/>
    </xf>
    <xf numFmtId="10" fontId="62" fillId="0" borderId="23" xfId="0" applyNumberFormat="1" applyFont="1" applyBorder="1" applyAlignment="1" applyProtection="1">
      <alignment horizontal="center" vertical="center" wrapText="1"/>
      <protection hidden="1"/>
    </xf>
    <xf numFmtId="10" fontId="62" fillId="0" borderId="24" xfId="0" applyNumberFormat="1" applyFont="1" applyBorder="1" applyAlignment="1" applyProtection="1">
      <alignment horizontal="center" vertical="center" wrapText="1"/>
      <protection hidden="1"/>
    </xf>
    <xf numFmtId="10" fontId="62" fillId="0" borderId="25" xfId="0" applyNumberFormat="1" applyFont="1" applyBorder="1" applyAlignment="1" applyProtection="1">
      <alignment horizontal="center" vertical="center"/>
      <protection hidden="1"/>
    </xf>
    <xf numFmtId="10" fontId="62" fillId="0" borderId="11" xfId="0" applyNumberFormat="1" applyFont="1" applyBorder="1" applyAlignment="1" applyProtection="1">
      <alignment horizontal="center"/>
      <protection hidden="1"/>
    </xf>
    <xf numFmtId="10" fontId="62" fillId="0" borderId="24" xfId="0" applyNumberFormat="1" applyFont="1" applyBorder="1" applyAlignment="1" applyProtection="1">
      <alignment horizontal="center"/>
      <protection hidden="1"/>
    </xf>
    <xf numFmtId="10" fontId="62" fillId="0" borderId="26" xfId="0" applyNumberFormat="1" applyFont="1" applyBorder="1" applyAlignment="1" applyProtection="1">
      <alignment horizontal="center" vertical="center" wrapText="1"/>
      <protection hidden="1"/>
    </xf>
    <xf numFmtId="10" fontId="62" fillId="0" borderId="16" xfId="0" applyNumberFormat="1" applyFont="1" applyBorder="1" applyAlignment="1" applyProtection="1">
      <alignment horizontal="center" vertical="center"/>
      <protection hidden="1"/>
    </xf>
    <xf numFmtId="10" fontId="62" fillId="0" borderId="16" xfId="0" applyNumberFormat="1" applyFont="1" applyBorder="1" applyAlignment="1" applyProtection="1">
      <alignment horizontal="center"/>
      <protection hidden="1"/>
    </xf>
    <xf numFmtId="0" fontId="44" fillId="8" borderId="11" xfId="0" applyFont="1" applyFill="1" applyBorder="1" applyAlignment="1" applyProtection="1">
      <alignment horizontal="center" vertical="center"/>
      <protection hidden="1"/>
    </xf>
    <xf numFmtId="0" fontId="62" fillId="0" borderId="27" xfId="0" applyFont="1" applyBorder="1" applyAlignment="1" applyProtection="1">
      <alignment horizontal="left" vertical="center"/>
      <protection hidden="1"/>
    </xf>
    <xf numFmtId="0" fontId="62" fillId="0" borderId="27" xfId="0" applyNumberFormat="1" applyFont="1" applyBorder="1" applyAlignment="1" applyProtection="1">
      <alignment horizontal="left" vertical="center"/>
      <protection hidden="1"/>
    </xf>
    <xf numFmtId="0" fontId="62" fillId="0" borderId="28" xfId="0" applyFont="1" applyBorder="1" applyAlignment="1" applyProtection="1">
      <alignment horizontal="left" vertical="center"/>
      <protection hidden="1"/>
    </xf>
    <xf numFmtId="44" fontId="38" fillId="0" borderId="24" xfId="0" applyNumberFormat="1" applyFont="1" applyBorder="1" applyAlignment="1" applyProtection="1">
      <alignment horizontal="right"/>
      <protection hidden="1"/>
    </xf>
    <xf numFmtId="10" fontId="38" fillId="0" borderId="15" xfId="0" applyNumberFormat="1" applyFont="1" applyBorder="1" applyAlignment="1" applyProtection="1">
      <alignment horizontal="right" wrapText="1"/>
      <protection hidden="1"/>
    </xf>
    <xf numFmtId="10" fontId="38" fillId="0" borderId="26" xfId="0" applyNumberFormat="1" applyFont="1" applyBorder="1" applyAlignment="1" applyProtection="1">
      <alignment horizontal="right" wrapText="1"/>
      <protection hidden="1"/>
    </xf>
    <xf numFmtId="0" fontId="44" fillId="0" borderId="22" xfId="0" applyFont="1" applyBorder="1" applyAlignment="1" applyProtection="1">
      <alignment horizontal="right" vertical="center"/>
      <protection hidden="1"/>
    </xf>
    <xf numFmtId="0" fontId="44" fillId="0" borderId="29" xfId="0" applyFont="1" applyBorder="1" applyAlignment="1" applyProtection="1">
      <alignment horizontal="right"/>
      <protection hidden="1"/>
    </xf>
    <xf numFmtId="0" fontId="44" fillId="8" borderId="21" xfId="0" applyFont="1" applyFill="1" applyBorder="1" applyAlignment="1" applyProtection="1">
      <alignment horizontal="center" vertical="center"/>
      <protection hidden="1"/>
    </xf>
    <xf numFmtId="0" fontId="44" fillId="8" borderId="10" xfId="0" applyFont="1" applyFill="1" applyBorder="1" applyAlignment="1" applyProtection="1">
      <alignment horizontal="center" vertical="center"/>
      <protection hidden="1"/>
    </xf>
    <xf numFmtId="0" fontId="44" fillId="8" borderId="30" xfId="0" applyFont="1" applyFill="1" applyBorder="1" applyAlignment="1" applyProtection="1">
      <alignment horizontal="center" vertical="center"/>
      <protection hidden="1"/>
    </xf>
    <xf numFmtId="0" fontId="44" fillId="8" borderId="22" xfId="0" applyFont="1" applyFill="1" applyBorder="1" applyAlignment="1" applyProtection="1">
      <alignment horizontal="center" vertical="center"/>
      <protection hidden="1"/>
    </xf>
    <xf numFmtId="0" fontId="44" fillId="8" borderId="24" xfId="0" applyFont="1" applyFill="1" applyBorder="1" applyAlignment="1" applyProtection="1">
      <alignment horizontal="center" vertical="center"/>
      <protection hidden="1"/>
    </xf>
    <xf numFmtId="0" fontId="62" fillId="0" borderId="31" xfId="0" applyFont="1" applyBorder="1" applyAlignment="1" applyProtection="1">
      <alignment horizontal="left" vertical="center"/>
      <protection hidden="1"/>
    </xf>
    <xf numFmtId="0" fontId="62" fillId="0" borderId="21" xfId="0" applyNumberFormat="1" applyFont="1" applyBorder="1" applyAlignment="1" applyProtection="1">
      <alignment horizontal="left"/>
      <protection hidden="1"/>
    </xf>
    <xf numFmtId="10" fontId="62" fillId="0" borderId="10" xfId="2" applyNumberFormat="1" applyFont="1" applyBorder="1" applyAlignment="1" applyProtection="1">
      <alignment horizontal="center" vertical="center"/>
      <protection hidden="1"/>
    </xf>
    <xf numFmtId="10" fontId="62" fillId="0" borderId="30" xfId="2" applyNumberFormat="1" applyFont="1" applyBorder="1" applyAlignment="1" applyProtection="1">
      <alignment horizontal="center" vertical="center"/>
      <protection hidden="1"/>
    </xf>
    <xf numFmtId="0" fontId="62" fillId="0" borderId="22" xfId="0" applyNumberFormat="1" applyFont="1" applyBorder="1" applyAlignment="1" applyProtection="1">
      <alignment horizontal="left" vertical="center"/>
      <protection hidden="1"/>
    </xf>
    <xf numFmtId="0" fontId="62" fillId="0" borderId="22" xfId="0" applyNumberFormat="1" applyFont="1" applyBorder="1" applyAlignment="1" applyProtection="1">
      <alignment horizontal="left" vertical="center" wrapText="1"/>
      <protection hidden="1"/>
    </xf>
    <xf numFmtId="0" fontId="62" fillId="0" borderId="14" xfId="0" applyNumberFormat="1" applyFont="1" applyBorder="1" applyAlignment="1" applyProtection="1">
      <alignment horizontal="left" vertical="center" wrapText="1"/>
      <protection hidden="1"/>
    </xf>
    <xf numFmtId="10" fontId="38" fillId="6" borderId="32" xfId="0" applyNumberFormat="1" applyFont="1" applyFill="1" applyBorder="1" applyAlignment="1" applyProtection="1">
      <alignment horizontal="center" vertical="center" wrapText="1"/>
      <protection hidden="1"/>
    </xf>
    <xf numFmtId="10" fontId="38" fillId="6" borderId="24" xfId="0" applyNumberFormat="1" applyFont="1" applyFill="1" applyBorder="1" applyAlignment="1" applyProtection="1">
      <alignment horizontal="center" vertical="center" wrapText="1"/>
      <protection hidden="1"/>
    </xf>
    <xf numFmtId="0" fontId="62" fillId="0" borderId="33" xfId="0" applyNumberFormat="1" applyFont="1" applyBorder="1" applyAlignment="1" applyProtection="1">
      <alignment horizontal="left" vertical="center"/>
      <protection hidden="1"/>
    </xf>
    <xf numFmtId="0" fontId="62" fillId="0" borderId="22" xfId="0" applyNumberFormat="1" applyFont="1" applyFill="1" applyBorder="1" applyAlignment="1" applyProtection="1">
      <alignment horizontal="left" vertical="center"/>
      <protection hidden="1"/>
    </xf>
    <xf numFmtId="0" fontId="62" fillId="0" borderId="22" xfId="0" applyNumberFormat="1" applyFont="1" applyFill="1" applyBorder="1" applyAlignment="1" applyProtection="1">
      <alignment horizontal="left"/>
      <protection hidden="1"/>
    </xf>
    <xf numFmtId="10" fontId="38" fillId="6" borderId="24" xfId="0" applyNumberFormat="1" applyFont="1" applyFill="1" applyBorder="1" applyAlignment="1" applyProtection="1">
      <alignment horizontal="center" vertical="center"/>
      <protection hidden="1"/>
    </xf>
    <xf numFmtId="0" fontId="62" fillId="0" borderId="22" xfId="0" applyNumberFormat="1" applyFont="1" applyBorder="1" applyAlignment="1" applyProtection="1">
      <alignment horizontal="left"/>
      <protection hidden="1"/>
    </xf>
    <xf numFmtId="0" fontId="62" fillId="0" borderId="29" xfId="0" applyNumberFormat="1" applyFont="1" applyBorder="1" applyAlignment="1" applyProtection="1">
      <alignment horizontal="left"/>
      <protection hidden="1"/>
    </xf>
    <xf numFmtId="10" fontId="62" fillId="0" borderId="15" xfId="0" applyNumberFormat="1" applyFont="1" applyBorder="1" applyAlignment="1" applyProtection="1">
      <alignment horizontal="center"/>
      <protection hidden="1"/>
    </xf>
    <xf numFmtId="10" fontId="62" fillId="0" borderId="34" xfId="0" applyNumberFormat="1" applyFont="1" applyBorder="1" applyAlignment="1" applyProtection="1">
      <alignment horizontal="center"/>
      <protection hidden="1"/>
    </xf>
    <xf numFmtId="0" fontId="44" fillId="0" borderId="0" xfId="0" applyNumberFormat="1" applyFont="1" applyBorder="1" applyAlignment="1" applyProtection="1">
      <alignment horizontal="center" vertical="center"/>
      <protection hidden="1"/>
    </xf>
    <xf numFmtId="0" fontId="40" fillId="2" borderId="35" xfId="0" applyNumberFormat="1" applyFont="1" applyFill="1" applyBorder="1" applyAlignment="1" applyProtection="1">
      <alignment horizontal="center"/>
      <protection hidden="1"/>
    </xf>
    <xf numFmtId="0" fontId="54" fillId="0" borderId="5" xfId="0" applyFont="1" applyBorder="1" applyAlignment="1" applyProtection="1">
      <alignment horizontal="center"/>
      <protection hidden="1"/>
    </xf>
    <xf numFmtId="10" fontId="38" fillId="6" borderId="14" xfId="0" applyNumberFormat="1" applyFont="1" applyFill="1" applyBorder="1" applyAlignment="1" applyProtection="1">
      <alignment horizontal="center" vertical="center" wrapText="1"/>
      <protection hidden="1"/>
    </xf>
    <xf numFmtId="10" fontId="38" fillId="6" borderId="5" xfId="0" applyNumberFormat="1" applyFont="1" applyFill="1" applyBorder="1" applyAlignment="1" applyProtection="1">
      <alignment horizontal="center" vertical="center" wrapText="1"/>
      <protection hidden="1"/>
    </xf>
    <xf numFmtId="10" fontId="38" fillId="6" borderId="36" xfId="0" applyNumberFormat="1" applyFont="1" applyFill="1" applyBorder="1" applyAlignment="1" applyProtection="1">
      <alignment horizontal="center" vertical="center" wrapText="1"/>
      <protection hidden="1"/>
    </xf>
    <xf numFmtId="0" fontId="63" fillId="0" borderId="21" xfId="0" applyFont="1" applyBorder="1" applyAlignment="1" applyProtection="1">
      <alignment horizontal="right" vertical="center"/>
      <protection hidden="1"/>
    </xf>
    <xf numFmtId="10" fontId="64" fillId="0" borderId="10" xfId="0" applyNumberFormat="1" applyFont="1" applyFill="1" applyBorder="1" applyAlignment="1" applyProtection="1">
      <alignment horizontal="right" wrapText="1"/>
      <protection hidden="1"/>
    </xf>
    <xf numFmtId="10" fontId="64" fillId="0" borderId="30" xfId="0" applyNumberFormat="1" applyFont="1" applyFill="1" applyBorder="1" applyAlignment="1" applyProtection="1">
      <alignment horizontal="right" wrapText="1"/>
      <protection hidden="1"/>
    </xf>
    <xf numFmtId="10" fontId="44" fillId="0" borderId="22" xfId="0" applyNumberFormat="1" applyFont="1" applyBorder="1" applyAlignment="1" applyProtection="1">
      <alignment horizontal="right"/>
      <protection hidden="1"/>
    </xf>
    <xf numFmtId="44" fontId="38" fillId="0" borderId="0" xfId="0" applyNumberFormat="1" applyFont="1" applyBorder="1" applyAlignment="1" applyProtection="1">
      <alignment horizontal="centerContinuous"/>
      <protection hidden="1"/>
    </xf>
    <xf numFmtId="44" fontId="44" fillId="0" borderId="0" xfId="0" applyNumberFormat="1" applyFont="1" applyBorder="1" applyAlignment="1" applyProtection="1">
      <alignment horizontal="centerContinuous"/>
      <protection hidden="1"/>
    </xf>
    <xf numFmtId="0" fontId="44" fillId="0" borderId="0" xfId="0" applyFont="1" applyFill="1" applyAlignment="1" applyProtection="1">
      <alignment horizontal="center"/>
      <protection hidden="1"/>
    </xf>
    <xf numFmtId="0" fontId="62" fillId="0" borderId="33" xfId="0" applyNumberFormat="1" applyFont="1" applyBorder="1" applyAlignment="1" applyProtection="1">
      <alignment horizontal="left" vertical="center" wrapText="1"/>
      <protection hidden="1"/>
    </xf>
    <xf numFmtId="10" fontId="38" fillId="6" borderId="23" xfId="0" applyNumberFormat="1" applyFont="1" applyFill="1" applyBorder="1" applyAlignment="1" applyProtection="1">
      <alignment horizontal="center" vertical="center" wrapText="1"/>
      <protection hidden="1"/>
    </xf>
    <xf numFmtId="0" fontId="62" fillId="0" borderId="45" xfId="0" applyNumberFormat="1" applyFont="1" applyBorder="1" applyAlignment="1" applyProtection="1">
      <alignment horizontal="left" vertical="center" wrapText="1"/>
      <protection hidden="1"/>
    </xf>
    <xf numFmtId="10" fontId="62" fillId="0" borderId="46" xfId="0" applyNumberFormat="1" applyFont="1" applyBorder="1" applyAlignment="1" applyProtection="1">
      <alignment horizontal="center" vertical="center"/>
      <protection hidden="1"/>
    </xf>
    <xf numFmtId="10" fontId="62" fillId="0" borderId="47" xfId="0" applyNumberFormat="1" applyFont="1" applyBorder="1" applyAlignment="1" applyProtection="1">
      <alignment horizontal="center" vertical="center" wrapText="1"/>
      <protection hidden="1"/>
    </xf>
    <xf numFmtId="10" fontId="38" fillId="6" borderId="47" xfId="0" applyNumberFormat="1" applyFont="1" applyFill="1" applyBorder="1" applyAlignment="1" applyProtection="1">
      <alignment horizontal="center" vertical="center" wrapText="1"/>
      <protection hidden="1"/>
    </xf>
    <xf numFmtId="49" fontId="47" fillId="7" borderId="25" xfId="0" applyNumberFormat="1" applyFont="1" applyFill="1" applyBorder="1" applyAlignment="1" applyProtection="1">
      <alignment shrinkToFit="1"/>
      <protection locked="0"/>
    </xf>
    <xf numFmtId="165" fontId="47" fillId="7" borderId="25" xfId="0" applyNumberFormat="1" applyFont="1" applyFill="1" applyBorder="1" applyAlignment="1" applyProtection="1">
      <alignment horizontal="left"/>
      <protection locked="0"/>
    </xf>
    <xf numFmtId="43" fontId="47" fillId="7" borderId="11" xfId="0" applyNumberFormat="1" applyFont="1" applyFill="1" applyBorder="1" applyAlignment="1" applyProtection="1">
      <alignment vertical="center"/>
      <protection locked="0"/>
    </xf>
    <xf numFmtId="0" fontId="65" fillId="3" borderId="11" xfId="0" applyNumberFormat="1" applyFont="1" applyFill="1" applyBorder="1" applyAlignment="1" applyProtection="1">
      <alignment horizontal="center" vertical="center"/>
      <protection locked="0"/>
    </xf>
    <xf numFmtId="0" fontId="50" fillId="3" borderId="20" xfId="0" applyNumberFormat="1" applyFont="1" applyFill="1" applyBorder="1" applyAlignment="1" applyProtection="1">
      <alignment horizontal="left" vertical="top"/>
      <protection locked="0"/>
    </xf>
    <xf numFmtId="43" fontId="0" fillId="4" borderId="5" xfId="0" applyNumberFormat="1" applyFont="1" applyFill="1" applyBorder="1" applyAlignment="1" applyProtection="1">
      <alignment vertical="center"/>
      <protection hidden="1"/>
    </xf>
    <xf numFmtId="44" fontId="35" fillId="0" borderId="0" xfId="1" applyFont="1" applyProtection="1">
      <protection hidden="1"/>
    </xf>
    <xf numFmtId="44" fontId="38" fillId="0" borderId="0" xfId="1" applyFont="1" applyFill="1" applyBorder="1" applyAlignment="1" applyProtection="1">
      <alignment horizontal="center" vertical="center" wrapText="1"/>
      <protection hidden="1"/>
    </xf>
    <xf numFmtId="44" fontId="35" fillId="0" borderId="4" xfId="1" applyFont="1" applyBorder="1" applyAlignment="1" applyProtection="1">
      <alignment vertical="center"/>
      <protection hidden="1"/>
    </xf>
    <xf numFmtId="44" fontId="35" fillId="4" borderId="11" xfId="1" applyFont="1" applyFill="1" applyBorder="1" applyAlignment="1" applyProtection="1">
      <alignment vertical="center"/>
      <protection hidden="1"/>
    </xf>
    <xf numFmtId="44" fontId="35" fillId="0" borderId="0" xfId="1" applyFont="1" applyBorder="1" applyAlignment="1" applyProtection="1">
      <protection hidden="1"/>
    </xf>
    <xf numFmtId="44" fontId="35" fillId="0" borderId="11" xfId="1" applyFont="1" applyFill="1" applyBorder="1" applyAlignment="1" applyProtection="1">
      <alignment vertical="center"/>
      <protection hidden="1"/>
    </xf>
    <xf numFmtId="44" fontId="35" fillId="0" borderId="11" xfId="1" applyFont="1" applyFill="1" applyBorder="1" applyAlignment="1" applyProtection="1">
      <alignment horizontal="center" vertical="center"/>
      <protection hidden="1"/>
    </xf>
    <xf numFmtId="44" fontId="52" fillId="4" borderId="11" xfId="1" applyFont="1" applyFill="1" applyBorder="1" applyAlignment="1" applyProtection="1">
      <alignment vertical="center"/>
      <protection hidden="1"/>
    </xf>
    <xf numFmtId="44" fontId="35" fillId="0" borderId="6" xfId="1" applyFont="1" applyBorder="1" applyAlignment="1" applyProtection="1">
      <alignment vertical="center"/>
      <protection hidden="1"/>
    </xf>
    <xf numFmtId="44" fontId="35" fillId="0" borderId="0" xfId="1" applyFont="1" applyAlignment="1" applyProtection="1">
      <alignment vertical="center"/>
      <protection hidden="1"/>
    </xf>
    <xf numFmtId="0" fontId="44" fillId="8" borderId="37" xfId="0" applyNumberFormat="1" applyFont="1" applyFill="1" applyBorder="1" applyAlignment="1" applyProtection="1">
      <alignment horizontal="left" vertical="center"/>
      <protection hidden="1"/>
    </xf>
    <xf numFmtId="44" fontId="62" fillId="0" borderId="33" xfId="1" applyFont="1" applyBorder="1" applyAlignment="1" applyProtection="1">
      <alignment horizontal="left"/>
      <protection hidden="1"/>
    </xf>
    <xf numFmtId="0" fontId="64" fillId="8" borderId="14" xfId="0" applyNumberFormat="1" applyFont="1" applyFill="1" applyBorder="1" applyAlignment="1" applyProtection="1">
      <alignment horizontal="center" vertical="center"/>
      <protection hidden="1"/>
    </xf>
    <xf numFmtId="0" fontId="64" fillId="8" borderId="5" xfId="0" applyNumberFormat="1" applyFont="1" applyFill="1" applyBorder="1" applyAlignment="1" applyProtection="1">
      <alignment horizontal="center" vertical="center"/>
      <protection hidden="1"/>
    </xf>
    <xf numFmtId="0" fontId="64" fillId="8" borderId="36" xfId="0" applyNumberFormat="1" applyFont="1" applyFill="1" applyBorder="1" applyAlignment="1" applyProtection="1">
      <alignment horizontal="center" vertical="center"/>
      <protection hidden="1"/>
    </xf>
    <xf numFmtId="10" fontId="62" fillId="0" borderId="25" xfId="1" applyNumberFormat="1" applyFont="1" applyBorder="1" applyAlignment="1" applyProtection="1">
      <alignment horizontal="center" vertical="center"/>
      <protection hidden="1"/>
    </xf>
    <xf numFmtId="10" fontId="62" fillId="0" borderId="23" xfId="1" applyNumberFormat="1" applyFont="1" applyBorder="1" applyAlignment="1" applyProtection="1">
      <alignment horizontal="center" vertical="center"/>
      <protection hidden="1"/>
    </xf>
    <xf numFmtId="0" fontId="50" fillId="5" borderId="11" xfId="0" applyFont="1" applyFill="1" applyBorder="1" applyAlignment="1" applyProtection="1">
      <alignment horizontal="centerContinuous" vertical="top" wrapText="1"/>
      <protection hidden="1"/>
    </xf>
    <xf numFmtId="49" fontId="41" fillId="7" borderId="5" xfId="0" applyNumberFormat="1" applyFont="1" applyFill="1" applyBorder="1" applyAlignment="1" applyProtection="1">
      <alignment horizontal="left" vertical="center" wrapText="1" shrinkToFit="1"/>
      <protection hidden="1"/>
    </xf>
    <xf numFmtId="49" fontId="41" fillId="7" borderId="25" xfId="0" applyNumberFormat="1" applyFont="1" applyFill="1" applyBorder="1" applyAlignment="1" applyProtection="1">
      <alignment horizontal="left" vertical="center" wrapText="1" shrinkToFit="1"/>
      <protection hidden="1"/>
    </xf>
    <xf numFmtId="49" fontId="40" fillId="0" borderId="1" xfId="0" applyNumberFormat="1" applyFont="1" applyBorder="1" applyAlignment="1" applyProtection="1">
      <alignment horizontal="left"/>
      <protection hidden="1"/>
    </xf>
    <xf numFmtId="49" fontId="40" fillId="0" borderId="2" xfId="0" applyNumberFormat="1" applyFont="1" applyBorder="1" applyAlignment="1" applyProtection="1">
      <alignment horizontal="left"/>
      <protection hidden="1"/>
    </xf>
    <xf numFmtId="49" fontId="40" fillId="0" borderId="0" xfId="0" applyNumberFormat="1" applyFont="1" applyBorder="1" applyAlignment="1" applyProtection="1">
      <alignment horizontal="left"/>
      <protection hidden="1"/>
    </xf>
    <xf numFmtId="49" fontId="40" fillId="0" borderId="3" xfId="0" applyNumberFormat="1" applyFont="1" applyBorder="1" applyAlignment="1" applyProtection="1">
      <alignment horizontal="left"/>
      <protection hidden="1"/>
    </xf>
    <xf numFmtId="0" fontId="66" fillId="0" borderId="0" xfId="0" applyFont="1" applyBorder="1" applyAlignment="1" applyProtection="1">
      <alignment horizontal="center"/>
      <protection hidden="1"/>
    </xf>
    <xf numFmtId="49" fontId="40" fillId="0" borderId="1" xfId="0" applyNumberFormat="1" applyFont="1" applyBorder="1" applyAlignment="1" applyProtection="1">
      <protection hidden="1"/>
    </xf>
    <xf numFmtId="0" fontId="0" fillId="0" borderId="2" xfId="0" applyBorder="1" applyAlignment="1" applyProtection="1">
      <protection hidden="1"/>
    </xf>
    <xf numFmtId="49" fontId="40" fillId="0" borderId="2" xfId="0" applyNumberFormat="1" applyFont="1" applyBorder="1" applyAlignment="1" applyProtection="1">
      <protection hidden="1"/>
    </xf>
    <xf numFmtId="49" fontId="47" fillId="7" borderId="19" xfId="0" applyNumberFormat="1" applyFont="1" applyFill="1" applyBorder="1" applyAlignment="1" applyProtection="1">
      <alignment shrinkToFit="1"/>
      <protection locked="0"/>
    </xf>
    <xf numFmtId="49" fontId="47" fillId="7" borderId="12" xfId="0" applyNumberFormat="1" applyFont="1" applyFill="1" applyBorder="1" applyAlignment="1" applyProtection="1">
      <alignment shrinkToFit="1"/>
      <protection locked="0"/>
    </xf>
    <xf numFmtId="49" fontId="47" fillId="7" borderId="13" xfId="0" applyNumberFormat="1" applyFont="1" applyFill="1" applyBorder="1" applyAlignment="1" applyProtection="1">
      <alignment shrinkToFit="1"/>
      <protection locked="0"/>
    </xf>
    <xf numFmtId="164" fontId="47" fillId="7" borderId="19" xfId="0" applyNumberFormat="1" applyFont="1" applyFill="1" applyBorder="1" applyAlignment="1" applyProtection="1">
      <alignment horizontal="left" shrinkToFit="1"/>
      <protection locked="0"/>
    </xf>
    <xf numFmtId="164" fontId="47" fillId="7" borderId="12" xfId="0" applyNumberFormat="1" applyFont="1" applyFill="1" applyBorder="1" applyAlignment="1" applyProtection="1">
      <alignment horizontal="left" shrinkToFit="1"/>
      <protection locked="0"/>
    </xf>
    <xf numFmtId="164" fontId="47" fillId="7" borderId="13" xfId="0" applyNumberFormat="1" applyFont="1" applyFill="1" applyBorder="1" applyAlignment="1" applyProtection="1">
      <alignment horizontal="left" shrinkToFit="1"/>
      <protection locked="0"/>
    </xf>
    <xf numFmtId="0" fontId="40" fillId="2" borderId="38" xfId="0" applyNumberFormat="1" applyFont="1" applyFill="1" applyBorder="1" applyAlignment="1" applyProtection="1">
      <alignment horizontal="center"/>
      <protection hidden="1"/>
    </xf>
    <xf numFmtId="0" fontId="40" fillId="2" borderId="35" xfId="0" applyNumberFormat="1" applyFont="1" applyFill="1" applyBorder="1" applyAlignment="1" applyProtection="1">
      <alignment horizontal="center"/>
      <protection hidden="1"/>
    </xf>
    <xf numFmtId="0" fontId="47" fillId="3" borderId="16" xfId="0" applyNumberFormat="1" applyFont="1" applyFill="1" applyBorder="1" applyAlignment="1" applyProtection="1">
      <alignment horizontal="center" vertical="center"/>
      <protection locked="0"/>
    </xf>
    <xf numFmtId="0" fontId="47" fillId="3" borderId="20" xfId="0" applyNumberFormat="1" applyFont="1" applyFill="1" applyBorder="1" applyAlignment="1" applyProtection="1">
      <alignment horizontal="center" vertical="center"/>
      <protection locked="0"/>
    </xf>
    <xf numFmtId="49" fontId="47" fillId="7" borderId="19" xfId="0" applyNumberFormat="1" applyFont="1" applyFill="1" applyBorder="1" applyAlignment="1" applyProtection="1">
      <alignment horizontal="left"/>
      <protection locked="0"/>
    </xf>
    <xf numFmtId="49" fontId="47" fillId="7" borderId="12" xfId="0" applyNumberFormat="1" applyFont="1" applyFill="1" applyBorder="1" applyAlignment="1" applyProtection="1">
      <alignment horizontal="left"/>
      <protection locked="0"/>
    </xf>
    <xf numFmtId="49" fontId="47" fillId="7" borderId="13" xfId="0" applyNumberFormat="1" applyFont="1" applyFill="1" applyBorder="1" applyAlignment="1" applyProtection="1">
      <alignment horizontal="left"/>
      <protection locked="0"/>
    </xf>
    <xf numFmtId="0" fontId="48" fillId="0" borderId="48" xfId="0" applyFont="1" applyFill="1" applyBorder="1" applyAlignment="1" applyProtection="1">
      <alignment horizontal="left" vertical="center" wrapText="1"/>
      <protection hidden="1"/>
    </xf>
    <xf numFmtId="0" fontId="41" fillId="0" borderId="49" xfId="0" applyFont="1" applyFill="1" applyBorder="1" applyAlignment="1" applyProtection="1">
      <alignment horizontal="left" vertical="center" wrapText="1"/>
      <protection hidden="1"/>
    </xf>
    <xf numFmtId="0" fontId="41" fillId="0" borderId="50" xfId="0" applyFont="1" applyFill="1" applyBorder="1" applyAlignment="1" applyProtection="1">
      <alignment horizontal="left" vertical="center" wrapText="1"/>
      <protection hidden="1"/>
    </xf>
    <xf numFmtId="0" fontId="41" fillId="0" borderId="51" xfId="0" applyFont="1" applyFill="1" applyBorder="1" applyAlignment="1" applyProtection="1">
      <alignment horizontal="left" vertical="center" wrapText="1"/>
      <protection hidden="1"/>
    </xf>
    <xf numFmtId="0" fontId="41" fillId="0" borderId="0" xfId="0" applyFont="1" applyFill="1" applyBorder="1" applyAlignment="1" applyProtection="1">
      <alignment horizontal="left" vertical="center" wrapText="1"/>
      <protection hidden="1"/>
    </xf>
    <xf numFmtId="0" fontId="41" fillId="0" borderId="52" xfId="0" applyFont="1" applyFill="1" applyBorder="1" applyAlignment="1" applyProtection="1">
      <alignment horizontal="left" vertical="center" wrapText="1"/>
      <protection hidden="1"/>
    </xf>
    <xf numFmtId="0" fontId="41" fillId="0" borderId="53" xfId="0" applyFont="1" applyFill="1" applyBorder="1" applyAlignment="1" applyProtection="1">
      <alignment horizontal="left" vertical="center" wrapText="1"/>
      <protection hidden="1"/>
    </xf>
    <xf numFmtId="0" fontId="41" fillId="0" borderId="54" xfId="0" applyFont="1" applyFill="1" applyBorder="1" applyAlignment="1" applyProtection="1">
      <alignment horizontal="left" vertical="center" wrapText="1"/>
      <protection hidden="1"/>
    </xf>
    <xf numFmtId="0" fontId="41" fillId="0" borderId="55" xfId="0" applyFont="1" applyFill="1" applyBorder="1" applyAlignment="1" applyProtection="1">
      <alignment horizontal="left" vertical="center" wrapText="1"/>
      <protection hidden="1"/>
    </xf>
    <xf numFmtId="0" fontId="45" fillId="0" borderId="8" xfId="0" applyFont="1" applyBorder="1" applyAlignment="1" applyProtection="1">
      <alignment horizontal="left" vertical="top" wrapText="1"/>
      <protection hidden="1"/>
    </xf>
    <xf numFmtId="43" fontId="47" fillId="4" borderId="16" xfId="0" applyNumberFormat="1" applyFont="1" applyFill="1" applyBorder="1" applyAlignment="1" applyProtection="1">
      <alignment vertical="center"/>
      <protection hidden="1"/>
    </xf>
    <xf numFmtId="43" fontId="47" fillId="4" borderId="20" xfId="0" applyNumberFormat="1" applyFont="1" applyFill="1" applyBorder="1" applyAlignment="1" applyProtection="1">
      <alignment vertical="center"/>
      <protection hidden="1"/>
    </xf>
    <xf numFmtId="0" fontId="21" fillId="0" borderId="34" xfId="0" applyFont="1" applyBorder="1" applyAlignment="1" applyProtection="1">
      <alignment horizontal="left"/>
      <protection hidden="1"/>
    </xf>
    <xf numFmtId="0" fontId="68" fillId="0" borderId="39" xfId="0" applyFont="1" applyBorder="1" applyAlignment="1" applyProtection="1">
      <alignment horizontal="left"/>
      <protection hidden="1"/>
    </xf>
    <xf numFmtId="0" fontId="68" fillId="0" borderId="40" xfId="0" applyFont="1" applyBorder="1" applyAlignment="1" applyProtection="1">
      <alignment horizontal="left"/>
      <protection hidden="1"/>
    </xf>
    <xf numFmtId="0" fontId="41" fillId="3" borderId="5" xfId="0" applyNumberFormat="1" applyFont="1" applyFill="1" applyBorder="1" applyAlignment="1" applyProtection="1">
      <alignment horizontal="left" vertical="center" wrapText="1"/>
      <protection hidden="1"/>
    </xf>
    <xf numFmtId="0" fontId="41" fillId="3" borderId="25" xfId="0" applyNumberFormat="1" applyFont="1" applyFill="1" applyBorder="1" applyAlignment="1" applyProtection="1">
      <alignment horizontal="left" vertical="center" wrapText="1"/>
      <protection hidden="1"/>
    </xf>
    <xf numFmtId="0" fontId="67" fillId="0" borderId="19" xfId="0" applyFont="1" applyFill="1" applyBorder="1" applyAlignment="1" applyProtection="1">
      <alignment horizontal="left"/>
      <protection hidden="1"/>
    </xf>
    <xf numFmtId="0" fontId="44" fillId="0" borderId="12" xfId="0" applyFont="1" applyFill="1" applyBorder="1" applyAlignment="1" applyProtection="1">
      <alignment horizontal="left"/>
      <protection hidden="1"/>
    </xf>
    <xf numFmtId="0" fontId="49" fillId="0" borderId="0" xfId="0" applyNumberFormat="1" applyFont="1" applyFill="1" applyBorder="1" applyAlignment="1" applyProtection="1">
      <alignment horizontal="center"/>
      <protection hidden="1"/>
    </xf>
    <xf numFmtId="0" fontId="52" fillId="0" borderId="1" xfId="0" applyNumberFormat="1" applyFont="1" applyFill="1" applyBorder="1" applyAlignment="1" applyProtection="1">
      <alignment horizontal="left" vertical="center" wrapText="1"/>
      <protection hidden="1"/>
    </xf>
    <xf numFmtId="0" fontId="52" fillId="0" borderId="2" xfId="0" applyNumberFormat="1" applyFont="1" applyFill="1" applyBorder="1" applyAlignment="1" applyProtection="1">
      <alignment horizontal="left" vertical="center" wrapText="1"/>
      <protection hidden="1"/>
    </xf>
    <xf numFmtId="0" fontId="52" fillId="0" borderId="3" xfId="0" applyNumberFormat="1" applyFont="1" applyFill="1" applyBorder="1" applyAlignment="1" applyProtection="1">
      <alignment horizontal="left" vertical="center" wrapText="1"/>
      <protection hidden="1"/>
    </xf>
    <xf numFmtId="0" fontId="52" fillId="0" borderId="4" xfId="0" applyNumberFormat="1" applyFont="1" applyFill="1" applyBorder="1" applyAlignment="1" applyProtection="1">
      <alignment horizontal="left" vertical="center" wrapText="1"/>
      <protection hidden="1"/>
    </xf>
    <xf numFmtId="0" fontId="52" fillId="0" borderId="0" xfId="0" applyNumberFormat="1" applyFont="1" applyFill="1" applyBorder="1" applyAlignment="1" applyProtection="1">
      <alignment horizontal="left" vertical="center" wrapText="1"/>
      <protection hidden="1"/>
    </xf>
    <xf numFmtId="0" fontId="52" fillId="0" borderId="6" xfId="0" applyNumberFormat="1" applyFont="1" applyFill="1" applyBorder="1" applyAlignment="1" applyProtection="1">
      <alignment horizontal="left" vertical="center" wrapText="1"/>
      <protection hidden="1"/>
    </xf>
    <xf numFmtId="0" fontId="52" fillId="0" borderId="19" xfId="0" applyNumberFormat="1" applyFont="1" applyFill="1" applyBorder="1" applyAlignment="1" applyProtection="1">
      <alignment horizontal="left" vertical="center" wrapText="1"/>
      <protection hidden="1"/>
    </xf>
    <xf numFmtId="0" fontId="52" fillId="0" borderId="12" xfId="0" applyNumberFormat="1" applyFont="1" applyFill="1" applyBorder="1" applyAlignment="1" applyProtection="1">
      <alignment horizontal="left" vertical="center" wrapText="1"/>
      <protection hidden="1"/>
    </xf>
    <xf numFmtId="0" fontId="52" fillId="0" borderId="13" xfId="0" applyNumberFormat="1" applyFont="1" applyFill="1" applyBorder="1" applyAlignment="1" applyProtection="1">
      <alignment horizontal="left" vertical="center" wrapText="1"/>
      <protection hidden="1"/>
    </xf>
    <xf numFmtId="0" fontId="54" fillId="0" borderId="5" xfId="0" applyFont="1" applyBorder="1" applyAlignment="1" applyProtection="1">
      <alignment horizontal="center"/>
      <protection hidden="1"/>
    </xf>
    <xf numFmtId="43" fontId="50" fillId="4" borderId="56" xfId="0" applyNumberFormat="1" applyFont="1" applyFill="1" applyBorder="1" applyAlignment="1" applyProtection="1">
      <alignment vertical="center"/>
      <protection hidden="1"/>
    </xf>
    <xf numFmtId="43" fontId="50" fillId="4" borderId="57" xfId="0" applyNumberFormat="1" applyFont="1" applyFill="1" applyBorder="1" applyAlignment="1" applyProtection="1">
      <alignment vertical="center"/>
      <protection hidden="1"/>
    </xf>
    <xf numFmtId="0" fontId="41" fillId="3" borderId="1" xfId="0" applyNumberFormat="1" applyFont="1" applyFill="1" applyBorder="1" applyAlignment="1" applyProtection="1">
      <alignment horizontal="left" vertical="center" wrapText="1"/>
      <protection hidden="1"/>
    </xf>
    <xf numFmtId="0" fontId="41" fillId="3" borderId="3" xfId="0" applyNumberFormat="1" applyFont="1" applyFill="1" applyBorder="1" applyAlignment="1" applyProtection="1">
      <alignment horizontal="left" vertical="center" wrapText="1"/>
      <protection hidden="1"/>
    </xf>
    <xf numFmtId="0" fontId="41" fillId="3" borderId="4" xfId="0" applyNumberFormat="1" applyFont="1" applyFill="1" applyBorder="1" applyAlignment="1" applyProtection="1">
      <alignment horizontal="left" vertical="center" wrapText="1"/>
      <protection hidden="1"/>
    </xf>
    <xf numFmtId="0" fontId="41" fillId="3" borderId="6" xfId="0" applyNumberFormat="1" applyFont="1" applyFill="1" applyBorder="1" applyAlignment="1" applyProtection="1">
      <alignment horizontal="left" vertical="center" wrapText="1"/>
      <protection hidden="1"/>
    </xf>
    <xf numFmtId="0" fontId="41" fillId="3" borderId="19" xfId="0" applyNumberFormat="1" applyFont="1" applyFill="1" applyBorder="1" applyAlignment="1" applyProtection="1">
      <alignment horizontal="left" vertical="center" wrapText="1"/>
      <protection hidden="1"/>
    </xf>
    <xf numFmtId="0" fontId="41" fillId="3" borderId="13" xfId="0" applyNumberFormat="1" applyFont="1" applyFill="1" applyBorder="1" applyAlignment="1" applyProtection="1">
      <alignment horizontal="left" vertical="center" wrapText="1"/>
      <protection hidden="1"/>
    </xf>
    <xf numFmtId="43" fontId="50" fillId="4" borderId="58" xfId="0" applyNumberFormat="1" applyFont="1" applyFill="1" applyBorder="1" applyAlignment="1" applyProtection="1">
      <alignment vertical="center"/>
      <protection hidden="1"/>
    </xf>
    <xf numFmtId="43" fontId="50" fillId="4" borderId="59" xfId="0" applyNumberFormat="1" applyFont="1" applyFill="1" applyBorder="1" applyAlignment="1" applyProtection="1">
      <alignment vertical="center"/>
      <protection hidden="1"/>
    </xf>
    <xf numFmtId="0" fontId="46" fillId="2" borderId="5" xfId="0" applyNumberFormat="1" applyFont="1" applyFill="1" applyBorder="1" applyAlignment="1" applyProtection="1">
      <alignment horizontal="center" wrapText="1"/>
      <protection hidden="1"/>
    </xf>
    <xf numFmtId="0" fontId="69" fillId="0" borderId="25" xfId="0" applyFont="1" applyBorder="1" applyAlignment="1" applyProtection="1">
      <alignment horizontal="center" wrapText="1"/>
      <protection hidden="1"/>
    </xf>
    <xf numFmtId="0" fontId="51" fillId="0" borderId="60" xfId="0" applyFont="1" applyBorder="1" applyAlignment="1" applyProtection="1">
      <alignment horizontal="left" vertical="center" wrapText="1"/>
      <protection hidden="1"/>
    </xf>
    <xf numFmtId="0" fontId="51" fillId="0" borderId="61" xfId="0" applyFont="1" applyBorder="1" applyAlignment="1" applyProtection="1">
      <alignment horizontal="left" vertical="center" wrapText="1"/>
      <protection hidden="1"/>
    </xf>
    <xf numFmtId="0" fontId="51" fillId="0" borderId="62" xfId="0" applyFont="1" applyBorder="1" applyAlignment="1" applyProtection="1">
      <alignment horizontal="left" vertical="center" wrapText="1"/>
      <protection hidden="1"/>
    </xf>
    <xf numFmtId="0" fontId="51" fillId="0" borderId="63" xfId="0" applyFont="1" applyBorder="1" applyAlignment="1" applyProtection="1">
      <alignment horizontal="left" vertical="center" wrapText="1"/>
      <protection hidden="1"/>
    </xf>
    <xf numFmtId="0" fontId="51" fillId="0" borderId="0" xfId="0" applyFont="1" applyBorder="1" applyAlignment="1" applyProtection="1">
      <alignment horizontal="left" vertical="center" wrapText="1"/>
      <protection hidden="1"/>
    </xf>
    <xf numFmtId="0" fontId="51" fillId="0" borderId="64" xfId="0" applyFont="1" applyBorder="1" applyAlignment="1" applyProtection="1">
      <alignment horizontal="left" vertical="center" wrapText="1"/>
      <protection hidden="1"/>
    </xf>
    <xf numFmtId="0" fontId="56" fillId="0" borderId="65" xfId="0" applyFont="1" applyFill="1" applyBorder="1" applyAlignment="1" applyProtection="1">
      <alignment horizontal="left" vertical="center" wrapText="1"/>
      <protection hidden="1"/>
    </xf>
    <xf numFmtId="0" fontId="56" fillId="0" borderId="66" xfId="0" applyFont="1" applyFill="1" applyBorder="1" applyAlignment="1" applyProtection="1">
      <alignment horizontal="left" vertical="center" wrapText="1"/>
      <protection hidden="1"/>
    </xf>
    <xf numFmtId="0" fontId="56" fillId="0" borderId="67" xfId="0" applyFont="1" applyFill="1" applyBorder="1" applyAlignment="1" applyProtection="1">
      <alignment horizontal="left" vertical="center" wrapText="1"/>
      <protection hidden="1"/>
    </xf>
    <xf numFmtId="0" fontId="4" fillId="0" borderId="1" xfId="0" applyFont="1" applyBorder="1" applyAlignment="1" applyProtection="1">
      <alignment horizontal="left"/>
      <protection hidden="1"/>
    </xf>
    <xf numFmtId="0" fontId="46" fillId="0" borderId="2" xfId="0" applyFont="1" applyBorder="1" applyAlignment="1" applyProtection="1">
      <alignment horizontal="left"/>
      <protection hidden="1"/>
    </xf>
    <xf numFmtId="0" fontId="46" fillId="0" borderId="3" xfId="0" applyFont="1" applyBorder="1" applyAlignment="1" applyProtection="1">
      <alignment horizontal="left"/>
      <protection hidden="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67</xdr:row>
      <xdr:rowOff>38475</xdr:rowOff>
    </xdr:from>
    <xdr:to>
      <xdr:col>1</xdr:col>
      <xdr:colOff>0</xdr:colOff>
      <xdr:row>68</xdr:row>
      <xdr:rowOff>94505</xdr:rowOff>
    </xdr:to>
    <xdr:sp macro="" textlink="">
      <xdr:nvSpPr>
        <xdr:cNvPr id="2" name="Left Brace 1">
          <a:extLst>
            <a:ext uri="{FF2B5EF4-FFF2-40B4-BE49-F238E27FC236}">
              <a16:creationId xmlns:a16="http://schemas.microsoft.com/office/drawing/2014/main" id="{61AF94FF-395E-453D-9E10-90471A1774C4}"/>
            </a:ext>
          </a:extLst>
        </xdr:cNvPr>
        <xdr:cNvSpPr/>
      </xdr:nvSpPr>
      <xdr:spPr>
        <a:xfrm rot="16200000">
          <a:off x="5955933" y="13306986"/>
          <a:ext cx="246530" cy="1580031"/>
        </a:xfrm>
        <a:prstGeom prst="leftBrace">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endParaRPr lang="en-US"/>
        </a:p>
      </xdr:txBody>
    </xdr:sp>
    <xdr:clientData/>
  </xdr:twoCellAnchor>
  <xdr:twoCellAnchor>
    <xdr:from>
      <xdr:col>1</xdr:col>
      <xdr:colOff>0</xdr:colOff>
      <xdr:row>67</xdr:row>
      <xdr:rowOff>56404</xdr:rowOff>
    </xdr:from>
    <xdr:to>
      <xdr:col>1</xdr:col>
      <xdr:colOff>0</xdr:colOff>
      <xdr:row>68</xdr:row>
      <xdr:rowOff>56251</xdr:rowOff>
    </xdr:to>
    <xdr:sp macro="" textlink="">
      <xdr:nvSpPr>
        <xdr:cNvPr id="3" name="Left Brace 2">
          <a:extLst>
            <a:ext uri="{FF2B5EF4-FFF2-40B4-BE49-F238E27FC236}">
              <a16:creationId xmlns:a16="http://schemas.microsoft.com/office/drawing/2014/main" id="{4DD29A2A-D866-47EE-BDA5-667689ADD80C}"/>
            </a:ext>
          </a:extLst>
        </xdr:cNvPr>
        <xdr:cNvSpPr/>
      </xdr:nvSpPr>
      <xdr:spPr>
        <a:xfrm rot="16200000">
          <a:off x="7486655" y="13739534"/>
          <a:ext cx="183776" cy="688039"/>
        </a:xfrm>
        <a:prstGeom prst="leftBrace">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R202"/>
  <sheetViews>
    <sheetView tabSelected="1" topLeftCell="A5" zoomScaleNormal="100" zoomScaleSheetLayoutView="120" workbookViewId="0">
      <selection activeCell="K5" sqref="K5"/>
    </sheetView>
  </sheetViews>
  <sheetFormatPr defaultColWidth="9.21875" defaultRowHeight="14.4" x14ac:dyDescent="0.3"/>
  <cols>
    <col min="1" max="1" width="3.21875" style="1" customWidth="1"/>
    <col min="2" max="2" width="10.21875" style="1" hidden="1" customWidth="1"/>
    <col min="3" max="3" width="14.77734375" style="2" hidden="1" customWidth="1"/>
    <col min="4" max="4" width="12.5546875" style="3" hidden="1" customWidth="1"/>
    <col min="5" max="5" width="16.44140625" style="3" hidden="1" customWidth="1"/>
    <col min="6" max="6" width="16.5546875" style="3" hidden="1" customWidth="1"/>
    <col min="7" max="7" width="15.21875" style="3" hidden="1" customWidth="1"/>
    <col min="8" max="8" width="15.77734375" style="3" hidden="1" customWidth="1"/>
    <col min="9" max="9" width="15.77734375" style="4" hidden="1" customWidth="1"/>
    <col min="10" max="10" width="2.77734375" style="1" customWidth="1"/>
    <col min="11" max="11" width="20" style="1" bestFit="1" customWidth="1"/>
    <col min="12" max="12" width="15.21875" style="1" customWidth="1"/>
    <col min="13" max="13" width="16.21875" style="1" bestFit="1" customWidth="1"/>
    <col min="14" max="14" width="10.21875" style="1" customWidth="1"/>
    <col min="15" max="15" width="13.44140625" style="1" bestFit="1" customWidth="1"/>
    <col min="16" max="16" width="6.77734375" style="1" bestFit="1" customWidth="1"/>
    <col min="17" max="17" width="5.21875" style="1" bestFit="1" customWidth="1"/>
    <col min="18" max="18" width="11.5546875" style="1" bestFit="1" customWidth="1"/>
    <col min="19" max="19" width="2.77734375" style="1" customWidth="1"/>
    <col min="20" max="20" width="11.77734375" style="1" customWidth="1"/>
    <col min="21" max="21" width="9.21875" style="1" customWidth="1"/>
    <col min="22" max="22" width="6.5546875" style="1" hidden="1" customWidth="1"/>
    <col min="23" max="200" width="9.21875" style="1"/>
    <col min="201" max="16384" width="9.21875" style="126"/>
  </cols>
  <sheetData>
    <row r="1" spans="1:200" ht="21" x14ac:dyDescent="0.4">
      <c r="J1" s="287" t="s">
        <v>0</v>
      </c>
      <c r="K1" s="287"/>
      <c r="L1" s="287"/>
      <c r="M1" s="287"/>
      <c r="N1" s="287"/>
      <c r="O1" s="287"/>
      <c r="P1" s="287"/>
      <c r="Q1" s="287"/>
      <c r="R1" s="287"/>
      <c r="S1" s="287"/>
      <c r="T1" s="5"/>
    </row>
    <row r="2" spans="1:200" x14ac:dyDescent="0.3">
      <c r="T2" s="5"/>
    </row>
    <row r="3" spans="1:200" ht="18" x14ac:dyDescent="0.3">
      <c r="J3" s="6"/>
      <c r="K3" s="7"/>
      <c r="L3" s="7"/>
      <c r="M3" s="7"/>
      <c r="N3" s="7"/>
      <c r="O3" s="7"/>
      <c r="P3" s="7"/>
      <c r="Q3" s="7"/>
      <c r="R3" s="7"/>
      <c r="S3" s="8"/>
      <c r="T3" s="9"/>
      <c r="U3" s="9"/>
      <c r="V3" s="9"/>
      <c r="W3" s="9"/>
    </row>
    <row r="4" spans="1:200" ht="18" x14ac:dyDescent="0.3">
      <c r="J4" s="10"/>
      <c r="K4" s="11" t="s">
        <v>1</v>
      </c>
      <c r="L4" s="288" t="s">
        <v>2</v>
      </c>
      <c r="M4" s="289"/>
      <c r="N4" s="289"/>
      <c r="O4" s="288" t="s">
        <v>3</v>
      </c>
      <c r="P4" s="290"/>
      <c r="Q4" s="290"/>
      <c r="R4" s="12" t="s">
        <v>4</v>
      </c>
      <c r="S4" s="13"/>
    </row>
    <row r="5" spans="1:200" ht="18" x14ac:dyDescent="0.35">
      <c r="J5" s="10"/>
      <c r="K5" s="257"/>
      <c r="L5" s="291"/>
      <c r="M5" s="292"/>
      <c r="N5" s="293"/>
      <c r="O5" s="294"/>
      <c r="P5" s="295"/>
      <c r="Q5" s="296"/>
      <c r="R5" s="258"/>
      <c r="S5" s="13"/>
      <c r="T5" s="281" t="s">
        <v>5</v>
      </c>
    </row>
    <row r="6" spans="1:200" ht="18" x14ac:dyDescent="0.3">
      <c r="J6" s="10"/>
      <c r="K6" s="283" t="s">
        <v>6</v>
      </c>
      <c r="L6" s="284"/>
      <c r="M6" s="284"/>
      <c r="N6" s="284"/>
      <c r="O6" s="285"/>
      <c r="P6" s="285"/>
      <c r="Q6" s="285"/>
      <c r="R6" s="286"/>
      <c r="S6" s="13"/>
      <c r="T6" s="282"/>
    </row>
    <row r="7" spans="1:200" ht="18" x14ac:dyDescent="0.35">
      <c r="J7" s="10"/>
      <c r="K7" s="301"/>
      <c r="L7" s="302"/>
      <c r="M7" s="302"/>
      <c r="N7" s="302"/>
      <c r="O7" s="302"/>
      <c r="P7" s="302"/>
      <c r="Q7" s="302"/>
      <c r="R7" s="303"/>
      <c r="S7" s="13"/>
    </row>
    <row r="8" spans="1:200" x14ac:dyDescent="0.3">
      <c r="J8" s="10"/>
      <c r="K8" s="14"/>
      <c r="L8" s="14"/>
      <c r="M8" s="14"/>
      <c r="N8" s="14"/>
      <c r="O8" s="14"/>
      <c r="P8" s="14"/>
      <c r="Q8" s="14"/>
      <c r="R8" s="14"/>
      <c r="S8" s="15"/>
    </row>
    <row r="9" spans="1:200" x14ac:dyDescent="0.3">
      <c r="A9" s="9"/>
      <c r="B9" s="9"/>
      <c r="C9" s="16"/>
      <c r="D9" s="16"/>
      <c r="E9" s="16"/>
      <c r="F9" s="16"/>
      <c r="G9" s="16"/>
      <c r="H9" s="17"/>
      <c r="I9" s="18"/>
      <c r="J9" s="19"/>
      <c r="K9" s="304" t="s">
        <v>7</v>
      </c>
      <c r="L9" s="305"/>
      <c r="M9" s="305"/>
      <c r="N9" s="305"/>
      <c r="O9" s="305"/>
      <c r="P9" s="305"/>
      <c r="Q9" s="305"/>
      <c r="R9" s="306"/>
      <c r="S9" s="20"/>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row>
    <row r="10" spans="1:200" x14ac:dyDescent="0.3">
      <c r="A10" s="9"/>
      <c r="B10" s="9"/>
      <c r="C10" s="16"/>
      <c r="D10" s="16"/>
      <c r="E10" s="16"/>
      <c r="F10" s="16"/>
      <c r="G10" s="16"/>
      <c r="H10" s="17"/>
      <c r="I10" s="18"/>
      <c r="J10" s="19"/>
      <c r="K10" s="307"/>
      <c r="L10" s="308"/>
      <c r="M10" s="308"/>
      <c r="N10" s="308"/>
      <c r="O10" s="308"/>
      <c r="P10" s="308"/>
      <c r="Q10" s="308"/>
      <c r="R10" s="309"/>
      <c r="S10" s="20"/>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row>
    <row r="11" spans="1:200" x14ac:dyDescent="0.3">
      <c r="A11" s="9"/>
      <c r="B11" s="9"/>
      <c r="C11" s="16"/>
      <c r="D11" s="16"/>
      <c r="E11" s="16"/>
      <c r="F11" s="16"/>
      <c r="G11" s="16"/>
      <c r="H11" s="17"/>
      <c r="I11" s="18"/>
      <c r="J11" s="19"/>
      <c r="K11" s="307"/>
      <c r="L11" s="308"/>
      <c r="M11" s="308"/>
      <c r="N11" s="308"/>
      <c r="O11" s="308"/>
      <c r="P11" s="308"/>
      <c r="Q11" s="308"/>
      <c r="R11" s="309"/>
      <c r="S11" s="20"/>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row>
    <row r="12" spans="1:200" ht="28.2" customHeight="1" x14ac:dyDescent="0.3">
      <c r="A12" s="9"/>
      <c r="B12" s="9"/>
      <c r="C12" s="16"/>
      <c r="D12" s="16"/>
      <c r="E12" s="16"/>
      <c r="F12" s="16"/>
      <c r="G12" s="16"/>
      <c r="H12" s="17"/>
      <c r="I12" s="18"/>
      <c r="J12" s="19"/>
      <c r="K12" s="310"/>
      <c r="L12" s="311"/>
      <c r="M12" s="311"/>
      <c r="N12" s="311"/>
      <c r="O12" s="311"/>
      <c r="P12" s="311"/>
      <c r="Q12" s="311"/>
      <c r="R12" s="312"/>
      <c r="S12" s="20"/>
      <c r="T12" s="1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row>
    <row r="13" spans="1:200" x14ac:dyDescent="0.3">
      <c r="H13" s="21"/>
      <c r="I13" s="22"/>
      <c r="J13" s="10"/>
      <c r="K13" s="307" t="s">
        <v>8</v>
      </c>
      <c r="L13" s="308"/>
      <c r="M13" s="308"/>
      <c r="N13" s="308"/>
      <c r="O13" s="308"/>
      <c r="P13" s="308"/>
      <c r="Q13" s="308"/>
      <c r="R13" s="309"/>
      <c r="S13" s="23"/>
      <c r="T13" s="10"/>
    </row>
    <row r="14" spans="1:200" x14ac:dyDescent="0.3">
      <c r="H14" s="21"/>
      <c r="I14" s="22"/>
      <c r="J14" s="10"/>
      <c r="K14" s="310"/>
      <c r="L14" s="311"/>
      <c r="M14" s="311"/>
      <c r="N14" s="311"/>
      <c r="O14" s="311"/>
      <c r="P14" s="311"/>
      <c r="Q14" s="311"/>
      <c r="R14" s="312"/>
      <c r="S14" s="23"/>
      <c r="T14" s="10"/>
    </row>
    <row r="15" spans="1:200" x14ac:dyDescent="0.3">
      <c r="H15" s="21"/>
      <c r="I15" s="22"/>
      <c r="J15" s="10"/>
      <c r="K15" s="5"/>
      <c r="L15" s="5"/>
      <c r="M15" s="5"/>
      <c r="N15" s="5"/>
      <c r="O15" s="5"/>
      <c r="P15" s="5"/>
      <c r="Q15" s="5"/>
      <c r="R15" s="5"/>
      <c r="S15" s="24"/>
      <c r="T15" s="10"/>
      <c r="V15" s="25"/>
    </row>
    <row r="16" spans="1:200" ht="15.6" x14ac:dyDescent="0.3">
      <c r="H16" s="21"/>
      <c r="I16" s="22"/>
      <c r="J16" s="10"/>
      <c r="K16" s="26" t="s">
        <v>9</v>
      </c>
      <c r="L16" s="27"/>
      <c r="M16" s="27"/>
      <c r="N16" s="27"/>
      <c r="O16" s="27"/>
      <c r="P16" s="27"/>
      <c r="Q16" s="27"/>
      <c r="R16" s="28"/>
      <c r="S16" s="24"/>
      <c r="T16" s="10"/>
      <c r="V16" s="25"/>
    </row>
    <row r="17" spans="1:200" ht="21" thickBot="1" x14ac:dyDescent="0.4">
      <c r="A17" s="29"/>
      <c r="B17" s="29"/>
      <c r="C17" s="30"/>
      <c r="D17" s="30"/>
      <c r="E17" s="30"/>
      <c r="F17" s="29"/>
      <c r="G17" s="30"/>
      <c r="H17" s="31"/>
      <c r="I17" s="32"/>
      <c r="J17" s="33"/>
      <c r="K17" s="34" t="s">
        <v>10</v>
      </c>
      <c r="L17" s="35" t="s">
        <v>11</v>
      </c>
      <c r="M17" s="313" t="s">
        <v>12</v>
      </c>
      <c r="N17" s="313"/>
      <c r="O17" s="36"/>
      <c r="P17" s="36"/>
      <c r="Q17" s="37"/>
      <c r="R17" s="38"/>
      <c r="S17" s="39"/>
      <c r="T17" s="40"/>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row>
    <row r="18" spans="1:200" ht="18" x14ac:dyDescent="0.3">
      <c r="A18" s="41"/>
      <c r="B18" s="41"/>
      <c r="C18" s="16"/>
      <c r="D18" s="42"/>
      <c r="E18" s="42"/>
      <c r="F18" s="41"/>
      <c r="G18" s="42"/>
      <c r="H18" s="43"/>
      <c r="I18" s="44"/>
      <c r="J18" s="45"/>
      <c r="K18" s="46" t="s">
        <v>13</v>
      </c>
      <c r="L18" s="239" t="s">
        <v>14</v>
      </c>
      <c r="M18" s="297" t="s">
        <v>15</v>
      </c>
      <c r="N18" s="298"/>
      <c r="O18" s="46" t="s">
        <v>16</v>
      </c>
      <c r="P18" s="297" t="s">
        <v>17</v>
      </c>
      <c r="Q18" s="298"/>
      <c r="R18" s="47" t="s">
        <v>18</v>
      </c>
      <c r="S18" s="48"/>
      <c r="T18" s="319" t="s">
        <v>19</v>
      </c>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row>
    <row r="19" spans="1:200" ht="18" x14ac:dyDescent="0.3">
      <c r="A19" s="41"/>
      <c r="B19" s="41"/>
      <c r="C19" s="41"/>
      <c r="D19" s="41"/>
      <c r="E19" s="41"/>
      <c r="F19" s="41"/>
      <c r="G19" s="41"/>
      <c r="H19" s="43"/>
      <c r="I19" s="44"/>
      <c r="J19" s="45"/>
      <c r="K19" s="259"/>
      <c r="L19" s="49"/>
      <c r="M19" s="299"/>
      <c r="N19" s="300"/>
      <c r="O19" s="50" t="str">
        <f>IF(OR(L19="",M19=""),"",G67)</f>
        <v/>
      </c>
      <c r="P19" s="314">
        <f>IF(OR(K19=0,L19="",M19=""),0,G65)</f>
        <v>0</v>
      </c>
      <c r="Q19" s="315"/>
      <c r="R19" s="51">
        <f>IF(OR(K19=0,L19="",M19=""),0,G64)</f>
        <v>0</v>
      </c>
      <c r="S19" s="52"/>
      <c r="T19" s="320"/>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row>
    <row r="20" spans="1:200" ht="18" x14ac:dyDescent="0.3">
      <c r="A20" s="41"/>
      <c r="B20" s="41"/>
      <c r="C20" s="41"/>
      <c r="D20" s="41"/>
      <c r="E20" s="41"/>
      <c r="F20" s="41"/>
      <c r="G20" s="41"/>
      <c r="H20" s="43"/>
      <c r="I20" s="44"/>
      <c r="J20" s="45"/>
      <c r="K20" s="321" t="s">
        <v>20</v>
      </c>
      <c r="L20" s="322"/>
      <c r="M20" s="322"/>
      <c r="N20" s="322"/>
      <c r="O20" s="53"/>
      <c r="P20" s="53"/>
      <c r="Q20" s="53"/>
      <c r="R20" s="54"/>
      <c r="S20" s="52"/>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row>
    <row r="21" spans="1:200" ht="18" x14ac:dyDescent="0.3">
      <c r="A21" s="41"/>
      <c r="B21" s="41"/>
      <c r="C21" s="41"/>
      <c r="D21" s="41"/>
      <c r="E21" s="41"/>
      <c r="F21" s="41"/>
      <c r="G21" s="41"/>
      <c r="H21" s="43"/>
      <c r="I21" s="44"/>
      <c r="J21" s="45"/>
      <c r="K21" s="323" t="s">
        <v>21</v>
      </c>
      <c r="L21" s="323"/>
      <c r="M21" s="323"/>
      <c r="N21" s="323"/>
      <c r="O21" s="323"/>
      <c r="P21" s="323"/>
      <c r="Q21" s="323"/>
      <c r="R21" s="323"/>
      <c r="S21" s="52"/>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row>
    <row r="22" spans="1:200" ht="18.600000000000001" thickBot="1" x14ac:dyDescent="0.35">
      <c r="A22" s="41"/>
      <c r="B22" s="44"/>
      <c r="C22" s="41"/>
      <c r="D22" s="41"/>
      <c r="E22" s="41"/>
      <c r="F22" s="41"/>
      <c r="G22" s="41"/>
      <c r="H22" s="43"/>
      <c r="I22" s="44"/>
      <c r="J22" s="45"/>
      <c r="K22" s="316" t="s">
        <v>22</v>
      </c>
      <c r="L22" s="317"/>
      <c r="M22" s="317"/>
      <c r="N22" s="317"/>
      <c r="O22" s="317"/>
      <c r="P22" s="317"/>
      <c r="Q22" s="317"/>
      <c r="R22" s="318"/>
      <c r="S22" s="52"/>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row>
    <row r="23" spans="1:200" ht="18" x14ac:dyDescent="0.3">
      <c r="A23" s="41"/>
      <c r="B23" s="55"/>
      <c r="C23" s="16"/>
      <c r="D23" s="42"/>
      <c r="E23" s="42"/>
      <c r="F23" s="41"/>
      <c r="G23" s="42"/>
      <c r="H23" s="43"/>
      <c r="I23" s="44"/>
      <c r="J23" s="45"/>
      <c r="K23" s="46" t="s">
        <v>13</v>
      </c>
      <c r="L23" s="239" t="s">
        <v>14</v>
      </c>
      <c r="M23" s="297" t="s">
        <v>15</v>
      </c>
      <c r="N23" s="298"/>
      <c r="O23" s="46" t="s">
        <v>16</v>
      </c>
      <c r="P23" s="297" t="s">
        <v>17</v>
      </c>
      <c r="Q23" s="298"/>
      <c r="R23" s="47" t="s">
        <v>18</v>
      </c>
      <c r="S23" s="48"/>
      <c r="T23" s="56"/>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row>
    <row r="24" spans="1:200" ht="18" x14ac:dyDescent="0.3">
      <c r="A24" s="41"/>
      <c r="B24" s="55"/>
      <c r="C24" s="41"/>
      <c r="D24" s="41"/>
      <c r="E24" s="41"/>
      <c r="F24" s="41"/>
      <c r="G24" s="41"/>
      <c r="H24" s="43"/>
      <c r="I24" s="44"/>
      <c r="J24" s="45"/>
      <c r="K24" s="259"/>
      <c r="L24" s="260"/>
      <c r="M24" s="299"/>
      <c r="N24" s="300"/>
      <c r="O24" s="50" t="str">
        <f>IF(OR(L24="",M24=""),"",H67)</f>
        <v/>
      </c>
      <c r="P24" s="314">
        <f>IF(OR(K24=0,L24="",M24=""),0,H65)</f>
        <v>0</v>
      </c>
      <c r="Q24" s="315"/>
      <c r="R24" s="51">
        <f>IF(OR(K24=0,L24="",M24=""),0,H64)</f>
        <v>0</v>
      </c>
      <c r="S24" s="52"/>
      <c r="T24" s="57"/>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row>
    <row r="25" spans="1:200" ht="18" x14ac:dyDescent="0.3">
      <c r="A25" s="41"/>
      <c r="B25" s="41"/>
      <c r="C25" s="41"/>
      <c r="D25" s="41"/>
      <c r="E25" s="41"/>
      <c r="F25" s="41"/>
      <c r="G25" s="41"/>
      <c r="H25" s="41"/>
      <c r="I25" s="58"/>
      <c r="J25" s="45"/>
      <c r="K25" s="321" t="s">
        <v>20</v>
      </c>
      <c r="L25" s="322"/>
      <c r="M25" s="322"/>
      <c r="N25" s="322"/>
      <c r="O25" s="59"/>
      <c r="P25" s="59"/>
      <c r="Q25" s="59"/>
      <c r="R25" s="60"/>
      <c r="S25" s="61"/>
      <c r="T25" s="57"/>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row>
    <row r="26" spans="1:200" ht="18.600000000000001" thickBot="1" x14ac:dyDescent="0.35">
      <c r="A26" s="41"/>
      <c r="B26" s="41"/>
      <c r="C26" s="41"/>
      <c r="D26" s="41"/>
      <c r="E26" s="41"/>
      <c r="F26" s="41"/>
      <c r="G26" s="41"/>
      <c r="H26" s="41"/>
      <c r="I26" s="58"/>
      <c r="J26" s="45"/>
      <c r="K26" s="62"/>
      <c r="L26" s="62"/>
      <c r="M26" s="62"/>
      <c r="N26" s="62"/>
      <c r="O26" s="63"/>
      <c r="P26" s="63"/>
      <c r="Q26" s="63"/>
      <c r="R26" s="63"/>
      <c r="S26" s="64"/>
      <c r="T26" s="65"/>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row>
    <row r="27" spans="1:200" ht="18" x14ac:dyDescent="0.3">
      <c r="C27" s="16"/>
      <c r="D27" s="216" t="str">
        <f>D29</f>
        <v>Tier 1/2 (S)</v>
      </c>
      <c r="E27" s="217" t="str">
        <f>E29</f>
        <v>Tier 1/2 P/F (T)</v>
      </c>
      <c r="F27" s="217" t="str">
        <f>F29</f>
        <v>Judges (P)</v>
      </c>
      <c r="G27" s="217" t="str">
        <f>G29</f>
        <v>OPSRP GS (G)</v>
      </c>
      <c r="H27" s="218" t="str">
        <f>H29</f>
        <v>OPSRP P/F (F)</v>
      </c>
      <c r="I27" s="101"/>
      <c r="J27" s="45"/>
      <c r="K27" s="66"/>
      <c r="L27" s="66"/>
      <c r="M27" s="66"/>
      <c r="N27" s="67"/>
      <c r="O27" s="68"/>
      <c r="P27" s="344" t="s">
        <v>23</v>
      </c>
      <c r="Q27" s="69"/>
      <c r="R27" s="69"/>
      <c r="S27" s="70"/>
      <c r="T27" s="65"/>
      <c r="U27" s="41"/>
      <c r="V27" s="41"/>
      <c r="W27" s="7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row>
    <row r="28" spans="1:200" ht="18.600000000000001" thickBot="1" x14ac:dyDescent="0.35">
      <c r="C28" s="16"/>
      <c r="D28" s="219">
        <v>2</v>
      </c>
      <c r="E28" s="207">
        <v>3</v>
      </c>
      <c r="F28" s="207">
        <v>4</v>
      </c>
      <c r="G28" s="207">
        <v>5</v>
      </c>
      <c r="H28" s="220">
        <v>6</v>
      </c>
      <c r="I28" s="101"/>
      <c r="J28" s="45"/>
      <c r="K28" s="72" t="s">
        <v>24</v>
      </c>
      <c r="L28" s="73"/>
      <c r="M28" s="66"/>
      <c r="N28" s="67"/>
      <c r="O28" s="74" t="s">
        <v>25</v>
      </c>
      <c r="P28" s="345"/>
      <c r="Q28" s="74" t="s">
        <v>26</v>
      </c>
      <c r="R28" s="74" t="s">
        <v>27</v>
      </c>
      <c r="S28" s="70"/>
      <c r="T28" s="65"/>
      <c r="U28" s="41"/>
      <c r="V28" s="41"/>
      <c r="W28" s="75"/>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row>
    <row r="29" spans="1:200" x14ac:dyDescent="0.3">
      <c r="C29" s="273" t="s">
        <v>28</v>
      </c>
      <c r="D29" s="275" t="s">
        <v>29</v>
      </c>
      <c r="E29" s="276" t="s">
        <v>30</v>
      </c>
      <c r="F29" s="276" t="s">
        <v>31</v>
      </c>
      <c r="G29" s="276" t="s">
        <v>32</v>
      </c>
      <c r="H29" s="277" t="s">
        <v>33</v>
      </c>
      <c r="I29" s="101"/>
      <c r="J29" s="65"/>
      <c r="K29" s="74" t="s">
        <v>34</v>
      </c>
      <c r="L29" s="74" t="s">
        <v>35</v>
      </c>
      <c r="M29" s="186" t="s">
        <v>101</v>
      </c>
      <c r="N29" s="66"/>
      <c r="O29" s="76" t="s">
        <v>36</v>
      </c>
      <c r="P29" s="77" t="s">
        <v>37</v>
      </c>
      <c r="Q29" s="76" t="s">
        <v>38</v>
      </c>
      <c r="R29" s="78">
        <f>K33</f>
        <v>0</v>
      </c>
      <c r="S29" s="79"/>
      <c r="T29" s="65"/>
      <c r="U29" s="41"/>
      <c r="V29" s="41"/>
      <c r="W29" s="75"/>
      <c r="X29" s="75"/>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row>
    <row r="30" spans="1:200" s="263" customFormat="1" x14ac:dyDescent="0.3">
      <c r="C30" s="274" t="s">
        <v>112</v>
      </c>
      <c r="D30" s="278">
        <v>0.21360000000000001</v>
      </c>
      <c r="E30" s="278">
        <v>0.27350000000000002</v>
      </c>
      <c r="F30" s="278">
        <v>0.24890000000000001</v>
      </c>
      <c r="G30" s="278">
        <v>0.1729</v>
      </c>
      <c r="H30" s="279">
        <v>0.2165</v>
      </c>
      <c r="I30" s="264"/>
      <c r="J30" s="265"/>
      <c r="K30" s="266">
        <f>K19</f>
        <v>0</v>
      </c>
      <c r="L30" s="266">
        <f>P19</f>
        <v>0</v>
      </c>
      <c r="M30" s="266">
        <f>R19</f>
        <v>0</v>
      </c>
      <c r="N30" s="267"/>
      <c r="O30" s="268" t="s">
        <v>39</v>
      </c>
      <c r="P30" s="269" t="s">
        <v>40</v>
      </c>
      <c r="Q30" s="268" t="s">
        <v>41</v>
      </c>
      <c r="R30" s="270">
        <f>L33</f>
        <v>0</v>
      </c>
      <c r="S30" s="271"/>
      <c r="T30" s="265"/>
      <c r="U30" s="272"/>
      <c r="V30" s="272"/>
      <c r="W30" s="272"/>
      <c r="X30" s="272"/>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2"/>
      <c r="AY30" s="272"/>
      <c r="AZ30" s="272"/>
      <c r="BA30" s="272"/>
      <c r="BB30" s="272"/>
      <c r="BC30" s="272"/>
      <c r="BD30" s="272"/>
      <c r="BE30" s="272"/>
      <c r="BF30" s="272"/>
      <c r="BG30" s="272"/>
      <c r="BH30" s="272"/>
      <c r="BI30" s="272"/>
      <c r="BJ30" s="272"/>
      <c r="BK30" s="272"/>
      <c r="BL30" s="272"/>
      <c r="BM30" s="272"/>
      <c r="BN30" s="272"/>
      <c r="BO30" s="272"/>
      <c r="BP30" s="272"/>
      <c r="BQ30" s="272"/>
      <c r="BR30" s="272"/>
      <c r="BS30" s="272"/>
      <c r="BT30" s="272"/>
      <c r="BU30" s="272"/>
      <c r="BV30" s="272"/>
      <c r="BW30" s="272"/>
      <c r="BX30" s="272"/>
      <c r="BY30" s="272"/>
      <c r="BZ30" s="272"/>
      <c r="CA30" s="272"/>
      <c r="CB30" s="272"/>
      <c r="CC30" s="272"/>
      <c r="CD30" s="272"/>
      <c r="CE30" s="272"/>
      <c r="CF30" s="272"/>
      <c r="CG30" s="272"/>
      <c r="CH30" s="272"/>
      <c r="CI30" s="272"/>
      <c r="CJ30" s="272"/>
      <c r="CK30" s="272"/>
      <c r="CL30" s="272"/>
      <c r="CM30" s="272"/>
      <c r="CN30" s="272"/>
      <c r="CO30" s="272"/>
      <c r="CP30" s="272"/>
      <c r="CQ30" s="272"/>
      <c r="CR30" s="272"/>
      <c r="CS30" s="272"/>
      <c r="CT30" s="272"/>
      <c r="CU30" s="272"/>
      <c r="CV30" s="272"/>
      <c r="CW30" s="272"/>
      <c r="CX30" s="272"/>
      <c r="CY30" s="272"/>
      <c r="CZ30" s="272"/>
      <c r="DA30" s="272"/>
      <c r="DB30" s="272"/>
      <c r="DC30" s="272"/>
      <c r="DD30" s="272"/>
      <c r="DE30" s="272"/>
      <c r="DF30" s="272"/>
      <c r="DG30" s="272"/>
      <c r="DH30" s="272"/>
      <c r="DI30" s="272"/>
      <c r="DJ30" s="272"/>
      <c r="DK30" s="272"/>
      <c r="DL30" s="272"/>
      <c r="DM30" s="272"/>
      <c r="DN30" s="272"/>
      <c r="DO30" s="272"/>
      <c r="DP30" s="272"/>
      <c r="DQ30" s="272"/>
      <c r="DR30" s="272"/>
      <c r="DS30" s="272"/>
      <c r="DT30" s="272"/>
      <c r="DU30" s="272"/>
      <c r="DV30" s="272"/>
      <c r="DW30" s="272"/>
      <c r="DX30" s="272"/>
      <c r="DY30" s="272"/>
      <c r="DZ30" s="272"/>
      <c r="EA30" s="272"/>
      <c r="EB30" s="272"/>
      <c r="EC30" s="272"/>
      <c r="ED30" s="272"/>
      <c r="EE30" s="272"/>
      <c r="EF30" s="272"/>
      <c r="EG30" s="272"/>
      <c r="EH30" s="272"/>
      <c r="EI30" s="272"/>
      <c r="EJ30" s="272"/>
      <c r="EK30" s="272"/>
      <c r="EL30" s="272"/>
      <c r="EM30" s="272"/>
      <c r="EN30" s="272"/>
      <c r="EO30" s="272"/>
      <c r="EP30" s="272"/>
      <c r="EQ30" s="272"/>
      <c r="ER30" s="272"/>
      <c r="ES30" s="272"/>
      <c r="ET30" s="272"/>
      <c r="EU30" s="272"/>
      <c r="EV30" s="272"/>
      <c r="EW30" s="272"/>
      <c r="EX30" s="272"/>
      <c r="EY30" s="272"/>
      <c r="EZ30" s="272"/>
      <c r="FA30" s="272"/>
      <c r="FB30" s="272"/>
      <c r="FC30" s="272"/>
      <c r="FD30" s="272"/>
      <c r="FE30" s="272"/>
      <c r="FF30" s="272"/>
      <c r="FG30" s="272"/>
      <c r="FH30" s="272"/>
      <c r="FI30" s="272"/>
      <c r="FJ30" s="272"/>
      <c r="FK30" s="272"/>
      <c r="FL30" s="272"/>
      <c r="FM30" s="272"/>
      <c r="FN30" s="272"/>
      <c r="FO30" s="272"/>
      <c r="FP30" s="272"/>
      <c r="FQ30" s="272"/>
      <c r="FR30" s="272"/>
      <c r="FS30" s="272"/>
      <c r="FT30" s="272"/>
      <c r="FU30" s="272"/>
      <c r="FV30" s="272"/>
      <c r="FW30" s="272"/>
      <c r="FX30" s="272"/>
      <c r="FY30" s="272"/>
      <c r="FZ30" s="272"/>
      <c r="GA30" s="272"/>
      <c r="GB30" s="272"/>
      <c r="GC30" s="272"/>
      <c r="GD30" s="272"/>
      <c r="GE30" s="272"/>
      <c r="GF30" s="272"/>
      <c r="GG30" s="272"/>
      <c r="GH30" s="272"/>
      <c r="GI30" s="272"/>
      <c r="GJ30" s="272"/>
      <c r="GK30" s="272"/>
      <c r="GL30" s="272"/>
      <c r="GM30" s="272"/>
      <c r="GN30" s="272"/>
      <c r="GO30" s="272"/>
      <c r="GP30" s="272"/>
      <c r="GQ30" s="272"/>
      <c r="GR30" s="272"/>
    </row>
    <row r="31" spans="1:200" ht="15" thickBot="1" x14ac:dyDescent="0.35">
      <c r="C31" s="274" t="s">
        <v>114</v>
      </c>
      <c r="D31" s="278">
        <v>0.21210000000000001</v>
      </c>
      <c r="E31" s="278">
        <v>0.27310000000000001</v>
      </c>
      <c r="F31" s="278">
        <v>0.2092</v>
      </c>
      <c r="G31" s="278">
        <v>0.14749999999999999</v>
      </c>
      <c r="H31" s="279">
        <v>0.1938</v>
      </c>
      <c r="I31" s="101"/>
      <c r="J31" s="65"/>
      <c r="K31" s="262"/>
      <c r="L31" s="262"/>
      <c r="M31" s="262"/>
      <c r="N31" s="66"/>
      <c r="O31" s="76"/>
      <c r="P31" s="77"/>
      <c r="Q31" s="76"/>
      <c r="R31" s="78"/>
      <c r="S31" s="79"/>
      <c r="T31" s="65"/>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row>
    <row r="32" spans="1:200" ht="28.5" customHeight="1" thickBot="1" x14ac:dyDescent="0.35">
      <c r="C32" s="222" t="s">
        <v>113</v>
      </c>
      <c r="D32" s="223">
        <v>0.1784</v>
      </c>
      <c r="E32" s="223">
        <v>0.2283</v>
      </c>
      <c r="F32" s="223">
        <v>0.18049999999999999</v>
      </c>
      <c r="G32" s="223">
        <v>0.10780000000000001</v>
      </c>
      <c r="H32" s="224">
        <v>0.1555</v>
      </c>
      <c r="I32" s="101"/>
      <c r="J32" s="65"/>
      <c r="K32" s="80">
        <f>K24</f>
        <v>0</v>
      </c>
      <c r="L32" s="80">
        <f>P24</f>
        <v>0</v>
      </c>
      <c r="M32" s="80">
        <f>R24</f>
        <v>0</v>
      </c>
      <c r="N32" s="66"/>
      <c r="O32" s="76" t="s">
        <v>42</v>
      </c>
      <c r="P32" s="77" t="s">
        <v>43</v>
      </c>
      <c r="Q32" s="184" t="s">
        <v>102</v>
      </c>
      <c r="R32" s="78">
        <f>M33</f>
        <v>0</v>
      </c>
      <c r="S32" s="79"/>
      <c r="T32" s="65"/>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row>
    <row r="33" spans="1:200" x14ac:dyDescent="0.3">
      <c r="C33" s="225" t="s">
        <v>106</v>
      </c>
      <c r="D33" s="195">
        <v>0.1328</v>
      </c>
      <c r="E33" s="196">
        <v>0.16600000000000001</v>
      </c>
      <c r="F33" s="196">
        <v>0.15029999999999999</v>
      </c>
      <c r="G33" s="196">
        <v>7.3099999999999998E-2</v>
      </c>
      <c r="H33" s="200">
        <v>0.1142</v>
      </c>
      <c r="I33" s="101"/>
      <c r="J33" s="65"/>
      <c r="K33" s="81">
        <f>SUM(K30:K32)</f>
        <v>0</v>
      </c>
      <c r="L33" s="81">
        <f>SUM(L30:L32)</f>
        <v>0</v>
      </c>
      <c r="M33" s="81">
        <f>SUM(M30:M32)</f>
        <v>0</v>
      </c>
      <c r="N33" s="66"/>
      <c r="O33" s="76" t="s">
        <v>44</v>
      </c>
      <c r="P33" s="77" t="s">
        <v>45</v>
      </c>
      <c r="Q33" s="66"/>
      <c r="R33" s="66"/>
      <c r="S33" s="70"/>
      <c r="T33" s="65"/>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row>
    <row r="34" spans="1:200" x14ac:dyDescent="0.3">
      <c r="C34" s="225" t="s">
        <v>105</v>
      </c>
      <c r="D34" s="195">
        <v>9.8599999999999993E-2</v>
      </c>
      <c r="E34" s="196">
        <v>0.17130000000000001</v>
      </c>
      <c r="F34" s="196">
        <v>0.18440000000000001</v>
      </c>
      <c r="G34" s="196">
        <v>8.14E-2</v>
      </c>
      <c r="H34" s="200">
        <v>0.1087</v>
      </c>
      <c r="I34" s="101"/>
      <c r="J34" s="65"/>
      <c r="K34" s="66"/>
      <c r="L34" s="66"/>
      <c r="M34" s="66"/>
      <c r="N34" s="66"/>
      <c r="O34" s="76" t="s">
        <v>46</v>
      </c>
      <c r="P34" s="77" t="s">
        <v>47</v>
      </c>
      <c r="Q34" s="66"/>
      <c r="R34" s="66"/>
      <c r="S34" s="70"/>
      <c r="T34" s="65"/>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row>
    <row r="35" spans="1:200" x14ac:dyDescent="0.3">
      <c r="C35" s="226" t="s">
        <v>104</v>
      </c>
      <c r="D35" s="195">
        <v>9.5500000000000002E-2</v>
      </c>
      <c r="E35" s="196">
        <v>0.17399999999999999</v>
      </c>
      <c r="F35" s="196">
        <v>0.18329999999999999</v>
      </c>
      <c r="G35" s="196">
        <v>8.0500000000000002E-2</v>
      </c>
      <c r="H35" s="200">
        <v>0.1076</v>
      </c>
      <c r="I35" s="101"/>
      <c r="J35" s="65"/>
      <c r="K35" s="43"/>
      <c r="L35" s="43"/>
      <c r="M35" s="43"/>
      <c r="N35" s="66"/>
      <c r="O35" s="31"/>
      <c r="P35" s="82"/>
      <c r="Q35" s="66"/>
      <c r="R35" s="66"/>
      <c r="S35" s="70"/>
      <c r="T35" s="65"/>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row>
    <row r="36" spans="1:200" x14ac:dyDescent="0.3">
      <c r="C36" s="226" t="s">
        <v>48</v>
      </c>
      <c r="D36" s="195">
        <v>2.06E-2</v>
      </c>
      <c r="E36" s="196">
        <v>0.1024</v>
      </c>
      <c r="F36" s="196">
        <v>0.14949999999999999</v>
      </c>
      <c r="G36" s="196">
        <v>2.8400000000000002E-2</v>
      </c>
      <c r="H36" s="200">
        <v>5.5500000000000001E-2</v>
      </c>
      <c r="I36" s="101"/>
      <c r="J36" s="65"/>
      <c r="K36" s="324" t="s">
        <v>50</v>
      </c>
      <c r="L36" s="325"/>
      <c r="M36" s="325"/>
      <c r="N36" s="325"/>
      <c r="O36" s="325"/>
      <c r="P36" s="325"/>
      <c r="Q36" s="325"/>
      <c r="R36" s="326"/>
      <c r="S36" s="70"/>
      <c r="T36" s="65"/>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row>
    <row r="37" spans="1:200" x14ac:dyDescent="0.3">
      <c r="C37" s="225" t="s">
        <v>49</v>
      </c>
      <c r="D37" s="195">
        <v>6.54E-2</v>
      </c>
      <c r="E37" s="196">
        <v>6.54E-2</v>
      </c>
      <c r="F37" s="196">
        <v>0.187</v>
      </c>
      <c r="G37" s="196">
        <v>8.0299999999999996E-2</v>
      </c>
      <c r="H37" s="200">
        <v>0.113</v>
      </c>
      <c r="I37" s="101"/>
      <c r="J37" s="83"/>
      <c r="K37" s="327"/>
      <c r="L37" s="328"/>
      <c r="M37" s="328"/>
      <c r="N37" s="328"/>
      <c r="O37" s="328"/>
      <c r="P37" s="328"/>
      <c r="Q37" s="328"/>
      <c r="R37" s="329"/>
      <c r="S37" s="70"/>
      <c r="T37" s="65"/>
      <c r="U37" s="41"/>
      <c r="V37" s="84" t="s">
        <v>52</v>
      </c>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row>
    <row r="38" spans="1:200" x14ac:dyDescent="0.3">
      <c r="C38" s="226" t="s">
        <v>51</v>
      </c>
      <c r="D38" s="195">
        <v>5.45E-2</v>
      </c>
      <c r="E38" s="195">
        <v>0.12790000000000001</v>
      </c>
      <c r="F38" s="196">
        <v>0.187</v>
      </c>
      <c r="G38" s="196">
        <v>8.0299999999999996E-2</v>
      </c>
      <c r="H38" s="200">
        <v>0.113</v>
      </c>
      <c r="I38" s="101"/>
      <c r="J38" s="85"/>
      <c r="K38" s="330"/>
      <c r="L38" s="331"/>
      <c r="M38" s="331"/>
      <c r="N38" s="331"/>
      <c r="O38" s="331"/>
      <c r="P38" s="331"/>
      <c r="Q38" s="331"/>
      <c r="R38" s="332"/>
      <c r="S38" s="86"/>
      <c r="T38" s="65"/>
      <c r="U38" s="41"/>
      <c r="V38" s="84" t="s">
        <v>54</v>
      </c>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row>
    <row r="39" spans="1:200" x14ac:dyDescent="0.3">
      <c r="C39" s="226" t="s">
        <v>53</v>
      </c>
      <c r="D39" s="195">
        <v>8.6900000000000005E-2</v>
      </c>
      <c r="E39" s="195">
        <v>8.6900000000000005E-2</v>
      </c>
      <c r="F39" s="196">
        <v>0.23380000000000001</v>
      </c>
      <c r="G39" s="196">
        <v>4.4299999999999999E-2</v>
      </c>
      <c r="H39" s="200">
        <v>8.0399999999999999E-2</v>
      </c>
      <c r="I39" s="101"/>
      <c r="J39" s="85"/>
      <c r="K39" s="87" t="s">
        <v>56</v>
      </c>
      <c r="L39" s="240" t="s">
        <v>57</v>
      </c>
      <c r="M39" s="240" t="s">
        <v>58</v>
      </c>
      <c r="N39" s="240" t="s">
        <v>26</v>
      </c>
      <c r="O39" s="88" t="s">
        <v>59</v>
      </c>
      <c r="P39" s="333" t="s">
        <v>27</v>
      </c>
      <c r="Q39" s="333"/>
      <c r="R39" s="88" t="s">
        <v>60</v>
      </c>
      <c r="S39" s="86"/>
      <c r="T39" s="41"/>
      <c r="U39" s="41"/>
      <c r="V39" s="84" t="s">
        <v>61</v>
      </c>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row>
    <row r="40" spans="1:200" x14ac:dyDescent="0.3">
      <c r="C40" s="226" t="s">
        <v>55</v>
      </c>
      <c r="D40" s="195">
        <v>8.6900000000000005E-2</v>
      </c>
      <c r="E40" s="195">
        <v>8.6900000000000005E-2</v>
      </c>
      <c r="F40" s="196">
        <v>0.23380000000000001</v>
      </c>
      <c r="G40" s="196">
        <v>8.0399999999999999E-2</v>
      </c>
      <c r="H40" s="200">
        <v>0.11650000000000001</v>
      </c>
      <c r="I40" s="101"/>
      <c r="J40" s="89"/>
      <c r="K40" s="90">
        <v>2022</v>
      </c>
      <c r="L40" s="91" t="s">
        <v>63</v>
      </c>
      <c r="M40" s="92" t="str">
        <f>IF(L19=D63,P29,IF(L19=D64,P30,IF(L19=D65,P32,IF(L19=D66,P33,IF(L19=D67,P34,"")))))</f>
        <v/>
      </c>
      <c r="N40" s="93" t="str">
        <f>Q29</f>
        <v>RSE</v>
      </c>
      <c r="O40" s="94" t="s">
        <v>64</v>
      </c>
      <c r="P40" s="334">
        <f>R29</f>
        <v>0</v>
      </c>
      <c r="Q40" s="335"/>
      <c r="R40" s="261"/>
      <c r="S40" s="95"/>
      <c r="T40" s="336" t="s">
        <v>65</v>
      </c>
      <c r="U40" s="337"/>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row>
    <row r="41" spans="1:200" ht="15" thickBot="1" x14ac:dyDescent="0.35">
      <c r="C41" s="226" t="s">
        <v>62</v>
      </c>
      <c r="D41" s="195">
        <v>4.7100000000000003E-2</v>
      </c>
      <c r="E41" s="195">
        <v>4.7100000000000003E-2</v>
      </c>
      <c r="F41" s="196">
        <v>0.19389999999999999</v>
      </c>
      <c r="G41" s="197">
        <v>8.0399999999999999E-2</v>
      </c>
      <c r="H41" s="204">
        <v>0.11650000000000001</v>
      </c>
      <c r="I41" s="101"/>
      <c r="J41" s="96"/>
      <c r="K41" s="97">
        <v>2022</v>
      </c>
      <c r="L41" s="91" t="s">
        <v>63</v>
      </c>
      <c r="M41" s="92" t="str">
        <f>M40</f>
        <v/>
      </c>
      <c r="N41" s="93" t="str">
        <f>Q30</f>
        <v>RSM</v>
      </c>
      <c r="O41" s="98" t="s">
        <v>67</v>
      </c>
      <c r="P41" s="334">
        <f>R30</f>
        <v>0</v>
      </c>
      <c r="Q41" s="335"/>
      <c r="R41" s="261"/>
      <c r="S41" s="99"/>
      <c r="T41" s="338"/>
      <c r="U41" s="339"/>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row>
    <row r="42" spans="1:200" ht="46.2" customHeight="1" x14ac:dyDescent="0.3">
      <c r="C42" s="227" t="s">
        <v>66</v>
      </c>
      <c r="D42" s="198">
        <v>4.7100000000000003E-2</v>
      </c>
      <c r="E42" s="198">
        <v>4.7100000000000003E-2</v>
      </c>
      <c r="F42" s="199">
        <v>0.19389999999999999</v>
      </c>
      <c r="G42" s="110">
        <v>0</v>
      </c>
      <c r="H42" s="228">
        <v>0</v>
      </c>
      <c r="I42" s="101"/>
      <c r="J42" s="65"/>
      <c r="K42" s="90">
        <v>2022</v>
      </c>
      <c r="L42" s="102" t="s">
        <v>63</v>
      </c>
      <c r="M42" s="103" t="str">
        <f>M40</f>
        <v/>
      </c>
      <c r="N42" s="104" t="s">
        <v>115</v>
      </c>
      <c r="O42" s="185" t="s">
        <v>116</v>
      </c>
      <c r="P42" s="342">
        <f>R32</f>
        <v>0</v>
      </c>
      <c r="Q42" s="343"/>
      <c r="R42" s="261"/>
      <c r="S42" s="15"/>
      <c r="T42" s="340"/>
      <c r="U42" s="3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row>
    <row r="43" spans="1:200" ht="15" thickBot="1" x14ac:dyDescent="0.35">
      <c r="C43" s="253" t="s">
        <v>110</v>
      </c>
      <c r="D43" s="254">
        <v>0.11310000000000001</v>
      </c>
      <c r="E43" s="254">
        <v>0.11310000000000001</v>
      </c>
      <c r="F43" s="255">
        <v>0.19389999999999999</v>
      </c>
      <c r="G43" s="100">
        <v>0</v>
      </c>
      <c r="H43" s="256">
        <v>0</v>
      </c>
      <c r="I43" s="101"/>
      <c r="J43" s="65"/>
      <c r="K43" s="280" t="s">
        <v>117</v>
      </c>
      <c r="L43" s="188"/>
      <c r="M43" s="189"/>
      <c r="N43" s="188"/>
      <c r="O43" s="188"/>
      <c r="P43" s="190"/>
      <c r="Q43" s="190"/>
      <c r="R43" s="191"/>
      <c r="S43" s="187"/>
      <c r="T43" s="44"/>
      <c r="U43" s="44"/>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row>
    <row r="44" spans="1:200" x14ac:dyDescent="0.3">
      <c r="C44" s="251" t="s">
        <v>109</v>
      </c>
      <c r="D44" s="201">
        <v>0.11310000000000001</v>
      </c>
      <c r="E44" s="201">
        <v>0.11310000000000001</v>
      </c>
      <c r="F44" s="199">
        <v>0.19389999999999999</v>
      </c>
      <c r="G44" s="106">
        <v>0</v>
      </c>
      <c r="H44" s="252">
        <v>0</v>
      </c>
      <c r="I44" s="101"/>
      <c r="J44" s="107"/>
      <c r="K44" s="108"/>
      <c r="L44" s="108"/>
      <c r="M44" s="108"/>
      <c r="N44" s="108"/>
      <c r="O44" s="108"/>
      <c r="P44" s="108"/>
      <c r="Q44" s="108"/>
      <c r="R44" s="108"/>
      <c r="S44" s="109"/>
    </row>
    <row r="45" spans="1:200" x14ac:dyDescent="0.3">
      <c r="C45" s="225" t="s">
        <v>68</v>
      </c>
      <c r="D45" s="195">
        <v>9.4899999999999998E-2</v>
      </c>
      <c r="E45" s="195">
        <v>9.4899999999999998E-2</v>
      </c>
      <c r="F45" s="200">
        <v>0.1079</v>
      </c>
      <c r="G45" s="110">
        <v>0</v>
      </c>
      <c r="H45" s="229">
        <v>0</v>
      </c>
      <c r="I45" s="101"/>
    </row>
    <row r="46" spans="1:200" x14ac:dyDescent="0.3">
      <c r="C46" s="230" t="s">
        <v>103</v>
      </c>
      <c r="D46" s="201">
        <v>9.7299999999999998E-2</v>
      </c>
      <c r="E46" s="201">
        <v>9.7299999999999998E-2</v>
      </c>
      <c r="F46" s="199">
        <v>0.17610000000000001</v>
      </c>
      <c r="G46" s="110">
        <v>0</v>
      </c>
      <c r="H46" s="229">
        <v>0</v>
      </c>
      <c r="I46" s="101"/>
    </row>
    <row r="47" spans="1:200" x14ac:dyDescent="0.3">
      <c r="C47" s="231" t="s">
        <v>69</v>
      </c>
      <c r="D47" s="195">
        <v>8.2000000000000003E-2</v>
      </c>
      <c r="E47" s="195">
        <v>8.2000000000000003E-2</v>
      </c>
      <c r="F47" s="200">
        <v>0.20469999999999999</v>
      </c>
      <c r="G47" s="110">
        <v>0</v>
      </c>
      <c r="H47" s="229">
        <v>0</v>
      </c>
      <c r="I47" s="101"/>
      <c r="K47" s="112"/>
      <c r="L47" s="112"/>
      <c r="M47" s="112"/>
      <c r="T47" s="112"/>
      <c r="U47" s="113"/>
    </row>
    <row r="48" spans="1:200" x14ac:dyDescent="0.3">
      <c r="A48" s="41"/>
      <c r="C48" s="232" t="s">
        <v>70</v>
      </c>
      <c r="D48" s="202">
        <v>8.4599999999999995E-2</v>
      </c>
      <c r="E48" s="202">
        <v>8.4599999999999995E-2</v>
      </c>
      <c r="F48" s="203">
        <v>0.20469999999999999</v>
      </c>
      <c r="G48" s="114">
        <v>0</v>
      </c>
      <c r="H48" s="233">
        <v>0</v>
      </c>
      <c r="I48" s="101"/>
      <c r="K48" s="112"/>
      <c r="L48" s="112"/>
      <c r="M48" s="112"/>
      <c r="N48" s="112"/>
      <c r="O48" s="112"/>
      <c r="P48" s="112"/>
      <c r="Q48" s="112"/>
      <c r="R48" s="112"/>
      <c r="S48" s="112"/>
      <c r="T48" s="112"/>
      <c r="U48" s="113"/>
    </row>
    <row r="49" spans="3:21" x14ac:dyDescent="0.3">
      <c r="C49" s="231" t="s">
        <v>71</v>
      </c>
      <c r="D49" s="195">
        <v>8.5900000000000004E-2</v>
      </c>
      <c r="E49" s="195">
        <v>8.5900000000000004E-2</v>
      </c>
      <c r="F49" s="200">
        <v>0.16239999999999999</v>
      </c>
      <c r="G49" s="110">
        <v>0</v>
      </c>
      <c r="H49" s="229">
        <v>0</v>
      </c>
      <c r="I49" s="101"/>
      <c r="J49" s="113"/>
      <c r="K49" s="112"/>
      <c r="L49" s="112"/>
      <c r="M49" s="112"/>
      <c r="N49" s="112"/>
      <c r="O49" s="112"/>
      <c r="P49" s="112"/>
      <c r="Q49" s="112"/>
      <c r="R49" s="112"/>
      <c r="S49" s="112"/>
      <c r="T49" s="112"/>
      <c r="U49" s="113"/>
    </row>
    <row r="50" spans="3:21" x14ac:dyDescent="0.3">
      <c r="C50" s="225" t="s">
        <v>72</v>
      </c>
      <c r="D50" s="195">
        <v>0.1022</v>
      </c>
      <c r="E50" s="195">
        <v>0.1022</v>
      </c>
      <c r="F50" s="200">
        <v>0.14249999999999999</v>
      </c>
      <c r="G50" s="110">
        <v>0</v>
      </c>
      <c r="H50" s="229">
        <v>0</v>
      </c>
      <c r="I50" s="101"/>
      <c r="J50" s="113"/>
      <c r="K50" s="112"/>
      <c r="L50" s="112"/>
      <c r="M50" s="112"/>
      <c r="N50" s="112"/>
      <c r="O50" s="112"/>
      <c r="P50" s="112"/>
      <c r="Q50" s="112"/>
      <c r="R50" s="112"/>
      <c r="S50" s="112"/>
      <c r="T50" s="112"/>
      <c r="U50" s="113"/>
    </row>
    <row r="51" spans="3:21" x14ac:dyDescent="0.3">
      <c r="C51" s="225" t="s">
        <v>73</v>
      </c>
      <c r="D51" s="195">
        <v>0.1022</v>
      </c>
      <c r="E51" s="195">
        <v>0.1022</v>
      </c>
      <c r="F51" s="200">
        <v>9.9900000000000003E-2</v>
      </c>
      <c r="G51" s="110">
        <v>0</v>
      </c>
      <c r="H51" s="229">
        <v>0</v>
      </c>
      <c r="I51" s="115"/>
      <c r="J51" s="113"/>
      <c r="K51" s="112"/>
      <c r="L51" s="112"/>
      <c r="M51" s="112"/>
      <c r="N51" s="112"/>
      <c r="O51" s="112"/>
      <c r="P51" s="112"/>
      <c r="Q51" s="112"/>
      <c r="R51" s="112"/>
      <c r="S51" s="112"/>
      <c r="T51" s="112"/>
      <c r="U51" s="113"/>
    </row>
    <row r="52" spans="3:21" x14ac:dyDescent="0.3">
      <c r="C52" s="225" t="s">
        <v>74</v>
      </c>
      <c r="D52" s="195">
        <v>0.10589999999999999</v>
      </c>
      <c r="E52" s="195">
        <v>0.10589999999999999</v>
      </c>
      <c r="F52" s="200">
        <v>9.9900000000000003E-2</v>
      </c>
      <c r="G52" s="110">
        <v>0</v>
      </c>
      <c r="H52" s="229">
        <v>0</v>
      </c>
      <c r="I52" s="101"/>
      <c r="J52" s="116"/>
      <c r="K52" s="112"/>
      <c r="L52" s="112"/>
      <c r="M52" s="112"/>
      <c r="N52" s="112"/>
      <c r="O52" s="112"/>
      <c r="P52" s="112"/>
      <c r="Q52" s="112"/>
      <c r="R52" s="112"/>
      <c r="S52" s="112"/>
      <c r="T52" s="112"/>
    </row>
    <row r="53" spans="3:21" ht="15" thickBot="1" x14ac:dyDescent="0.35">
      <c r="C53" s="225" t="s">
        <v>75</v>
      </c>
      <c r="D53" s="195">
        <v>0.10589999999999999</v>
      </c>
      <c r="E53" s="195">
        <v>0.10589999999999999</v>
      </c>
      <c r="F53" s="204">
        <v>7.0800000000000002E-2</v>
      </c>
      <c r="G53" s="110">
        <v>0</v>
      </c>
      <c r="H53" s="229">
        <v>0</v>
      </c>
      <c r="I53" s="101"/>
      <c r="J53" s="116"/>
      <c r="K53" s="112"/>
      <c r="L53" s="112"/>
      <c r="M53" s="112"/>
      <c r="N53" s="112"/>
      <c r="O53" s="112"/>
      <c r="P53" s="112"/>
      <c r="Q53" s="112"/>
      <c r="R53" s="112"/>
      <c r="S53" s="112"/>
      <c r="T53" s="112"/>
    </row>
    <row r="54" spans="3:21" x14ac:dyDescent="0.3">
      <c r="C54" s="225" t="s">
        <v>76</v>
      </c>
      <c r="D54" s="195">
        <v>0.1162</v>
      </c>
      <c r="E54" s="205">
        <v>0.1162</v>
      </c>
      <c r="F54" s="117">
        <v>0</v>
      </c>
      <c r="G54" s="111">
        <v>0</v>
      </c>
      <c r="H54" s="229">
        <v>0</v>
      </c>
      <c r="I54" s="101"/>
      <c r="J54" s="116"/>
      <c r="K54" s="112"/>
      <c r="L54" s="112"/>
      <c r="M54" s="112"/>
      <c r="N54" s="112"/>
      <c r="O54" s="112"/>
      <c r="P54" s="112"/>
      <c r="Q54" s="112"/>
      <c r="R54" s="112"/>
      <c r="S54" s="112"/>
      <c r="T54" s="112"/>
    </row>
    <row r="55" spans="3:21" x14ac:dyDescent="0.3">
      <c r="C55" s="225" t="s">
        <v>77</v>
      </c>
      <c r="D55" s="195">
        <v>0.1101</v>
      </c>
      <c r="E55" s="205">
        <v>0.1101</v>
      </c>
      <c r="F55" s="118">
        <v>0</v>
      </c>
      <c r="G55" s="111">
        <v>0</v>
      </c>
      <c r="H55" s="229">
        <v>0</v>
      </c>
      <c r="I55" s="101"/>
      <c r="J55" s="116"/>
      <c r="K55" s="112"/>
      <c r="L55" s="112"/>
      <c r="M55" s="112"/>
      <c r="N55" s="112"/>
      <c r="O55" s="112"/>
      <c r="P55" s="112"/>
      <c r="Q55" s="112"/>
      <c r="R55" s="112"/>
      <c r="S55" s="112"/>
      <c r="T55" s="112"/>
    </row>
    <row r="56" spans="3:21" x14ac:dyDescent="0.3">
      <c r="C56" s="225" t="s">
        <v>78</v>
      </c>
      <c r="D56" s="195">
        <v>0.1055</v>
      </c>
      <c r="E56" s="205">
        <v>0.1055</v>
      </c>
      <c r="F56" s="118">
        <v>0</v>
      </c>
      <c r="G56" s="111">
        <v>0</v>
      </c>
      <c r="H56" s="229">
        <v>0</v>
      </c>
      <c r="I56" s="101"/>
      <c r="J56" s="116"/>
      <c r="K56" s="112"/>
      <c r="L56" s="112"/>
      <c r="M56" s="112"/>
      <c r="N56" s="112"/>
      <c r="O56" s="112"/>
      <c r="P56" s="112"/>
      <c r="Q56" s="112"/>
      <c r="R56" s="112"/>
      <c r="S56" s="112"/>
      <c r="T56" s="112"/>
    </row>
    <row r="57" spans="3:21" x14ac:dyDescent="0.3">
      <c r="C57" s="225" t="s">
        <v>79</v>
      </c>
      <c r="D57" s="195">
        <v>9.6500000000000002E-2</v>
      </c>
      <c r="E57" s="205">
        <v>9.6500000000000002E-2</v>
      </c>
      <c r="F57" s="118">
        <v>0</v>
      </c>
      <c r="G57" s="111">
        <v>0</v>
      </c>
      <c r="H57" s="229">
        <v>0</v>
      </c>
      <c r="I57" s="101"/>
      <c r="J57" s="116"/>
      <c r="K57" s="112"/>
      <c r="L57" s="112"/>
      <c r="M57" s="112"/>
      <c r="N57" s="112"/>
      <c r="O57" s="112"/>
      <c r="P57" s="112"/>
      <c r="Q57" s="112"/>
      <c r="R57" s="112"/>
      <c r="S57" s="112"/>
      <c r="T57" s="112"/>
    </row>
    <row r="58" spans="3:21" x14ac:dyDescent="0.3">
      <c r="C58" s="225" t="s">
        <v>80</v>
      </c>
      <c r="D58" s="195">
        <v>8.7499999999999994E-2</v>
      </c>
      <c r="E58" s="205">
        <v>8.7499999999999994E-2</v>
      </c>
      <c r="F58" s="118">
        <v>0</v>
      </c>
      <c r="G58" s="111">
        <v>0</v>
      </c>
      <c r="H58" s="229">
        <v>0</v>
      </c>
      <c r="I58" s="101"/>
      <c r="K58" s="112"/>
      <c r="L58" s="112"/>
      <c r="M58" s="112"/>
      <c r="N58" s="112"/>
      <c r="O58" s="112"/>
      <c r="P58" s="112"/>
      <c r="Q58" s="112"/>
      <c r="R58" s="112"/>
      <c r="S58" s="112"/>
      <c r="T58" s="112"/>
    </row>
    <row r="59" spans="3:21" x14ac:dyDescent="0.3">
      <c r="C59" s="234" t="s">
        <v>81</v>
      </c>
      <c r="D59" s="202">
        <v>7.5999999999999998E-2</v>
      </c>
      <c r="E59" s="206">
        <v>7.5999999999999998E-2</v>
      </c>
      <c r="F59" s="118">
        <v>0</v>
      </c>
      <c r="G59" s="111">
        <v>0</v>
      </c>
      <c r="H59" s="229">
        <v>0</v>
      </c>
      <c r="I59" s="101"/>
      <c r="J59" s="119"/>
      <c r="K59" s="112"/>
      <c r="L59" s="112"/>
      <c r="M59" s="112"/>
      <c r="N59" s="112"/>
      <c r="O59" s="112"/>
      <c r="P59" s="112"/>
      <c r="Q59" s="112"/>
      <c r="R59" s="112"/>
      <c r="S59" s="112"/>
      <c r="T59" s="112"/>
    </row>
    <row r="60" spans="3:21" x14ac:dyDescent="0.3">
      <c r="C60" s="234" t="s">
        <v>82</v>
      </c>
      <c r="D60" s="202">
        <v>7.4999999999999997E-2</v>
      </c>
      <c r="E60" s="206">
        <v>7.4999999999999997E-2</v>
      </c>
      <c r="F60" s="118">
        <v>0</v>
      </c>
      <c r="G60" s="111">
        <v>0</v>
      </c>
      <c r="H60" s="229">
        <v>0</v>
      </c>
      <c r="I60" s="101"/>
      <c r="K60" s="112"/>
      <c r="L60" s="112"/>
      <c r="M60" s="112"/>
      <c r="N60" s="112"/>
      <c r="O60" s="112"/>
      <c r="P60" s="112"/>
      <c r="Q60" s="112"/>
      <c r="R60" s="112"/>
      <c r="S60" s="112"/>
      <c r="T60" s="112"/>
    </row>
    <row r="61" spans="3:21" x14ac:dyDescent="0.3">
      <c r="C61" s="234" t="s">
        <v>83</v>
      </c>
      <c r="D61" s="202">
        <v>5.2200000000000003E-2</v>
      </c>
      <c r="E61" s="206">
        <v>5.2200000000000003E-2</v>
      </c>
      <c r="F61" s="118">
        <v>0</v>
      </c>
      <c r="G61" s="111">
        <v>0</v>
      </c>
      <c r="H61" s="229">
        <v>0</v>
      </c>
      <c r="I61" s="101"/>
      <c r="K61" s="112"/>
      <c r="L61" s="112"/>
      <c r="M61" s="112"/>
      <c r="N61" s="112"/>
      <c r="O61" s="112"/>
      <c r="P61" s="112"/>
      <c r="Q61" s="112"/>
      <c r="R61" s="112"/>
      <c r="S61" s="112"/>
      <c r="T61" s="112"/>
    </row>
    <row r="62" spans="3:21" ht="15" thickBot="1" x14ac:dyDescent="0.35">
      <c r="C62" s="235" t="s">
        <v>84</v>
      </c>
      <c r="D62" s="236">
        <v>0.03</v>
      </c>
      <c r="E62" s="237">
        <v>0.03</v>
      </c>
      <c r="F62" s="241">
        <v>0</v>
      </c>
      <c r="G62" s="242">
        <v>0</v>
      </c>
      <c r="H62" s="243">
        <v>0</v>
      </c>
      <c r="K62" s="112"/>
      <c r="L62" s="112"/>
      <c r="M62" s="112"/>
      <c r="N62" s="112"/>
      <c r="O62" s="112"/>
      <c r="P62" s="112"/>
      <c r="Q62" s="112"/>
      <c r="R62" s="112"/>
      <c r="S62" s="112"/>
      <c r="T62" s="112"/>
    </row>
    <row r="63" spans="3:21" x14ac:dyDescent="0.3">
      <c r="D63" s="221" t="s">
        <v>29</v>
      </c>
      <c r="E63" s="21"/>
      <c r="F63" s="244" t="s">
        <v>85</v>
      </c>
      <c r="G63" s="245">
        <v>0.06</v>
      </c>
      <c r="H63" s="246">
        <v>0.06</v>
      </c>
      <c r="I63" s="246">
        <v>0.06</v>
      </c>
      <c r="Q63" s="112"/>
      <c r="R63" s="112"/>
    </row>
    <row r="64" spans="3:21" x14ac:dyDescent="0.3">
      <c r="D64" s="208" t="s">
        <v>30</v>
      </c>
      <c r="E64" s="125"/>
      <c r="F64" s="214" t="s">
        <v>86</v>
      </c>
      <c r="G64" s="122">
        <f>IF(OR(K19=0,O19=0),0,IF(L19=$D$65,K19*0.07,K19*G63))</f>
        <v>0</v>
      </c>
      <c r="H64" s="211">
        <f>IF(OR(K24=0,O24=0),0,IF(L24=$D$65,K24*0.07, K24*H63))</f>
        <v>0</v>
      </c>
      <c r="I64" s="211">
        <f>IF(AND(PERS_Info_Calc!D11&gt;0,NOT(PERS_Info_Calc!E11=""),NOT(PERS_Info_Calc!F11="")),PERS_Info_Calc!D11*Current_Year_Corrections!I63,0)</f>
        <v>0</v>
      </c>
      <c r="N64" s="121"/>
      <c r="O64" s="121"/>
      <c r="P64" s="121"/>
      <c r="S64" s="25"/>
    </row>
    <row r="65" spans="2:19" x14ac:dyDescent="0.3">
      <c r="B65" s="120"/>
      <c r="D65" s="209" t="s">
        <v>31</v>
      </c>
      <c r="E65" s="125"/>
      <c r="F65" s="214" t="s">
        <v>87</v>
      </c>
      <c r="G65" s="122">
        <f>IF(OR(K19=0,O19=0,M19=""),0,K19*O19)</f>
        <v>0</v>
      </c>
      <c r="H65" s="211">
        <f>IF(OR(K24=0,O24=0,M24=""),0,K24*O24)</f>
        <v>0</v>
      </c>
      <c r="I65" s="211">
        <f>IF(OR(PERS_Info_Calc!D11=0,PERS_Info_Calc!E11="",PERS_Info_Calc!F11=""),0,PERS_Info_Calc!D11*PERS_Info_Calc!G11)</f>
        <v>0</v>
      </c>
      <c r="N65" s="121"/>
      <c r="O65" s="121"/>
      <c r="P65" s="121"/>
      <c r="S65" s="25"/>
    </row>
    <row r="66" spans="2:19" x14ac:dyDescent="0.3">
      <c r="B66" s="120"/>
      <c r="D66" s="208" t="s">
        <v>32</v>
      </c>
      <c r="E66" s="125"/>
      <c r="F66" s="247" t="s">
        <v>88</v>
      </c>
      <c r="G66" s="122">
        <f>IF(OR(K19=0,G64=0,O19=0),0,PRODUCT(SUM(K19,G64),O19))</f>
        <v>0</v>
      </c>
      <c r="H66" s="211">
        <f>IF(OR(K24=0,H64=0,O24=0),0,PRODUCT(SUM(K24,H64),O24))</f>
        <v>0</v>
      </c>
      <c r="I66" s="211">
        <f>IF(OR(PERS_Info_Calc!D11=0,PERS_Info_Calc!E11="",PERS_Info_Calc!F11=""),0,PRODUCT(SUM(PERS_Info_Calc!D11,Current_Year_Corrections!I64),PERS_Info_Calc!G11))</f>
        <v>0</v>
      </c>
      <c r="N66" s="121"/>
      <c r="O66" s="121"/>
      <c r="P66" s="121"/>
      <c r="S66" s="25"/>
    </row>
    <row r="67" spans="2:19" ht="15" thickBot="1" x14ac:dyDescent="0.35">
      <c r="D67" s="210" t="s">
        <v>33</v>
      </c>
      <c r="E67" s="125"/>
      <c r="F67" s="215" t="s">
        <v>89</v>
      </c>
      <c r="G67" s="212">
        <f>IF(OR(L19="",M19=""),0,VLOOKUP(M19,PERS,HLOOKUP(L19,D27:H28,2,FALSE),FALSE))</f>
        <v>0</v>
      </c>
      <c r="H67" s="213">
        <f>IF(OR(L24="",M24=""),0,VLOOKUP(M24,PERS,HLOOKUP(L24,D27:H28,2,FALSE),FALSE))</f>
        <v>0</v>
      </c>
      <c r="I67" s="213">
        <f>IF(OR(PERS_Info_Calc!E11="",PERS_Info_Calc!F11=""),0,VLOOKUP(PERS_Info_Calc!F11,PERS,HLOOKUP(PERS_Info_Calc!E11,Current_Year_Corrections!D27:H28,2,FALSE),FALSE))</f>
        <v>0</v>
      </c>
      <c r="N67" s="121"/>
      <c r="O67" s="121"/>
      <c r="P67" s="121"/>
      <c r="S67" s="25"/>
    </row>
    <row r="68" spans="2:19" x14ac:dyDescent="0.3">
      <c r="D68" s="17"/>
      <c r="E68" s="21"/>
      <c r="F68" s="105"/>
      <c r="G68" s="192"/>
      <c r="H68" s="192"/>
      <c r="N68" s="121"/>
      <c r="O68" s="121"/>
      <c r="P68" s="121"/>
      <c r="S68" s="25"/>
    </row>
    <row r="69" spans="2:19" x14ac:dyDescent="0.3">
      <c r="D69" s="125"/>
      <c r="E69" s="21"/>
      <c r="F69" s="105"/>
      <c r="H69" s="192"/>
      <c r="N69" s="121"/>
      <c r="O69" s="121"/>
      <c r="P69" s="121"/>
    </row>
    <row r="70" spans="2:19" x14ac:dyDescent="0.3">
      <c r="C70" s="123"/>
      <c r="D70" s="17"/>
      <c r="E70" s="21"/>
      <c r="F70" s="124"/>
      <c r="G70" s="249" t="s">
        <v>107</v>
      </c>
      <c r="H70" s="248"/>
      <c r="I70" s="250" t="s">
        <v>108</v>
      </c>
      <c r="N70" s="121"/>
      <c r="O70" s="121"/>
      <c r="P70" s="121"/>
    </row>
    <row r="71" spans="2:19" x14ac:dyDescent="0.3">
      <c r="C71" s="123"/>
      <c r="D71" s="17"/>
      <c r="E71" s="125"/>
      <c r="F71" s="193"/>
      <c r="G71" s="194"/>
      <c r="H71" s="194"/>
      <c r="N71" s="121"/>
      <c r="O71" s="121"/>
      <c r="P71" s="121"/>
    </row>
    <row r="72" spans="2:19" x14ac:dyDescent="0.3">
      <c r="N72" s="121"/>
      <c r="O72" s="121"/>
      <c r="P72" s="121"/>
    </row>
    <row r="73" spans="2:19" x14ac:dyDescent="0.3">
      <c r="C73" s="123"/>
      <c r="E73" s="125"/>
      <c r="N73" s="121"/>
      <c r="O73" s="121"/>
      <c r="P73" s="121"/>
    </row>
    <row r="74" spans="2:19" x14ac:dyDescent="0.3">
      <c r="E74" s="125"/>
      <c r="N74" s="121"/>
      <c r="O74" s="121"/>
      <c r="P74" s="121"/>
    </row>
    <row r="75" spans="2:19" x14ac:dyDescent="0.3">
      <c r="N75" s="121"/>
      <c r="O75" s="121"/>
      <c r="P75" s="121"/>
    </row>
    <row r="76" spans="2:19" x14ac:dyDescent="0.3">
      <c r="N76" s="121"/>
      <c r="O76" s="121"/>
      <c r="P76" s="121"/>
    </row>
    <row r="77" spans="2:19" x14ac:dyDescent="0.3">
      <c r="N77" s="121"/>
      <c r="O77" s="121"/>
      <c r="P77" s="121"/>
    </row>
    <row r="78" spans="2:19" x14ac:dyDescent="0.3">
      <c r="N78" s="121"/>
      <c r="O78" s="121"/>
      <c r="P78" s="121"/>
    </row>
    <row r="79" spans="2:19" x14ac:dyDescent="0.3">
      <c r="L79" s="41"/>
      <c r="M79" s="41"/>
      <c r="N79" s="121"/>
      <c r="O79" s="121"/>
      <c r="P79" s="121"/>
    </row>
    <row r="80" spans="2:19" x14ac:dyDescent="0.3">
      <c r="L80" s="41"/>
      <c r="M80" s="41"/>
      <c r="N80" s="121"/>
      <c r="O80" s="121"/>
      <c r="P80" s="121"/>
    </row>
    <row r="81" spans="12:16" x14ac:dyDescent="0.3">
      <c r="L81" s="41"/>
      <c r="M81" s="41"/>
      <c r="N81" s="121"/>
      <c r="O81" s="121"/>
      <c r="P81" s="121"/>
    </row>
    <row r="82" spans="12:16" x14ac:dyDescent="0.3">
      <c r="L82" s="41"/>
      <c r="M82" s="41"/>
      <c r="N82" s="121"/>
      <c r="O82" s="121"/>
      <c r="P82" s="121"/>
    </row>
    <row r="83" spans="12:16" x14ac:dyDescent="0.3">
      <c r="L83" s="41"/>
      <c r="M83" s="41"/>
      <c r="N83" s="121"/>
      <c r="O83" s="121"/>
      <c r="P83" s="121"/>
    </row>
    <row r="84" spans="12:16" x14ac:dyDescent="0.3">
      <c r="L84" s="41"/>
      <c r="M84" s="41"/>
      <c r="N84" s="121"/>
      <c r="O84" s="121"/>
      <c r="P84" s="121"/>
    </row>
    <row r="85" spans="12:16" x14ac:dyDescent="0.3">
      <c r="L85" s="41"/>
      <c r="M85" s="41"/>
      <c r="N85" s="121"/>
      <c r="O85" s="121"/>
      <c r="P85" s="121"/>
    </row>
    <row r="86" spans="12:16" x14ac:dyDescent="0.3">
      <c r="L86" s="41"/>
      <c r="M86" s="41"/>
      <c r="N86" s="121"/>
      <c r="O86" s="121"/>
      <c r="P86" s="121"/>
    </row>
    <row r="87" spans="12:16" x14ac:dyDescent="0.3">
      <c r="L87" s="41"/>
      <c r="M87" s="41"/>
      <c r="N87" s="121"/>
      <c r="O87" s="121"/>
      <c r="P87" s="121"/>
    </row>
    <row r="88" spans="12:16" x14ac:dyDescent="0.3">
      <c r="L88" s="41"/>
      <c r="M88" s="41"/>
      <c r="N88" s="121"/>
      <c r="O88" s="121"/>
      <c r="P88" s="121"/>
    </row>
    <row r="89" spans="12:16" x14ac:dyDescent="0.3">
      <c r="L89" s="41"/>
      <c r="M89" s="41"/>
      <c r="N89" s="121"/>
      <c r="O89" s="121"/>
      <c r="P89" s="121"/>
    </row>
    <row r="90" spans="12:16" x14ac:dyDescent="0.3">
      <c r="L90" s="41"/>
      <c r="M90" s="41"/>
      <c r="N90" s="121"/>
      <c r="O90" s="121"/>
      <c r="P90" s="121"/>
    </row>
    <row r="91" spans="12:16" x14ac:dyDescent="0.3">
      <c r="L91" s="41"/>
      <c r="M91" s="41"/>
      <c r="N91" s="121"/>
      <c r="O91" s="121"/>
      <c r="P91" s="121"/>
    </row>
    <row r="92" spans="12:16" x14ac:dyDescent="0.3">
      <c r="L92" s="41"/>
      <c r="M92" s="41"/>
      <c r="N92" s="121"/>
      <c r="O92" s="121"/>
      <c r="P92" s="121"/>
    </row>
    <row r="93" spans="12:16" x14ac:dyDescent="0.3">
      <c r="L93" s="41"/>
      <c r="M93" s="41"/>
      <c r="N93" s="121"/>
      <c r="O93" s="121"/>
      <c r="P93" s="121"/>
    </row>
    <row r="94" spans="12:16" x14ac:dyDescent="0.3">
      <c r="L94" s="41"/>
      <c r="M94" s="41"/>
      <c r="N94" s="121"/>
      <c r="O94" s="121"/>
      <c r="P94" s="121"/>
    </row>
    <row r="95" spans="12:16" x14ac:dyDescent="0.3">
      <c r="L95" s="41"/>
      <c r="M95" s="41"/>
      <c r="N95" s="121"/>
      <c r="O95" s="121"/>
      <c r="P95" s="121"/>
    </row>
    <row r="96" spans="12:16" x14ac:dyDescent="0.3">
      <c r="L96" s="41"/>
      <c r="M96" s="41"/>
      <c r="N96" s="121"/>
      <c r="O96" s="121"/>
      <c r="P96" s="121"/>
    </row>
    <row r="97" spans="12:16" x14ac:dyDescent="0.3">
      <c r="L97" s="41"/>
      <c r="M97" s="41"/>
      <c r="N97" s="121"/>
      <c r="O97" s="121"/>
      <c r="P97" s="121"/>
    </row>
    <row r="98" spans="12:16" x14ac:dyDescent="0.3">
      <c r="L98" s="41"/>
      <c r="M98" s="41"/>
      <c r="N98" s="121"/>
      <c r="O98" s="121"/>
      <c r="P98" s="121"/>
    </row>
    <row r="99" spans="12:16" x14ac:dyDescent="0.3">
      <c r="L99" s="41"/>
      <c r="M99" s="41"/>
      <c r="N99" s="121"/>
      <c r="O99" s="121"/>
      <c r="P99" s="121"/>
    </row>
    <row r="100" spans="12:16" x14ac:dyDescent="0.3">
      <c r="L100" s="41"/>
      <c r="M100" s="41"/>
      <c r="N100" s="121"/>
      <c r="O100" s="121"/>
      <c r="P100" s="121"/>
    </row>
    <row r="101" spans="12:16" x14ac:dyDescent="0.3">
      <c r="L101" s="41"/>
      <c r="M101" s="41"/>
      <c r="N101" s="121"/>
      <c r="O101" s="121"/>
      <c r="P101" s="121"/>
    </row>
    <row r="102" spans="12:16" x14ac:dyDescent="0.3">
      <c r="L102" s="41"/>
      <c r="M102" s="41"/>
      <c r="N102" s="121"/>
      <c r="O102" s="121"/>
      <c r="P102" s="121"/>
    </row>
    <row r="103" spans="12:16" x14ac:dyDescent="0.3">
      <c r="L103" s="41"/>
      <c r="M103" s="41"/>
      <c r="N103" s="121"/>
      <c r="O103" s="121"/>
      <c r="P103" s="121"/>
    </row>
    <row r="104" spans="12:16" x14ac:dyDescent="0.3">
      <c r="L104" s="41"/>
      <c r="M104" s="41"/>
      <c r="N104" s="121"/>
      <c r="O104" s="121"/>
      <c r="P104" s="121"/>
    </row>
    <row r="105" spans="12:16" x14ac:dyDescent="0.3">
      <c r="L105" s="41"/>
      <c r="M105" s="41"/>
      <c r="N105" s="121"/>
      <c r="O105" s="121"/>
      <c r="P105" s="121"/>
    </row>
    <row r="106" spans="12:16" x14ac:dyDescent="0.3">
      <c r="L106" s="41"/>
      <c r="M106" s="41"/>
      <c r="N106" s="121"/>
      <c r="O106" s="121"/>
      <c r="P106" s="121"/>
    </row>
    <row r="107" spans="12:16" x14ac:dyDescent="0.3">
      <c r="L107" s="41"/>
      <c r="M107" s="41"/>
      <c r="N107" s="121"/>
      <c r="O107" s="121"/>
      <c r="P107" s="121"/>
    </row>
    <row r="108" spans="12:16" x14ac:dyDescent="0.3">
      <c r="L108" s="41"/>
      <c r="M108" s="41"/>
      <c r="N108" s="121"/>
      <c r="O108" s="121"/>
      <c r="P108" s="121"/>
    </row>
    <row r="109" spans="12:16" x14ac:dyDescent="0.3">
      <c r="L109" s="41"/>
      <c r="M109" s="41"/>
      <c r="N109" s="121"/>
      <c r="O109" s="121"/>
      <c r="P109" s="121"/>
    </row>
    <row r="110" spans="12:16" x14ac:dyDescent="0.3">
      <c r="L110" s="41"/>
      <c r="M110" s="41"/>
      <c r="N110" s="121"/>
      <c r="O110" s="121"/>
      <c r="P110" s="121"/>
    </row>
    <row r="111" spans="12:16" x14ac:dyDescent="0.3">
      <c r="L111" s="41"/>
      <c r="M111" s="41"/>
      <c r="N111" s="121"/>
      <c r="O111" s="121"/>
      <c r="P111" s="121"/>
    </row>
    <row r="112" spans="12:16" x14ac:dyDescent="0.3">
      <c r="L112" s="41"/>
      <c r="M112" s="41"/>
      <c r="N112" s="121"/>
      <c r="O112" s="121"/>
      <c r="P112" s="121"/>
    </row>
    <row r="113" spans="12:16" x14ac:dyDescent="0.3">
      <c r="L113" s="41"/>
      <c r="M113" s="41"/>
      <c r="N113" s="121"/>
      <c r="O113" s="121"/>
      <c r="P113" s="121"/>
    </row>
    <row r="114" spans="12:16" x14ac:dyDescent="0.3">
      <c r="L114" s="41"/>
      <c r="M114" s="41"/>
      <c r="N114" s="121"/>
      <c r="O114" s="121"/>
      <c r="P114" s="121"/>
    </row>
    <row r="115" spans="12:16" x14ac:dyDescent="0.3">
      <c r="L115" s="41"/>
      <c r="M115" s="41"/>
      <c r="N115" s="121"/>
      <c r="O115" s="121"/>
      <c r="P115" s="121"/>
    </row>
    <row r="116" spans="12:16" x14ac:dyDescent="0.3">
      <c r="L116" s="41"/>
      <c r="M116" s="41"/>
      <c r="N116" s="121"/>
      <c r="O116" s="121"/>
      <c r="P116" s="121"/>
    </row>
    <row r="117" spans="12:16" x14ac:dyDescent="0.3">
      <c r="L117" s="41"/>
      <c r="M117" s="41"/>
      <c r="N117" s="121"/>
      <c r="O117" s="121"/>
      <c r="P117" s="121"/>
    </row>
    <row r="118" spans="12:16" x14ac:dyDescent="0.3">
      <c r="L118" s="41"/>
      <c r="M118" s="41"/>
      <c r="N118" s="121"/>
      <c r="O118" s="121"/>
      <c r="P118" s="121"/>
    </row>
    <row r="119" spans="12:16" x14ac:dyDescent="0.3">
      <c r="L119" s="41"/>
      <c r="M119" s="41"/>
      <c r="N119" s="121"/>
      <c r="O119" s="121"/>
      <c r="P119" s="121"/>
    </row>
    <row r="120" spans="12:16" x14ac:dyDescent="0.3">
      <c r="L120" s="41"/>
      <c r="M120" s="41"/>
      <c r="N120" s="121"/>
      <c r="O120" s="121"/>
      <c r="P120" s="121"/>
    </row>
    <row r="121" spans="12:16" x14ac:dyDescent="0.3">
      <c r="L121" s="41"/>
      <c r="M121" s="41"/>
      <c r="N121" s="121"/>
      <c r="O121" s="121"/>
      <c r="P121" s="121"/>
    </row>
    <row r="122" spans="12:16" x14ac:dyDescent="0.3">
      <c r="L122" s="41"/>
      <c r="M122" s="41"/>
      <c r="N122" s="121"/>
      <c r="O122" s="121"/>
      <c r="P122" s="121"/>
    </row>
    <row r="123" spans="12:16" x14ac:dyDescent="0.3">
      <c r="L123" s="41"/>
      <c r="M123" s="41"/>
      <c r="N123" s="121"/>
      <c r="O123" s="121"/>
      <c r="P123" s="121"/>
    </row>
    <row r="124" spans="12:16" x14ac:dyDescent="0.3">
      <c r="L124" s="41"/>
      <c r="M124" s="41"/>
      <c r="N124" s="121"/>
      <c r="O124" s="121"/>
      <c r="P124" s="121"/>
    </row>
    <row r="125" spans="12:16" x14ac:dyDescent="0.3">
      <c r="L125" s="41"/>
      <c r="M125" s="41"/>
      <c r="N125" s="121"/>
      <c r="O125" s="121"/>
      <c r="P125" s="121"/>
    </row>
    <row r="126" spans="12:16" x14ac:dyDescent="0.3">
      <c r="L126" s="41"/>
      <c r="M126" s="41"/>
      <c r="N126" s="121"/>
      <c r="O126" s="121"/>
      <c r="P126" s="121"/>
    </row>
    <row r="127" spans="12:16" x14ac:dyDescent="0.3">
      <c r="L127" s="41"/>
      <c r="M127" s="41"/>
      <c r="N127" s="121"/>
      <c r="O127" s="121"/>
      <c r="P127" s="121"/>
    </row>
    <row r="128" spans="12:16" x14ac:dyDescent="0.3">
      <c r="L128" s="41"/>
      <c r="M128" s="41"/>
      <c r="N128" s="121"/>
      <c r="O128" s="121"/>
      <c r="P128" s="121"/>
    </row>
    <row r="129" spans="12:16" x14ac:dyDescent="0.3">
      <c r="L129" s="41"/>
      <c r="M129" s="41"/>
      <c r="N129" s="121"/>
      <c r="O129" s="121"/>
      <c r="P129" s="121"/>
    </row>
    <row r="130" spans="12:16" x14ac:dyDescent="0.3">
      <c r="L130" s="41"/>
      <c r="M130" s="41"/>
      <c r="N130" s="121"/>
      <c r="O130" s="121"/>
      <c r="P130" s="121"/>
    </row>
    <row r="131" spans="12:16" x14ac:dyDescent="0.3">
      <c r="L131" s="41"/>
      <c r="M131" s="41"/>
      <c r="N131" s="121"/>
      <c r="O131" s="121"/>
      <c r="P131" s="121"/>
    </row>
    <row r="132" spans="12:16" x14ac:dyDescent="0.3">
      <c r="L132" s="41"/>
      <c r="M132" s="41"/>
      <c r="N132" s="121"/>
      <c r="O132" s="121"/>
      <c r="P132" s="121"/>
    </row>
    <row r="133" spans="12:16" x14ac:dyDescent="0.3">
      <c r="L133" s="41"/>
      <c r="M133" s="41"/>
      <c r="N133" s="121"/>
      <c r="O133" s="121"/>
      <c r="P133" s="121"/>
    </row>
    <row r="134" spans="12:16" x14ac:dyDescent="0.3">
      <c r="L134" s="41"/>
      <c r="M134" s="41"/>
      <c r="N134" s="121"/>
      <c r="O134" s="121"/>
      <c r="P134" s="121"/>
    </row>
    <row r="135" spans="12:16" x14ac:dyDescent="0.3">
      <c r="L135" s="41"/>
      <c r="M135" s="41"/>
      <c r="N135" s="121"/>
      <c r="O135" s="121"/>
      <c r="P135" s="121"/>
    </row>
    <row r="136" spans="12:16" x14ac:dyDescent="0.3">
      <c r="L136" s="41"/>
      <c r="M136" s="41"/>
      <c r="N136" s="121"/>
      <c r="O136" s="121"/>
      <c r="P136" s="121"/>
    </row>
    <row r="137" spans="12:16" x14ac:dyDescent="0.3">
      <c r="L137" s="41"/>
      <c r="M137" s="41"/>
      <c r="N137" s="121"/>
      <c r="O137" s="121"/>
      <c r="P137" s="121"/>
    </row>
    <row r="138" spans="12:16" x14ac:dyDescent="0.3">
      <c r="L138" s="41"/>
      <c r="M138" s="41"/>
      <c r="N138" s="121"/>
      <c r="O138" s="121"/>
      <c r="P138" s="121"/>
    </row>
    <row r="139" spans="12:16" x14ac:dyDescent="0.3">
      <c r="L139" s="41"/>
      <c r="M139" s="41"/>
      <c r="N139" s="121"/>
      <c r="O139" s="121"/>
      <c r="P139" s="121"/>
    </row>
    <row r="140" spans="12:16" x14ac:dyDescent="0.3">
      <c r="L140" s="41"/>
      <c r="M140" s="41"/>
      <c r="N140" s="121"/>
      <c r="O140" s="121"/>
      <c r="P140" s="121"/>
    </row>
    <row r="141" spans="12:16" x14ac:dyDescent="0.3">
      <c r="L141" s="41"/>
      <c r="M141" s="41"/>
      <c r="N141" s="121"/>
      <c r="O141" s="121"/>
      <c r="P141" s="121"/>
    </row>
    <row r="142" spans="12:16" x14ac:dyDescent="0.3">
      <c r="L142" s="41"/>
      <c r="M142" s="41"/>
      <c r="N142" s="121"/>
      <c r="O142" s="121"/>
      <c r="P142" s="121"/>
    </row>
    <row r="143" spans="12:16" x14ac:dyDescent="0.3">
      <c r="L143" s="41"/>
      <c r="M143" s="41"/>
      <c r="N143" s="119"/>
      <c r="O143" s="119"/>
      <c r="P143" s="119"/>
    </row>
    <row r="144" spans="12:16" x14ac:dyDescent="0.3">
      <c r="L144" s="41"/>
      <c r="M144" s="41"/>
      <c r="N144" s="119"/>
      <c r="O144" s="119"/>
      <c r="P144" s="119"/>
    </row>
    <row r="145" spans="12:16" x14ac:dyDescent="0.3">
      <c r="L145" s="41"/>
      <c r="M145" s="41"/>
      <c r="N145" s="119"/>
      <c r="O145" s="119"/>
      <c r="P145" s="119"/>
    </row>
    <row r="146" spans="12:16" x14ac:dyDescent="0.3">
      <c r="L146" s="41"/>
      <c r="M146" s="41"/>
      <c r="N146" s="119"/>
      <c r="O146" s="119"/>
      <c r="P146" s="119"/>
    </row>
    <row r="147" spans="12:16" x14ac:dyDescent="0.3">
      <c r="L147" s="41"/>
      <c r="M147" s="41"/>
      <c r="N147" s="119"/>
      <c r="O147" s="119"/>
      <c r="P147" s="119"/>
    </row>
    <row r="148" spans="12:16" x14ac:dyDescent="0.3">
      <c r="L148" s="41"/>
      <c r="M148" s="41"/>
      <c r="N148" s="119"/>
      <c r="O148" s="119"/>
      <c r="P148" s="119"/>
    </row>
    <row r="149" spans="12:16" x14ac:dyDescent="0.3">
      <c r="L149" s="41"/>
      <c r="M149" s="41"/>
      <c r="N149" s="119"/>
      <c r="O149" s="119"/>
      <c r="P149" s="119"/>
    </row>
    <row r="150" spans="12:16" x14ac:dyDescent="0.3">
      <c r="L150" s="41"/>
      <c r="M150" s="41"/>
      <c r="N150" s="119"/>
      <c r="O150" s="119"/>
      <c r="P150" s="119"/>
    </row>
    <row r="151" spans="12:16" x14ac:dyDescent="0.3">
      <c r="L151" s="41"/>
      <c r="M151" s="41"/>
      <c r="N151" s="119"/>
      <c r="O151" s="119"/>
      <c r="P151" s="119"/>
    </row>
    <row r="152" spans="12:16" x14ac:dyDescent="0.3">
      <c r="L152" s="41"/>
      <c r="M152" s="41"/>
      <c r="N152" s="119"/>
      <c r="O152" s="119"/>
      <c r="P152" s="119"/>
    </row>
    <row r="153" spans="12:16" x14ac:dyDescent="0.3">
      <c r="L153" s="41"/>
      <c r="M153" s="41"/>
      <c r="N153" s="119"/>
      <c r="O153" s="119"/>
      <c r="P153" s="119"/>
    </row>
    <row r="154" spans="12:16" x14ac:dyDescent="0.3">
      <c r="L154" s="41"/>
      <c r="M154" s="41"/>
      <c r="N154" s="119"/>
      <c r="O154" s="119"/>
      <c r="P154" s="119"/>
    </row>
    <row r="155" spans="12:16" x14ac:dyDescent="0.3">
      <c r="L155" s="41"/>
      <c r="M155" s="41"/>
      <c r="N155" s="119"/>
      <c r="O155" s="119"/>
      <c r="P155" s="119"/>
    </row>
    <row r="156" spans="12:16" x14ac:dyDescent="0.3">
      <c r="L156" s="41"/>
      <c r="M156" s="41"/>
      <c r="N156" s="119"/>
      <c r="O156" s="119"/>
      <c r="P156" s="119"/>
    </row>
    <row r="157" spans="12:16" x14ac:dyDescent="0.3">
      <c r="L157" s="41"/>
      <c r="M157" s="41"/>
      <c r="N157" s="119"/>
      <c r="O157" s="119"/>
      <c r="P157" s="119"/>
    </row>
    <row r="158" spans="12:16" x14ac:dyDescent="0.3">
      <c r="L158" s="41"/>
      <c r="M158" s="41"/>
      <c r="N158" s="119"/>
      <c r="O158" s="119"/>
      <c r="P158" s="119"/>
    </row>
    <row r="159" spans="12:16" x14ac:dyDescent="0.3">
      <c r="L159" s="41"/>
      <c r="M159" s="41"/>
      <c r="N159" s="119"/>
      <c r="O159" s="119"/>
      <c r="P159" s="119"/>
    </row>
    <row r="160" spans="12:16" x14ac:dyDescent="0.3">
      <c r="L160" s="41"/>
      <c r="M160" s="41"/>
      <c r="N160" s="119"/>
      <c r="O160" s="119"/>
      <c r="P160" s="119"/>
    </row>
    <row r="161" spans="12:16" x14ac:dyDescent="0.3">
      <c r="L161" s="41"/>
      <c r="M161" s="41"/>
      <c r="N161" s="119"/>
      <c r="O161" s="119"/>
      <c r="P161" s="119"/>
    </row>
    <row r="162" spans="12:16" x14ac:dyDescent="0.3">
      <c r="L162" s="41"/>
      <c r="M162" s="41"/>
      <c r="N162" s="119"/>
      <c r="O162" s="119"/>
      <c r="P162" s="119"/>
    </row>
    <row r="163" spans="12:16" x14ac:dyDescent="0.3">
      <c r="L163" s="41"/>
      <c r="M163" s="41"/>
      <c r="N163" s="119"/>
      <c r="O163" s="119"/>
      <c r="P163" s="119"/>
    </row>
    <row r="164" spans="12:16" x14ac:dyDescent="0.3">
      <c r="L164" s="41"/>
      <c r="M164" s="41"/>
      <c r="N164" s="119"/>
      <c r="O164" s="119"/>
      <c r="P164" s="119"/>
    </row>
    <row r="165" spans="12:16" x14ac:dyDescent="0.3">
      <c r="L165" s="41"/>
      <c r="M165" s="41"/>
      <c r="N165" s="119"/>
      <c r="O165" s="119"/>
      <c r="P165" s="119"/>
    </row>
    <row r="166" spans="12:16" x14ac:dyDescent="0.3">
      <c r="L166" s="41"/>
      <c r="M166" s="41"/>
      <c r="N166" s="119"/>
      <c r="O166" s="119"/>
      <c r="P166" s="119"/>
    </row>
    <row r="167" spans="12:16" x14ac:dyDescent="0.3">
      <c r="L167" s="41"/>
      <c r="M167" s="41"/>
      <c r="N167" s="119"/>
      <c r="O167" s="119"/>
      <c r="P167" s="119"/>
    </row>
    <row r="168" spans="12:16" x14ac:dyDescent="0.3">
      <c r="L168" s="41"/>
      <c r="M168" s="41"/>
      <c r="N168" s="119"/>
      <c r="O168" s="119"/>
      <c r="P168" s="119"/>
    </row>
    <row r="169" spans="12:16" x14ac:dyDescent="0.3">
      <c r="L169" s="41"/>
      <c r="M169" s="41"/>
      <c r="N169" s="119"/>
      <c r="O169" s="119"/>
      <c r="P169" s="119"/>
    </row>
    <row r="170" spans="12:16" x14ac:dyDescent="0.3">
      <c r="L170" s="41"/>
      <c r="M170" s="41"/>
      <c r="N170" s="119"/>
      <c r="O170" s="119"/>
      <c r="P170" s="119"/>
    </row>
    <row r="171" spans="12:16" x14ac:dyDescent="0.3">
      <c r="L171" s="41"/>
      <c r="M171" s="41"/>
      <c r="N171" s="119"/>
      <c r="O171" s="119"/>
      <c r="P171" s="119"/>
    </row>
    <row r="172" spans="12:16" x14ac:dyDescent="0.3">
      <c r="L172" s="41"/>
      <c r="M172" s="41"/>
      <c r="N172" s="119"/>
      <c r="O172" s="119"/>
      <c r="P172" s="119"/>
    </row>
    <row r="173" spans="12:16" x14ac:dyDescent="0.3">
      <c r="L173" s="41"/>
      <c r="M173" s="41"/>
      <c r="N173" s="119"/>
      <c r="O173" s="119"/>
      <c r="P173" s="119"/>
    </row>
    <row r="174" spans="12:16" x14ac:dyDescent="0.3">
      <c r="L174" s="41"/>
      <c r="M174" s="41"/>
      <c r="N174" s="119"/>
      <c r="O174" s="119"/>
      <c r="P174" s="119"/>
    </row>
    <row r="175" spans="12:16" x14ac:dyDescent="0.3">
      <c r="L175" s="41"/>
      <c r="M175" s="41"/>
      <c r="N175" s="119"/>
      <c r="O175" s="119"/>
      <c r="P175" s="119"/>
    </row>
    <row r="176" spans="12:16" x14ac:dyDescent="0.3">
      <c r="L176" s="41"/>
      <c r="M176" s="41"/>
      <c r="N176" s="119"/>
      <c r="O176" s="119"/>
      <c r="P176" s="119"/>
    </row>
    <row r="177" spans="12:16" x14ac:dyDescent="0.3">
      <c r="L177" s="41"/>
      <c r="M177" s="41"/>
      <c r="N177" s="119"/>
      <c r="O177" s="119"/>
      <c r="P177" s="119"/>
    </row>
    <row r="178" spans="12:16" x14ac:dyDescent="0.3">
      <c r="L178" s="41"/>
      <c r="M178" s="41"/>
      <c r="N178" s="119"/>
      <c r="O178" s="119"/>
      <c r="P178" s="119"/>
    </row>
    <row r="179" spans="12:16" x14ac:dyDescent="0.3">
      <c r="L179" s="41"/>
      <c r="M179" s="41"/>
      <c r="N179" s="119"/>
      <c r="O179" s="119"/>
      <c r="P179" s="119"/>
    </row>
    <row r="180" spans="12:16" x14ac:dyDescent="0.3">
      <c r="L180" s="41"/>
      <c r="M180" s="41"/>
      <c r="N180" s="119"/>
      <c r="O180" s="119"/>
      <c r="P180" s="119"/>
    </row>
    <row r="181" spans="12:16" x14ac:dyDescent="0.3">
      <c r="L181" s="41"/>
      <c r="M181" s="41"/>
      <c r="N181" s="119"/>
      <c r="O181" s="119"/>
      <c r="P181" s="119"/>
    </row>
    <row r="182" spans="12:16" x14ac:dyDescent="0.3">
      <c r="L182" s="41"/>
      <c r="M182" s="41"/>
      <c r="N182" s="119"/>
      <c r="O182" s="119"/>
      <c r="P182" s="119"/>
    </row>
    <row r="183" spans="12:16" x14ac:dyDescent="0.3">
      <c r="L183" s="41"/>
      <c r="M183" s="41"/>
      <c r="N183" s="119"/>
      <c r="O183" s="119"/>
      <c r="P183" s="119"/>
    </row>
    <row r="184" spans="12:16" x14ac:dyDescent="0.3">
      <c r="L184" s="41"/>
      <c r="M184" s="41"/>
      <c r="N184" s="119"/>
      <c r="O184" s="119"/>
      <c r="P184" s="119"/>
    </row>
    <row r="185" spans="12:16" x14ac:dyDescent="0.3">
      <c r="L185" s="41"/>
      <c r="M185" s="41"/>
      <c r="N185" s="119"/>
      <c r="O185" s="119"/>
      <c r="P185" s="119"/>
    </row>
    <row r="186" spans="12:16" x14ac:dyDescent="0.3">
      <c r="L186" s="41"/>
      <c r="M186" s="41"/>
      <c r="N186" s="119"/>
      <c r="O186" s="119"/>
      <c r="P186" s="119"/>
    </row>
    <row r="187" spans="12:16" x14ac:dyDescent="0.3">
      <c r="L187" s="41"/>
      <c r="M187" s="41"/>
      <c r="N187" s="119"/>
      <c r="O187" s="119"/>
      <c r="P187" s="119"/>
    </row>
    <row r="188" spans="12:16" x14ac:dyDescent="0.3">
      <c r="L188" s="41"/>
      <c r="M188" s="41"/>
      <c r="N188" s="119"/>
      <c r="O188" s="119"/>
      <c r="P188" s="119"/>
    </row>
    <row r="189" spans="12:16" x14ac:dyDescent="0.3">
      <c r="L189" s="41"/>
      <c r="M189" s="41"/>
      <c r="N189" s="119"/>
      <c r="O189" s="119"/>
      <c r="P189" s="119"/>
    </row>
    <row r="190" spans="12:16" x14ac:dyDescent="0.3">
      <c r="L190" s="41"/>
      <c r="M190" s="41"/>
      <c r="N190" s="119"/>
      <c r="O190" s="119"/>
      <c r="P190" s="119"/>
    </row>
    <row r="191" spans="12:16" x14ac:dyDescent="0.3">
      <c r="L191" s="41"/>
      <c r="M191" s="41"/>
      <c r="N191" s="119"/>
      <c r="O191" s="119"/>
      <c r="P191" s="119"/>
    </row>
    <row r="192" spans="12:16" x14ac:dyDescent="0.3">
      <c r="L192" s="41"/>
      <c r="M192" s="41"/>
      <c r="N192" s="119"/>
      <c r="O192" s="119"/>
      <c r="P192" s="119"/>
    </row>
    <row r="193" spans="12:16" x14ac:dyDescent="0.3">
      <c r="L193" s="41"/>
      <c r="M193" s="41"/>
      <c r="N193" s="119"/>
      <c r="O193" s="119"/>
      <c r="P193" s="119"/>
    </row>
    <row r="194" spans="12:16" x14ac:dyDescent="0.3">
      <c r="L194" s="41"/>
      <c r="M194" s="41"/>
      <c r="N194" s="119"/>
      <c r="O194" s="119"/>
      <c r="P194" s="119"/>
    </row>
    <row r="195" spans="12:16" x14ac:dyDescent="0.3">
      <c r="N195" s="119"/>
      <c r="O195" s="119"/>
      <c r="P195" s="119"/>
    </row>
    <row r="196" spans="12:16" x14ac:dyDescent="0.3">
      <c r="N196" s="119"/>
      <c r="O196" s="119"/>
      <c r="P196" s="119"/>
    </row>
    <row r="197" spans="12:16" x14ac:dyDescent="0.3">
      <c r="N197" s="119"/>
      <c r="O197" s="119"/>
      <c r="P197" s="119"/>
    </row>
    <row r="198" spans="12:16" x14ac:dyDescent="0.3">
      <c r="N198" s="119"/>
      <c r="O198" s="119"/>
      <c r="P198" s="119"/>
    </row>
    <row r="199" spans="12:16" x14ac:dyDescent="0.3">
      <c r="N199" s="119"/>
      <c r="O199" s="119"/>
      <c r="P199" s="119"/>
    </row>
    <row r="200" spans="12:16" x14ac:dyDescent="0.3">
      <c r="N200" s="119"/>
      <c r="O200" s="119"/>
      <c r="P200" s="119"/>
    </row>
    <row r="201" spans="12:16" x14ac:dyDescent="0.3">
      <c r="N201" s="119"/>
      <c r="O201" s="119"/>
      <c r="P201" s="119"/>
    </row>
    <row r="202" spans="12:16" x14ac:dyDescent="0.3">
      <c r="N202" s="119"/>
      <c r="O202" s="119"/>
      <c r="P202" s="119"/>
    </row>
  </sheetData>
  <sheetProtection algorithmName="SHA-512" hashValue="cZ65jSIvk5WYMaHOWqtGXpxqsvO41BmbOEFipC4wezdyOrhXK/bYoRK/e8XkUPJW56T4VD5W9XuOjVlx+J5XDw==" saltValue="SrhGa3jYPnzr+0fta+BulQ==" spinCount="100000" sheet="1" selectLockedCells="1"/>
  <mergeCells count="31">
    <mergeCell ref="K25:N25"/>
    <mergeCell ref="K36:R38"/>
    <mergeCell ref="P39:Q39"/>
    <mergeCell ref="P40:Q40"/>
    <mergeCell ref="T40:U42"/>
    <mergeCell ref="P41:Q41"/>
    <mergeCell ref="P42:Q42"/>
    <mergeCell ref="P27:P28"/>
    <mergeCell ref="T18:T19"/>
    <mergeCell ref="M19:N19"/>
    <mergeCell ref="P19:Q19"/>
    <mergeCell ref="K20:N20"/>
    <mergeCell ref="K21:R21"/>
    <mergeCell ref="M23:N23"/>
    <mergeCell ref="P23:Q23"/>
    <mergeCell ref="M24:N24"/>
    <mergeCell ref="K7:R7"/>
    <mergeCell ref="K9:R12"/>
    <mergeCell ref="K13:R14"/>
    <mergeCell ref="M17:N17"/>
    <mergeCell ref="M18:N18"/>
    <mergeCell ref="P18:Q18"/>
    <mergeCell ref="P24:Q24"/>
    <mergeCell ref="K22:R22"/>
    <mergeCell ref="T5:T6"/>
    <mergeCell ref="K6:R6"/>
    <mergeCell ref="J1:S1"/>
    <mergeCell ref="L4:N4"/>
    <mergeCell ref="O4:Q4"/>
    <mergeCell ref="L5:N5"/>
    <mergeCell ref="O5:Q5"/>
  </mergeCells>
  <dataValidations count="4">
    <dataValidation type="list" allowBlank="1" showInputMessage="1" showErrorMessage="1" sqref="M24:N24 M19:N19" xr:uid="{00000000-0002-0000-0000-000000000000}">
      <formula1>$C$30:$C$33</formula1>
    </dataValidation>
    <dataValidation type="list" allowBlank="1" showInputMessage="1" showErrorMessage="1" sqref="L46:M46" xr:uid="{00000000-0002-0000-0000-000001000000}">
      <formula1>$D$67:$D$69</formula1>
    </dataValidation>
    <dataValidation type="list" allowBlank="1" showInputMessage="1" showErrorMessage="1" sqref="R40:R43" xr:uid="{00000000-0002-0000-0000-000002000000}">
      <formula1>$V$37:$V$39</formula1>
    </dataValidation>
    <dataValidation type="list" allowBlank="1" showInputMessage="1" showErrorMessage="1" sqref="L24 L19" xr:uid="{00000000-0002-0000-0000-000003000000}">
      <formula1>Level</formula1>
    </dataValidation>
  </dataValidations>
  <pageMargins left="0.7" right="0.7" top="0.75" bottom="0.75" header="0.3" footer="0.3"/>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2:CD182"/>
  <sheetViews>
    <sheetView zoomScaleNormal="100" zoomScaleSheetLayoutView="115" workbookViewId="0">
      <selection activeCell="F11" sqref="F11"/>
    </sheetView>
  </sheetViews>
  <sheetFormatPr defaultColWidth="9.21875" defaultRowHeight="14.4" x14ac:dyDescent="0.3"/>
  <cols>
    <col min="1" max="1" width="2.77734375" style="126" customWidth="1"/>
    <col min="2" max="2" width="1.77734375" style="3" customWidth="1"/>
    <col min="3" max="3" width="2.77734375" style="126" customWidth="1"/>
    <col min="4" max="4" width="15.77734375" style="126" customWidth="1"/>
    <col min="5" max="5" width="16.77734375" style="126" customWidth="1"/>
    <col min="6" max="6" width="22.77734375" style="126" customWidth="1"/>
    <col min="7" max="7" width="12.5546875" style="126" customWidth="1"/>
    <col min="8" max="8" width="15" style="126" customWidth="1"/>
    <col min="9" max="9" width="14.77734375" style="126" customWidth="1"/>
    <col min="10" max="10" width="15" style="126" customWidth="1"/>
    <col min="11" max="11" width="2.77734375" style="126" customWidth="1"/>
    <col min="12" max="12" width="16" style="126" customWidth="1"/>
    <col min="13" max="13" width="5.5546875" style="126" bestFit="1" customWidth="1"/>
    <col min="14" max="16384" width="9.21875" style="126"/>
  </cols>
  <sheetData>
    <row r="2" spans="1:82" ht="23.25" customHeight="1" x14ac:dyDescent="0.4">
      <c r="C2" s="127"/>
      <c r="D2" s="287" t="s">
        <v>90</v>
      </c>
      <c r="E2" s="287"/>
      <c r="F2" s="287"/>
      <c r="G2" s="287"/>
      <c r="H2" s="287"/>
      <c r="I2" s="287"/>
      <c r="J2" s="287"/>
      <c r="K2" s="127"/>
    </row>
    <row r="3" spans="1:82" ht="6.75" customHeight="1" x14ac:dyDescent="0.3">
      <c r="C3" s="127"/>
      <c r="K3" s="127"/>
    </row>
    <row r="4" spans="1:82" ht="6.75" customHeight="1" x14ac:dyDescent="0.3">
      <c r="C4" s="128"/>
      <c r="D4" s="129"/>
      <c r="E4" s="129"/>
      <c r="F4" s="129"/>
      <c r="G4" s="129"/>
      <c r="H4" s="129"/>
      <c r="I4" s="129"/>
      <c r="J4" s="129"/>
      <c r="K4" s="130"/>
    </row>
    <row r="5" spans="1:82" ht="18" x14ac:dyDescent="0.3">
      <c r="C5" s="131"/>
      <c r="D5" s="346" t="s">
        <v>91</v>
      </c>
      <c r="E5" s="347"/>
      <c r="F5" s="347"/>
      <c r="G5" s="347"/>
      <c r="H5" s="347"/>
      <c r="I5" s="347"/>
      <c r="J5" s="348"/>
      <c r="K5" s="13"/>
      <c r="L5" s="132"/>
    </row>
    <row r="6" spans="1:82" ht="18" x14ac:dyDescent="0.3">
      <c r="C6" s="131"/>
      <c r="D6" s="349"/>
      <c r="E6" s="350"/>
      <c r="F6" s="350"/>
      <c r="G6" s="350"/>
      <c r="H6" s="350"/>
      <c r="I6" s="350"/>
      <c r="J6" s="351"/>
      <c r="K6" s="13"/>
    </row>
    <row r="7" spans="1:82" ht="30.75" customHeight="1" x14ac:dyDescent="0.3">
      <c r="C7" s="131"/>
      <c r="D7" s="352" t="s">
        <v>92</v>
      </c>
      <c r="E7" s="353"/>
      <c r="F7" s="353"/>
      <c r="G7" s="353"/>
      <c r="H7" s="353"/>
      <c r="I7" s="353"/>
      <c r="J7" s="354"/>
      <c r="K7" s="133"/>
    </row>
    <row r="8" spans="1:82" ht="6.75" customHeight="1" x14ac:dyDescent="0.3">
      <c r="A8" s="134"/>
      <c r="B8" s="42"/>
      <c r="C8" s="135"/>
      <c r="D8" s="136"/>
      <c r="E8" s="136"/>
      <c r="F8" s="136"/>
      <c r="G8" s="136"/>
      <c r="H8" s="136"/>
      <c r="I8" s="136"/>
      <c r="J8" s="136"/>
      <c r="K8" s="137"/>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row>
    <row r="9" spans="1:82" ht="27.6" x14ac:dyDescent="0.3">
      <c r="A9" s="138"/>
      <c r="B9" s="30"/>
      <c r="C9" s="139"/>
      <c r="D9" s="140" t="s">
        <v>93</v>
      </c>
      <c r="E9" s="140" t="s">
        <v>94</v>
      </c>
      <c r="F9" s="141" t="s">
        <v>95</v>
      </c>
      <c r="G9" s="142"/>
      <c r="H9" s="142"/>
      <c r="I9" s="142"/>
      <c r="J9" s="143"/>
      <c r="K9" s="137"/>
      <c r="L9" s="144" t="s">
        <v>5</v>
      </c>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row>
    <row r="10" spans="1:82" ht="17.399999999999999" x14ac:dyDescent="0.3">
      <c r="A10" s="134"/>
      <c r="B10" s="42"/>
      <c r="C10" s="135"/>
      <c r="D10" s="145" t="s">
        <v>13</v>
      </c>
      <c r="E10" s="146" t="s">
        <v>14</v>
      </c>
      <c r="F10" s="147" t="s">
        <v>15</v>
      </c>
      <c r="G10" s="147" t="s">
        <v>96</v>
      </c>
      <c r="H10" s="147" t="s">
        <v>97</v>
      </c>
      <c r="I10" s="147" t="s">
        <v>18</v>
      </c>
      <c r="J10" s="147" t="s">
        <v>98</v>
      </c>
      <c r="K10" s="137"/>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row>
    <row r="11" spans="1:82" ht="30.75" customHeight="1" x14ac:dyDescent="0.3">
      <c r="A11" s="134"/>
      <c r="B11" s="134"/>
      <c r="C11" s="135"/>
      <c r="D11" s="148"/>
      <c r="E11" s="149"/>
      <c r="F11" s="49"/>
      <c r="G11" s="50" t="str">
        <f>IF(OR(E11="",F11=""),"",Current_Year_Corrections!I67)</f>
        <v/>
      </c>
      <c r="H11" s="51">
        <f ca="1">IF(ISNA(MATCH(F11,Dates_Post_June03,0)),Current_Year_Corrections!I66,Current_Year_Corrections!I65)</f>
        <v>0</v>
      </c>
      <c r="I11" s="51">
        <f>IF(G11=0,0,Current_Year_Corrections!I64)</f>
        <v>0</v>
      </c>
      <c r="J11" s="51">
        <f ca="1">IF(AND(H11&gt;0,I11&gt;0),H11+I11,0)</f>
        <v>0</v>
      </c>
      <c r="K11" s="150"/>
      <c r="L11" s="151" t="s">
        <v>19</v>
      </c>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row>
    <row r="12" spans="1:82" ht="18" x14ac:dyDescent="0.3">
      <c r="A12" s="43"/>
      <c r="B12" s="170"/>
      <c r="C12" s="135"/>
      <c r="D12" s="355" t="s">
        <v>111</v>
      </c>
      <c r="E12" s="356"/>
      <c r="F12" s="356"/>
      <c r="G12" s="356"/>
      <c r="H12" s="356"/>
      <c r="I12" s="356"/>
      <c r="J12" s="357"/>
      <c r="K12" s="150"/>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row>
    <row r="13" spans="1:82" ht="16.8" x14ac:dyDescent="0.3">
      <c r="A13" s="43"/>
      <c r="B13" s="170"/>
      <c r="C13" s="152"/>
      <c r="D13" s="153" t="s">
        <v>99</v>
      </c>
      <c r="E13" s="154"/>
      <c r="F13" s="154"/>
      <c r="G13" s="154"/>
      <c r="H13" s="154"/>
      <c r="I13" s="154"/>
      <c r="J13" s="155"/>
      <c r="K13" s="150"/>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row>
    <row r="14" spans="1:82" ht="16.8" x14ac:dyDescent="0.3">
      <c r="A14" s="127"/>
      <c r="B14" s="238"/>
      <c r="C14" s="135"/>
      <c r="D14" s="156" t="s">
        <v>100</v>
      </c>
      <c r="E14" s="157"/>
      <c r="F14" s="157"/>
      <c r="G14" s="158"/>
      <c r="H14" s="158"/>
      <c r="I14" s="158"/>
      <c r="J14" s="159"/>
      <c r="K14" s="137"/>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row>
    <row r="15" spans="1:82" x14ac:dyDescent="0.3">
      <c r="A15" s="127"/>
      <c r="B15" s="163"/>
      <c r="C15" s="160"/>
      <c r="D15" s="161"/>
      <c r="E15" s="161"/>
      <c r="F15" s="161"/>
      <c r="G15" s="161"/>
      <c r="H15" s="161"/>
      <c r="I15" s="161"/>
      <c r="J15" s="161"/>
      <c r="K15" s="162"/>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row>
    <row r="16" spans="1:82" x14ac:dyDescent="0.3">
      <c r="A16" s="127"/>
      <c r="B16" s="163"/>
      <c r="C16" s="163"/>
      <c r="D16" s="164"/>
      <c r="E16" s="165"/>
      <c r="F16" s="164"/>
      <c r="G16" s="164"/>
      <c r="H16" s="164"/>
      <c r="I16" s="164"/>
      <c r="J16" s="164"/>
      <c r="K16" s="164"/>
      <c r="L16" s="134"/>
      <c r="M16" s="134"/>
      <c r="N16" s="134"/>
      <c r="O16" s="75"/>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row>
    <row r="17" spans="2:82" ht="15.6" x14ac:dyDescent="0.3">
      <c r="B17" s="163"/>
      <c r="C17" s="163"/>
      <c r="D17" s="166"/>
      <c r="E17" s="166"/>
      <c r="F17" s="166"/>
      <c r="G17" s="166"/>
      <c r="H17" s="166"/>
      <c r="I17" s="166"/>
      <c r="J17" s="166"/>
      <c r="K17" s="166"/>
      <c r="L17" s="134"/>
      <c r="M17" s="164"/>
      <c r="N17" s="134"/>
      <c r="O17" s="75"/>
      <c r="P17" s="75"/>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row>
    <row r="18" spans="2:82" x14ac:dyDescent="0.3">
      <c r="B18" s="163"/>
      <c r="C18" s="163"/>
      <c r="D18" s="164"/>
      <c r="E18" s="134"/>
      <c r="F18" s="164"/>
      <c r="G18" s="164"/>
      <c r="H18" s="164"/>
      <c r="I18" s="164"/>
      <c r="J18" s="164"/>
      <c r="K18" s="164"/>
      <c r="L18" s="167"/>
      <c r="M18" s="16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row>
    <row r="19" spans="2:82" x14ac:dyDescent="0.3">
      <c r="B19" s="163"/>
      <c r="C19" s="163"/>
      <c r="D19" s="164"/>
      <c r="E19" s="134"/>
      <c r="F19" s="164"/>
      <c r="G19" s="164"/>
      <c r="H19" s="66"/>
      <c r="I19" s="66"/>
      <c r="J19" s="168"/>
      <c r="K19" s="168"/>
      <c r="L19" s="43"/>
      <c r="M19" s="16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row>
    <row r="20" spans="2:82" x14ac:dyDescent="0.3">
      <c r="B20" s="163"/>
      <c r="C20" s="163"/>
      <c r="D20" s="164"/>
      <c r="E20" s="134"/>
      <c r="F20" s="164"/>
      <c r="G20" s="169"/>
      <c r="H20" s="136"/>
      <c r="I20" s="132"/>
      <c r="J20" s="132"/>
      <c r="K20" s="132"/>
      <c r="L20" s="43"/>
      <c r="M20" s="16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row>
    <row r="21" spans="2:82" x14ac:dyDescent="0.3">
      <c r="B21" s="163"/>
      <c r="C21" s="163"/>
      <c r="D21" s="43"/>
      <c r="E21" s="43"/>
      <c r="F21" s="43"/>
      <c r="G21" s="169"/>
      <c r="H21" s="136"/>
      <c r="I21" s="132"/>
      <c r="J21" s="132"/>
      <c r="K21" s="132"/>
      <c r="L21" s="43"/>
      <c r="M21" s="16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row>
    <row r="22" spans="2:82" x14ac:dyDescent="0.3">
      <c r="B22" s="163"/>
      <c r="C22" s="163"/>
      <c r="D22" s="170"/>
      <c r="E22" s="164"/>
      <c r="F22" s="170"/>
      <c r="G22" s="169"/>
      <c r="H22" s="132"/>
      <c r="I22" s="132"/>
      <c r="J22" s="132"/>
      <c r="K22" s="132"/>
      <c r="L22" s="171"/>
      <c r="M22" s="16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row>
    <row r="23" spans="2:82" x14ac:dyDescent="0.3">
      <c r="B23" s="101"/>
      <c r="C23" s="163"/>
      <c r="D23" s="43"/>
      <c r="E23" s="105"/>
      <c r="F23" s="43"/>
      <c r="G23" s="169"/>
      <c r="H23" s="132"/>
      <c r="I23" s="132"/>
      <c r="J23" s="132"/>
      <c r="K23" s="132"/>
      <c r="L23" s="164"/>
      <c r="M23" s="171"/>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row>
    <row r="24" spans="2:82" x14ac:dyDescent="0.3">
      <c r="B24" s="101"/>
      <c r="C24" s="163"/>
      <c r="D24" s="165"/>
      <c r="E24" s="105"/>
      <c r="F24" s="165"/>
      <c r="G24" s="172"/>
      <c r="H24" s="132"/>
      <c r="I24" s="132"/>
      <c r="J24" s="132"/>
      <c r="K24" s="132"/>
      <c r="L24" s="127"/>
      <c r="M24" s="171"/>
    </row>
    <row r="25" spans="2:82" x14ac:dyDescent="0.3">
      <c r="B25" s="101"/>
      <c r="C25" s="163"/>
      <c r="D25" s="165"/>
      <c r="E25" s="105"/>
      <c r="F25" s="165"/>
      <c r="G25" s="169"/>
      <c r="H25" s="136"/>
      <c r="I25" s="164"/>
      <c r="J25" s="127"/>
      <c r="K25" s="127"/>
      <c r="L25" s="127"/>
      <c r="M25" s="173"/>
    </row>
    <row r="26" spans="2:82" x14ac:dyDescent="0.3">
      <c r="B26" s="101"/>
      <c r="C26" s="163"/>
      <c r="D26" s="165"/>
      <c r="E26" s="105"/>
      <c r="F26" s="165"/>
      <c r="G26" s="169"/>
      <c r="H26" s="136"/>
      <c r="I26" s="127"/>
      <c r="J26" s="127"/>
      <c r="K26" s="127"/>
      <c r="L26" s="127"/>
      <c r="M26" s="173"/>
    </row>
    <row r="27" spans="2:82" x14ac:dyDescent="0.3">
      <c r="B27" s="101"/>
      <c r="C27" s="163"/>
      <c r="D27" s="127"/>
      <c r="E27" s="127"/>
      <c r="F27" s="127"/>
      <c r="G27" s="169"/>
      <c r="H27" s="136"/>
      <c r="I27" s="127"/>
      <c r="J27" s="127"/>
      <c r="K27" s="127"/>
      <c r="L27" s="127"/>
      <c r="M27" s="173"/>
    </row>
    <row r="28" spans="2:82" x14ac:dyDescent="0.3">
      <c r="B28" s="101"/>
      <c r="C28" s="163"/>
      <c r="D28" s="127"/>
      <c r="E28" s="127"/>
      <c r="F28" s="127"/>
      <c r="G28" s="169"/>
      <c r="H28" s="136"/>
      <c r="I28" s="127"/>
      <c r="J28" s="127"/>
      <c r="K28" s="127"/>
      <c r="L28" s="127"/>
      <c r="M28" s="105"/>
    </row>
    <row r="29" spans="2:82" x14ac:dyDescent="0.3">
      <c r="B29" s="101"/>
      <c r="C29" s="163"/>
      <c r="D29" s="174"/>
      <c r="E29" s="174"/>
      <c r="F29" s="174"/>
      <c r="G29" s="175"/>
      <c r="H29" s="175"/>
      <c r="I29" s="174"/>
      <c r="J29" s="174"/>
      <c r="K29" s="174"/>
      <c r="L29" s="174"/>
      <c r="M29" s="173"/>
    </row>
    <row r="30" spans="2:82" x14ac:dyDescent="0.3">
      <c r="B30" s="115"/>
      <c r="C30" s="163"/>
      <c r="D30" s="174"/>
      <c r="E30" s="174"/>
      <c r="F30" s="174"/>
      <c r="G30" s="174"/>
      <c r="H30" s="174"/>
      <c r="I30" s="174"/>
      <c r="J30" s="174"/>
      <c r="K30" s="174"/>
      <c r="L30" s="174"/>
      <c r="M30" s="173"/>
    </row>
    <row r="31" spans="2:82" x14ac:dyDescent="0.3">
      <c r="B31" s="101"/>
      <c r="C31" s="163"/>
      <c r="D31" s="105"/>
      <c r="E31" s="176"/>
      <c r="F31" s="174"/>
      <c r="G31" s="105"/>
      <c r="H31" s="105"/>
      <c r="I31" s="105"/>
      <c r="J31" s="105"/>
      <c r="K31" s="105"/>
      <c r="L31" s="105"/>
      <c r="M31" s="105"/>
      <c r="N31" s="105"/>
    </row>
    <row r="32" spans="2:82" x14ac:dyDescent="0.3">
      <c r="B32" s="101"/>
      <c r="C32" s="163"/>
      <c r="D32" s="105"/>
      <c r="E32" s="105"/>
      <c r="F32" s="177"/>
      <c r="G32" s="105"/>
      <c r="H32" s="105"/>
      <c r="I32" s="105"/>
      <c r="J32" s="105"/>
      <c r="K32" s="105"/>
      <c r="L32" s="105"/>
      <c r="M32" s="105"/>
      <c r="N32" s="105"/>
    </row>
    <row r="33" spans="2:14" x14ac:dyDescent="0.3">
      <c r="B33" s="101"/>
      <c r="C33" s="163"/>
      <c r="D33" s="105"/>
      <c r="E33" s="105"/>
      <c r="F33" s="177"/>
      <c r="G33" s="105"/>
      <c r="H33" s="105"/>
      <c r="I33" s="105"/>
      <c r="J33" s="105"/>
      <c r="K33" s="105"/>
      <c r="L33" s="105"/>
      <c r="M33" s="105"/>
      <c r="N33" s="105"/>
    </row>
    <row r="34" spans="2:14" x14ac:dyDescent="0.3">
      <c r="B34" s="101"/>
      <c r="C34" s="163"/>
      <c r="D34" s="105"/>
      <c r="E34" s="105"/>
      <c r="F34" s="177"/>
      <c r="G34" s="105"/>
      <c r="H34" s="105"/>
      <c r="I34" s="105"/>
      <c r="J34" s="105"/>
      <c r="K34" s="105"/>
      <c r="L34" s="105"/>
      <c r="M34" s="105"/>
      <c r="N34" s="105"/>
    </row>
    <row r="35" spans="2:14" x14ac:dyDescent="0.3">
      <c r="B35" s="101"/>
      <c r="C35" s="163"/>
      <c r="D35" s="105"/>
      <c r="E35" s="105"/>
      <c r="F35" s="178"/>
      <c r="G35" s="105"/>
      <c r="H35" s="105"/>
      <c r="I35" s="105"/>
      <c r="J35" s="105"/>
      <c r="K35" s="105"/>
      <c r="L35" s="105"/>
      <c r="M35" s="105"/>
      <c r="N35" s="105"/>
    </row>
    <row r="36" spans="2:14" x14ac:dyDescent="0.3">
      <c r="B36" s="101"/>
      <c r="C36" s="163"/>
      <c r="D36" s="105"/>
      <c r="E36" s="105"/>
      <c r="F36" s="178"/>
      <c r="G36" s="105"/>
      <c r="H36" s="105"/>
      <c r="I36" s="105"/>
      <c r="J36" s="105"/>
      <c r="K36" s="105"/>
      <c r="L36" s="105"/>
      <c r="M36" s="105"/>
      <c r="N36" s="105"/>
    </row>
    <row r="37" spans="2:14" x14ac:dyDescent="0.3">
      <c r="B37" s="101"/>
      <c r="C37" s="163"/>
      <c r="D37" s="105"/>
      <c r="E37" s="176"/>
      <c r="F37" s="178"/>
      <c r="G37" s="105"/>
      <c r="H37" s="105"/>
      <c r="I37" s="105"/>
      <c r="J37" s="105"/>
      <c r="K37" s="105"/>
      <c r="L37" s="105"/>
      <c r="M37" s="105"/>
      <c r="N37" s="105"/>
    </row>
    <row r="38" spans="2:14" x14ac:dyDescent="0.3">
      <c r="B38" s="101"/>
      <c r="C38" s="163"/>
      <c r="D38" s="127"/>
      <c r="E38" s="127"/>
      <c r="F38" s="127"/>
      <c r="G38" s="105"/>
      <c r="H38" s="105"/>
      <c r="I38" s="105"/>
      <c r="J38" s="105"/>
      <c r="K38" s="105"/>
      <c r="L38" s="105"/>
      <c r="M38" s="105"/>
      <c r="N38" s="105"/>
    </row>
    <row r="39" spans="2:14" x14ac:dyDescent="0.3">
      <c r="B39" s="101"/>
      <c r="C39" s="163"/>
      <c r="G39" s="112"/>
    </row>
    <row r="40" spans="2:14" x14ac:dyDescent="0.3">
      <c r="B40" s="101"/>
      <c r="C40" s="163"/>
      <c r="G40" s="112"/>
    </row>
    <row r="41" spans="2:14" x14ac:dyDescent="0.3">
      <c r="B41" s="101"/>
      <c r="C41" s="163"/>
      <c r="G41" s="112"/>
    </row>
    <row r="42" spans="2:14" x14ac:dyDescent="0.3">
      <c r="B42" s="101"/>
      <c r="C42" s="163"/>
      <c r="G42" s="112"/>
    </row>
    <row r="43" spans="2:14" x14ac:dyDescent="0.3">
      <c r="B43" s="101"/>
      <c r="C43" s="163"/>
      <c r="G43" s="112"/>
    </row>
    <row r="44" spans="2:14" x14ac:dyDescent="0.3">
      <c r="B44" s="101"/>
      <c r="F44" s="179"/>
      <c r="H44" s="180"/>
      <c r="I44" s="181"/>
    </row>
    <row r="45" spans="2:14" x14ac:dyDescent="0.3">
      <c r="F45" s="179"/>
      <c r="H45" s="180"/>
      <c r="I45" s="181"/>
    </row>
    <row r="46" spans="2:14" x14ac:dyDescent="0.3">
      <c r="F46" s="179"/>
      <c r="H46" s="180"/>
      <c r="I46" s="181"/>
    </row>
    <row r="47" spans="2:14" x14ac:dyDescent="0.3">
      <c r="D47" s="182"/>
      <c r="F47" s="179"/>
      <c r="H47" s="180"/>
      <c r="I47" s="181"/>
    </row>
    <row r="48" spans="2:14" x14ac:dyDescent="0.3">
      <c r="F48" s="179"/>
      <c r="H48" s="180"/>
      <c r="I48" s="181"/>
    </row>
    <row r="49" spans="5:9" x14ac:dyDescent="0.3">
      <c r="F49" s="179"/>
      <c r="I49" s="181"/>
    </row>
    <row r="50" spans="5:9" x14ac:dyDescent="0.3">
      <c r="F50" s="179"/>
      <c r="I50" s="181"/>
    </row>
    <row r="51" spans="5:9" x14ac:dyDescent="0.3">
      <c r="F51" s="179"/>
    </row>
    <row r="52" spans="5:9" x14ac:dyDescent="0.3">
      <c r="F52" s="179"/>
    </row>
    <row r="53" spans="5:9" x14ac:dyDescent="0.3">
      <c r="F53" s="179"/>
    </row>
    <row r="54" spans="5:9" x14ac:dyDescent="0.3">
      <c r="F54" s="179"/>
    </row>
    <row r="55" spans="5:9" x14ac:dyDescent="0.3">
      <c r="F55" s="179"/>
    </row>
    <row r="56" spans="5:9" x14ac:dyDescent="0.3">
      <c r="F56" s="179"/>
    </row>
    <row r="57" spans="5:9" x14ac:dyDescent="0.3">
      <c r="F57" s="179"/>
    </row>
    <row r="58" spans="5:9" x14ac:dyDescent="0.3">
      <c r="F58" s="179"/>
    </row>
    <row r="59" spans="5:9" x14ac:dyDescent="0.3">
      <c r="E59" s="134"/>
      <c r="F59" s="179"/>
    </row>
    <row r="60" spans="5:9" x14ac:dyDescent="0.3">
      <c r="E60" s="134"/>
      <c r="F60" s="179"/>
    </row>
    <row r="61" spans="5:9" x14ac:dyDescent="0.3">
      <c r="E61" s="134"/>
      <c r="F61" s="179"/>
    </row>
    <row r="62" spans="5:9" x14ac:dyDescent="0.3">
      <c r="E62" s="134"/>
      <c r="F62" s="179"/>
    </row>
    <row r="63" spans="5:9" x14ac:dyDescent="0.3">
      <c r="E63" s="134"/>
      <c r="F63" s="179"/>
    </row>
    <row r="64" spans="5:9" x14ac:dyDescent="0.3">
      <c r="E64" s="134"/>
      <c r="F64" s="179"/>
    </row>
    <row r="65" spans="5:6" x14ac:dyDescent="0.3">
      <c r="E65" s="134"/>
      <c r="F65" s="179"/>
    </row>
    <row r="66" spans="5:6" x14ac:dyDescent="0.3">
      <c r="E66" s="134"/>
      <c r="F66" s="179"/>
    </row>
    <row r="67" spans="5:6" x14ac:dyDescent="0.3">
      <c r="E67" s="134"/>
      <c r="F67" s="179"/>
    </row>
    <row r="68" spans="5:6" x14ac:dyDescent="0.3">
      <c r="E68" s="134"/>
      <c r="F68" s="179"/>
    </row>
    <row r="69" spans="5:6" x14ac:dyDescent="0.3">
      <c r="E69" s="134"/>
      <c r="F69" s="179"/>
    </row>
    <row r="70" spans="5:6" x14ac:dyDescent="0.3">
      <c r="E70" s="134"/>
      <c r="F70" s="179"/>
    </row>
    <row r="71" spans="5:6" x14ac:dyDescent="0.3">
      <c r="E71" s="134"/>
      <c r="F71" s="179"/>
    </row>
    <row r="72" spans="5:6" x14ac:dyDescent="0.3">
      <c r="E72" s="134"/>
      <c r="F72" s="179"/>
    </row>
    <row r="73" spans="5:6" x14ac:dyDescent="0.3">
      <c r="E73" s="134"/>
      <c r="F73" s="179"/>
    </row>
    <row r="74" spans="5:6" x14ac:dyDescent="0.3">
      <c r="E74" s="134"/>
      <c r="F74" s="179"/>
    </row>
    <row r="75" spans="5:6" x14ac:dyDescent="0.3">
      <c r="E75" s="134"/>
      <c r="F75" s="179"/>
    </row>
    <row r="76" spans="5:6" x14ac:dyDescent="0.3">
      <c r="E76" s="134"/>
      <c r="F76" s="179"/>
    </row>
    <row r="77" spans="5:6" x14ac:dyDescent="0.3">
      <c r="E77" s="134"/>
      <c r="F77" s="179"/>
    </row>
    <row r="78" spans="5:6" x14ac:dyDescent="0.3">
      <c r="E78" s="134"/>
      <c r="F78" s="179"/>
    </row>
    <row r="79" spans="5:6" x14ac:dyDescent="0.3">
      <c r="E79" s="134"/>
      <c r="F79" s="179"/>
    </row>
    <row r="80" spans="5:6" x14ac:dyDescent="0.3">
      <c r="E80" s="134"/>
      <c r="F80" s="179"/>
    </row>
    <row r="81" spans="5:6" x14ac:dyDescent="0.3">
      <c r="E81" s="134"/>
      <c r="F81" s="179"/>
    </row>
    <row r="82" spans="5:6" x14ac:dyDescent="0.3">
      <c r="E82" s="134"/>
      <c r="F82" s="179"/>
    </row>
    <row r="83" spans="5:6" x14ac:dyDescent="0.3">
      <c r="E83" s="134"/>
      <c r="F83" s="179"/>
    </row>
    <row r="84" spans="5:6" x14ac:dyDescent="0.3">
      <c r="E84" s="134"/>
      <c r="F84" s="179"/>
    </row>
    <row r="85" spans="5:6" x14ac:dyDescent="0.3">
      <c r="E85" s="134"/>
      <c r="F85" s="179"/>
    </row>
    <row r="86" spans="5:6" x14ac:dyDescent="0.3">
      <c r="E86" s="134"/>
      <c r="F86" s="179"/>
    </row>
    <row r="87" spans="5:6" x14ac:dyDescent="0.3">
      <c r="E87" s="134"/>
      <c r="F87" s="179"/>
    </row>
    <row r="88" spans="5:6" x14ac:dyDescent="0.3">
      <c r="E88" s="134"/>
      <c r="F88" s="179"/>
    </row>
    <row r="89" spans="5:6" x14ac:dyDescent="0.3">
      <c r="E89" s="134"/>
      <c r="F89" s="179"/>
    </row>
    <row r="90" spans="5:6" x14ac:dyDescent="0.3">
      <c r="E90" s="134"/>
      <c r="F90" s="179"/>
    </row>
    <row r="91" spans="5:6" x14ac:dyDescent="0.3">
      <c r="E91" s="134"/>
      <c r="F91" s="179"/>
    </row>
    <row r="92" spans="5:6" x14ac:dyDescent="0.3">
      <c r="E92" s="134"/>
      <c r="F92" s="179"/>
    </row>
    <row r="93" spans="5:6" x14ac:dyDescent="0.3">
      <c r="E93" s="134"/>
      <c r="F93" s="179"/>
    </row>
    <row r="94" spans="5:6" x14ac:dyDescent="0.3">
      <c r="E94" s="134"/>
      <c r="F94" s="179"/>
    </row>
    <row r="95" spans="5:6" x14ac:dyDescent="0.3">
      <c r="E95" s="134"/>
      <c r="F95" s="179"/>
    </row>
    <row r="96" spans="5:6" x14ac:dyDescent="0.3">
      <c r="E96" s="134"/>
      <c r="F96" s="179"/>
    </row>
    <row r="97" spans="5:6" x14ac:dyDescent="0.3">
      <c r="E97" s="134"/>
      <c r="F97" s="179"/>
    </row>
    <row r="98" spans="5:6" x14ac:dyDescent="0.3">
      <c r="E98" s="134"/>
      <c r="F98" s="179"/>
    </row>
    <row r="99" spans="5:6" x14ac:dyDescent="0.3">
      <c r="E99" s="134"/>
      <c r="F99" s="179"/>
    </row>
    <row r="100" spans="5:6" x14ac:dyDescent="0.3">
      <c r="E100" s="134"/>
      <c r="F100" s="179"/>
    </row>
    <row r="101" spans="5:6" x14ac:dyDescent="0.3">
      <c r="E101" s="134"/>
      <c r="F101" s="179"/>
    </row>
    <row r="102" spans="5:6" x14ac:dyDescent="0.3">
      <c r="E102" s="134"/>
      <c r="F102" s="179"/>
    </row>
    <row r="103" spans="5:6" x14ac:dyDescent="0.3">
      <c r="E103" s="134"/>
      <c r="F103" s="179"/>
    </row>
    <row r="104" spans="5:6" x14ac:dyDescent="0.3">
      <c r="E104" s="134"/>
      <c r="F104" s="179"/>
    </row>
    <row r="105" spans="5:6" x14ac:dyDescent="0.3">
      <c r="E105" s="134"/>
      <c r="F105" s="179"/>
    </row>
    <row r="106" spans="5:6" x14ac:dyDescent="0.3">
      <c r="E106" s="134"/>
      <c r="F106" s="179"/>
    </row>
    <row r="107" spans="5:6" x14ac:dyDescent="0.3">
      <c r="E107" s="134"/>
      <c r="F107" s="179"/>
    </row>
    <row r="108" spans="5:6" x14ac:dyDescent="0.3">
      <c r="E108" s="134"/>
      <c r="F108" s="179"/>
    </row>
    <row r="109" spans="5:6" x14ac:dyDescent="0.3">
      <c r="E109" s="134"/>
      <c r="F109" s="179"/>
    </row>
    <row r="110" spans="5:6" x14ac:dyDescent="0.3">
      <c r="E110" s="134"/>
      <c r="F110" s="179"/>
    </row>
    <row r="111" spans="5:6" x14ac:dyDescent="0.3">
      <c r="E111" s="134"/>
      <c r="F111" s="179"/>
    </row>
    <row r="112" spans="5:6" x14ac:dyDescent="0.3">
      <c r="E112" s="134"/>
      <c r="F112" s="179"/>
    </row>
    <row r="113" spans="5:6" x14ac:dyDescent="0.3">
      <c r="E113" s="134"/>
      <c r="F113" s="179"/>
    </row>
    <row r="114" spans="5:6" x14ac:dyDescent="0.3">
      <c r="E114" s="134"/>
      <c r="F114" s="179"/>
    </row>
    <row r="115" spans="5:6" x14ac:dyDescent="0.3">
      <c r="E115" s="134"/>
      <c r="F115" s="179"/>
    </row>
    <row r="116" spans="5:6" x14ac:dyDescent="0.3">
      <c r="E116" s="134"/>
      <c r="F116" s="179"/>
    </row>
    <row r="117" spans="5:6" x14ac:dyDescent="0.3">
      <c r="E117" s="134"/>
      <c r="F117" s="179"/>
    </row>
    <row r="118" spans="5:6" x14ac:dyDescent="0.3">
      <c r="E118" s="134"/>
      <c r="F118" s="179"/>
    </row>
    <row r="119" spans="5:6" x14ac:dyDescent="0.3">
      <c r="E119" s="134"/>
      <c r="F119" s="179"/>
    </row>
    <row r="120" spans="5:6" x14ac:dyDescent="0.3">
      <c r="E120" s="134"/>
      <c r="F120" s="179"/>
    </row>
    <row r="121" spans="5:6" x14ac:dyDescent="0.3">
      <c r="E121" s="134"/>
      <c r="F121" s="179"/>
    </row>
    <row r="122" spans="5:6" x14ac:dyDescent="0.3">
      <c r="E122" s="134"/>
      <c r="F122" s="179"/>
    </row>
    <row r="123" spans="5:6" x14ac:dyDescent="0.3">
      <c r="E123" s="134"/>
      <c r="F123" s="183"/>
    </row>
    <row r="124" spans="5:6" x14ac:dyDescent="0.3">
      <c r="E124" s="134"/>
      <c r="F124" s="183"/>
    </row>
    <row r="125" spans="5:6" x14ac:dyDescent="0.3">
      <c r="E125" s="134"/>
      <c r="F125" s="183"/>
    </row>
    <row r="126" spans="5:6" x14ac:dyDescent="0.3">
      <c r="E126" s="134"/>
      <c r="F126" s="183"/>
    </row>
    <row r="127" spans="5:6" x14ac:dyDescent="0.3">
      <c r="E127" s="134"/>
      <c r="F127" s="183"/>
    </row>
    <row r="128" spans="5:6" x14ac:dyDescent="0.3">
      <c r="E128" s="134"/>
      <c r="F128" s="183"/>
    </row>
    <row r="129" spans="5:6" x14ac:dyDescent="0.3">
      <c r="E129" s="134"/>
      <c r="F129" s="183"/>
    </row>
    <row r="130" spans="5:6" x14ac:dyDescent="0.3">
      <c r="E130" s="134"/>
      <c r="F130" s="183"/>
    </row>
    <row r="131" spans="5:6" x14ac:dyDescent="0.3">
      <c r="E131" s="134"/>
      <c r="F131" s="183"/>
    </row>
    <row r="132" spans="5:6" x14ac:dyDescent="0.3">
      <c r="E132" s="134"/>
      <c r="F132" s="183"/>
    </row>
    <row r="133" spans="5:6" x14ac:dyDescent="0.3">
      <c r="E133" s="134"/>
      <c r="F133" s="183"/>
    </row>
    <row r="134" spans="5:6" x14ac:dyDescent="0.3">
      <c r="E134" s="134"/>
      <c r="F134" s="183"/>
    </row>
    <row r="135" spans="5:6" x14ac:dyDescent="0.3">
      <c r="E135" s="134"/>
      <c r="F135" s="183"/>
    </row>
    <row r="136" spans="5:6" x14ac:dyDescent="0.3">
      <c r="E136" s="134"/>
      <c r="F136" s="183"/>
    </row>
    <row r="137" spans="5:6" x14ac:dyDescent="0.3">
      <c r="E137" s="134"/>
      <c r="F137" s="183"/>
    </row>
    <row r="138" spans="5:6" x14ac:dyDescent="0.3">
      <c r="E138" s="134"/>
      <c r="F138" s="183"/>
    </row>
    <row r="139" spans="5:6" x14ac:dyDescent="0.3">
      <c r="E139" s="134"/>
      <c r="F139" s="183"/>
    </row>
    <row r="140" spans="5:6" x14ac:dyDescent="0.3">
      <c r="E140" s="134"/>
      <c r="F140" s="183"/>
    </row>
    <row r="141" spans="5:6" x14ac:dyDescent="0.3">
      <c r="E141" s="134"/>
      <c r="F141" s="183"/>
    </row>
    <row r="142" spans="5:6" x14ac:dyDescent="0.3">
      <c r="E142" s="134"/>
      <c r="F142" s="183"/>
    </row>
    <row r="143" spans="5:6" x14ac:dyDescent="0.3">
      <c r="E143" s="134"/>
      <c r="F143" s="183"/>
    </row>
    <row r="144" spans="5:6" x14ac:dyDescent="0.3">
      <c r="E144" s="134"/>
      <c r="F144" s="183"/>
    </row>
    <row r="145" spans="5:6" x14ac:dyDescent="0.3">
      <c r="E145" s="134"/>
      <c r="F145" s="183"/>
    </row>
    <row r="146" spans="5:6" x14ac:dyDescent="0.3">
      <c r="E146" s="134"/>
      <c r="F146" s="183"/>
    </row>
    <row r="147" spans="5:6" x14ac:dyDescent="0.3">
      <c r="E147" s="134"/>
      <c r="F147" s="183"/>
    </row>
    <row r="148" spans="5:6" x14ac:dyDescent="0.3">
      <c r="E148" s="134"/>
      <c r="F148" s="183"/>
    </row>
    <row r="149" spans="5:6" x14ac:dyDescent="0.3">
      <c r="E149" s="134"/>
      <c r="F149" s="183"/>
    </row>
    <row r="150" spans="5:6" x14ac:dyDescent="0.3">
      <c r="E150" s="134"/>
      <c r="F150" s="183"/>
    </row>
    <row r="151" spans="5:6" x14ac:dyDescent="0.3">
      <c r="E151" s="134"/>
      <c r="F151" s="183"/>
    </row>
    <row r="152" spans="5:6" x14ac:dyDescent="0.3">
      <c r="E152" s="134"/>
      <c r="F152" s="183"/>
    </row>
    <row r="153" spans="5:6" x14ac:dyDescent="0.3">
      <c r="E153" s="134"/>
      <c r="F153" s="183"/>
    </row>
    <row r="154" spans="5:6" x14ac:dyDescent="0.3">
      <c r="E154" s="134"/>
      <c r="F154" s="183"/>
    </row>
    <row r="155" spans="5:6" x14ac:dyDescent="0.3">
      <c r="E155" s="134"/>
      <c r="F155" s="183"/>
    </row>
    <row r="156" spans="5:6" x14ac:dyDescent="0.3">
      <c r="E156" s="134"/>
      <c r="F156" s="183"/>
    </row>
    <row r="157" spans="5:6" x14ac:dyDescent="0.3">
      <c r="E157" s="134"/>
      <c r="F157" s="183"/>
    </row>
    <row r="158" spans="5:6" x14ac:dyDescent="0.3">
      <c r="E158" s="134"/>
      <c r="F158" s="183"/>
    </row>
    <row r="159" spans="5:6" x14ac:dyDescent="0.3">
      <c r="E159" s="134"/>
      <c r="F159" s="183"/>
    </row>
    <row r="160" spans="5:6" x14ac:dyDescent="0.3">
      <c r="E160" s="134"/>
      <c r="F160" s="183"/>
    </row>
    <row r="161" spans="5:6" x14ac:dyDescent="0.3">
      <c r="E161" s="134"/>
      <c r="F161" s="183"/>
    </row>
    <row r="162" spans="5:6" x14ac:dyDescent="0.3">
      <c r="E162" s="134"/>
      <c r="F162" s="183"/>
    </row>
    <row r="163" spans="5:6" x14ac:dyDescent="0.3">
      <c r="E163" s="134"/>
      <c r="F163" s="183"/>
    </row>
    <row r="164" spans="5:6" x14ac:dyDescent="0.3">
      <c r="E164" s="134"/>
      <c r="F164" s="183"/>
    </row>
    <row r="165" spans="5:6" x14ac:dyDescent="0.3">
      <c r="E165" s="134"/>
      <c r="F165" s="183"/>
    </row>
    <row r="166" spans="5:6" x14ac:dyDescent="0.3">
      <c r="E166" s="134"/>
      <c r="F166" s="183"/>
    </row>
    <row r="167" spans="5:6" x14ac:dyDescent="0.3">
      <c r="E167" s="134"/>
      <c r="F167" s="183"/>
    </row>
    <row r="168" spans="5:6" x14ac:dyDescent="0.3">
      <c r="E168" s="134"/>
      <c r="F168" s="183"/>
    </row>
    <row r="169" spans="5:6" x14ac:dyDescent="0.3">
      <c r="E169" s="134"/>
      <c r="F169" s="183"/>
    </row>
    <row r="170" spans="5:6" x14ac:dyDescent="0.3">
      <c r="E170" s="134"/>
      <c r="F170" s="183"/>
    </row>
    <row r="171" spans="5:6" x14ac:dyDescent="0.3">
      <c r="E171" s="134"/>
      <c r="F171" s="183"/>
    </row>
    <row r="172" spans="5:6" x14ac:dyDescent="0.3">
      <c r="E172" s="134"/>
      <c r="F172" s="183"/>
    </row>
    <row r="173" spans="5:6" x14ac:dyDescent="0.3">
      <c r="E173" s="134"/>
      <c r="F173" s="183"/>
    </row>
    <row r="174" spans="5:6" x14ac:dyDescent="0.3">
      <c r="E174" s="134"/>
      <c r="F174" s="183"/>
    </row>
    <row r="175" spans="5:6" x14ac:dyDescent="0.3">
      <c r="F175" s="183"/>
    </row>
    <row r="176" spans="5:6" x14ac:dyDescent="0.3">
      <c r="F176" s="183"/>
    </row>
    <row r="177" spans="6:6" x14ac:dyDescent="0.3">
      <c r="F177" s="183"/>
    </row>
    <row r="178" spans="6:6" x14ac:dyDescent="0.3">
      <c r="F178" s="183"/>
    </row>
    <row r="179" spans="6:6" x14ac:dyDescent="0.3">
      <c r="F179" s="183"/>
    </row>
    <row r="180" spans="6:6" x14ac:dyDescent="0.3">
      <c r="F180" s="183"/>
    </row>
    <row r="181" spans="6:6" x14ac:dyDescent="0.3">
      <c r="F181" s="183"/>
    </row>
    <row r="182" spans="6:6" x14ac:dyDescent="0.3">
      <c r="F182" s="183"/>
    </row>
  </sheetData>
  <sheetProtection password="C82D" sheet="1" selectLockedCells="1"/>
  <mergeCells count="4">
    <mergeCell ref="D2:J2"/>
    <mergeCell ref="D5:J6"/>
    <mergeCell ref="D7:J7"/>
    <mergeCell ref="D12:J12"/>
  </mergeCells>
  <dataValidations count="2">
    <dataValidation type="list" allowBlank="1" showInputMessage="1" showErrorMessage="1" sqref="F26 D26" xr:uid="{00000000-0002-0000-0100-000000000000}">
      <formula1>#REF!</formula1>
    </dataValidation>
    <dataValidation type="list" allowBlank="1" showInputMessage="1" showErrorMessage="1" sqref="E11" xr:uid="{00000000-0002-0000-0100-000001000000}">
      <formula1>Level</formula1>
    </dataValidation>
  </dataValidations>
  <pageMargins left="0.7" right="0.7" top="0.75" bottom="0.75" header="0.3" footer="0.3"/>
  <pageSetup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Current_Year_Corrections!$C$30:$C$62</xm:f>
          </x14:formula1>
          <xm:sqref>F11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81D5F6BB66F340B323D443391E873B" ma:contentTypeVersion="5" ma:contentTypeDescription="Create a new document." ma:contentTypeScope="" ma:versionID="2e22314be13d28b56c341dbd17c66392">
  <xsd:schema xmlns:xsd="http://www.w3.org/2001/XMLSchema" xmlns:xs="http://www.w3.org/2001/XMLSchema" xmlns:p="http://schemas.microsoft.com/office/2006/metadata/properties" xmlns:ns1="http://schemas.microsoft.com/sharepoint/v3" xmlns:ns2="fc73c84e-5252-44ea-b128-a767b404d6da" xmlns:ns3="c11a4dd1-9999-41de-ad6b-508521c3559d" targetNamespace="http://schemas.microsoft.com/office/2006/metadata/properties" ma:root="true" ma:fieldsID="08b631e719c6ac2fd9099bc1e4206113" ns1:_="" ns2:_="" ns3:_="">
    <xsd:import namespace="http://schemas.microsoft.com/sharepoint/v3"/>
    <xsd:import namespace="fc73c84e-5252-44ea-b128-a767b404d6da"/>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Date" minOccurs="0"/>
                <xsd:element ref="ns2:Topic" minOccurs="0"/>
                <xsd:element ref="ns2:Sub_x002d_topi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73c84e-5252-44ea-b128-a767b404d6da" elementFormDefault="qualified">
    <xsd:import namespace="http://schemas.microsoft.com/office/2006/documentManagement/types"/>
    <xsd:import namespace="http://schemas.microsoft.com/office/infopath/2007/PartnerControls"/>
    <xsd:element name="Date" ma:index="10" nillable="true" ma:displayName="Date" ma:internalName="Date">
      <xsd:simpleType>
        <xsd:restriction base="dms:Text">
          <xsd:maxLength value="255"/>
        </xsd:restriction>
      </xsd:simpleType>
    </xsd:element>
    <xsd:element name="Topic" ma:index="11" nillable="true" ma:displayName="Topic" ma:format="Dropdown" ma:internalName="Topic">
      <xsd:simpleType>
        <xsd:union memberTypes="dms:Text">
          <xsd:simpleType>
            <xsd:restriction base="dms:Choice">
              <xsd:enumeration value="CPERS"/>
              <xsd:enumeration value="ePayroll"/>
              <xsd:enumeration value="Form"/>
              <xsd:enumeration value="OSPS"/>
              <xsd:enumeration value="SPS"/>
            </xsd:restriction>
          </xsd:simpleType>
        </xsd:union>
      </xsd:simpleType>
    </xsd:element>
    <xsd:element name="Sub_x002d_topic" ma:index="12" nillable="true" ma:displayName="Sub-topic" ma:default="Admin resources" ma:format="Dropdown" ma:internalName="Sub_x002d_topic">
      <xsd:simpleType>
        <xsd:union memberTypes="dms:Text">
          <xsd:simpleType>
            <xsd:restriction base="dms:Choice">
              <xsd:enumeration value="Admin resources"/>
              <xsd:enumeration value="Calendar"/>
              <xsd:enumeration value="Codes"/>
              <xsd:enumeration value="CPERS"/>
              <xsd:enumeration value="Employee pay"/>
              <xsd:enumeration value="Employee resources"/>
              <xsd:enumeration value="Forum"/>
              <xsd:enumeration value="Newsletter"/>
              <xsd:enumeration value="Processing tools"/>
              <xsd:enumeration value="Recommended practice"/>
              <xsd:enumeration value="Reference manual"/>
              <xsd:enumeration value="Report guide"/>
              <xsd:enumeration value="Screens"/>
              <xsd:enumeration value="Shared payroll"/>
              <xsd:enumeration value="System"/>
              <xsd:enumeration value="Tools"/>
              <xsd:enumeration value="Training"/>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ate xmlns="fc73c84e-5252-44ea-b128-a767b404d6da" xsi:nil="true"/>
    <Topic xmlns="fc73c84e-5252-44ea-b128-a767b404d6da">OSPS</Topic>
    <Sub_x002d_topic xmlns="fc73c84e-5252-44ea-b128-a767b404d6da">Processing tools</Sub_x002d_topic>
  </documentManagement>
</p:properties>
</file>

<file path=customXml/itemProps1.xml><?xml version="1.0" encoding="utf-8"?>
<ds:datastoreItem xmlns:ds="http://schemas.openxmlformats.org/officeDocument/2006/customXml" ds:itemID="{14EBD2A0-D438-4577-9B1F-7876AAC2F300}"/>
</file>

<file path=customXml/itemProps2.xml><?xml version="1.0" encoding="utf-8"?>
<ds:datastoreItem xmlns:ds="http://schemas.openxmlformats.org/officeDocument/2006/customXml" ds:itemID="{29518758-299C-4B25-8A2B-B3ABA73A6B02}">
  <ds:schemaRefs>
    <ds:schemaRef ds:uri="http://schemas.microsoft.com/office/2006/metadata/longProperties"/>
  </ds:schemaRefs>
</ds:datastoreItem>
</file>

<file path=customXml/itemProps3.xml><?xml version="1.0" encoding="utf-8"?>
<ds:datastoreItem xmlns:ds="http://schemas.openxmlformats.org/officeDocument/2006/customXml" ds:itemID="{9597AD6D-D3D3-4F4C-9349-AD724C372E72}">
  <ds:schemaRefs>
    <ds:schemaRef ds:uri="http://schemas.microsoft.com/sharepoint/v3/contenttype/forms"/>
  </ds:schemaRefs>
</ds:datastoreItem>
</file>

<file path=customXml/itemProps4.xml><?xml version="1.0" encoding="utf-8"?>
<ds:datastoreItem xmlns:ds="http://schemas.openxmlformats.org/officeDocument/2006/customXml" ds:itemID="{DD39BC1C-B914-4AC6-B25C-4D9856158C50}">
  <ds:schemaRefs>
    <ds:schemaRef ds:uri="http://schemas.microsoft.com/sharepoint/v3"/>
    <ds:schemaRef ds:uri="http://purl.org/dc/terms/"/>
    <ds:schemaRef ds:uri="d0f83947-4579-404c-b210-0fa59f35d66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8ef21a-08e8-4b9d-a97a-9dcf60006ff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Current_Year_Corrections</vt:lpstr>
      <vt:lpstr>PERS_Info_Calc</vt:lpstr>
      <vt:lpstr>Dates_All</vt:lpstr>
      <vt:lpstr>Dates_Current</vt:lpstr>
      <vt:lpstr>Level</vt:lpstr>
      <vt:lpstr>PERS</vt:lpstr>
      <vt:lpstr>Current_Year_Corrections!Print_Area</vt:lpstr>
      <vt:lpstr>PERS_Info_Calc!Print_Area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 calculation worksheet</dc:title>
  <dc:creator>RILEY Matthew * EGS</dc:creator>
  <cp:lastModifiedBy>BARIZO Evangeline * DAS</cp:lastModifiedBy>
  <cp:lastPrinted>2022-07-29T16:17:39Z</cp:lastPrinted>
  <dcterms:created xsi:type="dcterms:W3CDTF">2015-08-12T17:39:16Z</dcterms:created>
  <dcterms:modified xsi:type="dcterms:W3CDTF">2022-07-29T17:46:35Z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Sharae Epperheimer</vt:lpwstr>
  </property>
  <property fmtid="{D5CDD505-2E9C-101B-9397-08002B2CF9AE}" pid="3" name="display_urn:schemas-microsoft-com:office:office#Author">
    <vt:lpwstr>Sharae Epperheimer</vt:lpwstr>
  </property>
  <property fmtid="{D5CDD505-2E9C-101B-9397-08002B2CF9AE}" pid="4" name="ContentTypeId">
    <vt:lpwstr>0x0101004181D5F6BB66F340B323D443391E873B</vt:lpwstr>
  </property>
</Properties>
</file>