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U:\Housing\"/>
    </mc:Choice>
  </mc:AlternateContent>
  <xr:revisionPtr revIDLastSave="0" documentId="13_ncr:1_{BB0C020A-5D06-4AE4-B07E-F86C8D7EF90A}" xr6:coauthVersionLast="47" xr6:coauthVersionMax="47" xr10:uidLastSave="{00000000-0000-0000-0000-000000000000}"/>
  <bookViews>
    <workbookView xWindow="-120" yWindow="-120" windowWidth="29040" windowHeight="15840" activeTab="2" xr2:uid="{00000000-000D-0000-FFFF-FFFF00000000}"/>
  </bookViews>
  <sheets>
    <sheet name="About" sheetId="1" r:id="rId1"/>
    <sheet name="CPI Data" sheetId="2" r:id="rId2"/>
    <sheet name="Maximum Annual Increas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3" l="1"/>
  <c r="E27" i="3"/>
  <c r="C312" i="2" l="1"/>
  <c r="G28" i="2" s="1"/>
  <c r="C288" i="2"/>
  <c r="E25" i="3"/>
  <c r="C300" i="2" l="1"/>
  <c r="G27" i="2" s="1"/>
  <c r="E24" i="3"/>
  <c r="G26" i="2"/>
  <c r="E23" i="3" l="1"/>
  <c r="C276" i="2"/>
  <c r="G25" i="2" s="1"/>
  <c r="E22" i="3" l="1"/>
  <c r="E21" i="3"/>
  <c r="E20" i="3"/>
  <c r="E19" i="3"/>
  <c r="E18" i="3"/>
  <c r="E17" i="3"/>
  <c r="E16" i="3"/>
  <c r="E15" i="3"/>
  <c r="E14" i="3"/>
  <c r="E13" i="3"/>
  <c r="E12" i="3"/>
  <c r="E11" i="3"/>
  <c r="E10" i="3"/>
  <c r="E9" i="3"/>
  <c r="E8" i="3"/>
  <c r="E7" i="3"/>
  <c r="E6" i="3"/>
  <c r="E5" i="3"/>
  <c r="E4" i="3"/>
  <c r="C264" i="2"/>
  <c r="G24" i="2" s="1"/>
  <c r="C252" i="2"/>
  <c r="G23" i="2" s="1"/>
  <c r="C240" i="2"/>
  <c r="G22" i="2" s="1"/>
  <c r="C228" i="2"/>
  <c r="G21" i="2" s="1"/>
  <c r="C216" i="2"/>
  <c r="G20" i="2" s="1"/>
  <c r="C204" i="2"/>
  <c r="G19" i="2" s="1"/>
  <c r="C192" i="2"/>
  <c r="G18" i="2" s="1"/>
  <c r="C180" i="2"/>
  <c r="G17" i="2" s="1"/>
  <c r="C168" i="2"/>
  <c r="G16" i="2" s="1"/>
  <c r="C156" i="2"/>
  <c r="G15" i="2" s="1"/>
  <c r="C144" i="2"/>
  <c r="G14" i="2" s="1"/>
  <c r="C132" i="2"/>
  <c r="G13" i="2" s="1"/>
  <c r="C120" i="2"/>
  <c r="G12" i="2" s="1"/>
  <c r="C108" i="2"/>
  <c r="G11" i="2" s="1"/>
  <c r="C96" i="2"/>
  <c r="G10" i="2" s="1"/>
  <c r="C84" i="2"/>
  <c r="G9" i="2" s="1"/>
  <c r="C72" i="2"/>
  <c r="G8" i="2" s="1"/>
  <c r="C60" i="2"/>
  <c r="G7" i="2" s="1"/>
  <c r="C48" i="2"/>
  <c r="G6" i="2" s="1"/>
  <c r="C36" i="2"/>
  <c r="G5" i="2" s="1"/>
</calcChain>
</file>

<file path=xl/sharedStrings.xml><?xml version="1.0" encoding="utf-8"?>
<sst xmlns="http://schemas.openxmlformats.org/spreadsheetml/2006/main" count="34" uniqueCount="30">
  <si>
    <t>Maximum Annual Rent Increase Percentage</t>
  </si>
  <si>
    <t>The Department of Administrative Services shall calculate the maximum annual rent increase percentage allowed for the following calendar year as 7 percent plus the September annual 12-month average change in the Consumer Price Index for All Urban Consumers, West Region (All Items), as most recently published by the Bureau or Labor Statisitics.</t>
  </si>
  <si>
    <t>No later than September 30th of each year, DAS shall publish the maximum annual rent increase percentage in a press release. The department shall maitain publicly available information on its website about the maximum annual rent increase percentage.</t>
  </si>
  <si>
    <t>Data:</t>
  </si>
  <si>
    <t>Monthly Consumer Price Index for the West Region (All Items)</t>
  </si>
  <si>
    <t>Source:</t>
  </si>
  <si>
    <t>U.S. Bureau of Labor Statistics</t>
  </si>
  <si>
    <t>Series ID:</t>
  </si>
  <si>
    <t>CUUR0400SA0</t>
  </si>
  <si>
    <t>Consumer Price Index for West Region (All Items)</t>
  </si>
  <si>
    <t>BLS Series ID:</t>
  </si>
  <si>
    <t>Month</t>
  </si>
  <si>
    <t>CPI</t>
  </si>
  <si>
    <t>Percent Change</t>
  </si>
  <si>
    <t>Year</t>
  </si>
  <si>
    <t>CPI Change</t>
  </si>
  <si>
    <r>
      <t>plus</t>
    </r>
    <r>
      <rPr>
        <b/>
        <sz val="12"/>
        <color theme="1"/>
        <rFont val="Calibri"/>
        <family val="2"/>
        <scheme val="minor"/>
      </rPr>
      <t xml:space="preserve"> 7 percent</t>
    </r>
  </si>
  <si>
    <t>Maximum Annual Increase</t>
  </si>
  <si>
    <t>https://www.bls.gov/regions/west/news-release/consumerpriceindex_west.htm</t>
  </si>
  <si>
    <t>Website:</t>
  </si>
  <si>
    <t>Note 1: In September of each year, BLS publishes consumer price index data for the month of August. With a September 30th publication and press release deadline, the Oregon Office of Economic Analysis will calculate the annual 12-month average percent change in the West Region (All Items) CPI with data through August.</t>
  </si>
  <si>
    <t>Legislation:</t>
  </si>
  <si>
    <t>https://olis.leg.state.or.us/liz/2019R1/Measures/Overview/SB608</t>
  </si>
  <si>
    <t>Oregon Senate Bill 608 (2019)</t>
  </si>
  <si>
    <t>Law only applies to units 15 years and older.</t>
  </si>
  <si>
    <t>For information on evictions, ending tenancy, required timelines of notices, and other provisions of the new law, please see SB 608 (2019), link below. The Department of Administrative Services does not provide information or advice regarding those aspects of the law.</t>
  </si>
  <si>
    <r>
      <t xml:space="preserve">Maximum Annual Increase for 2023 is </t>
    </r>
    <r>
      <rPr>
        <b/>
        <sz val="16"/>
        <color rgb="FFFF5050"/>
        <rFont val="Calibri"/>
        <family val="2"/>
        <scheme val="minor"/>
      </rPr>
      <t>14.6%</t>
    </r>
  </si>
  <si>
    <t>Note 2: The maximum annual rent increase for 2024 will be published by the Department of Administrative Services in September 2023. That exact calculation will be the percent change from the CPI average for the September 2022 to August 2023 time period (most recent year) compared to the September 2021 to August 2022 time period (previous year), plus 7 percent.</t>
  </si>
  <si>
    <t>Note: The CPI calculation is for the prior year, of course. It is shifted forward one year above to properly align with the year for which it applies for the maximum annual increase. The first year for which the law applies is 2019 given the emergency clause in SB 608 (2019). Previous years are shown for illustrative purposes.</t>
  </si>
  <si>
    <t>Published: September 13th,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</si>
</sst>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0.0%"/>
    <numFmt numFmtId="166" formatCode="_(* #,##0.000_);_(* \(#,##0.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2"/>
      <color theme="1"/>
      <name val="Calibri"/>
      <family val="2"/>
      <scheme val="minor"/>
    </font>
    <font>
      <i/>
      <sz val="12"/>
      <color theme="1"/>
      <name val="Calibri"/>
      <family val="2"/>
      <scheme val="minor"/>
    </font>
    <font>
      <i/>
      <sz val="11"/>
      <color theme="1"/>
      <name val="Calibri"/>
      <family val="2"/>
      <scheme val="minor"/>
    </font>
    <font>
      <b/>
      <sz val="16"/>
      <name val="Calibri"/>
      <family val="2"/>
      <scheme val="minor"/>
    </font>
    <font>
      <b/>
      <sz val="16"/>
      <color rgb="FFFF5050"/>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rgb="FFFF5050"/>
        <bgColor indexed="64"/>
      </patternFill>
    </fill>
    <fill>
      <patternFill patternType="solid">
        <fgColor theme="0"/>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31">
    <xf numFmtId="0" fontId="0" fillId="0" borderId="0" xfId="0"/>
    <xf numFmtId="0" fontId="2" fillId="0" borderId="0" xfId="0" applyFont="1"/>
    <xf numFmtId="164" fontId="0" fillId="0" borderId="0" xfId="1" applyNumberFormat="1" applyFont="1"/>
    <xf numFmtId="17" fontId="0" fillId="0" borderId="0" xfId="0" applyNumberFormat="1"/>
    <xf numFmtId="165" fontId="0" fillId="0" borderId="0" xfId="0" applyNumberFormat="1"/>
    <xf numFmtId="165" fontId="0" fillId="0" borderId="0" xfId="2" applyNumberFormat="1" applyFont="1"/>
    <xf numFmtId="0" fontId="7" fillId="0" borderId="0" xfId="0" applyFont="1"/>
    <xf numFmtId="0" fontId="9" fillId="0" borderId="0" xfId="0" applyFont="1"/>
    <xf numFmtId="165" fontId="9" fillId="0" borderId="0" xfId="2" applyNumberFormat="1" applyFont="1"/>
    <xf numFmtId="0" fontId="10" fillId="0" borderId="0" xfId="0" applyFont="1"/>
    <xf numFmtId="0" fontId="4" fillId="0" borderId="0" xfId="0" applyFont="1" applyFill="1"/>
    <xf numFmtId="165" fontId="4" fillId="0" borderId="0" xfId="2" applyNumberFormat="1" applyFont="1" applyFill="1"/>
    <xf numFmtId="165" fontId="4" fillId="0" borderId="0" xfId="0" applyNumberFormat="1" applyFont="1" applyFill="1"/>
    <xf numFmtId="0" fontId="4" fillId="0" borderId="0" xfId="0" applyFont="1"/>
    <xf numFmtId="165" fontId="4" fillId="0" borderId="0" xfId="2" applyNumberFormat="1" applyFont="1"/>
    <xf numFmtId="165" fontId="9" fillId="2" borderId="0" xfId="0" applyNumberFormat="1" applyFont="1" applyFill="1"/>
    <xf numFmtId="0" fontId="3" fillId="3" borderId="0" xfId="0" applyFont="1" applyFill="1"/>
    <xf numFmtId="0" fontId="0" fillId="3" borderId="0" xfId="0" applyFill="1"/>
    <xf numFmtId="0" fontId="0" fillId="3" borderId="0" xfId="0" applyFill="1" applyBorder="1" applyAlignment="1">
      <alignment wrapText="1"/>
    </xf>
    <xf numFmtId="0" fontId="0" fillId="3" borderId="0" xfId="0" applyFill="1" applyBorder="1"/>
    <xf numFmtId="0" fontId="5" fillId="3" borderId="0" xfId="0" applyFont="1" applyFill="1"/>
    <xf numFmtId="0" fontId="11" fillId="3" borderId="0" xfId="3" applyFill="1"/>
    <xf numFmtId="0" fontId="4" fillId="3" borderId="0" xfId="0" applyFont="1" applyFill="1" applyBorder="1" applyAlignment="1">
      <alignment horizontal="left" wrapText="1"/>
    </xf>
    <xf numFmtId="165" fontId="0" fillId="2" borderId="0" xfId="0" applyNumberFormat="1" applyFill="1"/>
    <xf numFmtId="165" fontId="0" fillId="2" borderId="0" xfId="2" applyNumberFormat="1" applyFont="1" applyFill="1"/>
    <xf numFmtId="17" fontId="0" fillId="0" borderId="0" xfId="0" applyNumberFormat="1" applyFill="1"/>
    <xf numFmtId="166" fontId="0" fillId="0" borderId="0" xfId="1" applyNumberFormat="1" applyFont="1" applyFill="1"/>
    <xf numFmtId="0" fontId="6" fillId="3" borderId="0" xfId="0" applyFont="1" applyFill="1" applyAlignment="1">
      <alignment horizontal="left" wrapText="1"/>
    </xf>
    <xf numFmtId="0" fontId="4" fillId="3" borderId="0" xfId="0" applyFont="1" applyFill="1" applyBorder="1" applyAlignment="1">
      <alignment horizontal="left" wrapText="1"/>
    </xf>
    <xf numFmtId="0" fontId="0" fillId="3" borderId="0" xfId="0" applyFont="1" applyFill="1" applyBorder="1" applyAlignment="1">
      <alignment horizontal="left" wrapText="1"/>
    </xf>
    <xf numFmtId="0" fontId="6" fillId="0" borderId="0" xfId="0" applyFont="1" applyAlignment="1">
      <alignment horizontal="lef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917550058892815"/>
          <c:y val="0.24821448773644678"/>
          <c:w val="0.76409337525388843"/>
          <c:h val="0.59678202226874488"/>
        </c:manualLayout>
      </c:layout>
      <c:lineChart>
        <c:grouping val="standard"/>
        <c:varyColors val="0"/>
        <c:ser>
          <c:idx val="0"/>
          <c:order val="0"/>
          <c:spPr>
            <a:ln w="44450" cap="rnd">
              <a:solidFill>
                <a:schemeClr val="accent5">
                  <a:lumMod val="75000"/>
                </a:schemeClr>
              </a:solidFill>
              <a:round/>
            </a:ln>
            <a:effectLst/>
          </c:spPr>
          <c:marker>
            <c:symbol val="none"/>
          </c:marker>
          <c:dPt>
            <c:idx val="19"/>
            <c:marker>
              <c:symbol val="none"/>
            </c:marker>
            <c:bubble3D val="0"/>
            <c:extLst>
              <c:ext xmlns:c16="http://schemas.microsoft.com/office/drawing/2014/chart" uri="{C3380CC4-5D6E-409C-BE32-E72D297353CC}">
                <c16:uniqueId val="{00000000-6A1B-412C-BEF0-0A24759AB6EE}"/>
              </c:ext>
            </c:extLst>
          </c:dPt>
          <c:dPt>
            <c:idx val="20"/>
            <c:marker>
              <c:symbol val="none"/>
            </c:marker>
            <c:bubble3D val="0"/>
            <c:extLst>
              <c:ext xmlns:c16="http://schemas.microsoft.com/office/drawing/2014/chart" uri="{C3380CC4-5D6E-409C-BE32-E72D297353CC}">
                <c16:uniqueId val="{00000001-6A1B-412C-BEF0-0A24759AB6EE}"/>
              </c:ext>
            </c:extLst>
          </c:dPt>
          <c:dPt>
            <c:idx val="21"/>
            <c:marker>
              <c:symbol val="none"/>
            </c:marker>
            <c:bubble3D val="0"/>
            <c:extLst>
              <c:ext xmlns:c16="http://schemas.microsoft.com/office/drawing/2014/chart" uri="{C3380CC4-5D6E-409C-BE32-E72D297353CC}">
                <c16:uniqueId val="{00000002-6A1B-412C-BEF0-0A24759AB6EE}"/>
              </c:ext>
            </c:extLst>
          </c:dPt>
          <c:dPt>
            <c:idx val="22"/>
            <c:marker>
              <c:symbol val="none"/>
            </c:marker>
            <c:bubble3D val="0"/>
            <c:extLst>
              <c:ext xmlns:c16="http://schemas.microsoft.com/office/drawing/2014/chart" uri="{C3380CC4-5D6E-409C-BE32-E72D297353CC}">
                <c16:uniqueId val="{00000004-6A1B-412C-BEF0-0A24759AB6EE}"/>
              </c:ext>
            </c:extLst>
          </c:dPt>
          <c:dPt>
            <c:idx val="23"/>
            <c:marker>
              <c:symbol val="square"/>
              <c:size val="9"/>
              <c:spPr>
                <a:solidFill>
                  <a:srgbClr val="FF5050"/>
                </a:solidFill>
                <a:ln w="9525">
                  <a:solidFill>
                    <a:srgbClr val="FF5050"/>
                  </a:solidFill>
                </a:ln>
                <a:effectLst/>
              </c:spPr>
            </c:marker>
            <c:bubble3D val="0"/>
            <c:extLst>
              <c:ext xmlns:c16="http://schemas.microsoft.com/office/drawing/2014/chart" uri="{C3380CC4-5D6E-409C-BE32-E72D297353CC}">
                <c16:uniqueId val="{00000005-3662-41B7-92EA-97281F45BFF1}"/>
              </c:ext>
            </c:extLst>
          </c:dPt>
          <c:cat>
            <c:numRef>
              <c:f>'Maximum Annual Increase'!$A$4:$A$27</c:f>
              <c:numCache>
                <c:formatCode>General</c:formatCode>
                <c:ptCount val="24"/>
                <c:pt idx="0">
                  <c:v>2000</c:v>
                </c:pt>
                <c:pt idx="5">
                  <c:v>2005</c:v>
                </c:pt>
                <c:pt idx="10">
                  <c:v>2010</c:v>
                </c:pt>
                <c:pt idx="15">
                  <c:v>2015</c:v>
                </c:pt>
                <c:pt idx="20">
                  <c:v>2020</c:v>
                </c:pt>
                <c:pt idx="23">
                  <c:v>2023</c:v>
                </c:pt>
              </c:numCache>
            </c:numRef>
          </c:cat>
          <c:val>
            <c:numRef>
              <c:f>'Maximum Annual Increase'!$E$4:$E$27</c:f>
              <c:numCache>
                <c:formatCode>0.0%</c:formatCode>
                <c:ptCount val="24"/>
                <c:pt idx="0">
                  <c:v>9.345502753416296E-2</c:v>
                </c:pt>
                <c:pt idx="1">
                  <c:v>0.10173575129533691</c:v>
                </c:pt>
                <c:pt idx="2">
                  <c:v>0.10983775170215843</c:v>
                </c:pt>
                <c:pt idx="3">
                  <c:v>9.2986904430203354E-2</c:v>
                </c:pt>
                <c:pt idx="4">
                  <c:v>9.129011757229083E-2</c:v>
                </c:pt>
                <c:pt idx="5">
                  <c:v>8.9246155213796807E-2</c:v>
                </c:pt>
                <c:pt idx="6">
                  <c:v>9.873838908028415E-2</c:v>
                </c:pt>
                <c:pt idx="7">
                  <c:v>0.10717676981771945</c:v>
                </c:pt>
                <c:pt idx="8">
                  <c:v>9.9014591081865333E-2</c:v>
                </c:pt>
                <c:pt idx="9">
                  <c:v>0.10954855442886163</c:v>
                </c:pt>
                <c:pt idx="10">
                  <c:v>7.1447314578102883E-2</c:v>
                </c:pt>
                <c:pt idx="11">
                  <c:v>8.00433070881163E-2</c:v>
                </c:pt>
                <c:pt idx="12">
                  <c:v>9.0421753942492911E-2</c:v>
                </c:pt>
                <c:pt idx="13">
                  <c:v>9.5177710973826268E-2</c:v>
                </c:pt>
                <c:pt idx="14">
                  <c:v>8.7448210892186962E-2</c:v>
                </c:pt>
                <c:pt idx="15">
                  <c:v>8.7147217219259943E-2</c:v>
                </c:pt>
                <c:pt idx="16">
                  <c:v>8.2974810299181134E-2</c:v>
                </c:pt>
                <c:pt idx="17">
                  <c:v>8.6144504196806249E-2</c:v>
                </c:pt>
                <c:pt idx="18">
                  <c:v>9.5966128513422067E-2</c:v>
                </c:pt>
                <c:pt idx="19">
                  <c:v>0.10252261910858324</c:v>
                </c:pt>
                <c:pt idx="20">
                  <c:v>9.8745424682571581E-2</c:v>
                </c:pt>
                <c:pt idx="21">
                  <c:v>9.1843355641070656E-2</c:v>
                </c:pt>
                <c:pt idx="22">
                  <c:v>9.9000000000000005E-2</c:v>
                </c:pt>
                <c:pt idx="23">
                  <c:v>0.14618206823122309</c:v>
                </c:pt>
              </c:numCache>
            </c:numRef>
          </c:val>
          <c:smooth val="0"/>
          <c:extLst>
            <c:ext xmlns:c16="http://schemas.microsoft.com/office/drawing/2014/chart" uri="{C3380CC4-5D6E-409C-BE32-E72D297353CC}">
              <c16:uniqueId val="{00000003-6A1B-412C-BEF0-0A24759AB6EE}"/>
            </c:ext>
          </c:extLst>
        </c:ser>
        <c:dLbls>
          <c:showLegendKey val="0"/>
          <c:showVal val="0"/>
          <c:showCatName val="0"/>
          <c:showSerName val="0"/>
          <c:showPercent val="0"/>
          <c:showBubbleSize val="0"/>
        </c:dLbls>
        <c:smooth val="0"/>
        <c:axId val="189490224"/>
        <c:axId val="189491400"/>
      </c:lineChart>
      <c:catAx>
        <c:axId val="18949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9491400"/>
        <c:crosses val="autoZero"/>
        <c:auto val="1"/>
        <c:lblAlgn val="ctr"/>
        <c:lblOffset val="100"/>
        <c:tickLblSkip val="1"/>
        <c:noMultiLvlLbl val="0"/>
      </c:catAx>
      <c:valAx>
        <c:axId val="189491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low"/>
        <c:spPr>
          <a:noFill/>
          <a:ln w="15875">
            <a:solidFill>
              <a:schemeClr val="tx1">
                <a:lumMod val="65000"/>
                <a:lumOff val="35000"/>
              </a:schemeClr>
            </a:solidFill>
            <a:prstDash val="sysDash"/>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89490224"/>
        <c:crossesAt val="20"/>
        <c:crossBetween val="between"/>
      </c:valAx>
      <c:spPr>
        <a:noFill/>
        <a:ln>
          <a:noFill/>
        </a:ln>
        <a:effectLst/>
      </c:spPr>
    </c:plotArea>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209550</xdr:colOff>
      <xdr:row>4</xdr:row>
      <xdr:rowOff>165735</xdr:rowOff>
    </xdr:from>
    <xdr:to>
      <xdr:col>14</xdr:col>
      <xdr:colOff>114300</xdr:colOff>
      <xdr:row>22</xdr:row>
      <xdr:rowOff>104775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0.02961</cdr:x>
      <cdr:y>0.93912</cdr:y>
    </cdr:from>
    <cdr:to>
      <cdr:x>0.42506</cdr:x>
      <cdr:y>0.99244</cdr:y>
    </cdr:to>
    <cdr:sp macro="" textlink="">
      <cdr:nvSpPr>
        <cdr:cNvPr id="2" name="TextBox 1"/>
        <cdr:cNvSpPr txBox="1"/>
      </cdr:nvSpPr>
      <cdr:spPr>
        <a:xfrm xmlns:a="http://schemas.openxmlformats.org/drawingml/2006/main">
          <a:off x="159628" y="3323998"/>
          <a:ext cx="2131930" cy="1887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solidFill>
                <a:schemeClr val="tx1">
                  <a:lumMod val="65000"/>
                  <a:lumOff val="35000"/>
                </a:schemeClr>
              </a:solidFill>
            </a:rPr>
            <a:t>Source: BLS,</a:t>
          </a:r>
          <a:r>
            <a:rPr lang="en-US" sz="800" baseline="0">
              <a:solidFill>
                <a:schemeClr val="tx1">
                  <a:lumMod val="65000"/>
                  <a:lumOff val="35000"/>
                </a:schemeClr>
              </a:solidFill>
            </a:rPr>
            <a:t> Oregon Office of Economic Analysis</a:t>
          </a:r>
          <a:endParaRPr lang="en-US" sz="800">
            <a:solidFill>
              <a:schemeClr val="tx1">
                <a:lumMod val="65000"/>
                <a:lumOff val="35000"/>
              </a:schemeClr>
            </a:solidFill>
          </a:endParaRPr>
        </a:p>
      </cdr:txBody>
    </cdr:sp>
  </cdr:relSizeAnchor>
  <cdr:relSizeAnchor xmlns:cdr="http://schemas.openxmlformats.org/drawingml/2006/chartDrawing">
    <cdr:from>
      <cdr:x>0.87832</cdr:x>
      <cdr:y>0.22667</cdr:y>
    </cdr:from>
    <cdr:to>
      <cdr:x>1</cdr:x>
      <cdr:y>0.39859</cdr:y>
    </cdr:to>
    <cdr:sp macro="" textlink="">
      <cdr:nvSpPr>
        <cdr:cNvPr id="3" name="TextBox 2"/>
        <cdr:cNvSpPr txBox="1"/>
      </cdr:nvSpPr>
      <cdr:spPr>
        <a:xfrm xmlns:a="http://schemas.openxmlformats.org/drawingml/2006/main">
          <a:off x="4735149" y="802287"/>
          <a:ext cx="656001" cy="60850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600" b="1" u="sng">
              <a:solidFill>
                <a:srgbClr val="FF5050"/>
              </a:solidFill>
            </a:rPr>
            <a:t>2023</a:t>
          </a:r>
        </a:p>
        <a:p xmlns:a="http://schemas.openxmlformats.org/drawingml/2006/main">
          <a:r>
            <a:rPr lang="en-US" sz="1600" b="1">
              <a:solidFill>
                <a:srgbClr val="FF5050"/>
              </a:solidFill>
            </a:rPr>
            <a:t>14.6%</a:t>
          </a:r>
        </a:p>
        <a:p xmlns:a="http://schemas.openxmlformats.org/drawingml/2006/main">
          <a:endParaRPr lang="en-US" sz="1600" b="1">
            <a:solidFill>
              <a:srgbClr val="FF5050"/>
            </a:solidFill>
          </a:endParaRPr>
        </a:p>
      </cdr:txBody>
    </cdr:sp>
  </cdr:relSizeAnchor>
  <cdr:relSizeAnchor xmlns:cdr="http://schemas.openxmlformats.org/drawingml/2006/chartDrawing">
    <cdr:from>
      <cdr:x>0.39576</cdr:x>
      <cdr:y>0.67364</cdr:y>
    </cdr:from>
    <cdr:to>
      <cdr:x>0.72884</cdr:x>
      <cdr:y>0.85428</cdr:y>
    </cdr:to>
    <cdr:sp macro="" textlink="">
      <cdr:nvSpPr>
        <cdr:cNvPr id="4" name="TextBox 3"/>
        <cdr:cNvSpPr txBox="1"/>
      </cdr:nvSpPr>
      <cdr:spPr>
        <a:xfrm xmlns:a="http://schemas.openxmlformats.org/drawingml/2006/main">
          <a:off x="2133601" y="2384351"/>
          <a:ext cx="1795684" cy="6393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r"/>
          <a:r>
            <a:rPr lang="en-US" sz="1000" i="1">
              <a:solidFill>
                <a:schemeClr val="tx1">
                  <a:lumMod val="65000"/>
                  <a:lumOff val="35000"/>
                </a:schemeClr>
              </a:solidFill>
            </a:rPr>
            <a:t>Law goes</a:t>
          </a:r>
          <a:r>
            <a:rPr lang="en-US" sz="1000" i="1" baseline="0">
              <a:solidFill>
                <a:schemeClr val="tx1">
                  <a:lumMod val="65000"/>
                  <a:lumOff val="35000"/>
                </a:schemeClr>
              </a:solidFill>
            </a:rPr>
            <a:t> into effect.</a:t>
          </a:r>
        </a:p>
        <a:p xmlns:a="http://schemas.openxmlformats.org/drawingml/2006/main">
          <a:pPr algn="r"/>
          <a:r>
            <a:rPr lang="en-US" sz="1000" i="1" baseline="0">
              <a:solidFill>
                <a:schemeClr val="tx1">
                  <a:lumMod val="65000"/>
                  <a:lumOff val="35000"/>
                </a:schemeClr>
              </a:solidFill>
            </a:rPr>
            <a:t>Historical values shown</a:t>
          </a:r>
        </a:p>
        <a:p xmlns:a="http://schemas.openxmlformats.org/drawingml/2006/main">
          <a:pPr algn="r"/>
          <a:r>
            <a:rPr lang="en-US" sz="1000" i="1" baseline="0">
              <a:solidFill>
                <a:schemeClr val="tx1">
                  <a:lumMod val="65000"/>
                  <a:lumOff val="35000"/>
                </a:schemeClr>
              </a:solidFill>
            </a:rPr>
            <a:t>for illustrative purposes.</a:t>
          </a:r>
          <a:endParaRPr lang="en-US" sz="1000" i="1">
            <a:solidFill>
              <a:schemeClr val="tx1">
                <a:lumMod val="65000"/>
                <a:lumOff val="35000"/>
              </a:schemeClr>
            </a:solidFill>
          </a:endParaRPr>
        </a:p>
      </cdr:txBody>
    </cdr:sp>
  </cdr:relSizeAnchor>
  <cdr:relSizeAnchor xmlns:cdr="http://schemas.openxmlformats.org/drawingml/2006/chartDrawing">
    <cdr:from>
      <cdr:x>0.0188</cdr:x>
      <cdr:y>0.02317</cdr:y>
    </cdr:from>
    <cdr:to>
      <cdr:x>0.98233</cdr:x>
      <cdr:y>0.21175</cdr:y>
    </cdr:to>
    <cdr:sp macro="" textlink="">
      <cdr:nvSpPr>
        <cdr:cNvPr id="5" name="TextBox 4">
          <a:extLst xmlns:a="http://schemas.openxmlformats.org/drawingml/2006/main">
            <a:ext uri="{FF2B5EF4-FFF2-40B4-BE49-F238E27FC236}">
              <a16:creationId xmlns:a16="http://schemas.microsoft.com/office/drawing/2014/main" id="{AEF845CB-2286-438D-883C-0DC723FB52FC}"/>
            </a:ext>
          </a:extLst>
        </cdr:cNvPr>
        <cdr:cNvSpPr txBox="1"/>
      </cdr:nvSpPr>
      <cdr:spPr>
        <a:xfrm xmlns:a="http://schemas.openxmlformats.org/drawingml/2006/main">
          <a:off x="101334" y="82024"/>
          <a:ext cx="5194566" cy="66746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chemeClr val="tx1">
                  <a:lumMod val="75000"/>
                  <a:lumOff val="25000"/>
                </a:schemeClr>
              </a:solidFill>
            </a:rPr>
            <a:t>Oregon's Maximum Allowable</a:t>
          </a:r>
          <a:r>
            <a:rPr lang="en-US" sz="2000" b="1" baseline="0">
              <a:solidFill>
                <a:schemeClr val="tx1">
                  <a:lumMod val="75000"/>
                  <a:lumOff val="25000"/>
                </a:schemeClr>
              </a:solidFill>
            </a:rPr>
            <a:t> Rent Increase</a:t>
          </a:r>
        </a:p>
        <a:p xmlns:a="http://schemas.openxmlformats.org/drawingml/2006/main">
          <a:r>
            <a:rPr lang="en-US" sz="1400" baseline="0">
              <a:solidFill>
                <a:schemeClr val="tx1">
                  <a:lumMod val="75000"/>
                  <a:lumOff val="25000"/>
                </a:schemeClr>
              </a:solidFill>
            </a:rPr>
            <a:t>Applies to units 15 years and older</a:t>
          </a:r>
          <a:endParaRPr lang="en-US" sz="1400">
            <a:solidFill>
              <a:schemeClr val="tx1">
                <a:lumMod val="75000"/>
                <a:lumOff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lis.leg.state.or.us/liz/2019R1/Measures/Overview/SB608" TargetMode="External"/><Relationship Id="rId1" Type="http://schemas.openxmlformats.org/officeDocument/2006/relationships/hyperlink" Target="https://www.bls.gov/regions/west/news-release/consumerpriceindex_west.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8"/>
  <sheetViews>
    <sheetView zoomScale="85" zoomScaleNormal="85" workbookViewId="0">
      <selection activeCell="D8" sqref="D8"/>
    </sheetView>
  </sheetViews>
  <sheetFormatPr defaultColWidth="8.85546875" defaultRowHeight="15" x14ac:dyDescent="0.25"/>
  <cols>
    <col min="1" max="1" width="11.42578125" style="17" customWidth="1"/>
    <col min="2" max="16384" width="8.85546875" style="17"/>
  </cols>
  <sheetData>
    <row r="1" spans="1:10" ht="23.25" x14ac:dyDescent="0.35">
      <c r="A1" s="16" t="s">
        <v>0</v>
      </c>
    </row>
    <row r="3" spans="1:10" ht="65.45" customHeight="1" x14ac:dyDescent="0.25">
      <c r="A3" s="28" t="s">
        <v>1</v>
      </c>
      <c r="B3" s="28"/>
      <c r="C3" s="28"/>
      <c r="D3" s="28"/>
      <c r="E3" s="28"/>
      <c r="F3" s="28"/>
      <c r="G3" s="28"/>
      <c r="H3" s="28"/>
      <c r="I3" s="28"/>
      <c r="J3" s="28"/>
    </row>
    <row r="4" spans="1:10" x14ac:dyDescent="0.25">
      <c r="A4" s="18"/>
      <c r="B4" s="18"/>
      <c r="C4" s="18"/>
      <c r="D4" s="18"/>
      <c r="E4" s="18"/>
      <c r="F4" s="18"/>
      <c r="G4" s="18"/>
      <c r="H4" s="18"/>
      <c r="I4" s="18"/>
      <c r="J4" s="18"/>
    </row>
    <row r="5" spans="1:10" ht="52.15" customHeight="1" x14ac:dyDescent="0.25">
      <c r="A5" s="28" t="s">
        <v>2</v>
      </c>
      <c r="B5" s="28"/>
      <c r="C5" s="28"/>
      <c r="D5" s="28"/>
      <c r="E5" s="28"/>
      <c r="F5" s="28"/>
      <c r="G5" s="28"/>
      <c r="H5" s="28"/>
      <c r="I5" s="28"/>
      <c r="J5" s="28"/>
    </row>
    <row r="6" spans="1:10" x14ac:dyDescent="0.25">
      <c r="A6" s="18"/>
      <c r="B6" s="18"/>
      <c r="C6" s="18"/>
      <c r="D6" s="18"/>
      <c r="E6" s="18"/>
      <c r="F6" s="18"/>
      <c r="G6" s="18"/>
      <c r="H6" s="18"/>
      <c r="I6" s="18"/>
      <c r="J6" s="18"/>
    </row>
    <row r="7" spans="1:10" ht="15.75" x14ac:dyDescent="0.25">
      <c r="A7" s="28" t="s">
        <v>24</v>
      </c>
      <c r="B7" s="28"/>
      <c r="C7" s="28"/>
      <c r="D7" s="28"/>
      <c r="E7" s="28"/>
      <c r="F7" s="28"/>
      <c r="G7" s="28"/>
      <c r="H7" s="28"/>
      <c r="I7" s="28"/>
      <c r="J7" s="28"/>
    </row>
    <row r="8" spans="1:10" ht="15.75" x14ac:dyDescent="0.25">
      <c r="A8" s="22"/>
      <c r="B8" s="22"/>
      <c r="C8" s="22"/>
      <c r="D8" s="22"/>
      <c r="E8" s="22"/>
      <c r="F8" s="22"/>
      <c r="G8" s="22"/>
      <c r="H8" s="22"/>
      <c r="I8" s="22"/>
      <c r="J8" s="22"/>
    </row>
    <row r="9" spans="1:10" ht="47.45" customHeight="1" x14ac:dyDescent="0.25">
      <c r="A9" s="28" t="s">
        <v>25</v>
      </c>
      <c r="B9" s="28"/>
      <c r="C9" s="28"/>
      <c r="D9" s="28"/>
      <c r="E9" s="28"/>
      <c r="F9" s="28"/>
      <c r="G9" s="28"/>
      <c r="H9" s="28"/>
      <c r="I9" s="28"/>
      <c r="J9" s="28"/>
    </row>
    <row r="10" spans="1:10" x14ac:dyDescent="0.25">
      <c r="A10" s="19"/>
      <c r="B10" s="19"/>
      <c r="C10" s="19"/>
      <c r="D10" s="19"/>
      <c r="E10" s="19"/>
      <c r="F10" s="19"/>
      <c r="G10" s="19"/>
      <c r="H10" s="19"/>
      <c r="I10" s="19"/>
      <c r="J10" s="19"/>
    </row>
    <row r="11" spans="1:10" ht="60" customHeight="1" x14ac:dyDescent="0.25">
      <c r="A11" s="29" t="s">
        <v>20</v>
      </c>
      <c r="B11" s="29"/>
      <c r="C11" s="29"/>
      <c r="D11" s="29"/>
      <c r="E11" s="29"/>
      <c r="F11" s="29"/>
      <c r="G11" s="29"/>
      <c r="H11" s="29"/>
      <c r="I11" s="29"/>
      <c r="J11" s="29"/>
    </row>
    <row r="13" spans="1:10" ht="65.45" customHeight="1" x14ac:dyDescent="0.25">
      <c r="A13" s="29" t="s">
        <v>27</v>
      </c>
      <c r="B13" s="29"/>
      <c r="C13" s="29"/>
      <c r="D13" s="29"/>
      <c r="E13" s="29"/>
      <c r="F13" s="29"/>
      <c r="G13" s="29"/>
      <c r="H13" s="29"/>
      <c r="I13" s="29"/>
      <c r="J13" s="29"/>
    </row>
    <row r="17" spans="1:10" ht="15.75" x14ac:dyDescent="0.25">
      <c r="A17" s="20" t="s">
        <v>3</v>
      </c>
      <c r="B17" s="20" t="s">
        <v>4</v>
      </c>
    </row>
    <row r="18" spans="1:10" ht="15.75" x14ac:dyDescent="0.25">
      <c r="A18" s="20" t="s">
        <v>5</v>
      </c>
      <c r="B18" s="20" t="s">
        <v>6</v>
      </c>
    </row>
    <row r="19" spans="1:10" ht="15.75" x14ac:dyDescent="0.25">
      <c r="A19" s="20" t="s">
        <v>7</v>
      </c>
      <c r="B19" s="20" t="s">
        <v>8</v>
      </c>
    </row>
    <row r="20" spans="1:10" ht="15.75" x14ac:dyDescent="0.25">
      <c r="A20" s="20" t="s">
        <v>19</v>
      </c>
      <c r="B20" s="21" t="s">
        <v>18</v>
      </c>
    </row>
    <row r="22" spans="1:10" ht="15.75" x14ac:dyDescent="0.25">
      <c r="A22" s="20" t="s">
        <v>21</v>
      </c>
      <c r="B22" s="20" t="s">
        <v>23</v>
      </c>
    </row>
    <row r="23" spans="1:10" ht="15.75" x14ac:dyDescent="0.25">
      <c r="A23" s="20" t="s">
        <v>19</v>
      </c>
      <c r="B23" s="21" t="s">
        <v>22</v>
      </c>
    </row>
    <row r="25" spans="1:10" x14ac:dyDescent="0.25">
      <c r="A25" s="27"/>
      <c r="B25" s="27"/>
      <c r="C25" s="27"/>
      <c r="D25" s="27"/>
      <c r="E25" s="27"/>
      <c r="F25" s="27"/>
      <c r="G25" s="27"/>
      <c r="H25" s="27"/>
      <c r="I25" s="27"/>
      <c r="J25" s="27"/>
    </row>
    <row r="28" spans="1:10" x14ac:dyDescent="0.25">
      <c r="A28" s="27" t="s">
        <v>29</v>
      </c>
      <c r="B28" s="27"/>
      <c r="C28" s="27"/>
      <c r="D28" s="27"/>
      <c r="E28" s="27"/>
      <c r="F28" s="27"/>
      <c r="G28" s="27"/>
      <c r="H28" s="27"/>
      <c r="I28" s="27"/>
      <c r="J28" s="27"/>
    </row>
  </sheetData>
  <mergeCells count="8">
    <mergeCell ref="A28:J28"/>
    <mergeCell ref="A7:J7"/>
    <mergeCell ref="A9:J9"/>
    <mergeCell ref="A3:J3"/>
    <mergeCell ref="A5:J5"/>
    <mergeCell ref="A11:J11"/>
    <mergeCell ref="A25:J25"/>
    <mergeCell ref="A13:J13"/>
  </mergeCells>
  <hyperlinks>
    <hyperlink ref="B20" r:id="rId1" xr:uid="{00000000-0004-0000-0000-000000000000}"/>
    <hyperlink ref="B23"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2"/>
  <sheetViews>
    <sheetView zoomScaleNormal="100" workbookViewId="0">
      <pane xSplit="1" ySplit="4" topLeftCell="B291" activePane="bottomRight" state="frozen"/>
      <selection activeCell="B3" sqref="B3"/>
      <selection pane="topRight" activeCell="B3" sqref="B3"/>
      <selection pane="bottomLeft" activeCell="B3" sqref="B3"/>
      <selection pane="bottomRight" activeCell="C312" sqref="C312"/>
    </sheetView>
  </sheetViews>
  <sheetFormatPr defaultRowHeight="15" x14ac:dyDescent="0.25"/>
  <cols>
    <col min="1" max="1" width="12.5703125" customWidth="1"/>
    <col min="2" max="2" width="12.85546875" style="2" bestFit="1" customWidth="1"/>
    <col min="3" max="3" width="13.7109375" bestFit="1" customWidth="1"/>
    <col min="7" max="7" width="10.140625" bestFit="1" customWidth="1"/>
  </cols>
  <sheetData>
    <row r="1" spans="1:7" x14ac:dyDescent="0.25">
      <c r="A1" s="1" t="s">
        <v>9</v>
      </c>
    </row>
    <row r="2" spans="1:7" x14ac:dyDescent="0.25">
      <c r="A2" t="s">
        <v>10</v>
      </c>
      <c r="B2" t="s">
        <v>8</v>
      </c>
    </row>
    <row r="4" spans="1:7" x14ac:dyDescent="0.25">
      <c r="A4" t="s">
        <v>11</v>
      </c>
      <c r="B4" s="2" t="s">
        <v>12</v>
      </c>
      <c r="C4" t="s">
        <v>13</v>
      </c>
      <c r="F4" t="s">
        <v>14</v>
      </c>
      <c r="G4" t="s">
        <v>15</v>
      </c>
    </row>
    <row r="5" spans="1:7" x14ac:dyDescent="0.25">
      <c r="A5" s="3">
        <v>35431</v>
      </c>
      <c r="B5" s="26">
        <v>159.6</v>
      </c>
      <c r="F5">
        <v>1999</v>
      </c>
      <c r="G5" s="4">
        <f>C36</f>
        <v>2.3455027534162953E-2</v>
      </c>
    </row>
    <row r="6" spans="1:7" x14ac:dyDescent="0.25">
      <c r="A6" s="3">
        <v>35462</v>
      </c>
      <c r="B6" s="26">
        <v>160.1</v>
      </c>
      <c r="F6">
        <v>2000</v>
      </c>
      <c r="G6" s="4">
        <f>C48</f>
        <v>3.17357512953369E-2</v>
      </c>
    </row>
    <row r="7" spans="1:7" x14ac:dyDescent="0.25">
      <c r="A7" s="3">
        <v>35490</v>
      </c>
      <c r="B7" s="26">
        <v>160.80000000000001</v>
      </c>
      <c r="F7">
        <v>2001</v>
      </c>
      <c r="G7" s="4">
        <f>C60</f>
        <v>3.9837751702158419E-2</v>
      </c>
    </row>
    <row r="8" spans="1:7" x14ac:dyDescent="0.25">
      <c r="A8" s="3">
        <v>35521</v>
      </c>
      <c r="B8" s="26">
        <v>161.1</v>
      </c>
      <c r="F8">
        <v>2002</v>
      </c>
      <c r="G8" s="4">
        <f>C72</f>
        <v>2.2986904430203348E-2</v>
      </c>
    </row>
    <row r="9" spans="1:7" x14ac:dyDescent="0.25">
      <c r="A9" s="3">
        <v>35551</v>
      </c>
      <c r="B9" s="26">
        <v>161.1</v>
      </c>
      <c r="F9">
        <v>2003</v>
      </c>
      <c r="G9" s="4">
        <f>C84</f>
        <v>2.1290117572290823E-2</v>
      </c>
    </row>
    <row r="10" spans="1:7" x14ac:dyDescent="0.25">
      <c r="A10" s="3">
        <v>35582</v>
      </c>
      <c r="B10" s="26">
        <v>161</v>
      </c>
      <c r="F10">
        <v>2004</v>
      </c>
      <c r="G10" s="4">
        <f>C96</f>
        <v>1.9246155213796801E-2</v>
      </c>
    </row>
    <row r="11" spans="1:7" x14ac:dyDescent="0.25">
      <c r="A11" s="3">
        <v>35612</v>
      </c>
      <c r="B11" s="26">
        <v>161.1</v>
      </c>
      <c r="F11">
        <v>2005</v>
      </c>
      <c r="G11" s="4">
        <f>C108</f>
        <v>2.8738389080284144E-2</v>
      </c>
    </row>
    <row r="12" spans="1:7" x14ac:dyDescent="0.25">
      <c r="A12" s="3">
        <v>35643</v>
      </c>
      <c r="B12" s="26">
        <v>161.5</v>
      </c>
      <c r="F12">
        <v>2006</v>
      </c>
      <c r="G12" s="4">
        <f>C120</f>
        <v>3.7176769817719446E-2</v>
      </c>
    </row>
    <row r="13" spans="1:7" x14ac:dyDescent="0.25">
      <c r="A13" s="3">
        <v>35674</v>
      </c>
      <c r="B13" s="26">
        <v>162.1</v>
      </c>
      <c r="F13">
        <v>2007</v>
      </c>
      <c r="G13" s="4">
        <f>C132</f>
        <v>2.9014591081865326E-2</v>
      </c>
    </row>
    <row r="14" spans="1:7" x14ac:dyDescent="0.25">
      <c r="A14" s="3">
        <v>35704</v>
      </c>
      <c r="B14" s="26">
        <v>162.80000000000001</v>
      </c>
      <c r="F14">
        <v>2008</v>
      </c>
      <c r="G14" s="4">
        <f>C144</f>
        <v>3.9548554428861626E-2</v>
      </c>
    </row>
    <row r="15" spans="1:7" x14ac:dyDescent="0.25">
      <c r="A15" s="3">
        <v>35735</v>
      </c>
      <c r="B15" s="26">
        <v>162.80000000000001</v>
      </c>
      <c r="F15">
        <v>2009</v>
      </c>
      <c r="G15" s="4">
        <f>C156</f>
        <v>1.4473145781028762E-3</v>
      </c>
    </row>
    <row r="16" spans="1:7" x14ac:dyDescent="0.25">
      <c r="A16" s="3">
        <v>35765</v>
      </c>
      <c r="B16" s="26">
        <v>162.80000000000001</v>
      </c>
      <c r="F16">
        <v>2010</v>
      </c>
      <c r="G16" s="4">
        <f>C168</f>
        <v>1.0043307088116293E-2</v>
      </c>
    </row>
    <row r="17" spans="1:7" x14ac:dyDescent="0.25">
      <c r="A17" s="3">
        <v>35796</v>
      </c>
      <c r="B17" s="26">
        <v>163</v>
      </c>
      <c r="F17">
        <v>2011</v>
      </c>
      <c r="G17" s="4">
        <f>C180</f>
        <v>2.0421753942492904E-2</v>
      </c>
    </row>
    <row r="18" spans="1:7" x14ac:dyDescent="0.25">
      <c r="A18" s="3">
        <v>35827</v>
      </c>
      <c r="B18" s="26">
        <v>163.19999999999999</v>
      </c>
      <c r="F18">
        <v>2012</v>
      </c>
      <c r="G18" s="4">
        <f>C192</f>
        <v>2.5177710973826262E-2</v>
      </c>
    </row>
    <row r="19" spans="1:7" x14ac:dyDescent="0.25">
      <c r="A19" s="3">
        <v>35855</v>
      </c>
      <c r="B19" s="26">
        <v>163.30000000000001</v>
      </c>
      <c r="F19">
        <v>2013</v>
      </c>
      <c r="G19" s="4">
        <f>C204</f>
        <v>1.7448210892186955E-2</v>
      </c>
    </row>
    <row r="20" spans="1:7" x14ac:dyDescent="0.25">
      <c r="A20" s="3">
        <v>35886</v>
      </c>
      <c r="B20" s="26">
        <v>163.6</v>
      </c>
      <c r="F20">
        <v>2014</v>
      </c>
      <c r="G20" s="4">
        <f>C216</f>
        <v>1.7147217219259936E-2</v>
      </c>
    </row>
    <row r="21" spans="1:7" x14ac:dyDescent="0.25">
      <c r="A21" s="3">
        <v>35916</v>
      </c>
      <c r="B21" s="26">
        <v>164.3</v>
      </c>
      <c r="F21">
        <v>2015</v>
      </c>
      <c r="G21" s="4">
        <f>C228</f>
        <v>1.2974810299181128E-2</v>
      </c>
    </row>
    <row r="22" spans="1:7" x14ac:dyDescent="0.25">
      <c r="A22" s="3">
        <v>35947</v>
      </c>
      <c r="B22" s="26">
        <v>164.2</v>
      </c>
      <c r="F22">
        <v>2016</v>
      </c>
      <c r="G22" s="4">
        <f>C240</f>
        <v>1.6144504196806242E-2</v>
      </c>
    </row>
    <row r="23" spans="1:7" x14ac:dyDescent="0.25">
      <c r="A23" s="3">
        <v>35977</v>
      </c>
      <c r="B23" s="26">
        <v>164.3</v>
      </c>
      <c r="F23">
        <v>2017</v>
      </c>
      <c r="G23" s="4">
        <f>C252</f>
        <v>2.596612851342206E-2</v>
      </c>
    </row>
    <row r="24" spans="1:7" x14ac:dyDescent="0.25">
      <c r="A24" s="3">
        <v>36008</v>
      </c>
      <c r="B24" s="26">
        <v>164.8</v>
      </c>
      <c r="F24">
        <v>2018</v>
      </c>
      <c r="G24" s="4">
        <f>C264</f>
        <v>3.2522619108583228E-2</v>
      </c>
    </row>
    <row r="25" spans="1:7" x14ac:dyDescent="0.25">
      <c r="A25" s="3">
        <v>36039</v>
      </c>
      <c r="B25" s="26">
        <v>165.1</v>
      </c>
      <c r="F25">
        <v>2019</v>
      </c>
      <c r="G25" s="4">
        <f>C276</f>
        <v>2.8745424682571574E-2</v>
      </c>
    </row>
    <row r="26" spans="1:7" x14ac:dyDescent="0.25">
      <c r="A26" s="3">
        <v>36069</v>
      </c>
      <c r="B26" s="26">
        <v>165.5</v>
      </c>
      <c r="F26">
        <v>2020</v>
      </c>
      <c r="G26" s="4">
        <f>C288</f>
        <v>2.184335564107065E-2</v>
      </c>
    </row>
    <row r="27" spans="1:7" x14ac:dyDescent="0.25">
      <c r="A27" s="3">
        <v>36100</v>
      </c>
      <c r="B27" s="26">
        <v>165.8</v>
      </c>
      <c r="F27">
        <v>2021</v>
      </c>
      <c r="G27" s="4">
        <f>C300</f>
        <v>2.9189514969157671E-2</v>
      </c>
    </row>
    <row r="28" spans="1:7" x14ac:dyDescent="0.25">
      <c r="A28" s="3">
        <v>36130</v>
      </c>
      <c r="B28" s="26">
        <v>165.8</v>
      </c>
      <c r="F28">
        <v>2022</v>
      </c>
      <c r="G28" s="23">
        <f>C312</f>
        <v>7.6182068231223088E-2</v>
      </c>
    </row>
    <row r="29" spans="1:7" x14ac:dyDescent="0.25">
      <c r="A29" s="3">
        <v>36161</v>
      </c>
      <c r="B29" s="26">
        <v>166.4</v>
      </c>
      <c r="G29" s="4"/>
    </row>
    <row r="30" spans="1:7" x14ac:dyDescent="0.25">
      <c r="A30" s="3">
        <v>36192</v>
      </c>
      <c r="B30" s="26">
        <v>166.9</v>
      </c>
      <c r="G30" s="4"/>
    </row>
    <row r="31" spans="1:7" x14ac:dyDescent="0.25">
      <c r="A31" s="3">
        <v>36220</v>
      </c>
      <c r="B31" s="26">
        <v>167.3</v>
      </c>
      <c r="G31" s="4"/>
    </row>
    <row r="32" spans="1:7" x14ac:dyDescent="0.25">
      <c r="A32" s="3">
        <v>36251</v>
      </c>
      <c r="B32" s="26">
        <v>169</v>
      </c>
      <c r="G32" s="4"/>
    </row>
    <row r="33" spans="1:7" x14ac:dyDescent="0.25">
      <c r="A33" s="3">
        <v>36281</v>
      </c>
      <c r="B33" s="26">
        <v>168.7</v>
      </c>
      <c r="G33" s="4"/>
    </row>
    <row r="34" spans="1:7" x14ac:dyDescent="0.25">
      <c r="A34" s="3">
        <v>36312</v>
      </c>
      <c r="B34" s="26">
        <v>168.3</v>
      </c>
      <c r="G34" s="4"/>
    </row>
    <row r="35" spans="1:7" x14ac:dyDescent="0.25">
      <c r="A35" s="3">
        <v>36342</v>
      </c>
      <c r="B35" s="26">
        <v>168.9</v>
      </c>
      <c r="G35" s="4"/>
    </row>
    <row r="36" spans="1:7" x14ac:dyDescent="0.25">
      <c r="A36" s="3">
        <v>36373</v>
      </c>
      <c r="B36" s="26">
        <v>169.5</v>
      </c>
      <c r="C36" s="5">
        <f>AVERAGE(B25:B36)/AVERAGE(B13:B24)-1</f>
        <v>2.3455027534162953E-2</v>
      </c>
      <c r="G36" s="4"/>
    </row>
    <row r="37" spans="1:7" x14ac:dyDescent="0.25">
      <c r="A37" s="3">
        <v>36404</v>
      </c>
      <c r="B37" s="26">
        <v>170</v>
      </c>
      <c r="G37" s="4"/>
    </row>
    <row r="38" spans="1:7" x14ac:dyDescent="0.25">
      <c r="A38" s="3">
        <v>36434</v>
      </c>
      <c r="B38" s="26">
        <v>170.4</v>
      </c>
      <c r="G38" s="4"/>
    </row>
    <row r="39" spans="1:7" x14ac:dyDescent="0.25">
      <c r="A39" s="3">
        <v>36465</v>
      </c>
      <c r="B39" s="26">
        <v>170.4</v>
      </c>
      <c r="G39" s="4"/>
    </row>
    <row r="40" spans="1:7" x14ac:dyDescent="0.25">
      <c r="A40" s="3">
        <v>36495</v>
      </c>
      <c r="B40" s="26">
        <v>170.5</v>
      </c>
      <c r="G40" s="4"/>
    </row>
    <row r="41" spans="1:7" x14ac:dyDescent="0.25">
      <c r="A41" s="3">
        <v>36526</v>
      </c>
      <c r="B41" s="26">
        <v>171</v>
      </c>
      <c r="G41" s="4"/>
    </row>
    <row r="42" spans="1:7" x14ac:dyDescent="0.25">
      <c r="A42" s="3">
        <v>36557</v>
      </c>
      <c r="B42" s="26">
        <v>172</v>
      </c>
      <c r="G42" s="4"/>
    </row>
    <row r="43" spans="1:7" x14ac:dyDescent="0.25">
      <c r="A43" s="3">
        <v>36586</v>
      </c>
      <c r="B43" s="26">
        <v>173.5</v>
      </c>
      <c r="G43" s="4"/>
    </row>
    <row r="44" spans="1:7" x14ac:dyDescent="0.25">
      <c r="A44" s="3">
        <v>36617</v>
      </c>
      <c r="B44" s="26">
        <v>173.7</v>
      </c>
      <c r="G44" s="4"/>
    </row>
    <row r="45" spans="1:7" x14ac:dyDescent="0.25">
      <c r="A45" s="3">
        <v>36647</v>
      </c>
      <c r="B45" s="26">
        <v>174</v>
      </c>
      <c r="G45" s="4"/>
    </row>
    <row r="46" spans="1:7" x14ac:dyDescent="0.25">
      <c r="A46" s="3">
        <v>36678</v>
      </c>
      <c r="B46" s="26">
        <v>174.3</v>
      </c>
      <c r="G46" s="4"/>
    </row>
    <row r="47" spans="1:7" x14ac:dyDescent="0.25">
      <c r="A47" s="3">
        <v>36708</v>
      </c>
      <c r="B47" s="26">
        <v>175.2</v>
      </c>
      <c r="G47" s="4"/>
    </row>
    <row r="48" spans="1:7" x14ac:dyDescent="0.25">
      <c r="A48" s="3">
        <v>36739</v>
      </c>
      <c r="B48" s="26">
        <v>175.9</v>
      </c>
      <c r="C48" s="5">
        <f t="shared" ref="C48" si="0">AVERAGE(B37:B48)/AVERAGE(B25:B36)-1</f>
        <v>3.17357512953369E-2</v>
      </c>
      <c r="G48" s="4"/>
    </row>
    <row r="49" spans="1:7" x14ac:dyDescent="0.25">
      <c r="A49" s="3">
        <v>36770</v>
      </c>
      <c r="B49" s="26">
        <v>176.6</v>
      </c>
      <c r="G49" s="4"/>
    </row>
    <row r="50" spans="1:7" x14ac:dyDescent="0.25">
      <c r="A50" s="3">
        <v>36800</v>
      </c>
      <c r="B50" s="26">
        <v>177.2</v>
      </c>
      <c r="G50" s="4"/>
    </row>
    <row r="51" spans="1:7" x14ac:dyDescent="0.25">
      <c r="A51" s="3">
        <v>36831</v>
      </c>
      <c r="B51" s="26">
        <v>177.2</v>
      </c>
      <c r="G51" s="4"/>
    </row>
    <row r="52" spans="1:7" x14ac:dyDescent="0.25">
      <c r="A52" s="3">
        <v>36861</v>
      </c>
      <c r="B52" s="26">
        <v>177.1</v>
      </c>
      <c r="G52" s="4"/>
    </row>
    <row r="53" spans="1:7" x14ac:dyDescent="0.25">
      <c r="A53" s="3">
        <v>36892</v>
      </c>
      <c r="B53" s="26">
        <v>178.3</v>
      </c>
      <c r="G53" s="4"/>
    </row>
    <row r="54" spans="1:7" x14ac:dyDescent="0.25">
      <c r="A54" s="3">
        <v>36923</v>
      </c>
      <c r="B54" s="26">
        <v>179.3</v>
      </c>
      <c r="G54" s="4"/>
    </row>
    <row r="55" spans="1:7" x14ac:dyDescent="0.25">
      <c r="A55" s="3">
        <v>36951</v>
      </c>
      <c r="B55" s="26">
        <v>180.1</v>
      </c>
      <c r="G55" s="4"/>
    </row>
    <row r="56" spans="1:7" x14ac:dyDescent="0.25">
      <c r="A56" s="3">
        <v>36982</v>
      </c>
      <c r="B56" s="26">
        <v>180.4</v>
      </c>
      <c r="G56" s="4"/>
    </row>
    <row r="57" spans="1:7" x14ac:dyDescent="0.25">
      <c r="A57" s="3">
        <v>37012</v>
      </c>
      <c r="B57" s="26">
        <v>181.3</v>
      </c>
      <c r="G57" s="4"/>
    </row>
    <row r="58" spans="1:7" x14ac:dyDescent="0.25">
      <c r="A58" s="3">
        <v>37043</v>
      </c>
      <c r="B58" s="26">
        <v>182</v>
      </c>
      <c r="G58" s="4"/>
    </row>
    <row r="59" spans="1:7" x14ac:dyDescent="0.25">
      <c r="A59" s="3">
        <v>37073</v>
      </c>
      <c r="B59" s="26">
        <v>182</v>
      </c>
      <c r="G59" s="4"/>
    </row>
    <row r="60" spans="1:7" x14ac:dyDescent="0.25">
      <c r="A60" s="3">
        <v>37104</v>
      </c>
      <c r="B60" s="26">
        <v>181.9</v>
      </c>
      <c r="C60" s="5">
        <f t="shared" ref="C60" si="1">AVERAGE(B49:B60)/AVERAGE(B37:B48)-1</f>
        <v>3.9837751702158419E-2</v>
      </c>
      <c r="G60" s="4"/>
    </row>
    <row r="61" spans="1:7" x14ac:dyDescent="0.25">
      <c r="A61" s="3">
        <v>37135</v>
      </c>
      <c r="B61" s="26">
        <v>182.5</v>
      </c>
      <c r="G61" s="4"/>
    </row>
    <row r="62" spans="1:7" x14ac:dyDescent="0.25">
      <c r="A62" s="3">
        <v>37165</v>
      </c>
      <c r="B62" s="26">
        <v>182.5</v>
      </c>
      <c r="G62" s="4"/>
    </row>
    <row r="63" spans="1:7" x14ac:dyDescent="0.25">
      <c r="A63" s="3">
        <v>37196</v>
      </c>
      <c r="B63" s="26">
        <v>182.3</v>
      </c>
    </row>
    <row r="64" spans="1:7" x14ac:dyDescent="0.25">
      <c r="A64" s="3">
        <v>37226</v>
      </c>
      <c r="B64" s="26">
        <v>181.6</v>
      </c>
    </row>
    <row r="65" spans="1:3" x14ac:dyDescent="0.25">
      <c r="A65" s="3">
        <v>37257</v>
      </c>
      <c r="B65" s="26">
        <v>182.4</v>
      </c>
    </row>
    <row r="66" spans="1:3" x14ac:dyDescent="0.25">
      <c r="A66" s="3">
        <v>37288</v>
      </c>
      <c r="B66" s="26">
        <v>183.2</v>
      </c>
    </row>
    <row r="67" spans="1:3" x14ac:dyDescent="0.25">
      <c r="A67" s="3">
        <v>37316</v>
      </c>
      <c r="B67" s="26">
        <v>184</v>
      </c>
    </row>
    <row r="68" spans="1:3" x14ac:dyDescent="0.25">
      <c r="A68" s="3">
        <v>37347</v>
      </c>
      <c r="B68" s="26">
        <v>185.1</v>
      </c>
    </row>
    <row r="69" spans="1:3" x14ac:dyDescent="0.25">
      <c r="A69" s="3">
        <v>37377</v>
      </c>
      <c r="B69" s="26">
        <v>184.8</v>
      </c>
    </row>
    <row r="70" spans="1:3" x14ac:dyDescent="0.25">
      <c r="A70" s="3">
        <v>37408</v>
      </c>
      <c r="B70" s="26">
        <v>184.5</v>
      </c>
    </row>
    <row r="71" spans="1:3" x14ac:dyDescent="0.25">
      <c r="A71" s="3">
        <v>37438</v>
      </c>
      <c r="B71" s="26">
        <v>184.7</v>
      </c>
    </row>
    <row r="72" spans="1:3" x14ac:dyDescent="0.25">
      <c r="A72" s="3">
        <v>37469</v>
      </c>
      <c r="B72" s="26">
        <v>185.3</v>
      </c>
      <c r="C72" s="5">
        <f t="shared" ref="C72" si="2">AVERAGE(B61:B72)/AVERAGE(B49:B60)-1</f>
        <v>2.2986904430203348E-2</v>
      </c>
    </row>
    <row r="73" spans="1:3" x14ac:dyDescent="0.25">
      <c r="A73" s="3">
        <v>37500</v>
      </c>
      <c r="B73" s="26">
        <v>185.7</v>
      </c>
    </row>
    <row r="74" spans="1:3" x14ac:dyDescent="0.25">
      <c r="A74" s="3">
        <v>37530</v>
      </c>
      <c r="B74" s="26">
        <v>185.8</v>
      </c>
    </row>
    <row r="75" spans="1:3" x14ac:dyDescent="0.25">
      <c r="A75" s="3">
        <v>37561</v>
      </c>
      <c r="B75" s="26">
        <v>185.8</v>
      </c>
    </row>
    <row r="76" spans="1:3" x14ac:dyDescent="0.25">
      <c r="A76" s="3">
        <v>37591</v>
      </c>
      <c r="B76" s="26">
        <v>185.5</v>
      </c>
    </row>
    <row r="77" spans="1:3" x14ac:dyDescent="0.25">
      <c r="A77" s="3">
        <v>37622</v>
      </c>
      <c r="B77" s="26">
        <v>186.6</v>
      </c>
    </row>
    <row r="78" spans="1:3" x14ac:dyDescent="0.25">
      <c r="A78" s="3">
        <v>37653</v>
      </c>
      <c r="B78" s="26">
        <v>188.1</v>
      </c>
    </row>
    <row r="79" spans="1:3" x14ac:dyDescent="0.25">
      <c r="A79" s="3">
        <v>37681</v>
      </c>
      <c r="B79" s="26">
        <v>189.3</v>
      </c>
    </row>
    <row r="80" spans="1:3" x14ac:dyDescent="0.25">
      <c r="A80" s="3">
        <v>37712</v>
      </c>
      <c r="B80" s="26">
        <v>188.8</v>
      </c>
    </row>
    <row r="81" spans="1:3" x14ac:dyDescent="0.25">
      <c r="A81" s="3">
        <v>37742</v>
      </c>
      <c r="B81" s="26">
        <v>188.5</v>
      </c>
    </row>
    <row r="82" spans="1:3" x14ac:dyDescent="0.25">
      <c r="A82" s="3">
        <v>37773</v>
      </c>
      <c r="B82" s="26">
        <v>188.1</v>
      </c>
    </row>
    <row r="83" spans="1:3" x14ac:dyDescent="0.25">
      <c r="A83" s="3">
        <v>37803</v>
      </c>
      <c r="B83" s="26">
        <v>188.4</v>
      </c>
    </row>
    <row r="84" spans="1:3" x14ac:dyDescent="0.25">
      <c r="A84" s="3">
        <v>37834</v>
      </c>
      <c r="B84" s="26">
        <v>189.2</v>
      </c>
      <c r="C84" s="5">
        <f t="shared" ref="C84" si="3">AVERAGE(B73:B84)/AVERAGE(B61:B72)-1</f>
        <v>2.1290117572290823E-2</v>
      </c>
    </row>
    <row r="85" spans="1:3" x14ac:dyDescent="0.25">
      <c r="A85" s="3">
        <v>37865</v>
      </c>
      <c r="B85" s="26">
        <v>189.6</v>
      </c>
    </row>
    <row r="86" spans="1:3" x14ac:dyDescent="0.25">
      <c r="A86" s="3">
        <v>37895</v>
      </c>
      <c r="B86" s="26">
        <v>189.4</v>
      </c>
    </row>
    <row r="87" spans="1:3" x14ac:dyDescent="0.25">
      <c r="A87" s="3">
        <v>37926</v>
      </c>
      <c r="B87" s="26">
        <v>188.5</v>
      </c>
    </row>
    <row r="88" spans="1:3" x14ac:dyDescent="0.25">
      <c r="A88" s="3">
        <v>37956</v>
      </c>
      <c r="B88" s="26">
        <v>188.3</v>
      </c>
    </row>
    <row r="89" spans="1:3" x14ac:dyDescent="0.25">
      <c r="A89" s="3">
        <v>37987</v>
      </c>
      <c r="B89" s="26">
        <v>189.4</v>
      </c>
    </row>
    <row r="90" spans="1:3" x14ac:dyDescent="0.25">
      <c r="A90" s="3">
        <v>38018</v>
      </c>
      <c r="B90" s="26">
        <v>190.8</v>
      </c>
    </row>
    <row r="91" spans="1:3" x14ac:dyDescent="0.25">
      <c r="A91" s="3">
        <v>38047</v>
      </c>
      <c r="B91" s="26">
        <v>192.2</v>
      </c>
    </row>
    <row r="92" spans="1:3" x14ac:dyDescent="0.25">
      <c r="A92" s="3">
        <v>38078</v>
      </c>
      <c r="B92" s="26">
        <v>192.3</v>
      </c>
    </row>
    <row r="93" spans="1:3" x14ac:dyDescent="0.25">
      <c r="A93" s="3">
        <v>38108</v>
      </c>
      <c r="B93" s="26">
        <v>193.4</v>
      </c>
    </row>
    <row r="94" spans="1:3" x14ac:dyDescent="0.25">
      <c r="A94" s="3">
        <v>38139</v>
      </c>
      <c r="B94" s="26">
        <v>193.3</v>
      </c>
    </row>
    <row r="95" spans="1:3" x14ac:dyDescent="0.25">
      <c r="A95" s="3">
        <v>38169</v>
      </c>
      <c r="B95" s="26">
        <v>192.9</v>
      </c>
    </row>
    <row r="96" spans="1:3" x14ac:dyDescent="0.25">
      <c r="A96" s="3">
        <v>38200</v>
      </c>
      <c r="B96" s="26">
        <v>193</v>
      </c>
      <c r="C96" s="5">
        <f t="shared" ref="C96" si="4">AVERAGE(B85:B96)/AVERAGE(B73:B84)-1</f>
        <v>1.9246155213796801E-2</v>
      </c>
    </row>
    <row r="97" spans="1:3" x14ac:dyDescent="0.25">
      <c r="A97" s="3">
        <v>38231</v>
      </c>
      <c r="B97" s="26">
        <v>193.8</v>
      </c>
    </row>
    <row r="98" spans="1:3" x14ac:dyDescent="0.25">
      <c r="A98" s="3">
        <v>38261</v>
      </c>
      <c r="B98" s="26">
        <v>195</v>
      </c>
    </row>
    <row r="99" spans="1:3" x14ac:dyDescent="0.25">
      <c r="A99" s="3">
        <v>38292</v>
      </c>
      <c r="B99" s="26">
        <v>195.1</v>
      </c>
    </row>
    <row r="100" spans="1:3" x14ac:dyDescent="0.25">
      <c r="A100" s="3">
        <v>38322</v>
      </c>
      <c r="B100" s="26">
        <v>194.2</v>
      </c>
    </row>
    <row r="101" spans="1:3" x14ac:dyDescent="0.25">
      <c r="A101" s="3">
        <v>38353</v>
      </c>
      <c r="B101" s="26">
        <v>194.5</v>
      </c>
    </row>
    <row r="102" spans="1:3" x14ac:dyDescent="0.25">
      <c r="A102" s="3">
        <v>38384</v>
      </c>
      <c r="B102" s="26">
        <v>195.7</v>
      </c>
    </row>
    <row r="103" spans="1:3" x14ac:dyDescent="0.25">
      <c r="A103" s="3">
        <v>38412</v>
      </c>
      <c r="B103" s="26">
        <v>197.1</v>
      </c>
    </row>
    <row r="104" spans="1:3" x14ac:dyDescent="0.25">
      <c r="A104" s="3">
        <v>38443</v>
      </c>
      <c r="B104" s="26">
        <v>198.6</v>
      </c>
    </row>
    <row r="105" spans="1:3" x14ac:dyDescent="0.25">
      <c r="A105" s="3">
        <v>38473</v>
      </c>
      <c r="B105" s="26">
        <v>198.8</v>
      </c>
    </row>
    <row r="106" spans="1:3" x14ac:dyDescent="0.25">
      <c r="A106" s="3">
        <v>38504</v>
      </c>
      <c r="B106" s="26">
        <v>198</v>
      </c>
    </row>
    <row r="107" spans="1:3" x14ac:dyDescent="0.25">
      <c r="A107" s="3">
        <v>38534</v>
      </c>
      <c r="B107" s="26">
        <v>198.6</v>
      </c>
    </row>
    <row r="108" spans="1:3" x14ac:dyDescent="0.25">
      <c r="A108" s="3">
        <v>38565</v>
      </c>
      <c r="B108" s="26">
        <v>199.6</v>
      </c>
      <c r="C108" s="5">
        <f t="shared" ref="C108" si="5">AVERAGE(B97:B108)/AVERAGE(B85:B96)-1</f>
        <v>2.8738389080284144E-2</v>
      </c>
    </row>
    <row r="109" spans="1:3" x14ac:dyDescent="0.25">
      <c r="A109" s="3">
        <v>38596</v>
      </c>
      <c r="B109" s="26">
        <v>201.7</v>
      </c>
    </row>
    <row r="110" spans="1:3" x14ac:dyDescent="0.25">
      <c r="A110" s="3">
        <v>38626</v>
      </c>
      <c r="B110" s="26">
        <v>202.6</v>
      </c>
    </row>
    <row r="111" spans="1:3" x14ac:dyDescent="0.25">
      <c r="A111" s="3">
        <v>38657</v>
      </c>
      <c r="B111" s="26">
        <v>201.4</v>
      </c>
    </row>
    <row r="112" spans="1:3" x14ac:dyDescent="0.25">
      <c r="A112" s="3">
        <v>38687</v>
      </c>
      <c r="B112" s="26">
        <v>200</v>
      </c>
    </row>
    <row r="113" spans="1:3" x14ac:dyDescent="0.25">
      <c r="A113" s="3">
        <v>38718</v>
      </c>
      <c r="B113" s="26">
        <v>201.7</v>
      </c>
    </row>
    <row r="114" spans="1:3" x14ac:dyDescent="0.25">
      <c r="A114" s="3">
        <v>38749</v>
      </c>
      <c r="B114" s="26">
        <v>202.7</v>
      </c>
    </row>
    <row r="115" spans="1:3" x14ac:dyDescent="0.25">
      <c r="A115" s="3">
        <v>38777</v>
      </c>
      <c r="B115" s="26">
        <v>203.8</v>
      </c>
    </row>
    <row r="116" spans="1:3" x14ac:dyDescent="0.25">
      <c r="A116" s="3">
        <v>38808</v>
      </c>
      <c r="B116" s="26">
        <v>205.3</v>
      </c>
    </row>
    <row r="117" spans="1:3" x14ac:dyDescent="0.25">
      <c r="A117" s="3">
        <v>38838</v>
      </c>
      <c r="B117" s="26">
        <v>206.9</v>
      </c>
    </row>
    <row r="118" spans="1:3" x14ac:dyDescent="0.25">
      <c r="A118" s="3">
        <v>38869</v>
      </c>
      <c r="B118" s="26">
        <v>206.4</v>
      </c>
    </row>
    <row r="119" spans="1:3" x14ac:dyDescent="0.25">
      <c r="A119" s="3">
        <v>38899</v>
      </c>
      <c r="B119" s="26">
        <v>206.7</v>
      </c>
    </row>
    <row r="120" spans="1:3" x14ac:dyDescent="0.25">
      <c r="A120" s="3">
        <v>38930</v>
      </c>
      <c r="B120" s="26">
        <v>207.5</v>
      </c>
      <c r="C120" s="5">
        <f t="shared" ref="C120" si="6">AVERAGE(B109:B120)/AVERAGE(B97:B108)-1</f>
        <v>3.7176769817719446E-2</v>
      </c>
    </row>
    <row r="121" spans="1:3" x14ac:dyDescent="0.25">
      <c r="A121" s="3">
        <v>38961</v>
      </c>
      <c r="B121" s="26">
        <v>207.8</v>
      </c>
    </row>
    <row r="122" spans="1:3" x14ac:dyDescent="0.25">
      <c r="A122" s="3">
        <v>38991</v>
      </c>
      <c r="B122" s="26">
        <v>207.1</v>
      </c>
    </row>
    <row r="123" spans="1:3" x14ac:dyDescent="0.25">
      <c r="A123" s="3">
        <v>39022</v>
      </c>
      <c r="B123" s="26">
        <v>206.3</v>
      </c>
    </row>
    <row r="124" spans="1:3" x14ac:dyDescent="0.25">
      <c r="A124" s="3">
        <v>39052</v>
      </c>
      <c r="B124" s="26">
        <v>206.2</v>
      </c>
    </row>
    <row r="125" spans="1:3" x14ac:dyDescent="0.25">
      <c r="A125" s="3">
        <v>39083</v>
      </c>
      <c r="B125" s="26">
        <v>207.79</v>
      </c>
    </row>
    <row r="126" spans="1:3" x14ac:dyDescent="0.25">
      <c r="A126" s="3">
        <v>39114</v>
      </c>
      <c r="B126" s="26">
        <v>208.995</v>
      </c>
    </row>
    <row r="127" spans="1:3" x14ac:dyDescent="0.25">
      <c r="A127" s="3">
        <v>39142</v>
      </c>
      <c r="B127" s="26">
        <v>210.77799999999999</v>
      </c>
    </row>
    <row r="128" spans="1:3" x14ac:dyDescent="0.25">
      <c r="A128" s="3">
        <v>39173</v>
      </c>
      <c r="B128" s="26">
        <v>212.036</v>
      </c>
    </row>
    <row r="129" spans="1:3" x14ac:dyDescent="0.25">
      <c r="A129" s="3">
        <v>39203</v>
      </c>
      <c r="B129" s="26">
        <v>213.06299999999999</v>
      </c>
    </row>
    <row r="130" spans="1:3" x14ac:dyDescent="0.25">
      <c r="A130" s="3">
        <v>39234</v>
      </c>
      <c r="B130" s="26">
        <v>212.68</v>
      </c>
    </row>
    <row r="131" spans="1:3" x14ac:dyDescent="0.25">
      <c r="A131" s="3">
        <v>39264</v>
      </c>
      <c r="B131" s="26">
        <v>212.542</v>
      </c>
    </row>
    <row r="132" spans="1:3" x14ac:dyDescent="0.25">
      <c r="A132" s="3">
        <v>39295</v>
      </c>
      <c r="B132" s="26">
        <v>212.40600000000001</v>
      </c>
      <c r="C132" s="5">
        <f t="shared" ref="C132" si="7">AVERAGE(B121:B132)/AVERAGE(B109:B120)-1</f>
        <v>2.9014591081865326E-2</v>
      </c>
    </row>
    <row r="133" spans="1:3" x14ac:dyDescent="0.25">
      <c r="A133" s="3">
        <v>39326</v>
      </c>
      <c r="B133" s="26">
        <v>212.92</v>
      </c>
    </row>
    <row r="134" spans="1:3" x14ac:dyDescent="0.25">
      <c r="A134" s="3">
        <v>39356</v>
      </c>
      <c r="B134" s="26">
        <v>213.917</v>
      </c>
    </row>
    <row r="135" spans="1:3" x14ac:dyDescent="0.25">
      <c r="A135" s="3">
        <v>39387</v>
      </c>
      <c r="B135" s="26">
        <v>214.904</v>
      </c>
    </row>
    <row r="136" spans="1:3" x14ac:dyDescent="0.25">
      <c r="A136" s="3">
        <v>39417</v>
      </c>
      <c r="B136" s="26">
        <v>214.733</v>
      </c>
    </row>
    <row r="137" spans="1:3" x14ac:dyDescent="0.25">
      <c r="A137" s="3">
        <v>39448</v>
      </c>
      <c r="B137" s="26">
        <v>215.739</v>
      </c>
    </row>
    <row r="138" spans="1:3" x14ac:dyDescent="0.25">
      <c r="A138" s="3">
        <v>39479</v>
      </c>
      <c r="B138" s="26">
        <v>216.339</v>
      </c>
    </row>
    <row r="139" spans="1:3" x14ac:dyDescent="0.25">
      <c r="A139" s="3">
        <v>39508</v>
      </c>
      <c r="B139" s="26">
        <v>218.53299999999999</v>
      </c>
    </row>
    <row r="140" spans="1:3" x14ac:dyDescent="0.25">
      <c r="A140" s="3">
        <v>39539</v>
      </c>
      <c r="B140" s="26">
        <v>219.43700000000001</v>
      </c>
    </row>
    <row r="141" spans="1:3" x14ac:dyDescent="0.25">
      <c r="A141" s="3">
        <v>39569</v>
      </c>
      <c r="B141" s="26">
        <v>221.00899999999999</v>
      </c>
    </row>
    <row r="142" spans="1:3" x14ac:dyDescent="0.25">
      <c r="A142" s="3">
        <v>39600</v>
      </c>
      <c r="B142" s="26">
        <v>223.04</v>
      </c>
    </row>
    <row r="143" spans="1:3" x14ac:dyDescent="0.25">
      <c r="A143" s="3">
        <v>39630</v>
      </c>
      <c r="B143" s="26">
        <v>223.86699999999999</v>
      </c>
    </row>
    <row r="144" spans="1:3" x14ac:dyDescent="0.25">
      <c r="A144" s="3">
        <v>39661</v>
      </c>
      <c r="B144" s="26">
        <v>222.82300000000001</v>
      </c>
      <c r="C144" s="5">
        <f t="shared" ref="C144" si="8">AVERAGE(B133:B144)/AVERAGE(B121:B132)-1</f>
        <v>3.9548554428861626E-2</v>
      </c>
    </row>
    <row r="145" spans="1:3" x14ac:dyDescent="0.25">
      <c r="A145" s="3">
        <v>39692</v>
      </c>
      <c r="B145" s="26">
        <v>222.13200000000001</v>
      </c>
    </row>
    <row r="146" spans="1:3" x14ac:dyDescent="0.25">
      <c r="A146" s="3">
        <v>39722</v>
      </c>
      <c r="B146" s="26">
        <v>221.03399999999999</v>
      </c>
    </row>
    <row r="147" spans="1:3" x14ac:dyDescent="0.25">
      <c r="A147" s="3">
        <v>39753</v>
      </c>
      <c r="B147" s="26">
        <v>217.113</v>
      </c>
    </row>
    <row r="148" spans="1:3" x14ac:dyDescent="0.25">
      <c r="A148" s="3">
        <v>39783</v>
      </c>
      <c r="B148" s="26">
        <v>214.685</v>
      </c>
    </row>
    <row r="149" spans="1:3" x14ac:dyDescent="0.25">
      <c r="A149" s="3">
        <v>39814</v>
      </c>
      <c r="B149" s="26">
        <v>215.923</v>
      </c>
    </row>
    <row r="150" spans="1:3" x14ac:dyDescent="0.25">
      <c r="A150" s="3">
        <v>39845</v>
      </c>
      <c r="B150" s="26">
        <v>217.095</v>
      </c>
    </row>
    <row r="151" spans="1:3" x14ac:dyDescent="0.25">
      <c r="A151" s="3">
        <v>39873</v>
      </c>
      <c r="B151" s="26">
        <v>217.357</v>
      </c>
    </row>
    <row r="152" spans="1:3" x14ac:dyDescent="0.25">
      <c r="A152" s="3">
        <v>39904</v>
      </c>
      <c r="B152" s="26">
        <v>217.91</v>
      </c>
    </row>
    <row r="153" spans="1:3" x14ac:dyDescent="0.25">
      <c r="A153" s="3">
        <v>39934</v>
      </c>
      <c r="B153" s="26">
        <v>218.56700000000001</v>
      </c>
    </row>
    <row r="154" spans="1:3" x14ac:dyDescent="0.25">
      <c r="A154" s="3">
        <v>39965</v>
      </c>
      <c r="B154" s="26">
        <v>219.86500000000001</v>
      </c>
    </row>
    <row r="155" spans="1:3" x14ac:dyDescent="0.25">
      <c r="A155" s="3">
        <v>39995</v>
      </c>
      <c r="B155" s="26">
        <v>219.48400000000001</v>
      </c>
    </row>
    <row r="156" spans="1:3" x14ac:dyDescent="0.25">
      <c r="A156" s="3">
        <v>40026</v>
      </c>
      <c r="B156" s="26">
        <v>219.88399999999999</v>
      </c>
      <c r="C156" s="5">
        <f t="shared" ref="C156" si="9">AVERAGE(B145:B156)/AVERAGE(B133:B144)-1</f>
        <v>1.4473145781028762E-3</v>
      </c>
    </row>
    <row r="157" spans="1:3" x14ac:dyDescent="0.25">
      <c r="A157" s="3">
        <v>40057</v>
      </c>
      <c r="B157" s="26">
        <v>220.29400000000001</v>
      </c>
    </row>
    <row r="158" spans="1:3" x14ac:dyDescent="0.25">
      <c r="A158" s="3">
        <v>40087</v>
      </c>
      <c r="B158" s="26">
        <v>220.447</v>
      </c>
    </row>
    <row r="159" spans="1:3" x14ac:dyDescent="0.25">
      <c r="A159" s="3">
        <v>40118</v>
      </c>
      <c r="B159" s="26">
        <v>219.72800000000001</v>
      </c>
    </row>
    <row r="160" spans="1:3" x14ac:dyDescent="0.25">
      <c r="A160" s="3">
        <v>40148</v>
      </c>
      <c r="B160" s="26">
        <v>219.30699999999999</v>
      </c>
    </row>
    <row r="161" spans="1:3" x14ac:dyDescent="0.25">
      <c r="A161" s="3">
        <v>40179</v>
      </c>
      <c r="B161" s="26">
        <v>219.989</v>
      </c>
    </row>
    <row r="162" spans="1:3" x14ac:dyDescent="0.25">
      <c r="A162" s="3">
        <v>40210</v>
      </c>
      <c r="B162" s="26">
        <v>220.179</v>
      </c>
    </row>
    <row r="163" spans="1:3" x14ac:dyDescent="0.25">
      <c r="A163" s="3">
        <v>40238</v>
      </c>
      <c r="B163" s="26">
        <v>220.809</v>
      </c>
    </row>
    <row r="164" spans="1:3" x14ac:dyDescent="0.25">
      <c r="A164" s="3">
        <v>40269</v>
      </c>
      <c r="B164" s="26">
        <v>221.202</v>
      </c>
    </row>
    <row r="165" spans="1:3" x14ac:dyDescent="0.25">
      <c r="A165" s="3">
        <v>40299</v>
      </c>
      <c r="B165" s="26">
        <v>221.417</v>
      </c>
    </row>
    <row r="166" spans="1:3" x14ac:dyDescent="0.25">
      <c r="A166" s="3">
        <v>40330</v>
      </c>
      <c r="B166" s="26">
        <v>221.14699999999999</v>
      </c>
    </row>
    <row r="167" spans="1:3" x14ac:dyDescent="0.25">
      <c r="A167" s="3">
        <v>40360</v>
      </c>
      <c r="B167" s="26">
        <v>221.33099999999999</v>
      </c>
    </row>
    <row r="168" spans="1:3" x14ac:dyDescent="0.25">
      <c r="A168" s="3">
        <v>40391</v>
      </c>
      <c r="B168" s="26">
        <v>221.523</v>
      </c>
      <c r="C168" s="5">
        <f t="shared" ref="C168" si="10">AVERAGE(B157:B168)/AVERAGE(B145:B156)-1</f>
        <v>1.0043307088116293E-2</v>
      </c>
    </row>
    <row r="169" spans="1:3" x14ac:dyDescent="0.25">
      <c r="A169" s="3">
        <v>40422</v>
      </c>
      <c r="B169" s="26">
        <v>221.38399999999999</v>
      </c>
    </row>
    <row r="170" spans="1:3" x14ac:dyDescent="0.25">
      <c r="A170" s="3">
        <v>40452</v>
      </c>
      <c r="B170" s="26">
        <v>221.708</v>
      </c>
    </row>
    <row r="171" spans="1:3" x14ac:dyDescent="0.25">
      <c r="A171" s="3">
        <v>40483</v>
      </c>
      <c r="B171" s="26">
        <v>221.67099999999999</v>
      </c>
    </row>
    <row r="172" spans="1:3" x14ac:dyDescent="0.25">
      <c r="A172" s="3">
        <v>40513</v>
      </c>
      <c r="B172" s="26">
        <v>222.08099999999999</v>
      </c>
    </row>
    <row r="173" spans="1:3" x14ac:dyDescent="0.25">
      <c r="A173" s="3">
        <v>40544</v>
      </c>
      <c r="B173" s="26">
        <v>223.149</v>
      </c>
    </row>
    <row r="174" spans="1:3" x14ac:dyDescent="0.25">
      <c r="A174" s="3">
        <v>40575</v>
      </c>
      <c r="B174" s="26">
        <v>224.43100000000001</v>
      </c>
    </row>
    <row r="175" spans="1:3" x14ac:dyDescent="0.25">
      <c r="A175" s="3">
        <v>40603</v>
      </c>
      <c r="B175" s="26">
        <v>226.55799999999999</v>
      </c>
    </row>
    <row r="176" spans="1:3" x14ac:dyDescent="0.25">
      <c r="A176" s="3">
        <v>40634</v>
      </c>
      <c r="B176" s="26">
        <v>227.83699999999999</v>
      </c>
    </row>
    <row r="177" spans="1:3" x14ac:dyDescent="0.25">
      <c r="A177" s="3">
        <v>40664</v>
      </c>
      <c r="B177" s="26">
        <v>228.51599999999999</v>
      </c>
    </row>
    <row r="178" spans="1:3" x14ac:dyDescent="0.25">
      <c r="A178" s="3">
        <v>40695</v>
      </c>
      <c r="B178" s="26">
        <v>228.07499999999999</v>
      </c>
    </row>
    <row r="179" spans="1:3" x14ac:dyDescent="0.25">
      <c r="A179" s="3">
        <v>40725</v>
      </c>
      <c r="B179" s="26">
        <v>227.80500000000001</v>
      </c>
    </row>
    <row r="180" spans="1:3" x14ac:dyDescent="0.25">
      <c r="A180" s="3">
        <v>40756</v>
      </c>
      <c r="B180" s="26">
        <v>228.22200000000001</v>
      </c>
      <c r="C180" s="5">
        <f t="shared" ref="C180" si="11">AVERAGE(B169:B180)/AVERAGE(B157:B168)-1</f>
        <v>2.0421753942492904E-2</v>
      </c>
    </row>
    <row r="181" spans="1:3" x14ac:dyDescent="0.25">
      <c r="A181" s="3">
        <v>40787</v>
      </c>
      <c r="B181" s="26">
        <v>229.14699999999999</v>
      </c>
    </row>
    <row r="182" spans="1:3" x14ac:dyDescent="0.25">
      <c r="A182" s="3">
        <v>40817</v>
      </c>
      <c r="B182" s="26">
        <v>229.19499999999999</v>
      </c>
    </row>
    <row r="183" spans="1:3" x14ac:dyDescent="0.25">
      <c r="A183" s="3">
        <v>40848</v>
      </c>
      <c r="B183" s="26">
        <v>228.77099999999999</v>
      </c>
    </row>
    <row r="184" spans="1:3" x14ac:dyDescent="0.25">
      <c r="A184" s="3">
        <v>40878</v>
      </c>
      <c r="B184" s="26">
        <v>228.11699999999999</v>
      </c>
    </row>
    <row r="185" spans="1:3" x14ac:dyDescent="0.25">
      <c r="A185" s="3">
        <v>40909</v>
      </c>
      <c r="B185" s="26">
        <v>228.98</v>
      </c>
    </row>
    <row r="186" spans="1:3" x14ac:dyDescent="0.25">
      <c r="A186" s="3">
        <v>40940</v>
      </c>
      <c r="B186" s="26">
        <v>229.995</v>
      </c>
    </row>
    <row r="187" spans="1:3" x14ac:dyDescent="0.25">
      <c r="A187" s="3">
        <v>40969</v>
      </c>
      <c r="B187" s="26">
        <v>232.03899999999999</v>
      </c>
    </row>
    <row r="188" spans="1:3" x14ac:dyDescent="0.25">
      <c r="A188" s="3">
        <v>41000</v>
      </c>
      <c r="B188" s="26">
        <v>232.56100000000001</v>
      </c>
    </row>
    <row r="189" spans="1:3" x14ac:dyDescent="0.25">
      <c r="A189" s="3">
        <v>41030</v>
      </c>
      <c r="B189" s="26">
        <v>233.053</v>
      </c>
    </row>
    <row r="190" spans="1:3" x14ac:dyDescent="0.25">
      <c r="A190" s="3">
        <v>41061</v>
      </c>
      <c r="B190" s="26">
        <v>232.70099999999999</v>
      </c>
    </row>
    <row r="191" spans="1:3" x14ac:dyDescent="0.25">
      <c r="A191" s="3">
        <v>41091</v>
      </c>
      <c r="B191" s="26">
        <v>231.893</v>
      </c>
    </row>
    <row r="192" spans="1:3" x14ac:dyDescent="0.25">
      <c r="A192" s="3">
        <v>41122</v>
      </c>
      <c r="B192" s="26">
        <v>233.001</v>
      </c>
      <c r="C192" s="5">
        <f t="shared" ref="C192" si="12">AVERAGE(B181:B192)/AVERAGE(B169:B180)-1</f>
        <v>2.5177710973826262E-2</v>
      </c>
    </row>
    <row r="193" spans="1:3" x14ac:dyDescent="0.25">
      <c r="A193" s="3">
        <v>41153</v>
      </c>
      <c r="B193" s="26">
        <v>234.083</v>
      </c>
    </row>
    <row r="194" spans="1:3" x14ac:dyDescent="0.25">
      <c r="A194" s="3">
        <v>41183</v>
      </c>
      <c r="B194" s="26">
        <v>234.96600000000001</v>
      </c>
    </row>
    <row r="195" spans="1:3" x14ac:dyDescent="0.25">
      <c r="A195" s="3">
        <v>41214</v>
      </c>
      <c r="B195" s="26">
        <v>233.20599999999999</v>
      </c>
    </row>
    <row r="196" spans="1:3" x14ac:dyDescent="0.25">
      <c r="A196" s="3">
        <v>41244</v>
      </c>
      <c r="B196" s="26">
        <v>232.029</v>
      </c>
    </row>
    <row r="197" spans="1:3" x14ac:dyDescent="0.25">
      <c r="A197" s="3">
        <v>41275</v>
      </c>
      <c r="B197" s="26">
        <v>232.75899999999999</v>
      </c>
    </row>
    <row r="198" spans="1:3" x14ac:dyDescent="0.25">
      <c r="A198" s="3">
        <v>41306</v>
      </c>
      <c r="B198" s="26">
        <v>234.595</v>
      </c>
    </row>
    <row r="199" spans="1:3" x14ac:dyDescent="0.25">
      <c r="A199" s="3">
        <v>41334</v>
      </c>
      <c r="B199" s="26">
        <v>235.511</v>
      </c>
    </row>
    <row r="200" spans="1:3" x14ac:dyDescent="0.25">
      <c r="A200" s="3">
        <v>41365</v>
      </c>
      <c r="B200" s="26">
        <v>235.488</v>
      </c>
    </row>
    <row r="201" spans="1:3" x14ac:dyDescent="0.25">
      <c r="A201" s="3">
        <v>41395</v>
      </c>
      <c r="B201" s="26">
        <v>235.97900000000001</v>
      </c>
    </row>
    <row r="202" spans="1:3" x14ac:dyDescent="0.25">
      <c r="A202" s="3">
        <v>41426</v>
      </c>
      <c r="B202" s="26">
        <v>236.227</v>
      </c>
    </row>
    <row r="203" spans="1:3" x14ac:dyDescent="0.25">
      <c r="A203" s="3">
        <v>41456</v>
      </c>
      <c r="B203" s="26">
        <v>236.34100000000001</v>
      </c>
    </row>
    <row r="204" spans="1:3" x14ac:dyDescent="0.25">
      <c r="A204" s="3">
        <v>41487</v>
      </c>
      <c r="B204" s="26">
        <v>236.59100000000001</v>
      </c>
      <c r="C204" s="5">
        <f t="shared" ref="C204" si="13">AVERAGE(B193:B204)/AVERAGE(B181:B192)-1</f>
        <v>1.7448210892186955E-2</v>
      </c>
    </row>
    <row r="205" spans="1:3" x14ac:dyDescent="0.25">
      <c r="A205" s="3">
        <v>41518</v>
      </c>
      <c r="B205" s="26">
        <v>237.14599999999999</v>
      </c>
    </row>
    <row r="206" spans="1:3" x14ac:dyDescent="0.25">
      <c r="A206" s="3">
        <v>41548</v>
      </c>
      <c r="B206" s="26">
        <v>237</v>
      </c>
    </row>
    <row r="207" spans="1:3" x14ac:dyDescent="0.25">
      <c r="A207" s="3">
        <v>41579</v>
      </c>
      <c r="B207" s="26">
        <v>236.15299999999999</v>
      </c>
    </row>
    <row r="208" spans="1:3" x14ac:dyDescent="0.25">
      <c r="A208" s="3">
        <v>41609</v>
      </c>
      <c r="B208" s="26">
        <v>236.096</v>
      </c>
    </row>
    <row r="209" spans="1:3" x14ac:dyDescent="0.25">
      <c r="A209" s="3">
        <v>41640</v>
      </c>
      <c r="B209" s="26">
        <v>236.70699999999999</v>
      </c>
    </row>
    <row r="210" spans="1:3" x14ac:dyDescent="0.25">
      <c r="A210" s="3">
        <v>41671</v>
      </c>
      <c r="B210" s="26">
        <v>237.614</v>
      </c>
    </row>
    <row r="211" spans="1:3" x14ac:dyDescent="0.25">
      <c r="A211" s="3">
        <v>41699</v>
      </c>
      <c r="B211" s="26">
        <v>239.09200000000001</v>
      </c>
    </row>
    <row r="212" spans="1:3" x14ac:dyDescent="0.25">
      <c r="A212" s="3">
        <v>41730</v>
      </c>
      <c r="B212" s="26">
        <v>239.80799999999999</v>
      </c>
    </row>
    <row r="213" spans="1:3" x14ac:dyDescent="0.25">
      <c r="A213" s="3">
        <v>41760</v>
      </c>
      <c r="B213" s="26">
        <v>241.35</v>
      </c>
    </row>
    <row r="214" spans="1:3" x14ac:dyDescent="0.25">
      <c r="A214" s="3">
        <v>41791</v>
      </c>
      <c r="B214" s="26">
        <v>241.61600000000001</v>
      </c>
    </row>
    <row r="215" spans="1:3" x14ac:dyDescent="0.25">
      <c r="A215" s="3">
        <v>41821</v>
      </c>
      <c r="B215" s="26">
        <v>241.85</v>
      </c>
    </row>
    <row r="216" spans="1:3" x14ac:dyDescent="0.25">
      <c r="A216" s="3">
        <v>41852</v>
      </c>
      <c r="B216" s="26">
        <v>241.66</v>
      </c>
      <c r="C216" s="5">
        <f t="shared" ref="C216" si="14">AVERAGE(B205:B216)/AVERAGE(B193:B204)-1</f>
        <v>1.7147217219259936E-2</v>
      </c>
    </row>
    <row r="217" spans="1:3" x14ac:dyDescent="0.25">
      <c r="A217" s="3">
        <v>41883</v>
      </c>
      <c r="B217" s="26">
        <v>241.92</v>
      </c>
    </row>
    <row r="218" spans="1:3" x14ac:dyDescent="0.25">
      <c r="A218" s="3">
        <v>41913</v>
      </c>
      <c r="B218" s="26">
        <v>241.65</v>
      </c>
    </row>
    <row r="219" spans="1:3" x14ac:dyDescent="0.25">
      <c r="A219" s="3">
        <v>41944</v>
      </c>
      <c r="B219" s="26">
        <v>240.22</v>
      </c>
    </row>
    <row r="220" spans="1:3" x14ac:dyDescent="0.25">
      <c r="A220" s="3">
        <v>41974</v>
      </c>
      <c r="B220" s="26">
        <v>239.095</v>
      </c>
    </row>
    <row r="221" spans="1:3" x14ac:dyDescent="0.25">
      <c r="A221" s="3">
        <v>42005</v>
      </c>
      <c r="B221" s="26">
        <v>238.31800000000001</v>
      </c>
    </row>
    <row r="222" spans="1:3" x14ac:dyDescent="0.25">
      <c r="A222" s="3">
        <v>42036</v>
      </c>
      <c r="B222" s="26">
        <v>239.74799999999999</v>
      </c>
    </row>
    <row r="223" spans="1:3" x14ac:dyDescent="0.25">
      <c r="A223" s="3">
        <v>42064</v>
      </c>
      <c r="B223" s="26">
        <v>241.69</v>
      </c>
    </row>
    <row r="224" spans="1:3" x14ac:dyDescent="0.25">
      <c r="A224" s="3">
        <v>42095</v>
      </c>
      <c r="B224" s="26">
        <v>242.30199999999999</v>
      </c>
    </row>
    <row r="225" spans="1:3" x14ac:dyDescent="0.25">
      <c r="A225" s="3">
        <v>42125</v>
      </c>
      <c r="B225" s="26">
        <v>244.227</v>
      </c>
    </row>
    <row r="226" spans="1:3" x14ac:dyDescent="0.25">
      <c r="A226" s="3">
        <v>42156</v>
      </c>
      <c r="B226" s="26">
        <v>244.33199999999999</v>
      </c>
    </row>
    <row r="227" spans="1:3" x14ac:dyDescent="0.25">
      <c r="A227" s="3">
        <v>42186</v>
      </c>
      <c r="B227" s="26">
        <v>245.04</v>
      </c>
    </row>
    <row r="228" spans="1:3" x14ac:dyDescent="0.25">
      <c r="A228" s="3">
        <v>42217</v>
      </c>
      <c r="B228" s="26">
        <v>244.73699999999999</v>
      </c>
      <c r="C228" s="5">
        <f t="shared" ref="C228" si="15">AVERAGE(B217:B228)/AVERAGE(B205:B216)-1</f>
        <v>1.2974810299181128E-2</v>
      </c>
    </row>
    <row r="229" spans="1:3" x14ac:dyDescent="0.25">
      <c r="A229" s="3">
        <v>42248</v>
      </c>
      <c r="B229" s="26">
        <v>244.25700000000001</v>
      </c>
    </row>
    <row r="230" spans="1:3" x14ac:dyDescent="0.25">
      <c r="A230" s="3">
        <v>42278</v>
      </c>
      <c r="B230" s="26">
        <v>244.34100000000001</v>
      </c>
    </row>
    <row r="231" spans="1:3" x14ac:dyDescent="0.25">
      <c r="A231" s="3">
        <v>42309</v>
      </c>
      <c r="B231" s="26">
        <v>243.749</v>
      </c>
    </row>
    <row r="232" spans="1:3" x14ac:dyDescent="0.25">
      <c r="A232" s="3">
        <v>42339</v>
      </c>
      <c r="B232" s="26">
        <v>243.434</v>
      </c>
    </row>
    <row r="233" spans="1:3" x14ac:dyDescent="0.25">
      <c r="A233" s="3">
        <v>42370</v>
      </c>
      <c r="B233" s="26">
        <v>244.6</v>
      </c>
    </row>
    <row r="234" spans="1:3" x14ac:dyDescent="0.25">
      <c r="A234" s="3">
        <v>42401</v>
      </c>
      <c r="B234" s="26">
        <v>244.821</v>
      </c>
    </row>
    <row r="235" spans="1:3" x14ac:dyDescent="0.25">
      <c r="A235" s="3">
        <v>42430</v>
      </c>
      <c r="B235" s="26">
        <v>245.404</v>
      </c>
    </row>
    <row r="236" spans="1:3" x14ac:dyDescent="0.25">
      <c r="A236" s="3">
        <v>42461</v>
      </c>
      <c r="B236" s="26">
        <v>246.589</v>
      </c>
    </row>
    <row r="237" spans="1:3" x14ac:dyDescent="0.25">
      <c r="A237" s="3">
        <v>42491</v>
      </c>
      <c r="B237" s="26">
        <v>247.85499999999999</v>
      </c>
    </row>
    <row r="238" spans="1:3" x14ac:dyDescent="0.25">
      <c r="A238" s="3">
        <v>42522</v>
      </c>
      <c r="B238" s="26">
        <v>248.22800000000001</v>
      </c>
    </row>
    <row r="239" spans="1:3" x14ac:dyDescent="0.25">
      <c r="A239" s="3">
        <v>42552</v>
      </c>
      <c r="B239" s="26">
        <v>248.375</v>
      </c>
    </row>
    <row r="240" spans="1:3" x14ac:dyDescent="0.25">
      <c r="A240" s="3">
        <v>42583</v>
      </c>
      <c r="B240" s="26">
        <v>248.49799999999999</v>
      </c>
      <c r="C240" s="5">
        <f t="shared" ref="C240" si="16">AVERAGE(B229:B240)/AVERAGE(B217:B228)-1</f>
        <v>1.6144504196806242E-2</v>
      </c>
    </row>
    <row r="241" spans="1:3" x14ac:dyDescent="0.25">
      <c r="A241" s="3">
        <v>42614</v>
      </c>
      <c r="B241" s="26">
        <v>249.23400000000001</v>
      </c>
    </row>
    <row r="242" spans="1:3" x14ac:dyDescent="0.25">
      <c r="A242" s="3">
        <v>42644</v>
      </c>
      <c r="B242" s="26">
        <v>249.89699999999999</v>
      </c>
    </row>
    <row r="243" spans="1:3" x14ac:dyDescent="0.25">
      <c r="A243" s="3">
        <v>42675</v>
      </c>
      <c r="B243" s="26">
        <v>249.44800000000001</v>
      </c>
    </row>
    <row r="244" spans="1:3" x14ac:dyDescent="0.25">
      <c r="A244" s="3">
        <v>42705</v>
      </c>
      <c r="B244" s="26">
        <v>249.51599999999999</v>
      </c>
    </row>
    <row r="245" spans="1:3" x14ac:dyDescent="0.25">
      <c r="A245" s="3">
        <v>42736</v>
      </c>
      <c r="B245" s="26">
        <v>250.81399999999999</v>
      </c>
    </row>
    <row r="246" spans="1:3" x14ac:dyDescent="0.25">
      <c r="A246" s="3">
        <v>42767</v>
      </c>
      <c r="B246" s="26">
        <v>252.25200000000001</v>
      </c>
    </row>
    <row r="247" spans="1:3" x14ac:dyDescent="0.25">
      <c r="A247" s="3">
        <v>42795</v>
      </c>
      <c r="B247" s="26">
        <v>252.94900000000001</v>
      </c>
    </row>
    <row r="248" spans="1:3" x14ac:dyDescent="0.25">
      <c r="A248" s="3">
        <v>42826</v>
      </c>
      <c r="B248" s="26">
        <v>253.80600000000001</v>
      </c>
    </row>
    <row r="249" spans="1:3" x14ac:dyDescent="0.25">
      <c r="A249" s="3">
        <v>42856</v>
      </c>
      <c r="B249" s="26">
        <v>254.38</v>
      </c>
    </row>
    <row r="250" spans="1:3" x14ac:dyDescent="0.25">
      <c r="A250" s="3">
        <v>42887</v>
      </c>
      <c r="B250" s="26">
        <v>254.46899999999999</v>
      </c>
    </row>
    <row r="251" spans="1:3" x14ac:dyDescent="0.25">
      <c r="A251" s="3">
        <v>42917</v>
      </c>
      <c r="B251" s="26">
        <v>254.708</v>
      </c>
    </row>
    <row r="252" spans="1:3" x14ac:dyDescent="0.25">
      <c r="A252" s="3">
        <v>42948</v>
      </c>
      <c r="B252" s="26">
        <v>255.28200000000001</v>
      </c>
      <c r="C252" s="5">
        <f t="shared" ref="C252" si="17">AVERAGE(B241:B252)/AVERAGE(B229:B240)-1</f>
        <v>2.596612851342206E-2</v>
      </c>
    </row>
    <row r="253" spans="1:3" x14ac:dyDescent="0.25">
      <c r="A253" s="3">
        <v>42979</v>
      </c>
      <c r="B253" s="26">
        <v>256.50400000000002</v>
      </c>
    </row>
    <row r="254" spans="1:3" x14ac:dyDescent="0.25">
      <c r="A254" s="3">
        <v>43009</v>
      </c>
      <c r="B254" s="26">
        <v>257.22300000000001</v>
      </c>
    </row>
    <row r="255" spans="1:3" x14ac:dyDescent="0.25">
      <c r="A255" s="3">
        <v>43040</v>
      </c>
      <c r="B255" s="26">
        <v>257.12599999999998</v>
      </c>
    </row>
    <row r="256" spans="1:3" x14ac:dyDescent="0.25">
      <c r="A256" s="3">
        <v>43070</v>
      </c>
      <c r="B256" s="26">
        <v>257.34699999999998</v>
      </c>
    </row>
    <row r="257" spans="1:3" x14ac:dyDescent="0.25">
      <c r="A257" s="3">
        <v>43101</v>
      </c>
      <c r="B257" s="26">
        <v>258.63799999999998</v>
      </c>
    </row>
    <row r="258" spans="1:3" x14ac:dyDescent="0.25">
      <c r="A258" s="3">
        <v>43132</v>
      </c>
      <c r="B258" s="26">
        <v>259.98599999999999</v>
      </c>
    </row>
    <row r="259" spans="1:3" x14ac:dyDescent="0.25">
      <c r="A259" s="3">
        <v>43160</v>
      </c>
      <c r="B259" s="26">
        <v>260.99400000000003</v>
      </c>
    </row>
    <row r="260" spans="1:3" x14ac:dyDescent="0.25">
      <c r="A260" s="3">
        <v>43191</v>
      </c>
      <c r="B260" s="26">
        <v>262.03699999999998</v>
      </c>
    </row>
    <row r="261" spans="1:3" x14ac:dyDescent="0.25">
      <c r="A261" s="3">
        <v>43221</v>
      </c>
      <c r="B261" s="26">
        <v>263.24</v>
      </c>
    </row>
    <row r="262" spans="1:3" x14ac:dyDescent="0.25">
      <c r="A262" s="3">
        <v>43252</v>
      </c>
      <c r="B262" s="26">
        <v>263.73200000000003</v>
      </c>
    </row>
    <row r="263" spans="1:3" x14ac:dyDescent="0.25">
      <c r="A263" s="3">
        <v>43282</v>
      </c>
      <c r="B263" s="26">
        <v>263.971</v>
      </c>
    </row>
    <row r="264" spans="1:3" x14ac:dyDescent="0.25">
      <c r="A264" s="3">
        <v>43313</v>
      </c>
      <c r="B264" s="26">
        <v>264.39499999999998</v>
      </c>
      <c r="C264" s="5">
        <f t="shared" ref="C264" si="18">AVERAGE(B253:B264)/AVERAGE(B241:B252)-1</f>
        <v>3.2522619108583228E-2</v>
      </c>
    </row>
    <row r="265" spans="1:3" x14ac:dyDescent="0.25">
      <c r="A265" s="3">
        <v>43344</v>
      </c>
      <c r="B265" s="26">
        <v>265.10500000000002</v>
      </c>
      <c r="C265" s="5"/>
    </row>
    <row r="266" spans="1:3" x14ac:dyDescent="0.25">
      <c r="A266" s="3">
        <v>43374</v>
      </c>
      <c r="B266" s="26">
        <v>266.19499999999999</v>
      </c>
      <c r="C266" s="5"/>
    </row>
    <row r="267" spans="1:3" x14ac:dyDescent="0.25">
      <c r="A267" s="3">
        <v>43405</v>
      </c>
      <c r="B267" s="26">
        <v>265.65800000000002</v>
      </c>
      <c r="C267" s="5"/>
    </row>
    <row r="268" spans="1:3" x14ac:dyDescent="0.25">
      <c r="A268" s="3">
        <v>43435</v>
      </c>
      <c r="B268" s="26">
        <v>265.209</v>
      </c>
      <c r="C268" s="5"/>
    </row>
    <row r="269" spans="1:3" x14ac:dyDescent="0.25">
      <c r="A269" s="3">
        <v>43466</v>
      </c>
      <c r="B269" s="26">
        <v>265.62400000000002</v>
      </c>
      <c r="C269" s="5"/>
    </row>
    <row r="270" spans="1:3" x14ac:dyDescent="0.25">
      <c r="A270" s="3">
        <v>43497</v>
      </c>
      <c r="B270" s="26">
        <v>266.21499999999997</v>
      </c>
    </row>
    <row r="271" spans="1:3" x14ac:dyDescent="0.25">
      <c r="A271" s="3">
        <v>43525</v>
      </c>
      <c r="B271" s="26">
        <v>267.37</v>
      </c>
    </row>
    <row r="272" spans="1:3" x14ac:dyDescent="0.25">
      <c r="A272" s="3">
        <v>43556</v>
      </c>
      <c r="B272" s="26">
        <v>269.52199999999999</v>
      </c>
    </row>
    <row r="273" spans="1:3" x14ac:dyDescent="0.25">
      <c r="A273" s="3">
        <v>43586</v>
      </c>
      <c r="B273" s="26">
        <v>270.88</v>
      </c>
    </row>
    <row r="274" spans="1:3" x14ac:dyDescent="0.25">
      <c r="A274" s="3">
        <v>43617</v>
      </c>
      <c r="B274" s="26">
        <v>270.95699999999999</v>
      </c>
    </row>
    <row r="275" spans="1:3" x14ac:dyDescent="0.25">
      <c r="A275" s="3">
        <v>43647</v>
      </c>
      <c r="B275" s="26">
        <v>271.029</v>
      </c>
    </row>
    <row r="276" spans="1:3" x14ac:dyDescent="0.25">
      <c r="A276" s="3">
        <v>43678</v>
      </c>
      <c r="B276" s="26">
        <v>271.26400000000001</v>
      </c>
      <c r="C276" s="5">
        <f t="shared" ref="C276" si="19">AVERAGE(B265:B276)/AVERAGE(B253:B264)-1</f>
        <v>2.8745424682571574E-2</v>
      </c>
    </row>
    <row r="277" spans="1:3" x14ac:dyDescent="0.25">
      <c r="A277" s="3">
        <v>43709</v>
      </c>
      <c r="B277" s="26">
        <v>272.10199999999998</v>
      </c>
      <c r="C277" s="5"/>
    </row>
    <row r="278" spans="1:3" x14ac:dyDescent="0.25">
      <c r="A278" s="3">
        <v>43739</v>
      </c>
      <c r="B278" s="26">
        <v>273.524</v>
      </c>
      <c r="C278" s="5"/>
    </row>
    <row r="279" spans="1:3" x14ac:dyDescent="0.25">
      <c r="A279" s="3">
        <v>43770</v>
      </c>
      <c r="B279" s="26">
        <v>273.12799999999999</v>
      </c>
      <c r="C279" s="5"/>
    </row>
    <row r="280" spans="1:3" x14ac:dyDescent="0.25">
      <c r="A280" s="3">
        <v>43800</v>
      </c>
      <c r="B280" s="26">
        <v>272.584</v>
      </c>
      <c r="C280" s="5"/>
    </row>
    <row r="281" spans="1:3" x14ac:dyDescent="0.25">
      <c r="A281" s="3">
        <v>43831</v>
      </c>
      <c r="B281" s="26">
        <v>273.33999999999997</v>
      </c>
      <c r="C281" s="5"/>
    </row>
    <row r="282" spans="1:3" x14ac:dyDescent="0.25">
      <c r="A282" s="3">
        <v>43862</v>
      </c>
      <c r="B282" s="26">
        <v>274.41199999999998</v>
      </c>
    </row>
    <row r="283" spans="1:3" x14ac:dyDescent="0.25">
      <c r="A283" s="3">
        <v>43891</v>
      </c>
      <c r="B283" s="26">
        <v>273.995</v>
      </c>
    </row>
    <row r="284" spans="1:3" x14ac:dyDescent="0.25">
      <c r="A284" s="3">
        <v>43922</v>
      </c>
      <c r="B284" s="26">
        <v>272.91300000000001</v>
      </c>
    </row>
    <row r="285" spans="1:3" x14ac:dyDescent="0.25">
      <c r="A285" s="3">
        <v>43952</v>
      </c>
      <c r="B285" s="26">
        <v>273.06200000000001</v>
      </c>
    </row>
    <row r="286" spans="1:3" x14ac:dyDescent="0.25">
      <c r="A286" s="3">
        <v>43983</v>
      </c>
      <c r="B286" s="26">
        <v>274.15499999999997</v>
      </c>
    </row>
    <row r="287" spans="1:3" x14ac:dyDescent="0.25">
      <c r="A287" s="3">
        <v>44013</v>
      </c>
      <c r="B287" s="26">
        <v>275.59699999999998</v>
      </c>
    </row>
    <row r="288" spans="1:3" x14ac:dyDescent="0.25">
      <c r="A288" s="3">
        <v>44044</v>
      </c>
      <c r="B288" s="26">
        <v>276.44299999999998</v>
      </c>
      <c r="C288" s="5">
        <f t="shared" ref="C288" si="20">AVERAGE(B277:B288)/AVERAGE(B265:B276)-1</f>
        <v>2.184335564107065E-2</v>
      </c>
    </row>
    <row r="289" spans="1:3" x14ac:dyDescent="0.25">
      <c r="A289" s="3">
        <v>44075</v>
      </c>
      <c r="B289" s="26">
        <v>276.42200000000003</v>
      </c>
    </row>
    <row r="290" spans="1:3" x14ac:dyDescent="0.25">
      <c r="A290" s="3">
        <v>44105</v>
      </c>
      <c r="B290" s="26">
        <v>276.87599999999998</v>
      </c>
    </row>
    <row r="291" spans="1:3" x14ac:dyDescent="0.25">
      <c r="A291" s="3">
        <v>44136</v>
      </c>
      <c r="B291" s="26">
        <v>276.875</v>
      </c>
    </row>
    <row r="292" spans="1:3" x14ac:dyDescent="0.25">
      <c r="A292" s="3">
        <v>44166</v>
      </c>
      <c r="B292" s="26">
        <v>276.59300000000002</v>
      </c>
    </row>
    <row r="293" spans="1:3" x14ac:dyDescent="0.25">
      <c r="A293" s="3">
        <v>44197</v>
      </c>
      <c r="B293" s="26">
        <v>277.238</v>
      </c>
    </row>
    <row r="294" spans="1:3" x14ac:dyDescent="0.25">
      <c r="A294" s="3">
        <v>44228</v>
      </c>
      <c r="B294" s="26">
        <v>278.702</v>
      </c>
    </row>
    <row r="295" spans="1:3" x14ac:dyDescent="0.25">
      <c r="A295" s="3">
        <v>44256</v>
      </c>
      <c r="B295" s="26">
        <v>280.625</v>
      </c>
    </row>
    <row r="296" spans="1:3" x14ac:dyDescent="0.25">
      <c r="A296" s="3">
        <v>44287</v>
      </c>
      <c r="B296" s="26">
        <v>283.50700000000001</v>
      </c>
    </row>
    <row r="297" spans="1:3" x14ac:dyDescent="0.25">
      <c r="A297" s="3">
        <v>44317</v>
      </c>
      <c r="B297" s="26">
        <v>285.79300000000001</v>
      </c>
    </row>
    <row r="298" spans="1:3" x14ac:dyDescent="0.25">
      <c r="A298" s="3">
        <v>44348</v>
      </c>
      <c r="B298" s="26">
        <v>288.26299999999998</v>
      </c>
    </row>
    <row r="299" spans="1:3" x14ac:dyDescent="0.25">
      <c r="A299" s="3">
        <v>44378</v>
      </c>
      <c r="B299" s="26">
        <v>289.863</v>
      </c>
    </row>
    <row r="300" spans="1:3" x14ac:dyDescent="0.25">
      <c r="A300" s="3">
        <v>44409</v>
      </c>
      <c r="B300" s="26">
        <v>290.39299999999997</v>
      </c>
      <c r="C300" s="24">
        <f t="shared" ref="C300" si="21">AVERAGE(B289:B300)/AVERAGE(B277:B288)-1</f>
        <v>2.9189514969157671E-2</v>
      </c>
    </row>
    <row r="301" spans="1:3" x14ac:dyDescent="0.25">
      <c r="A301" s="25">
        <v>44440</v>
      </c>
      <c r="B301" s="26">
        <v>291.053</v>
      </c>
    </row>
    <row r="302" spans="1:3" x14ac:dyDescent="0.25">
      <c r="A302" s="25">
        <v>44470</v>
      </c>
      <c r="B302" s="26">
        <v>293.39699999999999</v>
      </c>
    </row>
    <row r="303" spans="1:3" x14ac:dyDescent="0.25">
      <c r="A303" s="25">
        <v>44501</v>
      </c>
      <c r="B303" s="26">
        <v>294.98599999999999</v>
      </c>
    </row>
    <row r="304" spans="1:3" x14ac:dyDescent="0.25">
      <c r="A304" s="25">
        <v>44531</v>
      </c>
      <c r="B304" s="26">
        <v>296.10199999999998</v>
      </c>
    </row>
    <row r="305" spans="1:3" x14ac:dyDescent="0.25">
      <c r="A305" s="25">
        <v>44562</v>
      </c>
      <c r="B305" s="26">
        <v>298.70499999999998</v>
      </c>
    </row>
    <row r="306" spans="1:3" x14ac:dyDescent="0.25">
      <c r="A306" s="25">
        <v>44593</v>
      </c>
      <c r="B306" s="26">
        <v>301.15800000000002</v>
      </c>
    </row>
    <row r="307" spans="1:3" x14ac:dyDescent="0.25">
      <c r="A307" s="25">
        <v>44621</v>
      </c>
      <c r="B307" s="26">
        <v>305.08199999999999</v>
      </c>
    </row>
    <row r="308" spans="1:3" x14ac:dyDescent="0.25">
      <c r="A308" s="25">
        <v>44652</v>
      </c>
      <c r="B308" s="26">
        <v>307.14499999999998</v>
      </c>
    </row>
    <row r="309" spans="1:3" x14ac:dyDescent="0.25">
      <c r="A309" s="25">
        <v>44682</v>
      </c>
      <c r="B309" s="26">
        <v>309.64499999999998</v>
      </c>
    </row>
    <row r="310" spans="1:3" x14ac:dyDescent="0.25">
      <c r="A310" s="3">
        <v>44713</v>
      </c>
      <c r="B310" s="26">
        <v>313.49599999999998</v>
      </c>
    </row>
    <row r="311" spans="1:3" x14ac:dyDescent="0.25">
      <c r="A311" s="3">
        <v>44743</v>
      </c>
      <c r="B311" s="26">
        <v>313.95100000000002</v>
      </c>
    </row>
    <row r="312" spans="1:3" x14ac:dyDescent="0.25">
      <c r="A312" s="3">
        <v>44774</v>
      </c>
      <c r="B312" s="26">
        <v>314.01299999999998</v>
      </c>
      <c r="C312" s="24">
        <f t="shared" ref="C312" si="22">AVERAGE(B301:B312)/AVERAGE(B289:B300)-1</f>
        <v>7.6182068231223088E-2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9"/>
  <sheetViews>
    <sheetView tabSelected="1" workbookViewId="0">
      <pane xSplit="2" ySplit="3" topLeftCell="C4" activePane="bottomRight" state="frozen"/>
      <selection activeCell="B3" sqref="B3"/>
      <selection pane="topRight" activeCell="B3" sqref="B3"/>
      <selection pane="bottomLeft" activeCell="B3" sqref="B3"/>
      <selection pane="bottomRight" activeCell="E10" sqref="E10"/>
    </sheetView>
  </sheetViews>
  <sheetFormatPr defaultRowHeight="15" x14ac:dyDescent="0.25"/>
  <cols>
    <col min="1" max="1" width="5" bestFit="1" customWidth="1"/>
    <col min="2" max="2" width="5.42578125" bestFit="1" customWidth="1"/>
    <col min="3" max="3" width="11.42578125" style="5" bestFit="1" customWidth="1"/>
    <col min="4" max="4" width="15" bestFit="1" customWidth="1"/>
    <col min="5" max="5" width="26.28515625" bestFit="1" customWidth="1"/>
  </cols>
  <sheetData>
    <row r="1" spans="1:5" ht="21" x14ac:dyDescent="0.35">
      <c r="A1" s="6" t="s">
        <v>26</v>
      </c>
    </row>
    <row r="3" spans="1:5" ht="15.75" x14ac:dyDescent="0.25">
      <c r="B3" s="7" t="s">
        <v>14</v>
      </c>
      <c r="C3" s="8" t="s">
        <v>15</v>
      </c>
      <c r="D3" s="9" t="s">
        <v>16</v>
      </c>
      <c r="E3" s="7" t="s">
        <v>17</v>
      </c>
    </row>
    <row r="4" spans="1:5" ht="15.75" x14ac:dyDescent="0.25">
      <c r="A4">
        <v>2000</v>
      </c>
      <c r="B4" s="10">
        <v>2000</v>
      </c>
      <c r="C4" s="11">
        <v>2.3455027534162953E-2</v>
      </c>
      <c r="D4" s="11">
        <v>7.0000000000000007E-2</v>
      </c>
      <c r="E4" s="12">
        <f>C4+D4</f>
        <v>9.345502753416296E-2</v>
      </c>
    </row>
    <row r="5" spans="1:5" ht="15.75" x14ac:dyDescent="0.25">
      <c r="B5" s="10">
        <v>2001</v>
      </c>
      <c r="C5" s="11">
        <v>3.17357512953369E-2</v>
      </c>
      <c r="D5" s="11">
        <v>7.0000000000000007E-2</v>
      </c>
      <c r="E5" s="12">
        <f t="shared" ref="E5:E27" si="0">C5+D5</f>
        <v>0.10173575129533691</v>
      </c>
    </row>
    <row r="6" spans="1:5" ht="15.75" x14ac:dyDescent="0.25">
      <c r="B6" s="10">
        <v>2002</v>
      </c>
      <c r="C6" s="11">
        <v>3.9837751702158419E-2</v>
      </c>
      <c r="D6" s="11">
        <v>7.0000000000000007E-2</v>
      </c>
      <c r="E6" s="12">
        <f t="shared" si="0"/>
        <v>0.10983775170215843</v>
      </c>
    </row>
    <row r="7" spans="1:5" ht="15.75" x14ac:dyDescent="0.25">
      <c r="B7" s="10">
        <v>2003</v>
      </c>
      <c r="C7" s="11">
        <v>2.2986904430203348E-2</v>
      </c>
      <c r="D7" s="11">
        <v>7.0000000000000007E-2</v>
      </c>
      <c r="E7" s="12">
        <f t="shared" si="0"/>
        <v>9.2986904430203354E-2</v>
      </c>
    </row>
    <row r="8" spans="1:5" ht="15.75" x14ac:dyDescent="0.25">
      <c r="B8" s="10">
        <v>2004</v>
      </c>
      <c r="C8" s="11">
        <v>2.1290117572290823E-2</v>
      </c>
      <c r="D8" s="11">
        <v>7.0000000000000007E-2</v>
      </c>
      <c r="E8" s="12">
        <f t="shared" si="0"/>
        <v>9.129011757229083E-2</v>
      </c>
    </row>
    <row r="9" spans="1:5" ht="15.75" x14ac:dyDescent="0.25">
      <c r="A9">
        <v>2005</v>
      </c>
      <c r="B9" s="10">
        <v>2005</v>
      </c>
      <c r="C9" s="11">
        <v>1.9246155213796801E-2</v>
      </c>
      <c r="D9" s="11">
        <v>7.0000000000000007E-2</v>
      </c>
      <c r="E9" s="12">
        <f t="shared" si="0"/>
        <v>8.9246155213796807E-2</v>
      </c>
    </row>
    <row r="10" spans="1:5" ht="15.75" x14ac:dyDescent="0.25">
      <c r="B10" s="10">
        <v>2006</v>
      </c>
      <c r="C10" s="11">
        <v>2.8738389080284144E-2</v>
      </c>
      <c r="D10" s="11">
        <v>7.0000000000000007E-2</v>
      </c>
      <c r="E10" s="12">
        <f t="shared" si="0"/>
        <v>9.873838908028415E-2</v>
      </c>
    </row>
    <row r="11" spans="1:5" ht="15.75" x14ac:dyDescent="0.25">
      <c r="B11" s="10">
        <v>2007</v>
      </c>
      <c r="C11" s="11">
        <v>3.7176769817719446E-2</v>
      </c>
      <c r="D11" s="11">
        <v>7.0000000000000007E-2</v>
      </c>
      <c r="E11" s="12">
        <f t="shared" si="0"/>
        <v>0.10717676981771945</v>
      </c>
    </row>
    <row r="12" spans="1:5" ht="15.75" x14ac:dyDescent="0.25">
      <c r="B12" s="10">
        <v>2008</v>
      </c>
      <c r="C12" s="11">
        <v>2.9014591081865326E-2</v>
      </c>
      <c r="D12" s="11">
        <v>7.0000000000000007E-2</v>
      </c>
      <c r="E12" s="12">
        <f t="shared" si="0"/>
        <v>9.9014591081865333E-2</v>
      </c>
    </row>
    <row r="13" spans="1:5" ht="15.75" x14ac:dyDescent="0.25">
      <c r="B13" s="10">
        <v>2009</v>
      </c>
      <c r="C13" s="11">
        <v>3.9548554428861626E-2</v>
      </c>
      <c r="D13" s="11">
        <v>7.0000000000000007E-2</v>
      </c>
      <c r="E13" s="12">
        <f t="shared" si="0"/>
        <v>0.10954855442886163</v>
      </c>
    </row>
    <row r="14" spans="1:5" ht="15.75" x14ac:dyDescent="0.25">
      <c r="A14">
        <v>2010</v>
      </c>
      <c r="B14" s="10">
        <v>2010</v>
      </c>
      <c r="C14" s="11">
        <v>1.4473145781028762E-3</v>
      </c>
      <c r="D14" s="11">
        <v>7.0000000000000007E-2</v>
      </c>
      <c r="E14" s="12">
        <f t="shared" si="0"/>
        <v>7.1447314578102883E-2</v>
      </c>
    </row>
    <row r="15" spans="1:5" ht="15.75" x14ac:dyDescent="0.25">
      <c r="B15" s="10">
        <v>2011</v>
      </c>
      <c r="C15" s="11">
        <v>1.0043307088116293E-2</v>
      </c>
      <c r="D15" s="11">
        <v>7.0000000000000007E-2</v>
      </c>
      <c r="E15" s="12">
        <f t="shared" si="0"/>
        <v>8.00433070881163E-2</v>
      </c>
    </row>
    <row r="16" spans="1:5" ht="15.75" x14ac:dyDescent="0.25">
      <c r="B16" s="10">
        <v>2012</v>
      </c>
      <c r="C16" s="11">
        <v>2.0421753942492904E-2</v>
      </c>
      <c r="D16" s="11">
        <v>7.0000000000000007E-2</v>
      </c>
      <c r="E16" s="12">
        <f t="shared" si="0"/>
        <v>9.0421753942492911E-2</v>
      </c>
    </row>
    <row r="17" spans="1:5" ht="15.75" x14ac:dyDescent="0.25">
      <c r="B17" s="10">
        <v>2013</v>
      </c>
      <c r="C17" s="11">
        <v>2.5177710973826262E-2</v>
      </c>
      <c r="D17" s="11">
        <v>7.0000000000000007E-2</v>
      </c>
      <c r="E17" s="12">
        <f t="shared" si="0"/>
        <v>9.5177710973826268E-2</v>
      </c>
    </row>
    <row r="18" spans="1:5" ht="15.75" x14ac:dyDescent="0.25">
      <c r="B18" s="10">
        <v>2014</v>
      </c>
      <c r="C18" s="11">
        <v>1.7448210892186955E-2</v>
      </c>
      <c r="D18" s="11">
        <v>7.0000000000000007E-2</v>
      </c>
      <c r="E18" s="12">
        <f t="shared" si="0"/>
        <v>8.7448210892186962E-2</v>
      </c>
    </row>
    <row r="19" spans="1:5" ht="15.75" x14ac:dyDescent="0.25">
      <c r="A19">
        <v>2015</v>
      </c>
      <c r="B19" s="10">
        <v>2015</v>
      </c>
      <c r="C19" s="11">
        <v>1.7147217219259936E-2</v>
      </c>
      <c r="D19" s="11">
        <v>7.0000000000000007E-2</v>
      </c>
      <c r="E19" s="12">
        <f t="shared" si="0"/>
        <v>8.7147217219259943E-2</v>
      </c>
    </row>
    <row r="20" spans="1:5" ht="15.75" x14ac:dyDescent="0.25">
      <c r="B20" s="10">
        <v>2016</v>
      </c>
      <c r="C20" s="11">
        <v>1.2974810299181128E-2</v>
      </c>
      <c r="D20" s="11">
        <v>7.0000000000000007E-2</v>
      </c>
      <c r="E20" s="12">
        <f t="shared" si="0"/>
        <v>8.2974810299181134E-2</v>
      </c>
    </row>
    <row r="21" spans="1:5" ht="15.75" x14ac:dyDescent="0.25">
      <c r="B21" s="10">
        <v>2017</v>
      </c>
      <c r="C21" s="11">
        <v>1.6144504196806242E-2</v>
      </c>
      <c r="D21" s="11">
        <v>7.0000000000000007E-2</v>
      </c>
      <c r="E21" s="12">
        <f t="shared" si="0"/>
        <v>8.6144504196806249E-2</v>
      </c>
    </row>
    <row r="22" spans="1:5" ht="15.75" x14ac:dyDescent="0.25">
      <c r="B22" s="10">
        <v>2018</v>
      </c>
      <c r="C22" s="11">
        <v>2.596612851342206E-2</v>
      </c>
      <c r="D22" s="11">
        <v>7.0000000000000007E-2</v>
      </c>
      <c r="E22" s="12">
        <f t="shared" si="0"/>
        <v>9.5966128513422067E-2</v>
      </c>
    </row>
    <row r="23" spans="1:5" ht="15.75" x14ac:dyDescent="0.25">
      <c r="B23" s="10">
        <v>2019</v>
      </c>
      <c r="C23" s="11">
        <v>3.2522619108583228E-2</v>
      </c>
      <c r="D23" s="11">
        <v>7.0000000000000007E-2</v>
      </c>
      <c r="E23" s="12">
        <f t="shared" si="0"/>
        <v>0.10252261910858324</v>
      </c>
    </row>
    <row r="24" spans="1:5" ht="15.75" x14ac:dyDescent="0.25">
      <c r="A24">
        <v>2020</v>
      </c>
      <c r="B24" s="10">
        <v>2020</v>
      </c>
      <c r="C24" s="11">
        <v>2.8745424682571574E-2</v>
      </c>
      <c r="D24" s="11">
        <v>7.0000000000000007E-2</v>
      </c>
      <c r="E24" s="12">
        <f t="shared" si="0"/>
        <v>9.8745424682571581E-2</v>
      </c>
    </row>
    <row r="25" spans="1:5" ht="15.75" x14ac:dyDescent="0.25">
      <c r="B25" s="10">
        <v>2021</v>
      </c>
      <c r="C25" s="14">
        <v>2.184335564107065E-2</v>
      </c>
      <c r="D25" s="11">
        <v>7.0000000000000007E-2</v>
      </c>
      <c r="E25" s="12">
        <f t="shared" si="0"/>
        <v>9.1843355641070656E-2</v>
      </c>
    </row>
    <row r="26" spans="1:5" ht="15.75" x14ac:dyDescent="0.25">
      <c r="B26" s="10">
        <v>2022</v>
      </c>
      <c r="C26" s="14">
        <v>2.9000000000000001E-2</v>
      </c>
      <c r="D26" s="11">
        <v>7.0000000000000007E-2</v>
      </c>
      <c r="E26" s="12">
        <f t="shared" si="0"/>
        <v>9.9000000000000005E-2</v>
      </c>
    </row>
    <row r="27" spans="1:5" ht="15.75" x14ac:dyDescent="0.25">
      <c r="A27">
        <v>2023</v>
      </c>
      <c r="B27" s="10">
        <v>2023</v>
      </c>
      <c r="C27" s="14">
        <v>7.6182068231223088E-2</v>
      </c>
      <c r="D27" s="11">
        <v>7.0000000000000007E-2</v>
      </c>
      <c r="E27" s="15">
        <f t="shared" si="0"/>
        <v>0.14618206823122309</v>
      </c>
    </row>
    <row r="28" spans="1:5" ht="15.75" x14ac:dyDescent="0.25">
      <c r="B28" s="13"/>
      <c r="C28" s="14"/>
      <c r="D28" s="13"/>
      <c r="E28" s="13"/>
    </row>
    <row r="29" spans="1:5" ht="76.150000000000006" customHeight="1" x14ac:dyDescent="0.25">
      <c r="A29" s="30" t="s">
        <v>28</v>
      </c>
      <c r="B29" s="30"/>
      <c r="C29" s="30"/>
      <c r="D29" s="30"/>
      <c r="E29" s="30"/>
    </row>
  </sheetData>
  <mergeCells count="1">
    <mergeCell ref="A29:E2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4FC7B12AE804049AF890919B65DCAA1" ma:contentTypeVersion="9" ma:contentTypeDescription="Create a new document." ma:contentTypeScope="" ma:versionID="4ea9a14a3a496b8d908ccdc5e188100c">
  <xsd:schema xmlns:xsd="http://www.w3.org/2001/XMLSchema" xmlns:xs="http://www.w3.org/2001/XMLSchema" xmlns:p="http://schemas.microsoft.com/office/2006/metadata/properties" xmlns:ns1="http://schemas.microsoft.com/sharepoint/v3" xmlns:ns2="2f119d7b-84ae-485e-90b2-f8bb54fe4be9" xmlns:ns3="c11a4dd1-9999-41de-ad6b-508521c3559d" targetNamespace="http://schemas.microsoft.com/office/2006/metadata/properties" ma:root="true" ma:fieldsID="59e3ea66ea2ee84ff8cf1250dfcbfdba" ns1:_="" ns2:_="" ns3:_="">
    <xsd:import namespace="http://schemas.microsoft.com/sharepoint/v3"/>
    <xsd:import namespace="2f119d7b-84ae-485e-90b2-f8bb54fe4be9"/>
    <xsd:import namespace="c11a4dd1-9999-41de-ad6b-508521c3559d"/>
    <xsd:element name="properties">
      <xsd:complexType>
        <xsd:sequence>
          <xsd:element name="documentManagement">
            <xsd:complexType>
              <xsd:all>
                <xsd:element ref="ns2:Topic_x0020_area" minOccurs="0"/>
                <xsd:element ref="ns2:Subtopics" minOccurs="0"/>
                <xsd:element ref="ns2:Demographic" minOccurs="0"/>
                <xsd:element ref="ns2:Posted_x0020_to"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119d7b-84ae-485e-90b2-f8bb54fe4be9" elementFormDefault="qualified">
    <xsd:import namespace="http://schemas.microsoft.com/office/2006/documentManagement/types"/>
    <xsd:import namespace="http://schemas.microsoft.com/office/infopath/2007/PartnerControls"/>
    <xsd:element name="Topic_x0020_area" ma:index="2" nillable="true" ma:displayName="Topic area" ma:format="Dropdown" ma:internalName="Topic_x0020_area">
      <xsd:simpleType>
        <xsd:restriction base="dms:Choice">
          <xsd:enumeration value="Economic forecast"/>
          <xsd:enumeration value="Revenue forecast"/>
          <xsd:enumeration value="Corrections forecast"/>
          <xsd:enumeration value="Youth forecast"/>
          <xsd:enumeration value="Demographic forecast"/>
          <xsd:enumeration value="Highway Cost Allocation"/>
        </xsd:restriction>
      </xsd:simpleType>
    </xsd:element>
    <xsd:element name="Subtopics" ma:index="3" nillable="true" ma:displayName="Sub-topic" ma:format="Dropdown" ma:internalName="Subtopics">
      <xsd:simpleType>
        <xsd:restriction base="dms:Choice">
          <xsd:enumeration value="Corrections"/>
          <xsd:enumeration value="Youth Authority"/>
        </xsd:restriction>
      </xsd:simpleType>
    </xsd:element>
    <xsd:element name="Demographic" ma:index="4" nillable="true" ma:displayName="Demographic" ma:format="Dropdown" ma:internalName="Demographic">
      <xsd:simpleType>
        <xsd:restriction base="dms:Choice">
          <xsd:enumeration value="Demographic Forecast"/>
          <xsd:enumeration value="Census Data"/>
        </xsd:restriction>
      </xsd:simpleType>
    </xsd:element>
    <xsd:element name="Posted_x0020_to" ma:index="5" nillable="true" ma:displayName="Posted to" ma:format="Dropdown" ma:internalName="Posted_x0020_to">
      <xsd:simpleType>
        <xsd:union memberTypes="dms:Text">
          <xsd:simpleType>
            <xsd:restriction base="dms:Choice">
              <xsd:enumeration value="Current"/>
              <xsd:enumeration value="Archive"/>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opic_x0020_area xmlns="2f119d7b-84ae-485e-90b2-f8bb54fe4be9" xsi:nil="true"/>
    <Posted_x0020_to xmlns="2f119d7b-84ae-485e-90b2-f8bb54fe4be9" xsi:nil="true"/>
    <Subtopics xmlns="2f119d7b-84ae-485e-90b2-f8bb54fe4be9" xsi:nil="true"/>
    <Demographic xmlns="2f119d7b-84ae-485e-90b2-f8bb54fe4be9" xsi:nil="true"/>
  </documentManagement>
</p:properties>
</file>

<file path=customXml/itemProps1.xml><?xml version="1.0" encoding="utf-8"?>
<ds:datastoreItem xmlns:ds="http://schemas.openxmlformats.org/officeDocument/2006/customXml" ds:itemID="{4B70D995-0878-45C6-8A35-D0DD2860B4DC}"/>
</file>

<file path=customXml/itemProps2.xml><?xml version="1.0" encoding="utf-8"?>
<ds:datastoreItem xmlns:ds="http://schemas.openxmlformats.org/officeDocument/2006/customXml" ds:itemID="{ED023A46-AF1F-4914-9621-480F13E26D7C}"/>
</file>

<file path=customXml/itemProps3.xml><?xml version="1.0" encoding="utf-8"?>
<ds:datastoreItem xmlns:ds="http://schemas.openxmlformats.org/officeDocument/2006/customXml" ds:itemID="{91EB8E5C-5323-4C72-99EB-C255A1EBCF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CPI Data</vt:lpstr>
      <vt:lpstr>Maximum Annual Increase</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LEHNER Joshua * COO</dc:creator>
  <cp:lastModifiedBy>LEHNER Joshua * DAS</cp:lastModifiedBy>
  <dcterms:created xsi:type="dcterms:W3CDTF">2019-02-28T20:29:54Z</dcterms:created>
  <dcterms:modified xsi:type="dcterms:W3CDTF">2022-09-13T13:53:25Z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0x01010084FC7B12AE804049AF890919B65DCAA1</vt:lpwstr>
  </property>
</Properties>
</file>