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O:\Programs\Oregon Forward\Templates\Workbooks\Current workbooks\"/>
    </mc:Choice>
  </mc:AlternateContent>
  <xr:revisionPtr revIDLastSave="0" documentId="13_ncr:1_{84A78092-52B5-44A4-81EE-9D1C85BF15A5}" xr6:coauthVersionLast="47" xr6:coauthVersionMax="47" xr10:uidLastSave="{00000000-0000-0000-0000-000000000000}"/>
  <workbookProtection workbookAlgorithmName="SHA-512" workbookHashValue="xOXSukYvLxgQb4+8Rtly5llr2H8bm3dH6FH+CsqheVFkwSMRmVJ0d35rUnsLsxJr7F70yEOYAnFMrJaodD3/Cw==" workbookSaltValue="sdIpSX2cTZlApwtBty7DOg==" workbookSpinCount="100000" lockStructure="1"/>
  <bookViews>
    <workbookView xWindow="-110" yWindow="-110" windowWidth="19420" windowHeight="11620" xr2:uid="{00000000-000D-0000-FFFF-FFFF00000000}"/>
  </bookViews>
  <sheets>
    <sheet name="Instructions" sheetId="5" r:id="rId1"/>
    <sheet name="Price Calculation" sheetId="1" r:id="rId2"/>
    <sheet name="Margin and Overhead" sheetId="2" r:id="rId3"/>
    <sheet name="Price Approval Form" sheetId="4" r:id="rId4"/>
    <sheet name="Additional Calculations" sheetId="3" r:id="rId5"/>
  </sheets>
  <definedNames>
    <definedName name="_xlnm.Print_Area" localSheetId="2">'Margin and Overhead'!$A$1:$F$73</definedName>
    <definedName name="_xlnm.Print_Area" localSheetId="3">'Price Approval Form'!$A$1:$E$134</definedName>
    <definedName name="_xlnm.Print_Area" localSheetId="1">'Price Calculation'!$A$3:$L$125</definedName>
    <definedName name="_xlnm.Print_Titles" localSheetId="3">'Price Approval Form'!$12:$14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1" i="1" l="1"/>
  <c r="I110" i="1"/>
  <c r="I109" i="1"/>
  <c r="I108" i="1"/>
  <c r="I107" i="1"/>
  <c r="I106" i="1"/>
  <c r="I105" i="1"/>
  <c r="I104" i="1"/>
  <c r="I103" i="1"/>
  <c r="I102" i="1"/>
  <c r="I100" i="1"/>
  <c r="I99" i="1"/>
  <c r="I98" i="1"/>
  <c r="I97" i="1"/>
  <c r="I96" i="1"/>
  <c r="I63" i="1"/>
  <c r="H111" i="1" l="1"/>
  <c r="H110" i="1"/>
  <c r="H109" i="1"/>
  <c r="H108" i="1"/>
  <c r="H107" i="1"/>
  <c r="H106"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05" i="1"/>
  <c r="K3" i="1"/>
  <c r="K2" i="1"/>
  <c r="K117" i="1"/>
  <c r="J117" i="1"/>
  <c r="K116" i="1"/>
  <c r="J116" i="1"/>
  <c r="J111" i="1"/>
  <c r="J110" i="1"/>
  <c r="J109" i="1"/>
  <c r="J108" i="1"/>
  <c r="J107" i="1"/>
  <c r="J106" i="1"/>
  <c r="J104" i="1"/>
  <c r="J103" i="1"/>
  <c r="J102" i="1"/>
  <c r="J100" i="1"/>
  <c r="J99" i="1"/>
  <c r="J98" i="1"/>
  <c r="J97" i="1"/>
  <c r="J96" i="1"/>
  <c r="J63" i="1"/>
  <c r="D114" i="4" l="1"/>
  <c r="C114" i="4"/>
  <c r="B114" i="4"/>
  <c r="D113" i="4"/>
  <c r="C113" i="4"/>
  <c r="B113" i="4"/>
  <c r="D112" i="4"/>
  <c r="C112" i="4"/>
  <c r="B112" i="4"/>
  <c r="D111" i="4"/>
  <c r="C111" i="4"/>
  <c r="B111" i="4"/>
  <c r="D110" i="4"/>
  <c r="C110" i="4"/>
  <c r="B110" i="4"/>
  <c r="D109" i="4"/>
  <c r="C109" i="4"/>
  <c r="B109" i="4"/>
  <c r="B108" i="4"/>
  <c r="D107" i="4"/>
  <c r="C107" i="4"/>
  <c r="B107" i="4"/>
  <c r="D106" i="4"/>
  <c r="C106" i="4"/>
  <c r="B106" i="4"/>
  <c r="D105" i="4"/>
  <c r="C105" i="4"/>
  <c r="B105" i="4"/>
  <c r="B104" i="4"/>
  <c r="D103" i="4"/>
  <c r="C103" i="4"/>
  <c r="B103" i="4"/>
  <c r="D102" i="4"/>
  <c r="C102" i="4"/>
  <c r="B102" i="4"/>
  <c r="D101" i="4"/>
  <c r="C101" i="4"/>
  <c r="B101" i="4"/>
  <c r="D100" i="4"/>
  <c r="C100" i="4"/>
  <c r="B100" i="4"/>
  <c r="D99" i="4"/>
  <c r="C99"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D66" i="4"/>
  <c r="C66" i="4"/>
  <c r="B66" i="4"/>
  <c r="B65" i="4"/>
  <c r="D62" i="1"/>
  <c r="E62" i="1"/>
  <c r="F62" i="1"/>
  <c r="D63" i="1"/>
  <c r="E63" i="1"/>
  <c r="F63" i="1"/>
  <c r="G63" i="1"/>
  <c r="K63" i="1"/>
  <c r="D64" i="1"/>
  <c r="E64" i="1"/>
  <c r="F64" i="1"/>
  <c r="D65" i="1"/>
  <c r="E65" i="1"/>
  <c r="F65" i="1"/>
  <c r="D66" i="1"/>
  <c r="E66" i="1"/>
  <c r="F66" i="1"/>
  <c r="D67" i="1"/>
  <c r="E67" i="1"/>
  <c r="F67" i="1"/>
  <c r="D68" i="1"/>
  <c r="E68" i="1"/>
  <c r="F68" i="1"/>
  <c r="D69" i="1"/>
  <c r="E69" i="1"/>
  <c r="F69" i="1"/>
  <c r="D70" i="1"/>
  <c r="E70" i="1"/>
  <c r="F70" i="1"/>
  <c r="D71" i="1"/>
  <c r="E71" i="1"/>
  <c r="F71" i="1"/>
  <c r="D72" i="1"/>
  <c r="E72" i="1"/>
  <c r="F72" i="1"/>
  <c r="D73" i="1"/>
  <c r="E73" i="1"/>
  <c r="F73" i="1"/>
  <c r="D74" i="1"/>
  <c r="E74" i="1"/>
  <c r="F74" i="1"/>
  <c r="D75" i="1"/>
  <c r="E75" i="1"/>
  <c r="F75" i="1"/>
  <c r="D76" i="1"/>
  <c r="E76" i="1"/>
  <c r="F76" i="1"/>
  <c r="K76" i="1" s="1"/>
  <c r="D79" i="4" s="1"/>
  <c r="D77" i="1"/>
  <c r="E77" i="1"/>
  <c r="F77" i="1"/>
  <c r="D78" i="1"/>
  <c r="E78" i="1"/>
  <c r="F78" i="1"/>
  <c r="D79" i="1"/>
  <c r="E79" i="1"/>
  <c r="F79" i="1"/>
  <c r="D80" i="1"/>
  <c r="E80" i="1"/>
  <c r="F80" i="1"/>
  <c r="D81" i="1"/>
  <c r="E81" i="1"/>
  <c r="F81" i="1"/>
  <c r="D82" i="1"/>
  <c r="E82" i="1"/>
  <c r="F82" i="1"/>
  <c r="D83" i="1"/>
  <c r="E83" i="1"/>
  <c r="F83" i="1"/>
  <c r="D84" i="1"/>
  <c r="E84" i="1"/>
  <c r="F84" i="1"/>
  <c r="D85" i="1"/>
  <c r="E85" i="1"/>
  <c r="F85" i="1"/>
  <c r="D86" i="1"/>
  <c r="E86" i="1"/>
  <c r="F86" i="1"/>
  <c r="D87" i="1"/>
  <c r="E87" i="1"/>
  <c r="F87" i="1"/>
  <c r="D88" i="1"/>
  <c r="E88" i="1"/>
  <c r="F88" i="1"/>
  <c r="D89" i="1"/>
  <c r="E89" i="1"/>
  <c r="F89" i="1"/>
  <c r="D90" i="1"/>
  <c r="E90" i="1"/>
  <c r="F90" i="1"/>
  <c r="D91" i="1"/>
  <c r="E91" i="1"/>
  <c r="F91" i="1"/>
  <c r="D92" i="1"/>
  <c r="E92" i="1"/>
  <c r="F92" i="1"/>
  <c r="D93" i="1"/>
  <c r="E93" i="1"/>
  <c r="F93" i="1"/>
  <c r="D94" i="1"/>
  <c r="E94" i="1"/>
  <c r="F94" i="1"/>
  <c r="D95" i="1"/>
  <c r="E95" i="1"/>
  <c r="F95" i="1"/>
  <c r="D96" i="1"/>
  <c r="E96" i="1"/>
  <c r="F96" i="1"/>
  <c r="G96" i="1"/>
  <c r="K96" i="1"/>
  <c r="D97" i="1"/>
  <c r="E97" i="1"/>
  <c r="F97" i="1"/>
  <c r="G97" i="1"/>
  <c r="K97" i="1"/>
  <c r="D98" i="1"/>
  <c r="E98" i="1"/>
  <c r="F98" i="1"/>
  <c r="G98" i="1"/>
  <c r="K98" i="1"/>
  <c r="D99" i="1"/>
  <c r="E99" i="1"/>
  <c r="F99" i="1"/>
  <c r="G99" i="1"/>
  <c r="K99" i="1"/>
  <c r="D100" i="1"/>
  <c r="E100" i="1"/>
  <c r="F100" i="1"/>
  <c r="G100" i="1"/>
  <c r="K100" i="1"/>
  <c r="D101" i="1"/>
  <c r="E101" i="1"/>
  <c r="F101" i="1"/>
  <c r="G101" i="1"/>
  <c r="K101" i="1"/>
  <c r="D104" i="4" s="1"/>
  <c r="D102" i="1"/>
  <c r="E102" i="1"/>
  <c r="F102" i="1"/>
  <c r="G102" i="1"/>
  <c r="K102" i="1"/>
  <c r="D103" i="1"/>
  <c r="E103" i="1"/>
  <c r="F103" i="1"/>
  <c r="G103" i="1"/>
  <c r="K103" i="1"/>
  <c r="D104" i="1"/>
  <c r="E104" i="1"/>
  <c r="F104" i="1"/>
  <c r="G104" i="1"/>
  <c r="K104" i="1"/>
  <c r="D105" i="1"/>
  <c r="E105" i="1"/>
  <c r="F105" i="1"/>
  <c r="G105" i="1"/>
  <c r="D106" i="1"/>
  <c r="E106" i="1"/>
  <c r="F106" i="1"/>
  <c r="G106" i="1"/>
  <c r="K106" i="1"/>
  <c r="D107" i="1"/>
  <c r="E107" i="1"/>
  <c r="F107" i="1"/>
  <c r="G107" i="1"/>
  <c r="K107" i="1"/>
  <c r="D108" i="1"/>
  <c r="E108" i="1"/>
  <c r="F108" i="1"/>
  <c r="G108" i="1"/>
  <c r="K108" i="1"/>
  <c r="D109" i="1"/>
  <c r="E109" i="1"/>
  <c r="F109" i="1"/>
  <c r="G109" i="1"/>
  <c r="K109" i="1"/>
  <c r="D110" i="1"/>
  <c r="E110" i="1"/>
  <c r="F110" i="1"/>
  <c r="G110" i="1"/>
  <c r="K110" i="1"/>
  <c r="D111" i="1"/>
  <c r="E111" i="1"/>
  <c r="F111" i="1"/>
  <c r="G111" i="1"/>
  <c r="K111"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C9" i="4"/>
  <c r="D12" i="4" s="1"/>
  <c r="C8" i="4"/>
  <c r="C7" i="4"/>
  <c r="C6" i="4"/>
  <c r="B12" i="4" s="1"/>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15" i="4"/>
  <c r="G66" i="1"/>
  <c r="I66" i="1" s="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G76" i="1"/>
  <c r="I76" i="1" s="1"/>
  <c r="F12" i="1"/>
  <c r="I101" i="1" l="1"/>
  <c r="J101" i="1" s="1"/>
  <c r="C104" i="4" s="1"/>
  <c r="K81" i="1"/>
  <c r="D84" i="4" s="1"/>
  <c r="K93" i="1"/>
  <c r="D96" i="4" s="1"/>
  <c r="K65" i="1"/>
  <c r="D68" i="4" s="1"/>
  <c r="K69" i="1"/>
  <c r="D72" i="4" s="1"/>
  <c r="K95" i="1"/>
  <c r="D98" i="4" s="1"/>
  <c r="K79" i="1"/>
  <c r="D82" i="4" s="1"/>
  <c r="K67" i="1"/>
  <c r="D70" i="4" s="1"/>
  <c r="K87" i="1"/>
  <c r="D90" i="4" s="1"/>
  <c r="K75" i="1"/>
  <c r="D78" i="4" s="1"/>
  <c r="K82" i="1"/>
  <c r="D85" i="4" s="1"/>
  <c r="K70" i="1"/>
  <c r="D73" i="4" s="1"/>
  <c r="K90" i="1"/>
  <c r="D93" i="4" s="1"/>
  <c r="K78" i="1"/>
  <c r="D81" i="4" s="1"/>
  <c r="K85" i="1"/>
  <c r="D88" i="4" s="1"/>
  <c r="K73" i="1"/>
  <c r="D76" i="4" s="1"/>
  <c r="K89" i="1"/>
  <c r="D92" i="4" s="1"/>
  <c r="K92" i="1"/>
  <c r="D95" i="4" s="1"/>
  <c r="K68" i="1"/>
  <c r="D71" i="4" s="1"/>
  <c r="K84" i="1"/>
  <c r="D87" i="4" s="1"/>
  <c r="K72" i="1"/>
  <c r="D75" i="4" s="1"/>
  <c r="K105" i="1"/>
  <c r="D108" i="4" s="1"/>
  <c r="J105" i="1"/>
  <c r="C108" i="4" s="1"/>
  <c r="K80" i="1"/>
  <c r="D83" i="4" s="1"/>
  <c r="K66" i="1"/>
  <c r="D69" i="4" s="1"/>
  <c r="K71" i="1"/>
  <c r="D74" i="4" s="1"/>
  <c r="K86" i="1"/>
  <c r="D89" i="4" s="1"/>
  <c r="K77" i="1"/>
  <c r="D80" i="4" s="1"/>
  <c r="K62" i="1"/>
  <c r="D65" i="4" s="1"/>
  <c r="K83" i="1"/>
  <c r="D86" i="4" s="1"/>
  <c r="K74" i="1"/>
  <c r="D77" i="4" s="1"/>
  <c r="K64" i="1"/>
  <c r="D67" i="4" s="1"/>
  <c r="K94" i="1"/>
  <c r="D97" i="4" s="1"/>
  <c r="K91" i="1"/>
  <c r="D94" i="4" s="1"/>
  <c r="J66" i="1"/>
  <c r="C69" i="4" s="1"/>
  <c r="K88" i="1"/>
  <c r="D91" i="4" s="1"/>
  <c r="J82" i="1"/>
  <c r="C85" i="4" s="1"/>
  <c r="J76" i="1"/>
  <c r="C79" i="4" s="1"/>
  <c r="G94" i="1"/>
  <c r="G91" i="1"/>
  <c r="G88" i="1"/>
  <c r="G85" i="1"/>
  <c r="G82" i="1"/>
  <c r="I82" i="1" s="1"/>
  <c r="G79" i="1"/>
  <c r="G70" i="1"/>
  <c r="G64" i="1"/>
  <c r="G67" i="1"/>
  <c r="G95" i="1"/>
  <c r="G92" i="1"/>
  <c r="G89" i="1"/>
  <c r="G86" i="1"/>
  <c r="G83" i="1"/>
  <c r="G80" i="1"/>
  <c r="G77" i="1"/>
  <c r="G74" i="1"/>
  <c r="G71" i="1"/>
  <c r="G68" i="1"/>
  <c r="G65" i="1"/>
  <c r="G62" i="1"/>
  <c r="G73" i="1"/>
  <c r="G93" i="1"/>
  <c r="G90" i="1"/>
  <c r="G87" i="1"/>
  <c r="G84" i="1"/>
  <c r="G81" i="1"/>
  <c r="G78" i="1"/>
  <c r="G75" i="1"/>
  <c r="G72" i="1"/>
  <c r="G69" i="1"/>
  <c r="K15" i="1"/>
  <c r="K19" i="1"/>
  <c r="K23" i="1" s="1"/>
  <c r="K27" i="1" s="1"/>
  <c r="K31" i="1" s="1"/>
  <c r="K35" i="1" s="1"/>
  <c r="K39" i="1" s="1"/>
  <c r="K43" i="1" s="1"/>
  <c r="K47" i="1" s="1"/>
  <c r="K51" i="1" s="1"/>
  <c r="K55" i="1" s="1"/>
  <c r="K59" i="1" s="1"/>
  <c r="K13" i="1"/>
  <c r="K17" i="1" s="1"/>
  <c r="K21" i="1" s="1"/>
  <c r="K25" i="1" s="1"/>
  <c r="K29" i="1" s="1"/>
  <c r="K33" i="1" s="1"/>
  <c r="K37" i="1" s="1"/>
  <c r="K41" i="1" s="1"/>
  <c r="K45" i="1" s="1"/>
  <c r="K49" i="1" s="1"/>
  <c r="K53" i="1" s="1"/>
  <c r="K61" i="1"/>
  <c r="K14" i="1"/>
  <c r="K12" i="1"/>
  <c r="K16" i="1" s="1"/>
  <c r="K20" i="1" s="1"/>
  <c r="K24" i="1" s="1"/>
  <c r="G28" i="1"/>
  <c r="I28" i="1" s="1"/>
  <c r="K60" i="1"/>
  <c r="C12" i="4"/>
  <c r="G29" i="1"/>
  <c r="I29" i="1" s="1"/>
  <c r="G41" i="1"/>
  <c r="I41" i="1" s="1"/>
  <c r="G15" i="1"/>
  <c r="G31" i="1"/>
  <c r="I31" i="1" s="1"/>
  <c r="G43" i="1"/>
  <c r="I43" i="1" s="1"/>
  <c r="G55" i="1"/>
  <c r="I55" i="1" s="1"/>
  <c r="G38" i="1"/>
  <c r="I38" i="1" s="1"/>
  <c r="G50" i="1"/>
  <c r="I50" i="1" s="1"/>
  <c r="G33" i="1"/>
  <c r="I33" i="1" s="1"/>
  <c r="G45" i="1"/>
  <c r="I45" i="1" s="1"/>
  <c r="G57" i="1"/>
  <c r="I57" i="1" s="1"/>
  <c r="G47" i="1"/>
  <c r="I47" i="1" s="1"/>
  <c r="G59" i="1"/>
  <c r="I59" i="1" s="1"/>
  <c r="G40" i="1"/>
  <c r="I40" i="1" s="1"/>
  <c r="G52" i="1"/>
  <c r="I52" i="1" s="1"/>
  <c r="G35" i="1"/>
  <c r="I35" i="1" s="1"/>
  <c r="G14" i="1"/>
  <c r="G42" i="1"/>
  <c r="I42" i="1" s="1"/>
  <c r="G54" i="1"/>
  <c r="I54" i="1" s="1"/>
  <c r="G18" i="1"/>
  <c r="I18" i="1" s="1"/>
  <c r="G24" i="1"/>
  <c r="I24" i="1" s="1"/>
  <c r="G30" i="1"/>
  <c r="I30" i="1" s="1"/>
  <c r="G20" i="1"/>
  <c r="I20" i="1" s="1"/>
  <c r="G26" i="1"/>
  <c r="I26" i="1" s="1"/>
  <c r="G37" i="1"/>
  <c r="I37" i="1" s="1"/>
  <c r="G49" i="1"/>
  <c r="I49" i="1" s="1"/>
  <c r="G61" i="1"/>
  <c r="G13" i="1"/>
  <c r="G32" i="1"/>
  <c r="I32" i="1" s="1"/>
  <c r="G44" i="1"/>
  <c r="I44" i="1" s="1"/>
  <c r="G56" i="1"/>
  <c r="I56" i="1" s="1"/>
  <c r="G21" i="1"/>
  <c r="I21" i="1" s="1"/>
  <c r="G39" i="1"/>
  <c r="I39" i="1" s="1"/>
  <c r="G51" i="1"/>
  <c r="I51" i="1" s="1"/>
  <c r="G27" i="1"/>
  <c r="I27" i="1" s="1"/>
  <c r="G22" i="1"/>
  <c r="I22" i="1" s="1"/>
  <c r="G17" i="1"/>
  <c r="G34" i="1"/>
  <c r="I34" i="1" s="1"/>
  <c r="G46" i="1"/>
  <c r="I46" i="1" s="1"/>
  <c r="G58" i="1"/>
  <c r="I58" i="1" s="1"/>
  <c r="G53" i="1"/>
  <c r="I53" i="1" s="1"/>
  <c r="G19" i="1"/>
  <c r="G25" i="1"/>
  <c r="I25" i="1" s="1"/>
  <c r="G36" i="1"/>
  <c r="I36" i="1" s="1"/>
  <c r="G48" i="1"/>
  <c r="I48" i="1" s="1"/>
  <c r="G60" i="1"/>
  <c r="G12" i="1"/>
  <c r="G16" i="1"/>
  <c r="G23" i="1"/>
  <c r="I92" i="1" l="1"/>
  <c r="J92" i="1" s="1"/>
  <c r="C95" i="4" s="1"/>
  <c r="I19" i="1"/>
  <c r="J19" i="1" s="1"/>
  <c r="C22" i="4" s="1"/>
  <c r="I73" i="1"/>
  <c r="J73" i="1" s="1"/>
  <c r="C76" i="4" s="1"/>
  <c r="I95" i="1"/>
  <c r="J95" i="1" s="1"/>
  <c r="C98" i="4" s="1"/>
  <c r="I65" i="1"/>
  <c r="J65" i="1" s="1"/>
  <c r="C68" i="4" s="1"/>
  <c r="I64" i="1"/>
  <c r="J64" i="1" s="1"/>
  <c r="C67" i="4" s="1"/>
  <c r="I69" i="1"/>
  <c r="J69" i="1" s="1"/>
  <c r="C72" i="4" s="1"/>
  <c r="I68" i="1"/>
  <c r="J68" i="1" s="1"/>
  <c r="C71" i="4" s="1"/>
  <c r="I70" i="1"/>
  <c r="J70" i="1" s="1"/>
  <c r="C73" i="4" s="1"/>
  <c r="I93" i="1"/>
  <c r="J93" i="1" s="1"/>
  <c r="C96" i="4" s="1"/>
  <c r="I14" i="1"/>
  <c r="J14" i="1" s="1"/>
  <c r="C17" i="4" s="1"/>
  <c r="I72" i="1"/>
  <c r="J72" i="1" s="1"/>
  <c r="C75" i="4" s="1"/>
  <c r="I71" i="1"/>
  <c r="J71" i="1" s="1"/>
  <c r="C74" i="4" s="1"/>
  <c r="I79" i="1"/>
  <c r="J79" i="1" s="1"/>
  <c r="C82" i="4" s="1"/>
  <c r="I75" i="1"/>
  <c r="J75" i="1" s="1"/>
  <c r="C78" i="4" s="1"/>
  <c r="I74" i="1"/>
  <c r="J74" i="1" s="1"/>
  <c r="C77" i="4" s="1"/>
  <c r="I62" i="1"/>
  <c r="J62" i="1" s="1"/>
  <c r="C65" i="4" s="1"/>
  <c r="I15" i="1"/>
  <c r="J15" i="1" s="1"/>
  <c r="C18" i="4" s="1"/>
  <c r="I78" i="1"/>
  <c r="J78" i="1" s="1"/>
  <c r="C81" i="4" s="1"/>
  <c r="I77" i="1"/>
  <c r="J77" i="1" s="1"/>
  <c r="C80" i="4" s="1"/>
  <c r="I85" i="1"/>
  <c r="J85" i="1" s="1"/>
  <c r="C88" i="4" s="1"/>
  <c r="I13" i="1"/>
  <c r="J13" i="1" s="1"/>
  <c r="C16" i="4" s="1"/>
  <c r="I16" i="1"/>
  <c r="J16" i="1" s="1"/>
  <c r="C19" i="4" s="1"/>
  <c r="I81" i="1"/>
  <c r="J81" i="1" s="1"/>
  <c r="C84" i="4" s="1"/>
  <c r="I80" i="1"/>
  <c r="J80" i="1" s="1"/>
  <c r="C83" i="4" s="1"/>
  <c r="I88" i="1"/>
  <c r="J88" i="1" s="1"/>
  <c r="C91" i="4" s="1"/>
  <c r="I67" i="1"/>
  <c r="J67" i="1" s="1"/>
  <c r="C70" i="4" s="1"/>
  <c r="I84" i="1"/>
  <c r="J84" i="1" s="1"/>
  <c r="C87" i="4" s="1"/>
  <c r="I83" i="1"/>
  <c r="J83" i="1" s="1"/>
  <c r="C86" i="4" s="1"/>
  <c r="I91" i="1"/>
  <c r="J91" i="1" s="1"/>
  <c r="C94" i="4" s="1"/>
  <c r="I23" i="1"/>
  <c r="J23" i="1" s="1"/>
  <c r="C26" i="4" s="1"/>
  <c r="I17" i="1"/>
  <c r="J17" i="1" s="1"/>
  <c r="C20" i="4" s="1"/>
  <c r="I12" i="1"/>
  <c r="J12" i="1" s="1"/>
  <c r="I60" i="1"/>
  <c r="J60" i="1" s="1"/>
  <c r="C63" i="4" s="1"/>
  <c r="I87" i="1"/>
  <c r="J87" i="1" s="1"/>
  <c r="C90" i="4" s="1"/>
  <c r="I86" i="1"/>
  <c r="J86" i="1" s="1"/>
  <c r="C89" i="4" s="1"/>
  <c r="I94" i="1"/>
  <c r="J94" i="1" s="1"/>
  <c r="C97" i="4" s="1"/>
  <c r="I61" i="1"/>
  <c r="J61" i="1" s="1"/>
  <c r="C64" i="4" s="1"/>
  <c r="I90" i="1"/>
  <c r="J90" i="1" s="1"/>
  <c r="C93" i="4" s="1"/>
  <c r="I89" i="1"/>
  <c r="J89" i="1" s="1"/>
  <c r="C92" i="4" s="1"/>
  <c r="D27" i="4"/>
  <c r="K28" i="1"/>
  <c r="D56" i="4"/>
  <c r="K57" i="1"/>
  <c r="D60" i="4" s="1"/>
  <c r="D17" i="4"/>
  <c r="K18" i="1"/>
  <c r="K22" i="1" s="1"/>
  <c r="K26" i="1" s="1"/>
  <c r="K30" i="1" s="1"/>
  <c r="K34" i="1" s="1"/>
  <c r="K38" i="1" s="1"/>
  <c r="K42" i="1" s="1"/>
  <c r="K46" i="1" s="1"/>
  <c r="K50" i="1" s="1"/>
  <c r="K54" i="1" s="1"/>
  <c r="J29" i="1"/>
  <c r="C32" i="4" s="1"/>
  <c r="D16" i="4"/>
  <c r="D50" i="4"/>
  <c r="D36" i="4"/>
  <c r="D38" i="4"/>
  <c r="D48" i="4"/>
  <c r="D62" i="4"/>
  <c r="D44" i="4"/>
  <c r="D30" i="4"/>
  <c r="D34" i="4"/>
  <c r="D23" i="4"/>
  <c r="D54" i="4"/>
  <c r="D26" i="4"/>
  <c r="D64" i="4"/>
  <c r="D28" i="4"/>
  <c r="D18" i="4"/>
  <c r="D15" i="4"/>
  <c r="D42" i="4"/>
  <c r="D63" i="4"/>
  <c r="D19" i="4"/>
  <c r="D22" i="4"/>
  <c r="D32" i="4"/>
  <c r="D58" i="4"/>
  <c r="D24" i="4"/>
  <c r="D20" i="4"/>
  <c r="D40" i="4"/>
  <c r="D52" i="4"/>
  <c r="D46" i="4"/>
  <c r="D69" i="2"/>
  <c r="D73" i="2" s="1"/>
  <c r="C69" i="2"/>
  <c r="C73" i="2" s="1"/>
  <c r="D21" i="4" l="1"/>
  <c r="J45" i="1"/>
  <c r="C48" i="4" s="1"/>
  <c r="J57" i="1"/>
  <c r="C60" i="4" s="1"/>
  <c r="J39" i="1"/>
  <c r="C42" i="4" s="1"/>
  <c r="J37" i="1"/>
  <c r="C40" i="4" s="1"/>
  <c r="J35" i="1"/>
  <c r="C38" i="4" s="1"/>
  <c r="J20" i="1"/>
  <c r="C23" i="4" s="1"/>
  <c r="J24" i="1"/>
  <c r="C27" i="4" s="1"/>
  <c r="J50" i="1"/>
  <c r="C53" i="4" s="1"/>
  <c r="J25" i="1"/>
  <c r="C28" i="4" s="1"/>
  <c r="J43" i="1"/>
  <c r="C46" i="4" s="1"/>
  <c r="J21" i="1"/>
  <c r="C24" i="4" s="1"/>
  <c r="J26" i="1"/>
  <c r="C29" i="4" s="1"/>
  <c r="J31" i="1"/>
  <c r="C34" i="4" s="1"/>
  <c r="J54" i="1"/>
  <c r="C57" i="4" s="1"/>
  <c r="J27" i="1"/>
  <c r="C30" i="4" s="1"/>
  <c r="J28" i="1"/>
  <c r="C31" i="4" s="1"/>
  <c r="J47" i="1"/>
  <c r="C50" i="4" s="1"/>
  <c r="J33" i="1"/>
  <c r="C36" i="4" s="1"/>
  <c r="J59" i="1"/>
  <c r="C62" i="4" s="1"/>
  <c r="J30" i="1"/>
  <c r="C33" i="4" s="1"/>
  <c r="J51" i="1"/>
  <c r="C54" i="4" s="1"/>
  <c r="J49" i="1"/>
  <c r="C52" i="4" s="1"/>
  <c r="J18" i="1"/>
  <c r="C21" i="4" s="1"/>
  <c r="J53" i="1"/>
  <c r="C56" i="4" s="1"/>
  <c r="J41" i="1"/>
  <c r="C44" i="4" s="1"/>
  <c r="J55" i="1"/>
  <c r="C58" i="4" s="1"/>
  <c r="D41" i="4"/>
  <c r="D45" i="4"/>
  <c r="D25" i="4"/>
  <c r="D53" i="4"/>
  <c r="D29" i="4"/>
  <c r="D37" i="4"/>
  <c r="D33" i="4"/>
  <c r="D49" i="4"/>
  <c r="D57" i="4"/>
  <c r="D31" i="4"/>
  <c r="C27" i="2"/>
  <c r="C28" i="2" s="1"/>
  <c r="J22" i="1" l="1"/>
  <c r="C25" i="4" s="1"/>
  <c r="J38" i="1"/>
  <c r="C41" i="4" s="1"/>
  <c r="J42" i="1"/>
  <c r="C45" i="4" s="1"/>
  <c r="J46" i="1"/>
  <c r="C49" i="4" s="1"/>
  <c r="J34" i="1"/>
  <c r="C37" i="4" s="1"/>
  <c r="K32" i="1"/>
  <c r="K58" i="1"/>
  <c r="D61" i="4" s="1"/>
  <c r="J32" i="1" l="1"/>
  <c r="C35" i="4" s="1"/>
  <c r="J58" i="1"/>
  <c r="C61" i="4" s="1"/>
  <c r="D35" i="4"/>
  <c r="C15" i="4"/>
  <c r="K36" i="1" l="1"/>
  <c r="J36" i="1" l="1"/>
  <c r="C39" i="4" s="1"/>
  <c r="D39" i="4"/>
  <c r="K40" i="1" l="1"/>
  <c r="J40" i="1" l="1"/>
  <c r="C43" i="4" s="1"/>
  <c r="D43" i="4"/>
  <c r="K44" i="1" l="1"/>
  <c r="J44" i="1" l="1"/>
  <c r="C47" i="4" s="1"/>
  <c r="D47" i="4"/>
  <c r="K48" i="1" l="1"/>
  <c r="J48" i="1" l="1"/>
  <c r="C51" i="4" s="1"/>
  <c r="D51" i="4"/>
  <c r="K52" i="1" l="1"/>
  <c r="J52" i="1" l="1"/>
  <c r="C55" i="4" s="1"/>
  <c r="D55" i="4"/>
  <c r="K56" i="1" l="1"/>
  <c r="D59" i="4" s="1"/>
  <c r="J56" i="1" l="1"/>
  <c r="C5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PIERCE Darvin * DAS</author>
  </authors>
  <commentList>
    <comment ref="K2" authorId="0" shapeId="0" xr:uid="{100A0D89-31F7-44B6-AE60-51B51B1D60EC}">
      <text>
        <r>
          <rPr>
            <sz val="9"/>
            <color indexed="81"/>
            <rFont val="Tahoma"/>
            <family val="2"/>
          </rPr>
          <t xml:space="preserve">From "Margin and Overhead" cell D19 or D23.
</t>
        </r>
      </text>
    </comment>
    <comment ref="K3" authorId="0" shapeId="0" xr:uid="{0D40D1EF-8574-4E61-ABCE-51359A8E174B}">
      <text>
        <r>
          <rPr>
            <sz val="9"/>
            <color indexed="81"/>
            <rFont val="Tahoma"/>
            <family val="2"/>
          </rPr>
          <t>From "Margin and Overhead" cell E8.</t>
        </r>
      </text>
    </comment>
    <comment ref="K4" authorId="0" shapeId="0" xr:uid="{FC82A3B1-1115-49DE-87D4-0F78CF2349DD}">
      <text>
        <r>
          <rPr>
            <sz val="9"/>
            <color indexed="81"/>
            <rFont val="Tahoma"/>
            <family val="2"/>
          </rPr>
          <t xml:space="preserve">Worker's Compensation rate is based on the Oregon Forward Contractor's rate for that insurance, as a % of the wages.
</t>
        </r>
      </text>
    </comment>
    <comment ref="K5" authorId="0" shapeId="0" xr:uid="{21EC74FB-FDCB-4D05-809C-F142C3F833B5}">
      <text>
        <r>
          <rPr>
            <sz val="9"/>
            <color indexed="81"/>
            <rFont val="Tahoma"/>
            <family val="2"/>
          </rPr>
          <t>Employment Insurance is based on the Oregon Forward Contractor's rate paid for that insurance as a % of wages.</t>
        </r>
      </text>
    </comment>
    <comment ref="E10" authorId="0" shapeId="0" xr:uid="{50EF78E0-5D64-4958-99FB-83C09FD6D42F}">
      <text>
        <r>
          <rPr>
            <sz val="9"/>
            <color indexed="81"/>
            <rFont val="Tahoma"/>
            <family val="2"/>
          </rPr>
          <t xml:space="preserve">This should be based on the cost for Employment Insurance for your company.
</t>
        </r>
      </text>
    </comment>
    <comment ref="F10" authorId="0" shapeId="0" xr:uid="{3FB3A1DE-BE0E-4C59-A5DA-2CB91F1C360C}">
      <text>
        <r>
          <rPr>
            <sz val="9"/>
            <color indexed="81"/>
            <rFont val="Tahoma"/>
            <family val="2"/>
          </rPr>
          <t>Automatically generated at 7.65% of wages for each position.</t>
        </r>
      </text>
    </comment>
    <comment ref="G10" authorId="0" shapeId="0" xr:uid="{1356746C-C141-4F5E-A6F8-0C9BFAFF1948}">
      <text>
        <r>
          <rPr>
            <sz val="9"/>
            <color indexed="81"/>
            <rFont val="Tahoma"/>
            <family val="2"/>
          </rPr>
          <t xml:space="preserve">Enter information into beneifits table at J65 through K71. That information will automatically populate this cell for every position for which a price is developed.
</t>
        </r>
      </text>
    </comment>
    <comment ref="H10" authorId="0" shapeId="0" xr:uid="{5703DEED-E16D-4E01-8332-F5C995C5EF65}">
      <text>
        <r>
          <rPr>
            <sz val="9"/>
            <color indexed="81"/>
            <rFont val="Tahoma"/>
            <family val="2"/>
          </rPr>
          <t xml:space="preserve">From Benefits table at L65 through L71 automatically. Enter information in table to input this information for proposal.
</t>
        </r>
      </text>
    </comment>
    <comment ref="J116" authorId="0" shapeId="0" xr:uid="{91D43006-2D23-485D-88D3-EF3D4EE22594}">
      <text>
        <r>
          <rPr>
            <sz val="9"/>
            <color indexed="81"/>
            <rFont val="Tahoma"/>
            <family val="2"/>
          </rPr>
          <t xml:space="preserve">Mandatory Benefit, "Paid Leave Oregon"
</t>
        </r>
      </text>
    </comment>
    <comment ref="J117" authorId="0" shapeId="0" xr:uid="{386381A5-DE1C-4E75-95A2-4CE54EEEAC21}">
      <text>
        <r>
          <rPr>
            <sz val="9"/>
            <color indexed="81"/>
            <rFont val="Tahoma"/>
            <family val="2"/>
          </rPr>
          <t xml:space="preserve">Mandatory Sick Leave 1 hour for every 30 worked.
</t>
        </r>
      </text>
    </comment>
  </commentList>
</comments>
</file>

<file path=xl/sharedStrings.xml><?xml version="1.0" encoding="utf-8"?>
<sst xmlns="http://schemas.openxmlformats.org/spreadsheetml/2006/main" count="174" uniqueCount="165">
  <si>
    <t>Overhead</t>
  </si>
  <si>
    <t>Margin</t>
  </si>
  <si>
    <t>Hourly Rate</t>
  </si>
  <si>
    <t>FICA %</t>
  </si>
  <si>
    <t>Workers Compensation %</t>
  </si>
  <si>
    <t>Employment Insurance %</t>
  </si>
  <si>
    <t>Hourly Labor Cost</t>
  </si>
  <si>
    <t>Or FWD</t>
  </si>
  <si>
    <t>List "Other Benefits" Provided</t>
  </si>
  <si>
    <t xml:space="preserve">FICA = </t>
  </si>
  <si>
    <t xml:space="preserve">Workers Comp % = </t>
  </si>
  <si>
    <t xml:space="preserve">Unemployment % = </t>
  </si>
  <si>
    <t xml:space="preserve">Hourly Labor Cost = </t>
  </si>
  <si>
    <t xml:space="preserve">Overhead = </t>
  </si>
  <si>
    <t>Oregon Department of Administrative Services</t>
  </si>
  <si>
    <t>OVERHEAD</t>
  </si>
  <si>
    <t>Services Costing Worksheet</t>
  </si>
  <si>
    <t>FILL IN ONLY ONE OF THE TWO METHODS DETAILED BELOW!</t>
  </si>
  <si>
    <t>OR</t>
  </si>
  <si>
    <t>WORK AREA:</t>
  </si>
  <si>
    <t>Total Annual Operations Expense</t>
  </si>
  <si>
    <t xml:space="preserve">     INDIRECT COSTS</t>
  </si>
  <si>
    <t>ORGANIZATION</t>
  </si>
  <si>
    <t>DEPARTMENTAL</t>
  </si>
  <si>
    <t>Management Salaries</t>
  </si>
  <si>
    <t>Management Payroll Tax Expense</t>
  </si>
  <si>
    <t>Management Medical Insurance</t>
  </si>
  <si>
    <t>Management Pension Plan Expense</t>
  </si>
  <si>
    <t>Sales &amp; Administrative Salaries</t>
  </si>
  <si>
    <t>Sales &amp; Administrative Payroll Tax Expense</t>
  </si>
  <si>
    <t>Sales &amp; Administrative Medical Insurance</t>
  </si>
  <si>
    <t>Sales &amp; Administrative Pension Plan Expense</t>
  </si>
  <si>
    <t>Office Rent</t>
  </si>
  <si>
    <t>Advertising and Public Education</t>
  </si>
  <si>
    <t>Background Checks &amp; Urinalysis</t>
  </si>
  <si>
    <t>Professional &amp; Accounting / Audit Fees</t>
  </si>
  <si>
    <t>Training &amp; Worker Safety</t>
  </si>
  <si>
    <t xml:space="preserve"> Insurance</t>
  </si>
  <si>
    <t>Telephone</t>
  </si>
  <si>
    <t>Utilities</t>
  </si>
  <si>
    <t>Property Taxes/Licenses/Fees</t>
  </si>
  <si>
    <t>Dues &amp; Subscriptions</t>
  </si>
  <si>
    <t>Depreciation-office building</t>
  </si>
  <si>
    <t>Depreciation-office equipment</t>
  </si>
  <si>
    <t>Repairs &amp; Maintenance-office</t>
  </si>
  <si>
    <t>Cleaning and Maintenance</t>
  </si>
  <si>
    <t>Office Equipment Rental</t>
  </si>
  <si>
    <t>Office Supplies</t>
  </si>
  <si>
    <t>Postage &amp; Freight</t>
  </si>
  <si>
    <t>Rehab</t>
  </si>
  <si>
    <t>Miscellaneous Expense</t>
  </si>
  <si>
    <t>Bad Debts</t>
  </si>
  <si>
    <t>Other: *</t>
  </si>
  <si>
    <t>TOTAL INDIRECT COSTS</t>
  </si>
  <si>
    <t xml:space="preserve">CPI Factor </t>
  </si>
  <si>
    <t xml:space="preserve">      Total</t>
  </si>
  <si>
    <t>Operations</t>
  </si>
  <si>
    <t>Inderect payroll</t>
  </si>
  <si>
    <t>Position Title</t>
  </si>
  <si>
    <t>Use the area below to show how you arrived at the final figure for Overhead</t>
  </si>
  <si>
    <t>MARGIN</t>
  </si>
  <si>
    <t>MARGIN/OVERHEAD</t>
  </si>
  <si>
    <t xml:space="preserve">Overhead Calculation </t>
  </si>
  <si>
    <t>For the Oregon Forward Program, Margin is defined as a percentage to be held in reserve for inventory and equipment replacement.</t>
  </si>
  <si>
    <t>The DAS Oregon Forward Program will allow 6% margin typically. Higher levels of reserve will require explanation with a calculation</t>
  </si>
  <si>
    <t>Proposed Margin</t>
  </si>
  <si>
    <t>WORK AREA</t>
  </si>
  <si>
    <t>1.  Enter Overhead as a Percentage</t>
  </si>
  <si>
    <t>2. Overhead as a Percentage of Total Direct Labor Dollars</t>
  </si>
  <si>
    <t>Bill Rate</t>
  </si>
  <si>
    <t>Overtime Bill Rate</t>
  </si>
  <si>
    <t xml:space="preserve">Margin = </t>
  </si>
  <si>
    <t>Overhead Percentage Rate</t>
  </si>
  <si>
    <t>(The Annual Operations Expense method is one method for determining Overhead. If your organization uses another method,  describe in the "Work Area:")</t>
  </si>
  <si>
    <t>Form date:</t>
  </si>
  <si>
    <t>Hourly Rate multiplied by the sum of FICA, Worker's Compensation, Employment Insurance and Other Benefits. This represents the cost to the provider for each hour of labor. The figure includes the hourly pay, taxes and benefits paid the worker.</t>
  </si>
  <si>
    <t>Bill Rate =</t>
  </si>
  <si>
    <t>The cost to the customer for each hour of straight time labor.</t>
  </si>
  <si>
    <t>The cost to the provider for each hour of labor. The figure includes the hourly pay, taxes and benefits paid the worker.</t>
  </si>
  <si>
    <t>Expression of the margin to be held in reserve. Extracted from the Margin and Overhead Tab.</t>
  </si>
  <si>
    <t>The organization's cost for unemployment insurance as a percentage of wages.</t>
  </si>
  <si>
    <t>The organization's Worker's Comp costs as a percentage of wages.</t>
  </si>
  <si>
    <t>FICA  is currently 7.65%, and is already provided.</t>
  </si>
  <si>
    <t>Benefit</t>
  </si>
  <si>
    <t>Benefit Rate as  a % of wages</t>
  </si>
  <si>
    <t>Benefits as a %</t>
  </si>
  <si>
    <t>Oregon Forward Contractor</t>
  </si>
  <si>
    <t>Total from Worksheet Below</t>
  </si>
  <si>
    <t>Corporate annual direct labor dollars</t>
  </si>
  <si>
    <t>Overhead is a percentage of direct labor costs and is computed on the "Margin and Overhead" tab. That figure is then extracted from that location to this spreadsheet.</t>
  </si>
  <si>
    <t xml:space="preserve">Details the costs of Other Benefits earned by the worker. Benefits should be presented as a % of the hourly wage. Identify the type of benefit and enter the percentage of the hourly wage. State of Oregon mandatory benefits, including Paid Leave Oregon and mandatory sick leave are automatically entered when a wage is provided for each type of worker. </t>
  </si>
  <si>
    <t>Benefits by the hour</t>
  </si>
  <si>
    <t>Other Benefits %</t>
  </si>
  <si>
    <t>Other Benefits hourly</t>
  </si>
  <si>
    <t>Details the costs of Other Benefits earned by the worker best represented by an hourly rate.</t>
  </si>
  <si>
    <t>STATE OF OREGON</t>
  </si>
  <si>
    <t>DEPARTMENT OF ADMINISTRATIVE SERVICES</t>
  </si>
  <si>
    <t>Oregon Forward Program Request for Price Approval</t>
  </si>
  <si>
    <t xml:space="preserve">Oregon Forward Company: </t>
  </si>
  <si>
    <t xml:space="preserve"> </t>
  </si>
  <si>
    <t>Authorized Public Agency Signature</t>
  </si>
  <si>
    <t>date</t>
  </si>
  <si>
    <t>Email Address</t>
  </si>
  <si>
    <t>phone number</t>
  </si>
  <si>
    <t>Authorized Oregon Forward Contractor Signature</t>
  </si>
  <si>
    <t>DAS hs reviewed the submitted documentation support the price(s) offered by the Oregon Forward Contractor and approves the price for procurement of the above stated janitorial service in accordance with OAR 125-055-0030.</t>
  </si>
  <si>
    <t>Oregon Forward Program Signature</t>
  </si>
  <si>
    <t xml:space="preserve"> Bill Rate</t>
  </si>
  <si>
    <t xml:space="preserve"> O.T. Bill Rate</t>
  </si>
  <si>
    <t>Public Agency Customer:</t>
  </si>
  <si>
    <t>Oregon Forward Program Cost Workbook for Hourly Services</t>
  </si>
  <si>
    <t>Date of Price Development</t>
  </si>
  <si>
    <r>
      <t xml:space="preserve">Proposed Prices </t>
    </r>
    <r>
      <rPr>
        <sz val="12"/>
        <rFont val="Arial"/>
        <family val="2"/>
      </rPr>
      <t>(list all proposed prices and include the Statement of Services or Specifications, and costing workbooks to justify proposed prices with request)</t>
    </r>
    <r>
      <rPr>
        <b/>
        <sz val="12"/>
        <rFont val="Arial"/>
        <family val="2"/>
      </rPr>
      <t>:</t>
    </r>
  </si>
  <si>
    <r>
      <rPr>
        <b/>
        <sz val="12"/>
        <rFont val="Arial"/>
        <family val="2"/>
      </rPr>
      <t>Contract number</t>
    </r>
    <r>
      <rPr>
        <b/>
        <sz val="11"/>
        <rFont val="Arial"/>
        <family val="2"/>
      </rPr>
      <t xml:space="preserve"> </t>
    </r>
    <r>
      <rPr>
        <sz val="11"/>
        <rFont val="Arial"/>
        <family val="2"/>
      </rPr>
      <t>(&amp; amendment# if applicable)</t>
    </r>
    <r>
      <rPr>
        <b/>
        <sz val="11"/>
        <rFont val="Arial"/>
        <family val="2"/>
      </rPr>
      <t>:</t>
    </r>
  </si>
  <si>
    <t>Areas in green are formula driven and locked from editing</t>
  </si>
  <si>
    <t>Service</t>
  </si>
  <si>
    <t>Customer</t>
  </si>
  <si>
    <t>Contract Number</t>
  </si>
  <si>
    <t xml:space="preserve">Service: </t>
  </si>
  <si>
    <t>OFC Price Developer</t>
  </si>
  <si>
    <t>Revised 9/28/2023</t>
  </si>
  <si>
    <t>to justify the level of margin being included in the proposal.</t>
  </si>
  <si>
    <t>Worker's Compensation Rate</t>
  </si>
  <si>
    <t>Employment Insurance Rate</t>
  </si>
  <si>
    <t>Benefit Matrix</t>
  </si>
  <si>
    <t>Worker's Comp Rate</t>
  </si>
  <si>
    <t>Emplyment Insurance Rate</t>
  </si>
  <si>
    <t>Overhead Rate</t>
  </si>
  <si>
    <t>Price Approval Form</t>
  </si>
  <si>
    <t>Important links in this workbook</t>
  </si>
  <si>
    <t>Position Entry</t>
  </si>
  <si>
    <t>Locked Cells w/ formulas</t>
  </si>
  <si>
    <t>Locked Cells without formulas</t>
  </si>
  <si>
    <t>Key</t>
  </si>
  <si>
    <t>Unlocked cells: Entry possible</t>
  </si>
  <si>
    <t>The Oregon Forward Contractor staff person completing a price proposal for a public agency should follow this process to develop accurate prices that recover the costs of providing the service for which prices are developed.</t>
  </si>
  <si>
    <t>1. Enter the information on the "Price Calculation" tab including:</t>
  </si>
  <si>
    <t xml:space="preserve">  -Enter the "Date of Price Development" in cell C3</t>
  </si>
  <si>
    <t xml:space="preserve">  -Enter the Customer Name in cell F2</t>
  </si>
  <si>
    <t xml:space="preserve">  -Oregon Forward Contractor name in cell C2</t>
  </si>
  <si>
    <t xml:space="preserve">  -Enter the Service being provided in cell F3</t>
  </si>
  <si>
    <t xml:space="preserve">  -Enter the name of the person developing proposal in cell C4</t>
  </si>
  <si>
    <t xml:space="preserve">  -Enter the Contract number (if known) in cell F4</t>
  </si>
  <si>
    <t>Introduction</t>
  </si>
  <si>
    <t>Cell Colors in workbook</t>
  </si>
  <si>
    <t>Process Instructions</t>
  </si>
  <si>
    <t xml:space="preserve">  -In the "Price Calculation" tab select Cell C7 to calculate/enter the Overhead multiplier. This hyperlink will take the user to the "Margin and Overhead" tab, cell D19. The person developing the proposal may choose to enter the overhead multiplier in this cell if it does not exceed 20% for the service. Any overhead exceeding 20% requires justification and information showing how that overhead multiplier reflects actual costs. There are numerous ways to calculate overhead for any service. One method is provided in cells A23 through D73. Be certain to provide information on this page for how the overhead was calculated, especially if it exceeds a 20% multiplier.</t>
  </si>
  <si>
    <t xml:space="preserve">  -The Preparer should enter all the remaining benefits and their costs as are earned by the workers. The benefits earned by workers should be listed with either a % of wages, or a hourly cost, whichever way would most accurately represent the cost of that benefit. The preparer should list the benefits in the table in column J. Most benefits can and should be represented by a % of wages, but there may be some benefits better represented by a cost per hour. That "benefits by the hour" figure should be entered in column L in the same row as the benefit type or name. The % multiplier for benefits best represented by a % of wages should be listed in column K in the same row as the benefit name or type.</t>
  </si>
  <si>
    <t>6. FICA, or Social Security and Medicaid are always 7.65% of wages and will automatically populate for every position for which a price is being developed.</t>
  </si>
  <si>
    <t>8. The Preparer should list the positions for which a price is being calculated in column B and the hourly wage the workers will be paid for that position in column C in that same row. The spreadsheet will populate the remaining columns from the information provided.</t>
  </si>
  <si>
    <t>7. The Preparer should list the positions for which a price is being calculated in column B and the hourly wage the workers will be paid for that position in column C in that same row. The spreadsheet will populate the remaining columns from the information provided. Repeat entering the positions and wages until all positions are listed.</t>
  </si>
  <si>
    <t xml:space="preserve">The Purpose of this costing workbook is the development of hourly prices for Oregon Forward Contractors services including:
-Temporary Services
-IT Support Services
-Flagger Services 
-Security Services
-Any other services offered through the Oregon Forward Program that are charged at an hourly rate and don't have costs associated with equipment, transportation or supplies. </t>
  </si>
  <si>
    <t xml:space="preserve">  -Also in the "Margin and Overhead" tab, in cell E7, enter the "Margin to be held in Reserve." The Oregon Forward Program allows 6% margin without providing any justification. Any number higher than 6% requires justification.</t>
  </si>
  <si>
    <t>3. Select the "Price Calculation" tab, cell C6. This hyperlink will take the preparer to the "Benefit Matrix." There are two automatic entries for all workers, including:
  -Mandatory sick leave accrual for all employers with 10 or more employees equaling 1 hour for every 30 hours worked. This equates to 3.33% of the wages and this worksheet automatically populates with that figure for all positions calculated.
  -Paid Leave Oregon is a mandatory "tax" which requires the employer to contribute 0.4% of wages toward a 1% of wages payment to the employment department. This will automatically populate for any positions for which a price is being calculated.</t>
  </si>
  <si>
    <t>4. Select cell D6 to enter the company's current Worker's Compensation rate in cell K4. This should be entered as a % of wages paid. This number will automatically populate in column D for every position listed as those positions are entered into the spreadsheet.</t>
  </si>
  <si>
    <t>5. Select cell E6 to enter the company's current Employment Insurance Rate in cell K5. This should be entered as a % of wages paid. This number will automatically populate in column E for every position listed as those positions are entered into the spreadsheet.</t>
  </si>
  <si>
    <t>The key to the colors throughout this workbook is found in The Price Calculation spreadsheet in cells C8 through E8. Gray cells will allow entry, white and green cells are locked to help the user enter information correctly through the Costing Workbook.</t>
  </si>
  <si>
    <t>Instructions!A1</t>
  </si>
  <si>
    <t>2. There are links to various places in the workbook in the "Price Calculation" tab, Cells B6 through F7.</t>
  </si>
  <si>
    <t>9. The preparer should evaluate the results of their data entry to be certain that all positions are listed and the prices seem accurate. With that certainty, the preparer should select cell E7. The hyperlink in that cell will take the preparer to the "Price Determination Approval" form. This form should be prepopulated with all of the positions and the bill rates for straight time and overtime. The preparer should print that page as a "Microsoft Print to PDF" as the printer. The PDF of that form should be signed by an Oregon Forward Contractor Authorized signer, with the other informationrequested on the form. That signed PDF may be submitted to to DAS with the rest of the costing workbook for price determination. Once that information has been reviewed, DAS will return that PDF to the Oregon Forward Contractor for their records.</t>
  </si>
  <si>
    <t>Instructions about using this Costing Workbook for the development of prices for Oregon Forward Contractor placed positions.</t>
  </si>
  <si>
    <t>Helpful hint: When the positions have been calculated previously, the preparer may copy those position titles and wages  and use the "paste values" function. If the other information has already been entered, the table should populate the prices.</t>
  </si>
  <si>
    <t>Once completed, select the "microsoft print to pdf" option to facilitate the signature process</t>
  </si>
  <si>
    <t>10/5/2023</t>
  </si>
  <si>
    <t>Form date:3/26/2024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</si>
</sst>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0;\-#,##0"/>
    <numFmt numFmtId="166" formatCode="_(&quot;$&quot;* #,##0.0_);_(&quot;$&quot;* \(#,##0.0\);_(&quot;$&quot;* &quot;-&quot;??_);_(@_)"/>
    <numFmt numFmtId="167" formatCode="_(* #,##0_);_(* \(#,##0\);_(* &quot;-&quot;??_);_(@_)"/>
    <numFmt numFmtId="168" formatCode="_(&quot;$&quot;* #,##0_);_(&quot;$&quot;* \(#,##0\);_(&quot;$&quot;* &quot;-&quot;??_);_(@_)"/>
    <numFmt numFmtId="169" formatCode="&quot;$&quot;#,##0.00"/>
  </numFmts>
  <fonts count="46" x14ac:knownFonts="1">
    <font>
      <sz val="11"/>
      <color theme="1"/>
      <name val="Calibri"/>
      <family val="2"/>
      <scheme val="minor"/>
    </font>
    <font>
      <sz val="12"/>
      <color theme="1"/>
      <name val="Arial"/>
      <family val="2"/>
    </font>
    <font>
      <sz val="11"/>
      <color theme="1"/>
      <name val="Calibri"/>
      <family val="2"/>
      <scheme val="minor"/>
    </font>
    <font>
      <sz val="12"/>
      <name val="Arial"/>
      <family val="2"/>
    </font>
    <font>
      <b/>
      <sz val="12"/>
      <name val="Arial"/>
      <family val="2"/>
    </font>
    <font>
      <sz val="10"/>
      <name val="Arial"/>
      <family val="2"/>
    </font>
    <font>
      <sz val="10"/>
      <name val="Arial"/>
      <family val="2"/>
    </font>
    <font>
      <b/>
      <sz val="12"/>
      <color indexed="10"/>
      <name val="Arial"/>
      <family val="2"/>
    </font>
    <font>
      <b/>
      <sz val="10"/>
      <name val="Arial"/>
      <family val="2"/>
    </font>
    <font>
      <u/>
      <sz val="11"/>
      <color theme="10"/>
      <name val="Calibri"/>
      <family val="2"/>
      <scheme val="minor"/>
    </font>
    <font>
      <b/>
      <sz val="11"/>
      <name val="Arial"/>
      <family val="2"/>
    </font>
    <font>
      <b/>
      <sz val="12"/>
      <color indexed="17"/>
      <name val="Arial"/>
      <family val="2"/>
    </font>
    <font>
      <b/>
      <sz val="14"/>
      <color indexed="10"/>
      <name val="Arial"/>
      <family val="2"/>
    </font>
    <font>
      <sz val="10"/>
      <color indexed="60"/>
      <name val="Arial"/>
      <family val="2"/>
    </font>
    <font>
      <sz val="8"/>
      <name val="Arial"/>
      <family val="2"/>
    </font>
    <font>
      <b/>
      <sz val="10"/>
      <color indexed="60"/>
      <name val="Arial"/>
      <family val="2"/>
    </font>
    <font>
      <sz val="9.5"/>
      <name val="Arial"/>
      <family val="2"/>
    </font>
    <font>
      <u/>
      <sz val="8"/>
      <color indexed="12"/>
      <name val="Arial"/>
      <family val="2"/>
    </font>
    <font>
      <b/>
      <sz val="8"/>
      <name val="Arial"/>
      <family val="2"/>
    </font>
    <font>
      <b/>
      <sz val="11"/>
      <color theme="1"/>
      <name val="Calibri"/>
      <family val="2"/>
      <scheme val="minor"/>
    </font>
    <font>
      <b/>
      <sz val="10"/>
      <color indexed="10"/>
      <name val="Arial"/>
      <family val="2"/>
    </font>
    <font>
      <b/>
      <sz val="14"/>
      <name val="Arial"/>
      <family val="2"/>
    </font>
    <font>
      <sz val="12"/>
      <color theme="1"/>
      <name val="Calibri"/>
      <family val="2"/>
      <scheme val="minor"/>
    </font>
    <font>
      <b/>
      <sz val="11.5"/>
      <color indexed="60"/>
      <name val="Arial"/>
      <family val="2"/>
    </font>
    <font>
      <sz val="14"/>
      <color theme="1"/>
      <name val="Calibri"/>
      <family val="2"/>
      <scheme val="minor"/>
    </font>
    <font>
      <sz val="11"/>
      <color theme="1"/>
      <name val="Arial"/>
      <family val="2"/>
    </font>
    <font>
      <b/>
      <sz val="14"/>
      <color theme="1"/>
      <name val="Calibri"/>
      <family val="2"/>
      <scheme val="minor"/>
    </font>
    <font>
      <i/>
      <sz val="8"/>
      <name val="Arial"/>
      <family val="2"/>
    </font>
    <font>
      <b/>
      <sz val="12"/>
      <name val="Times New Roman"/>
      <family val="1"/>
    </font>
    <font>
      <b/>
      <u/>
      <sz val="12"/>
      <name val="Times New Roman"/>
      <family val="1"/>
    </font>
    <font>
      <sz val="11"/>
      <name val="Arial"/>
      <family val="2"/>
    </font>
    <font>
      <sz val="16"/>
      <color theme="1"/>
      <name val="Calibri"/>
      <family val="2"/>
      <scheme val="minor"/>
    </font>
    <font>
      <i/>
      <sz val="11"/>
      <color theme="1"/>
      <name val="Arial"/>
      <family val="2"/>
    </font>
    <font>
      <i/>
      <sz val="11"/>
      <color theme="1"/>
      <name val="Calibri"/>
      <family val="2"/>
      <scheme val="minor"/>
    </font>
    <font>
      <sz val="9"/>
      <color indexed="81"/>
      <name val="Tahoma"/>
      <family val="2"/>
    </font>
    <font>
      <i/>
      <sz val="12"/>
      <name val="Arial"/>
      <family val="2"/>
    </font>
    <font>
      <u/>
      <sz val="12"/>
      <color theme="1"/>
      <name val="Arial"/>
      <family val="2"/>
    </font>
    <font>
      <b/>
      <sz val="12"/>
      <color theme="1"/>
      <name val="Arial"/>
      <family val="2"/>
    </font>
    <font>
      <sz val="12"/>
      <color theme="10"/>
      <name val="Arial"/>
      <family val="2"/>
    </font>
    <font>
      <b/>
      <u/>
      <sz val="12"/>
      <color theme="10"/>
      <name val="Arial"/>
      <family val="2"/>
    </font>
    <font>
      <b/>
      <u/>
      <sz val="12"/>
      <name val="Arial"/>
      <family val="2"/>
    </font>
    <font>
      <b/>
      <sz val="12"/>
      <color rgb="FFFF0000"/>
      <name val="Arial"/>
      <family val="2"/>
    </font>
    <font>
      <u/>
      <sz val="12"/>
      <color theme="10"/>
      <name val="Arial"/>
      <family val="2"/>
    </font>
    <font>
      <u/>
      <sz val="11"/>
      <color theme="10"/>
      <name val="Arial"/>
      <family val="2"/>
    </font>
    <font>
      <u/>
      <sz val="12"/>
      <color theme="11"/>
      <name val="Arial"/>
      <family val="2"/>
    </font>
    <font>
      <b/>
      <i/>
      <sz val="11"/>
      <color theme="7" tint="-0.24994659260841701"/>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rgb="FF000000"/>
      </patternFill>
    </fill>
    <fill>
      <patternFill patternType="solid">
        <fgColor indexed="26"/>
        <bgColor indexed="26"/>
      </patternFill>
    </fill>
    <fill>
      <patternFill patternType="solid">
        <fgColor rgb="FFCCFFCC"/>
        <bgColor indexed="64"/>
      </patternFill>
    </fill>
    <fill>
      <patternFill patternType="solid">
        <fgColor theme="1"/>
        <bgColor indexed="64"/>
      </patternFill>
    </fill>
    <fill>
      <patternFill patternType="solid">
        <fgColor theme="0" tint="-4.9989318521683403E-2"/>
        <bgColor indexed="64"/>
      </patternFill>
    </fill>
  </fills>
  <borders count="8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17"/>
      </right>
      <top style="medium">
        <color indexed="17"/>
      </top>
      <bottom style="medium">
        <color indexed="17"/>
      </bottom>
      <diagonal/>
    </border>
    <border>
      <left/>
      <right style="medium">
        <color indexed="60"/>
      </right>
      <top/>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auto="1"/>
      </left>
      <right/>
      <top style="medium">
        <color auto="1"/>
      </top>
      <bottom/>
      <diagonal/>
    </border>
    <border>
      <left/>
      <right style="medium">
        <color indexed="60"/>
      </right>
      <top style="medium">
        <color auto="1"/>
      </top>
      <bottom/>
      <diagonal/>
    </border>
    <border>
      <left style="thin">
        <color indexed="64"/>
      </left>
      <right style="medium">
        <color auto="1"/>
      </right>
      <top style="medium">
        <color auto="1"/>
      </top>
      <bottom style="thin">
        <color indexed="64"/>
      </bottom>
      <diagonal/>
    </border>
    <border>
      <left style="medium">
        <color indexed="60"/>
      </left>
      <right style="medium">
        <color auto="1"/>
      </right>
      <top style="medium">
        <color indexed="60"/>
      </top>
      <bottom style="medium">
        <color auto="1"/>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thick">
        <color auto="1"/>
      </left>
      <right/>
      <top style="thick">
        <color auto="1"/>
      </top>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auto="1"/>
      </right>
      <top style="thin">
        <color indexed="64"/>
      </top>
      <bottom style="medium">
        <color indexed="6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diagonalDown="1">
      <left style="thin">
        <color indexed="64"/>
      </left>
      <right style="medium">
        <color indexed="64"/>
      </right>
      <top style="thin">
        <color indexed="64"/>
      </top>
      <bottom style="thin">
        <color indexed="64"/>
      </bottom>
      <diagonal style="thick">
        <color indexed="64"/>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6" fillId="0" borderId="0" applyFont="0" applyFill="0" applyBorder="0" applyAlignment="0" applyProtection="0"/>
    <xf numFmtId="0" fontId="9" fillId="0" borderId="0" applyNumberFormat="0" applyFill="0" applyBorder="0" applyAlignment="0" applyProtection="0"/>
    <xf numFmtId="2" fontId="44" fillId="0" borderId="0" applyFill="0" applyBorder="0" applyProtection="0">
      <alignment horizontal="center" vertical="center" wrapText="1"/>
    </xf>
  </cellStyleXfs>
  <cellXfs count="277">
    <xf numFmtId="0" fontId="0" fillId="0" borderId="0" xfId="0"/>
    <xf numFmtId="10" fontId="2" fillId="0" borderId="14" xfId="3" applyNumberFormat="1" applyFont="1" applyBorder="1" applyProtection="1">
      <protection locked="0"/>
    </xf>
    <xf numFmtId="10" fontId="2" fillId="0" borderId="0" xfId="3" applyNumberFormat="1" applyFont="1" applyBorder="1" applyProtection="1"/>
    <xf numFmtId="44" fontId="2" fillId="4" borderId="2" xfId="6" applyFont="1" applyFill="1" applyBorder="1" applyProtection="1">
      <protection locked="0"/>
    </xf>
    <xf numFmtId="44" fontId="6" fillId="0" borderId="5" xfId="6" applyFont="1" applyBorder="1" applyAlignment="1" applyProtection="1">
      <alignment horizontal="right"/>
      <protection locked="0"/>
    </xf>
    <xf numFmtId="166" fontId="6" fillId="0" borderId="5" xfId="6" applyNumberFormat="1" applyFont="1" applyBorder="1" applyAlignment="1" applyProtection="1">
      <alignment horizontal="right"/>
      <protection locked="0"/>
    </xf>
    <xf numFmtId="0" fontId="17" fillId="0" borderId="0" xfId="7" applyFont="1" applyAlignment="1" applyProtection="1"/>
    <xf numFmtId="44" fontId="6" fillId="0" borderId="1" xfId="6" applyFont="1" applyBorder="1" applyAlignment="1" applyProtection="1">
      <alignment horizontal="right"/>
      <protection locked="0"/>
    </xf>
    <xf numFmtId="0" fontId="0" fillId="0" borderId="0" xfId="0" applyProtection="1">
      <protection locked="0"/>
    </xf>
    <xf numFmtId="0" fontId="0" fillId="0" borderId="23" xfId="0" applyBorder="1" applyProtection="1">
      <protection locked="0"/>
    </xf>
    <xf numFmtId="0" fontId="0" fillId="0" borderId="22"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44" fontId="6" fillId="0" borderId="34" xfId="6" applyFont="1" applyBorder="1" applyAlignment="1" applyProtection="1">
      <alignment horizontal="right"/>
      <protection locked="0"/>
    </xf>
    <xf numFmtId="0" fontId="13" fillId="0" borderId="49" xfId="0" applyFont="1" applyBorder="1" applyProtection="1">
      <protection locked="0"/>
    </xf>
    <xf numFmtId="164" fontId="8" fillId="0" borderId="0" xfId="5" applyNumberFormat="1" applyFont="1" applyFill="1" applyBorder="1" applyAlignment="1" applyProtection="1">
      <protection locked="0"/>
    </xf>
    <xf numFmtId="9" fontId="22" fillId="0" borderId="42" xfId="3" applyFont="1" applyBorder="1" applyAlignment="1" applyProtection="1">
      <alignment horizontal="center"/>
      <protection locked="0"/>
    </xf>
    <xf numFmtId="44" fontId="2" fillId="0" borderId="5" xfId="2" applyFont="1" applyBorder="1" applyProtection="1">
      <protection locked="0"/>
    </xf>
    <xf numFmtId="165" fontId="0" fillId="0" borderId="32" xfId="0" applyNumberFormat="1" applyBorder="1" applyProtection="1">
      <protection locked="0"/>
    </xf>
    <xf numFmtId="0" fontId="0" fillId="0" borderId="0" xfId="0" applyAlignment="1">
      <alignment wrapText="1"/>
    </xf>
    <xf numFmtId="0" fontId="10" fillId="0" borderId="0" xfId="0" applyFont="1" applyProtection="1">
      <protection locked="0"/>
    </xf>
    <xf numFmtId="0" fontId="8" fillId="0" borderId="0" xfId="0" applyFont="1" applyAlignment="1" applyProtection="1">
      <alignment horizontal="right"/>
      <protection locked="0"/>
    </xf>
    <xf numFmtId="0" fontId="6" fillId="0" borderId="0" xfId="0" applyFont="1" applyProtection="1">
      <protection locked="0"/>
    </xf>
    <xf numFmtId="49" fontId="0" fillId="0" borderId="0" xfId="0" applyNumberFormat="1" applyProtection="1">
      <protection locked="0"/>
    </xf>
    <xf numFmtId="0" fontId="20" fillId="0" borderId="0" xfId="0" applyFont="1" applyProtection="1">
      <protection locked="0"/>
    </xf>
    <xf numFmtId="0" fontId="8" fillId="0" borderId="0" xfId="0" applyFont="1" applyAlignment="1" applyProtection="1">
      <alignment horizontal="left"/>
      <protection locked="0"/>
    </xf>
    <xf numFmtId="164" fontId="4" fillId="0" borderId="5" xfId="0" applyNumberFormat="1" applyFont="1" applyBorder="1" applyAlignment="1" applyProtection="1">
      <alignment horizontal="center"/>
      <protection locked="0"/>
    </xf>
    <xf numFmtId="0" fontId="15" fillId="0" borderId="0" xfId="2" applyNumberFormat="1" applyFont="1" applyFill="1" applyBorder="1" applyProtection="1"/>
    <xf numFmtId="44" fontId="6" fillId="3" borderId="5" xfId="6" applyFont="1" applyFill="1" applyBorder="1" applyAlignment="1" applyProtection="1">
      <alignment horizontal="right"/>
    </xf>
    <xf numFmtId="167" fontId="14" fillId="0" borderId="0" xfId="1" applyNumberFormat="1" applyFont="1" applyFill="1" applyBorder="1" applyAlignment="1" applyProtection="1">
      <alignment horizontal="right"/>
    </xf>
    <xf numFmtId="0" fontId="27" fillId="0" borderId="0" xfId="0" applyFont="1"/>
    <xf numFmtId="169" fontId="3" fillId="0" borderId="0" xfId="2" applyNumberFormat="1" applyFont="1" applyFill="1" applyBorder="1" applyProtection="1"/>
    <xf numFmtId="169" fontId="4" fillId="0" borderId="51" xfId="0" applyNumberFormat="1" applyFont="1" applyBorder="1" applyAlignment="1" applyProtection="1">
      <alignment horizontal="center"/>
      <protection locked="0"/>
    </xf>
    <xf numFmtId="0" fontId="5" fillId="0" borderId="0" xfId="0" applyFont="1"/>
    <xf numFmtId="0" fontId="28" fillId="0" borderId="0" xfId="0" applyFont="1" applyAlignment="1">
      <alignment horizontal="justify" vertical="center"/>
    </xf>
    <xf numFmtId="0" fontId="29" fillId="0" borderId="0" xfId="0" applyFont="1" applyAlignment="1">
      <alignment horizontal="justify" vertical="center"/>
    </xf>
    <xf numFmtId="49" fontId="0" fillId="0" borderId="0" xfId="0" applyNumberFormat="1"/>
    <xf numFmtId="49" fontId="5" fillId="0" borderId="0" xfId="0" applyNumberFormat="1" applyFont="1"/>
    <xf numFmtId="0" fontId="0" fillId="0" borderId="5" xfId="0" applyBorder="1" applyProtection="1">
      <protection locked="0"/>
    </xf>
    <xf numFmtId="0" fontId="4" fillId="0" borderId="0" xfId="0" applyFont="1" applyAlignment="1">
      <alignment horizontal="justify" vertical="center"/>
    </xf>
    <xf numFmtId="0" fontId="25" fillId="0" borderId="65"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71" xfId="0" applyFont="1" applyBorder="1" applyAlignment="1">
      <alignment horizontal="center" vertical="center" shrinkToFit="1"/>
    </xf>
    <xf numFmtId="0" fontId="10" fillId="0" borderId="0" xfId="0" applyFont="1" applyAlignment="1">
      <alignment horizontal="left" vertical="center"/>
    </xf>
    <xf numFmtId="44" fontId="3" fillId="0" borderId="50" xfId="0" applyNumberFormat="1" applyFont="1" applyBorder="1" applyProtection="1">
      <protection locked="0"/>
    </xf>
    <xf numFmtId="44" fontId="3" fillId="0" borderId="10" xfId="0" applyNumberFormat="1" applyFont="1" applyBorder="1" applyProtection="1">
      <protection locked="0"/>
    </xf>
    <xf numFmtId="0" fontId="4" fillId="0" borderId="9" xfId="0" applyFont="1" applyBorder="1" applyAlignment="1" applyProtection="1">
      <alignment horizontal="center"/>
      <protection locked="0"/>
    </xf>
    <xf numFmtId="0" fontId="0" fillId="0" borderId="0" xfId="0" quotePrefix="1"/>
    <xf numFmtId="44" fontId="25" fillId="0" borderId="66" xfId="0" applyNumberFormat="1" applyFont="1" applyBorder="1" applyAlignment="1">
      <alignment horizontal="center" vertical="center" shrinkToFit="1"/>
    </xf>
    <xf numFmtId="44" fontId="25" fillId="0" borderId="67" xfId="0" applyNumberFormat="1" applyFont="1" applyBorder="1" applyAlignment="1">
      <alignment horizontal="center" vertical="center" shrinkToFit="1"/>
    </xf>
    <xf numFmtId="44" fontId="25" fillId="0" borderId="69" xfId="0" applyNumberFormat="1" applyFont="1" applyBorder="1" applyAlignment="1">
      <alignment horizontal="center" vertical="center" shrinkToFit="1"/>
    </xf>
    <xf numFmtId="44" fontId="25" fillId="0" borderId="70" xfId="0" applyNumberFormat="1" applyFont="1" applyBorder="1" applyAlignment="1">
      <alignment horizontal="center" vertical="center" shrinkToFit="1"/>
    </xf>
    <xf numFmtId="44" fontId="25" fillId="0" borderId="72" xfId="0" applyNumberFormat="1" applyFont="1" applyBorder="1" applyAlignment="1">
      <alignment horizontal="center" vertical="center" shrinkToFit="1"/>
    </xf>
    <xf numFmtId="44" fontId="25" fillId="0" borderId="73" xfId="0" applyNumberFormat="1" applyFont="1" applyBorder="1" applyAlignment="1">
      <alignment horizontal="center" vertical="center" shrinkToFit="1"/>
    </xf>
    <xf numFmtId="0" fontId="0" fillId="0" borderId="0" xfId="0" applyAlignment="1">
      <alignment horizontal="center"/>
    </xf>
    <xf numFmtId="0" fontId="0" fillId="0" borderId="0" xfId="0" applyAlignment="1">
      <alignment horizontal="center" shrinkToFit="1"/>
    </xf>
    <xf numFmtId="10" fontId="0" fillId="0" borderId="40" xfId="0" applyNumberFormat="1" applyBorder="1" applyProtection="1">
      <protection locked="0"/>
    </xf>
    <xf numFmtId="0" fontId="3" fillId="0" borderId="51" xfId="0" applyFont="1" applyBorder="1" applyAlignment="1" applyProtection="1">
      <alignment shrinkToFit="1"/>
      <protection locked="0"/>
    </xf>
    <xf numFmtId="0" fontId="3" fillId="0" borderId="47" xfId="0" applyFont="1" applyBorder="1" applyAlignment="1" applyProtection="1">
      <alignment shrinkToFit="1"/>
      <protection locked="0"/>
    </xf>
    <xf numFmtId="0" fontId="3" fillId="0" borderId="48" xfId="0" applyFont="1" applyBorder="1" applyAlignment="1" applyProtection="1">
      <alignment shrinkToFit="1"/>
      <protection locked="0"/>
    </xf>
    <xf numFmtId="0" fontId="10" fillId="0" borderId="0" xfId="0" applyFont="1"/>
    <xf numFmtId="0" fontId="8" fillId="0" borderId="0" xfId="0" applyFont="1" applyAlignment="1">
      <alignment horizontal="right"/>
    </xf>
    <xf numFmtId="0" fontId="6" fillId="0" borderId="0" xfId="0" applyFont="1"/>
    <xf numFmtId="0" fontId="21" fillId="0" borderId="0" xfId="0" applyFont="1"/>
    <xf numFmtId="0" fontId="19" fillId="0" borderId="22" xfId="0" applyFont="1" applyBorder="1" applyAlignment="1">
      <alignment horizontal="center" vertical="center"/>
    </xf>
    <xf numFmtId="0" fontId="0" fillId="0" borderId="22" xfId="0" applyBorder="1"/>
    <xf numFmtId="0" fontId="0" fillId="0" borderId="23" xfId="0" applyBorder="1"/>
    <xf numFmtId="9" fontId="22" fillId="0" borderId="46" xfId="3" applyFont="1" applyBorder="1" applyAlignment="1" applyProtection="1">
      <alignment horizontal="center"/>
    </xf>
    <xf numFmtId="0" fontId="0" fillId="0" borderId="24" xfId="0" applyBorder="1"/>
    <xf numFmtId="0" fontId="0" fillId="0" borderId="26" xfId="0" applyBorder="1"/>
    <xf numFmtId="0" fontId="7" fillId="0" borderId="11" xfId="0" applyFont="1" applyBorder="1" applyAlignment="1">
      <alignment horizontal="left"/>
    </xf>
    <xf numFmtId="0" fontId="0" fillId="0" borderId="12" xfId="0" applyBorder="1"/>
    <xf numFmtId="0" fontId="0" fillId="0" borderId="13" xfId="0" applyBorder="1"/>
    <xf numFmtId="0" fontId="11" fillId="6" borderId="36" xfId="0" applyFont="1" applyFill="1" applyBorder="1" applyAlignment="1">
      <alignment vertical="center"/>
    </xf>
    <xf numFmtId="0" fontId="0" fillId="6" borderId="37" xfId="0" applyFill="1" applyBorder="1"/>
    <xf numFmtId="0" fontId="0" fillId="6" borderId="14" xfId="0" applyFill="1" applyBorder="1"/>
    <xf numFmtId="0" fontId="12" fillId="0" borderId="0" xfId="0" applyFont="1" applyAlignment="1">
      <alignment horizontal="right"/>
    </xf>
    <xf numFmtId="0" fontId="23" fillId="6" borderId="38" xfId="0" applyFont="1" applyFill="1" applyBorder="1" applyAlignment="1">
      <alignment vertical="center"/>
    </xf>
    <xf numFmtId="0" fontId="0" fillId="6" borderId="39" xfId="0" applyFill="1" applyBorder="1"/>
    <xf numFmtId="0" fontId="0" fillId="6" borderId="40" xfId="0" applyFill="1" applyBorder="1"/>
    <xf numFmtId="0" fontId="13" fillId="0" borderId="17" xfId="0" applyFont="1" applyBorder="1"/>
    <xf numFmtId="44" fontId="15" fillId="3" borderId="33" xfId="2" applyFont="1" applyFill="1" applyBorder="1" applyProtection="1"/>
    <xf numFmtId="0" fontId="15" fillId="3" borderId="33" xfId="2" applyNumberFormat="1" applyFont="1" applyFill="1" applyBorder="1" applyProtection="1"/>
    <xf numFmtId="0" fontId="15" fillId="0" borderId="17" xfId="0" applyFont="1" applyBorder="1"/>
    <xf numFmtId="9" fontId="15" fillId="0" borderId="0" xfId="0" applyNumberFormat="1" applyFont="1"/>
    <xf numFmtId="0" fontId="4" fillId="0" borderId="44" xfId="0" applyFont="1" applyBorder="1"/>
    <xf numFmtId="0" fontId="0" fillId="0" borderId="45" xfId="0" applyBorder="1"/>
    <xf numFmtId="0" fontId="4" fillId="0" borderId="0" xfId="0" applyFont="1" applyAlignment="1">
      <alignment horizontal="center" vertical="top" wrapText="1"/>
    </xf>
    <xf numFmtId="0" fontId="8" fillId="0" borderId="43" xfId="0" applyFont="1" applyBorder="1" applyAlignment="1">
      <alignment horizontal="center"/>
    </xf>
    <xf numFmtId="0" fontId="8" fillId="0" borderId="35" xfId="0" applyFont="1" applyBorder="1" applyAlignment="1">
      <alignment horizontal="center"/>
    </xf>
    <xf numFmtId="0" fontId="14" fillId="0" borderId="0" xfId="0" applyFont="1"/>
    <xf numFmtId="10" fontId="14" fillId="0" borderId="0" xfId="0" applyNumberFormat="1" applyFont="1"/>
    <xf numFmtId="0" fontId="8" fillId="0" borderId="0" xfId="0" applyFont="1"/>
    <xf numFmtId="44" fontId="8" fillId="3" borderId="1" xfId="6" applyFont="1" applyFill="1" applyBorder="1" applyAlignment="1" applyProtection="1">
      <alignment horizontal="center"/>
    </xf>
    <xf numFmtId="168" fontId="18" fillId="0" borderId="0" xfId="6" applyNumberFormat="1" applyFont="1" applyFill="1" applyBorder="1" applyAlignment="1" applyProtection="1">
      <alignment horizontal="right"/>
    </xf>
    <xf numFmtId="0" fontId="3" fillId="0" borderId="0" xfId="0" applyFont="1"/>
    <xf numFmtId="1" fontId="3" fillId="0" borderId="0" xfId="0" applyNumberFormat="1" applyFont="1" applyAlignment="1">
      <alignment horizontal="left" vertical="center"/>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169" fontId="3" fillId="0" borderId="4" xfId="0" applyNumberFormat="1" applyFont="1" applyBorder="1" applyAlignment="1">
      <alignment horizontal="center" vertical="center"/>
    </xf>
    <xf numFmtId="169" fontId="3" fillId="0" borderId="0" xfId="0" applyNumberFormat="1" applyFont="1"/>
    <xf numFmtId="0" fontId="3" fillId="0" borderId="0" xfId="0" applyFont="1" applyAlignment="1">
      <alignment horizontal="center" vertical="center"/>
    </xf>
    <xf numFmtId="0" fontId="4" fillId="0" borderId="0" xfId="0" applyFont="1" applyAlignment="1">
      <alignment horizontal="center" vertical="center"/>
    </xf>
    <xf numFmtId="169" fontId="3" fillId="0" borderId="0" xfId="0" applyNumberFormat="1" applyFont="1" applyAlignment="1">
      <alignment horizontal="center" vertical="center"/>
    </xf>
    <xf numFmtId="0" fontId="4" fillId="0" borderId="0" xfId="0" applyFont="1" applyAlignment="1">
      <alignment horizontal="right"/>
    </xf>
    <xf numFmtId="169" fontId="4" fillId="0" borderId="0" xfId="0" applyNumberFormat="1" applyFont="1" applyAlignment="1">
      <alignment horizontal="right" vertical="center"/>
    </xf>
    <xf numFmtId="0" fontId="4" fillId="0" borderId="0" xfId="0" applyFont="1" applyAlignment="1">
      <alignment horizontal="right" vertical="center"/>
    </xf>
    <xf numFmtId="10" fontId="3" fillId="3" borderId="55" xfId="3" applyNumberFormat="1" applyFont="1" applyFill="1" applyBorder="1" applyAlignment="1" applyProtection="1">
      <alignment horizontal="center" shrinkToFit="1"/>
    </xf>
    <xf numFmtId="10" fontId="3" fillId="3" borderId="43" xfId="3" applyNumberFormat="1" applyFont="1" applyFill="1" applyBorder="1" applyAlignment="1" applyProtection="1">
      <alignment horizontal="center" shrinkToFit="1"/>
    </xf>
    <xf numFmtId="44" fontId="3" fillId="3" borderId="5" xfId="3" applyNumberFormat="1" applyFont="1" applyFill="1" applyBorder="1" applyAlignment="1" applyProtection="1">
      <alignment horizontal="center" shrinkToFit="1"/>
    </xf>
    <xf numFmtId="44" fontId="3" fillId="3" borderId="8" xfId="2" applyFont="1" applyFill="1" applyBorder="1" applyAlignment="1" applyProtection="1">
      <alignment shrinkToFit="1"/>
    </xf>
    <xf numFmtId="44" fontId="4" fillId="5" borderId="43" xfId="0" applyNumberFormat="1" applyFont="1" applyFill="1" applyBorder="1" applyAlignment="1">
      <alignment shrinkToFit="1"/>
    </xf>
    <xf numFmtId="10" fontId="3" fillId="3" borderId="3" xfId="3" applyNumberFormat="1" applyFont="1" applyFill="1" applyBorder="1" applyAlignment="1" applyProtection="1">
      <alignment horizontal="center" shrinkToFit="1"/>
    </xf>
    <xf numFmtId="10" fontId="3" fillId="3" borderId="5" xfId="3" applyNumberFormat="1" applyFont="1" applyFill="1" applyBorder="1" applyAlignment="1" applyProtection="1">
      <alignment horizontal="center" shrinkToFit="1"/>
    </xf>
    <xf numFmtId="44" fontId="3" fillId="3" borderId="5" xfId="2" applyFont="1" applyFill="1" applyBorder="1" applyAlignment="1" applyProtection="1">
      <alignment shrinkToFit="1"/>
    </xf>
    <xf numFmtId="44" fontId="4" fillId="5" borderId="5" xfId="0" applyNumberFormat="1" applyFont="1" applyFill="1" applyBorder="1" applyAlignment="1">
      <alignment shrinkToFit="1"/>
    </xf>
    <xf numFmtId="10" fontId="3" fillId="3" borderId="56" xfId="3" applyNumberFormat="1" applyFont="1" applyFill="1" applyBorder="1" applyAlignment="1" applyProtection="1">
      <alignment horizontal="center" shrinkToFit="1"/>
    </xf>
    <xf numFmtId="10" fontId="3" fillId="3" borderId="9" xfId="3" applyNumberFormat="1" applyFont="1" applyFill="1" applyBorder="1" applyAlignment="1" applyProtection="1">
      <alignment horizontal="center" shrinkToFit="1"/>
    </xf>
    <xf numFmtId="44" fontId="3" fillId="3" borderId="9" xfId="3" applyNumberFormat="1" applyFont="1" applyFill="1" applyBorder="1" applyAlignment="1" applyProtection="1">
      <alignment horizontal="center" shrinkToFit="1"/>
    </xf>
    <xf numFmtId="44" fontId="3" fillId="3" borderId="9" xfId="2" applyFont="1" applyFill="1" applyBorder="1" applyAlignment="1" applyProtection="1">
      <alignment shrinkToFit="1"/>
    </xf>
    <xf numFmtId="44" fontId="4" fillId="5" borderId="9" xfId="0" applyNumberFormat="1" applyFont="1" applyFill="1" applyBorder="1" applyAlignment="1">
      <alignment shrinkToFit="1"/>
    </xf>
    <xf numFmtId="44" fontId="3" fillId="3" borderId="43" xfId="3" applyNumberFormat="1" applyFont="1" applyFill="1" applyBorder="1" applyAlignment="1" applyProtection="1">
      <alignment horizontal="center" shrinkToFit="1"/>
    </xf>
    <xf numFmtId="44" fontId="3" fillId="3" borderId="43" xfId="2" applyFont="1" applyFill="1" applyBorder="1" applyAlignment="1" applyProtection="1">
      <alignment shrinkToFit="1"/>
    </xf>
    <xf numFmtId="10" fontId="3" fillId="0" borderId="0" xfId="5" applyNumberFormat="1" applyFont="1" applyFill="1" applyBorder="1" applyProtection="1"/>
    <xf numFmtId="44" fontId="3" fillId="0" borderId="0" xfId="2" applyFont="1" applyFill="1" applyBorder="1" applyProtection="1"/>
    <xf numFmtId="164" fontId="3" fillId="0" borderId="0" xfId="5" applyNumberFormat="1" applyFont="1" applyFill="1" applyBorder="1" applyProtection="1"/>
    <xf numFmtId="169" fontId="4" fillId="0" borderId="0" xfId="0" applyNumberFormat="1" applyFont="1"/>
    <xf numFmtId="44" fontId="3" fillId="0" borderId="0" xfId="0" applyNumberFormat="1" applyFont="1"/>
    <xf numFmtId="44" fontId="4" fillId="0" borderId="0" xfId="0" applyNumberFormat="1" applyFont="1"/>
    <xf numFmtId="37" fontId="3" fillId="0" borderId="0" xfId="0" applyNumberFormat="1" applyFont="1"/>
    <xf numFmtId="0" fontId="4" fillId="0" borderId="0" xfId="0" applyFont="1" applyAlignment="1">
      <alignment horizontal="center"/>
    </xf>
    <xf numFmtId="169" fontId="4" fillId="0" borderId="0" xfId="0" applyNumberFormat="1" applyFont="1" applyAlignment="1">
      <alignment horizontal="center"/>
    </xf>
    <xf numFmtId="1" fontId="7" fillId="0" borderId="0" xfId="0" applyNumberFormat="1" applyFont="1" applyAlignment="1">
      <alignment horizontal="left" vertical="center"/>
    </xf>
    <xf numFmtId="0" fontId="7" fillId="0" borderId="0" xfId="0" applyFont="1" applyAlignment="1">
      <alignment horizontal="right" vertical="center"/>
    </xf>
    <xf numFmtId="169" fontId="4" fillId="0" borderId="48" xfId="0" applyNumberFormat="1" applyFont="1" applyBorder="1" applyAlignment="1">
      <alignment horizontal="center"/>
    </xf>
    <xf numFmtId="169" fontId="4" fillId="0" borderId="5" xfId="0" applyNumberFormat="1" applyFont="1" applyBorder="1" applyAlignment="1">
      <alignment horizontal="center" wrapText="1"/>
    </xf>
    <xf numFmtId="0" fontId="4" fillId="0" borderId="50" xfId="0" applyFont="1" applyBorder="1" applyAlignment="1">
      <alignment horizontal="center" wrapText="1"/>
    </xf>
    <xf numFmtId="0" fontId="3" fillId="8" borderId="61" xfId="0" applyFont="1" applyFill="1" applyBorder="1"/>
    <xf numFmtId="169" fontId="3" fillId="0" borderId="0" xfId="0" applyNumberFormat="1" applyFont="1" applyAlignment="1">
      <alignment wrapText="1"/>
    </xf>
    <xf numFmtId="0" fontId="3" fillId="0" borderId="0" xfId="0" applyFont="1" applyAlignment="1">
      <alignment horizontal="right"/>
    </xf>
    <xf numFmtId="169" fontId="3" fillId="0" borderId="0" xfId="2" applyNumberFormat="1" applyFont="1" applyBorder="1" applyProtection="1"/>
    <xf numFmtId="44" fontId="3" fillId="0" borderId="0" xfId="2" applyFont="1" applyBorder="1" applyProtection="1"/>
    <xf numFmtId="10" fontId="3" fillId="0" borderId="5" xfId="0" applyNumberFormat="1" applyFont="1" applyBorder="1" applyAlignment="1" applyProtection="1">
      <alignment horizontal="center" vertical="center"/>
      <protection locked="0"/>
    </xf>
    <xf numFmtId="10" fontId="3" fillId="3" borderId="5" xfId="2" applyNumberFormat="1" applyFont="1" applyFill="1" applyBorder="1" applyAlignment="1" applyProtection="1">
      <alignment horizontal="center" vertical="center"/>
    </xf>
    <xf numFmtId="10" fontId="3" fillId="3" borderId="6" xfId="2" applyNumberFormat="1" applyFont="1" applyFill="1" applyBorder="1" applyAlignment="1" applyProtection="1">
      <alignment horizontal="center" vertical="center"/>
    </xf>
    <xf numFmtId="44" fontId="3" fillId="0" borderId="43" xfId="0" applyNumberFormat="1" applyFont="1" applyBorder="1" applyAlignment="1" applyProtection="1">
      <alignment horizontal="center" shrinkToFit="1"/>
      <protection locked="0"/>
    </xf>
    <xf numFmtId="10" fontId="3" fillId="7" borderId="43" xfId="3" applyNumberFormat="1" applyFont="1" applyFill="1" applyBorder="1" applyAlignment="1" applyProtection="1">
      <alignment shrinkToFit="1"/>
    </xf>
    <xf numFmtId="44" fontId="3" fillId="0" borderId="5" xfId="0" applyNumberFormat="1" applyFont="1" applyBorder="1" applyAlignment="1" applyProtection="1">
      <alignment horizontal="center" shrinkToFit="1"/>
      <protection locked="0"/>
    </xf>
    <xf numFmtId="10" fontId="3" fillId="7" borderId="5" xfId="3" applyNumberFormat="1" applyFont="1" applyFill="1" applyBorder="1" applyAlignment="1" applyProtection="1">
      <alignment shrinkToFit="1"/>
    </xf>
    <xf numFmtId="44" fontId="3" fillId="0" borderId="9" xfId="0" applyNumberFormat="1" applyFont="1" applyBorder="1" applyAlignment="1" applyProtection="1">
      <alignment horizontal="center" shrinkToFit="1"/>
      <protection locked="0"/>
    </xf>
    <xf numFmtId="10" fontId="3" fillId="7" borderId="9" xfId="3" applyNumberFormat="1" applyFont="1" applyFill="1" applyBorder="1" applyAlignment="1" applyProtection="1">
      <alignment shrinkToFit="1"/>
    </xf>
    <xf numFmtId="0" fontId="35" fillId="0" borderId="0" xfId="0" applyFont="1"/>
    <xf numFmtId="49" fontId="35" fillId="0" borderId="0" xfId="0" applyNumberFormat="1" applyFont="1" applyAlignment="1">
      <alignment horizontal="center" vertical="center"/>
    </xf>
    <xf numFmtId="169" fontId="4" fillId="7" borderId="48" xfId="0" applyNumberFormat="1" applyFont="1" applyFill="1" applyBorder="1" applyAlignment="1">
      <alignment horizontal="center" wrapText="1"/>
    </xf>
    <xf numFmtId="169" fontId="4" fillId="0" borderId="48" xfId="0" applyNumberFormat="1" applyFont="1" applyBorder="1" applyAlignment="1" applyProtection="1">
      <alignment horizontal="center" wrapText="1"/>
      <protection locked="0"/>
    </xf>
    <xf numFmtId="0" fontId="3" fillId="0" borderId="0" xfId="0" applyFont="1" applyAlignment="1">
      <alignment horizontal="center" vertical="center" shrinkToFit="1"/>
    </xf>
    <xf numFmtId="0" fontId="3" fillId="0" borderId="0" xfId="0" applyFont="1" applyAlignment="1">
      <alignment shrinkToFit="1"/>
    </xf>
    <xf numFmtId="0" fontId="3" fillId="0" borderId="0" xfId="0" applyFont="1" applyAlignment="1">
      <alignment horizontal="center"/>
    </xf>
    <xf numFmtId="0" fontId="36" fillId="0" borderId="0" xfId="0" applyFont="1" applyAlignment="1">
      <alignment shrinkToFit="1"/>
    </xf>
    <xf numFmtId="0" fontId="3" fillId="0" borderId="76" xfId="0" applyFont="1" applyBorder="1" applyAlignment="1">
      <alignment horizontal="center" vertical="center"/>
    </xf>
    <xf numFmtId="0" fontId="38" fillId="0" borderId="0" xfId="7" applyFont="1" applyFill="1" applyBorder="1" applyAlignment="1" applyProtection="1">
      <alignment horizontal="center" vertical="center" wrapText="1" shrinkToFit="1"/>
    </xf>
    <xf numFmtId="10" fontId="3" fillId="3" borderId="77" xfId="3" applyNumberFormat="1" applyFont="1" applyFill="1" applyBorder="1" applyAlignment="1" applyProtection="1">
      <alignment horizontal="center" shrinkToFit="1"/>
    </xf>
    <xf numFmtId="44" fontId="3" fillId="3" borderId="77" xfId="3" applyNumberFormat="1" applyFont="1" applyFill="1" applyBorder="1" applyAlignment="1" applyProtection="1">
      <alignment horizontal="center" shrinkToFit="1"/>
    </xf>
    <xf numFmtId="44" fontId="3" fillId="3" borderId="77" xfId="2" applyFont="1" applyFill="1" applyBorder="1" applyAlignment="1" applyProtection="1">
      <alignment shrinkToFit="1"/>
    </xf>
    <xf numFmtId="44" fontId="4" fillId="5" borderId="77" xfId="0" applyNumberFormat="1" applyFont="1" applyFill="1" applyBorder="1" applyAlignment="1">
      <alignment shrinkToFit="1"/>
    </xf>
    <xf numFmtId="44" fontId="4" fillId="5" borderId="32" xfId="0" applyNumberFormat="1" applyFont="1" applyFill="1" applyBorder="1" applyAlignment="1">
      <alignment shrinkToFit="1"/>
    </xf>
    <xf numFmtId="44" fontId="4" fillId="5" borderId="50" xfId="0" applyNumberFormat="1" applyFont="1" applyFill="1" applyBorder="1" applyAlignment="1">
      <alignment shrinkToFit="1"/>
    </xf>
    <xf numFmtId="44" fontId="4" fillId="5" borderId="10" xfId="0" applyNumberFormat="1" applyFont="1" applyFill="1" applyBorder="1" applyAlignment="1">
      <alignment shrinkToFit="1"/>
    </xf>
    <xf numFmtId="169" fontId="39" fillId="0" borderId="0" xfId="7" applyNumberFormat="1" applyFont="1" applyAlignment="1">
      <alignment horizontal="right" vertical="center" wrapText="1"/>
    </xf>
    <xf numFmtId="1" fontId="4" fillId="0" borderId="0" xfId="0" applyNumberFormat="1" applyFont="1" applyAlignment="1">
      <alignment horizontal="left" vertical="center"/>
    </xf>
    <xf numFmtId="0" fontId="4" fillId="0" borderId="74" xfId="0" applyFont="1" applyBorder="1" applyAlignment="1">
      <alignment horizontal="center" vertical="center"/>
    </xf>
    <xf numFmtId="0" fontId="40" fillId="0" borderId="77" xfId="7" applyFont="1" applyBorder="1" applyAlignment="1" applyProtection="1">
      <alignment horizontal="center" vertical="center" wrapText="1"/>
    </xf>
    <xf numFmtId="0" fontId="40" fillId="0" borderId="32" xfId="7" applyFont="1" applyBorder="1" applyAlignment="1">
      <alignment horizontal="center" vertical="center" shrinkToFit="1"/>
    </xf>
    <xf numFmtId="0" fontId="40" fillId="0" borderId="9" xfId="7" applyFont="1" applyBorder="1" applyAlignment="1" applyProtection="1">
      <alignment horizontal="center" vertical="center" wrapText="1" shrinkToFit="1"/>
    </xf>
    <xf numFmtId="0" fontId="4" fillId="9" borderId="79" xfId="7" applyFont="1" applyFill="1" applyBorder="1" applyAlignment="1" applyProtection="1">
      <alignment horizontal="center" vertical="center" wrapText="1" shrinkToFit="1"/>
    </xf>
    <xf numFmtId="0" fontId="4" fillId="7" borderId="79" xfId="7" applyFont="1" applyFill="1" applyBorder="1" applyAlignment="1" applyProtection="1">
      <alignment horizontal="center" vertical="center" wrapText="1" shrinkToFit="1"/>
    </xf>
    <xf numFmtId="0" fontId="4" fillId="0" borderId="79" xfId="7" applyFont="1" applyBorder="1" applyAlignment="1" applyProtection="1">
      <alignment horizontal="center" vertical="center" wrapText="1" shrinkToFit="1"/>
    </xf>
    <xf numFmtId="0" fontId="40" fillId="0" borderId="75" xfId="0" applyFont="1" applyBorder="1" applyAlignment="1">
      <alignment shrinkToFit="1"/>
    </xf>
    <xf numFmtId="0" fontId="41" fillId="0" borderId="0" xfId="0" applyFont="1" applyAlignment="1">
      <alignment wrapText="1"/>
    </xf>
    <xf numFmtId="0" fontId="37" fillId="0" borderId="0" xfId="0" applyFont="1"/>
    <xf numFmtId="10" fontId="4" fillId="0" borderId="5" xfId="0" applyNumberFormat="1" applyFont="1" applyBorder="1" applyAlignment="1" applyProtection="1">
      <alignment horizontal="center"/>
      <protection locked="0"/>
    </xf>
    <xf numFmtId="10" fontId="4" fillId="7" borderId="5" xfId="0" applyNumberFormat="1" applyFont="1" applyFill="1" applyBorder="1" applyAlignment="1">
      <alignment horizontal="center"/>
    </xf>
    <xf numFmtId="0" fontId="1" fillId="0" borderId="0" xfId="0" applyFont="1"/>
    <xf numFmtId="0" fontId="1" fillId="0" borderId="0" xfId="0" applyFont="1" applyAlignment="1">
      <alignment wrapText="1"/>
    </xf>
    <xf numFmtId="0" fontId="1" fillId="0" borderId="76" xfId="0" applyFont="1" applyBorder="1" applyAlignment="1">
      <alignment horizontal="center" vertical="center"/>
    </xf>
    <xf numFmtId="0" fontId="1" fillId="0" borderId="0" xfId="7" applyFont="1" applyFill="1" applyBorder="1" applyAlignment="1" applyProtection="1">
      <alignment horizontal="center" vertical="center" wrapText="1" shrinkToFit="1"/>
    </xf>
    <xf numFmtId="10" fontId="1" fillId="7" borderId="43" xfId="3" applyNumberFormat="1" applyFont="1" applyFill="1" applyBorder="1" applyAlignment="1" applyProtection="1">
      <alignment shrinkToFit="1"/>
    </xf>
    <xf numFmtId="10" fontId="1" fillId="7" borderId="5" xfId="3" applyNumberFormat="1" applyFont="1" applyFill="1" applyBorder="1" applyAlignment="1" applyProtection="1">
      <alignment shrinkToFit="1"/>
    </xf>
    <xf numFmtId="10" fontId="1" fillId="7" borderId="9" xfId="3" applyNumberFormat="1" applyFont="1" applyFill="1" applyBorder="1" applyAlignment="1" applyProtection="1">
      <alignment shrinkToFit="1"/>
    </xf>
    <xf numFmtId="44" fontId="1" fillId="4" borderId="9" xfId="4" applyFont="1" applyFill="1" applyBorder="1" applyAlignment="1" applyProtection="1">
      <alignment horizontal="center" shrinkToFit="1"/>
      <protection locked="0"/>
    </xf>
    <xf numFmtId="44" fontId="1" fillId="4" borderId="43" xfId="4" applyFont="1" applyFill="1" applyBorder="1" applyAlignment="1" applyProtection="1">
      <alignment horizontal="center" shrinkToFit="1"/>
      <protection locked="0"/>
    </xf>
    <xf numFmtId="44" fontId="1" fillId="4" borderId="5" xfId="4" applyFont="1" applyFill="1" applyBorder="1" applyAlignment="1" applyProtection="1">
      <alignment horizontal="center" shrinkToFit="1"/>
      <protection locked="0"/>
    </xf>
    <xf numFmtId="44" fontId="1" fillId="4" borderId="77" xfId="4" applyFont="1" applyFill="1" applyBorder="1" applyAlignment="1" applyProtection="1">
      <alignment horizontal="center" shrinkToFit="1"/>
      <protection locked="0"/>
    </xf>
    <xf numFmtId="10" fontId="1" fillId="7" borderId="77" xfId="3" applyNumberFormat="1" applyFont="1" applyFill="1" applyBorder="1" applyAlignment="1" applyProtection="1">
      <alignment shrinkToFit="1"/>
    </xf>
    <xf numFmtId="0" fontId="42" fillId="0" borderId="10" xfId="7" applyFont="1" applyBorder="1" applyAlignment="1">
      <alignment shrinkToFit="1"/>
    </xf>
    <xf numFmtId="0" fontId="1" fillId="0" borderId="0" xfId="0" applyFont="1" applyAlignment="1">
      <alignment wrapText="1"/>
    </xf>
    <xf numFmtId="0" fontId="42" fillId="0" borderId="0" xfId="7" applyFont="1" applyAlignment="1">
      <alignment wrapText="1"/>
    </xf>
    <xf numFmtId="0" fontId="37" fillId="0" borderId="0" xfId="0" applyFont="1" applyAlignment="1">
      <alignment horizontal="center"/>
    </xf>
    <xf numFmtId="0" fontId="41" fillId="0" borderId="0" xfId="0" applyFont="1" applyAlignment="1">
      <alignment wrapText="1"/>
    </xf>
    <xf numFmtId="0" fontId="43" fillId="0" borderId="0" xfId="7" applyFont="1" applyAlignment="1">
      <alignment wrapText="1"/>
    </xf>
    <xf numFmtId="0" fontId="4" fillId="0" borderId="52" xfId="0" applyFont="1" applyBorder="1" applyAlignment="1">
      <alignment horizontal="center" vertical="center" wrapText="1"/>
    </xf>
    <xf numFmtId="0" fontId="4" fillId="0" borderId="78" xfId="0" applyFont="1" applyBorder="1" applyAlignment="1">
      <alignment wrapText="1"/>
    </xf>
    <xf numFmtId="1" fontId="4" fillId="0" borderId="0" xfId="0" applyNumberFormat="1" applyFont="1" applyAlignment="1">
      <alignment horizontal="center" vertical="center"/>
    </xf>
    <xf numFmtId="0" fontId="3" fillId="0" borderId="0" xfId="0" applyFont="1" applyAlignment="1">
      <alignment vertical="center" wrapText="1"/>
    </xf>
    <xf numFmtId="1" fontId="35" fillId="0" borderId="0" xfId="0" applyNumberFormat="1" applyFont="1" applyAlignment="1">
      <alignment horizontal="center" vertical="center"/>
    </xf>
    <xf numFmtId="0" fontId="4" fillId="0" borderId="53"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169" fontId="4" fillId="0" borderId="53" xfId="0" applyNumberFormat="1" applyFont="1" applyBorder="1" applyAlignment="1">
      <alignment horizontal="center" vertical="center" wrapText="1"/>
    </xf>
    <xf numFmtId="169" fontId="4" fillId="0" borderId="58" xfId="0" applyNumberFormat="1" applyFont="1" applyBorder="1" applyAlignment="1">
      <alignment horizontal="center" vertical="center" wrapText="1"/>
    </xf>
    <xf numFmtId="0" fontId="1" fillId="0" borderId="57"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0" fontId="1" fillId="0" borderId="2" xfId="0" applyFont="1" applyBorder="1"/>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0" fontId="1" fillId="0" borderId="2" xfId="0" applyFont="1" applyBorder="1" applyProtection="1">
      <protection locked="0"/>
    </xf>
    <xf numFmtId="0" fontId="3" fillId="0" borderId="2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3" fillId="0" borderId="0" xfId="0" applyFont="1" applyAlignment="1">
      <alignment wrapText="1"/>
    </xf>
    <xf numFmtId="169" fontId="3" fillId="0" borderId="58" xfId="0" applyNumberFormat="1" applyFont="1" applyBorder="1" applyAlignment="1">
      <alignment horizontal="center" vertical="center" wrapText="1"/>
    </xf>
    <xf numFmtId="0" fontId="3" fillId="0" borderId="0" xfId="0" applyFont="1" applyAlignment="1">
      <alignment horizontal="left" vertical="center" wrapText="1"/>
    </xf>
    <xf numFmtId="0" fontId="3" fillId="3" borderId="0" xfId="0" applyFont="1" applyFill="1" applyAlignment="1">
      <alignment horizontal="center"/>
    </xf>
    <xf numFmtId="0" fontId="4" fillId="0" borderId="59" xfId="0" applyFont="1" applyBorder="1" applyAlignment="1">
      <alignment horizontal="center" vertical="center" wrapText="1"/>
    </xf>
    <xf numFmtId="0" fontId="1" fillId="0" borderId="55" xfId="0" applyFont="1" applyBorder="1"/>
    <xf numFmtId="0" fontId="1" fillId="0" borderId="60" xfId="0" applyFont="1" applyBorder="1"/>
    <xf numFmtId="0" fontId="1" fillId="0" borderId="0" xfId="0" applyFont="1" applyAlignment="1">
      <alignment vertical="center" wrapText="1"/>
    </xf>
    <xf numFmtId="0" fontId="1" fillId="0" borderId="62" xfId="0" applyFont="1" applyBorder="1" applyAlignment="1">
      <alignment vertical="center" wrapText="1"/>
    </xf>
    <xf numFmtId="0" fontId="6" fillId="0" borderId="4" xfId="0" applyFont="1" applyBorder="1"/>
    <xf numFmtId="0" fontId="0" fillId="0" borderId="18" xfId="0" applyBorder="1"/>
    <xf numFmtId="0" fontId="4" fillId="0" borderId="7" xfId="0" applyFont="1" applyBorder="1" applyAlignment="1">
      <alignment horizontal="center" vertical="top" wrapText="1"/>
    </xf>
    <xf numFmtId="0" fontId="26" fillId="0" borderId="41"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6" fillId="2" borderId="27" xfId="0" applyFont="1" applyFill="1" applyBorder="1"/>
    <xf numFmtId="0" fontId="0" fillId="0" borderId="28" xfId="0" applyBorder="1"/>
    <xf numFmtId="0" fontId="6" fillId="2" borderId="4" xfId="0" applyFont="1" applyFill="1" applyBorder="1"/>
    <xf numFmtId="0" fontId="0" fillId="0" borderId="0" xfId="0"/>
    <xf numFmtId="0" fontId="32" fillId="0" borderId="0" xfId="0" applyFont="1" applyAlignment="1">
      <alignment vertical="center" shrinkToFit="1"/>
    </xf>
    <xf numFmtId="0" fontId="33" fillId="0" borderId="0" xfId="0" applyFont="1" applyAlignment="1">
      <alignment vertical="center" shrinkToFit="1"/>
    </xf>
    <xf numFmtId="0" fontId="6" fillId="0" borderId="29" xfId="0" applyFont="1" applyBorder="1"/>
    <xf numFmtId="0" fontId="0" fillId="0" borderId="19" xfId="0" applyBorder="1"/>
    <xf numFmtId="0" fontId="8" fillId="0" borderId="16" xfId="0" applyFont="1" applyBorder="1" applyAlignment="1">
      <alignment horizontal="center"/>
    </xf>
    <xf numFmtId="0" fontId="8" fillId="0" borderId="8" xfId="0" applyFont="1" applyBorder="1" applyAlignment="1">
      <alignment horizontal="center"/>
    </xf>
    <xf numFmtId="0" fontId="13" fillId="0" borderId="30" xfId="0" applyFont="1" applyBorder="1"/>
    <xf numFmtId="0" fontId="0" fillId="0" borderId="31" xfId="0" applyBorder="1"/>
    <xf numFmtId="0" fontId="13" fillId="0" borderId="17" xfId="0" applyFont="1" applyBorder="1"/>
    <xf numFmtId="0" fontId="0" fillId="0" borderId="15" xfId="0" applyBorder="1"/>
    <xf numFmtId="0" fontId="0" fillId="0" borderId="0" xfId="0" applyAlignment="1">
      <alignment wrapText="1"/>
    </xf>
    <xf numFmtId="0" fontId="16" fillId="0" borderId="22" xfId="0" applyFont="1" applyBorder="1" applyAlignment="1">
      <alignment wrapText="1"/>
    </xf>
    <xf numFmtId="0" fontId="0" fillId="0" borderId="23" xfId="0" applyBorder="1" applyAlignment="1">
      <alignment wrapText="1"/>
    </xf>
    <xf numFmtId="0" fontId="0" fillId="0" borderId="22" xfId="0" applyBorder="1" applyAlignment="1">
      <alignment wrapText="1"/>
    </xf>
    <xf numFmtId="0" fontId="21" fillId="0" borderId="41" xfId="0" applyFont="1" applyBorder="1" applyAlignment="1">
      <alignment horizontal="center"/>
    </xf>
    <xf numFmtId="0" fontId="24" fillId="0" borderId="21" xfId="0" applyFont="1" applyBorder="1" applyAlignment="1">
      <alignment horizontal="center"/>
    </xf>
    <xf numFmtId="0" fontId="21" fillId="0" borderId="0" xfId="0" applyFont="1" applyAlignment="1">
      <alignment horizontal="center"/>
    </xf>
    <xf numFmtId="0" fontId="21" fillId="0" borderId="0" xfId="0" applyFont="1" applyAlignment="1">
      <alignment horizontal="center" vertical="center"/>
    </xf>
    <xf numFmtId="0" fontId="24" fillId="0" borderId="74" xfId="0" applyFont="1" applyBorder="1" applyAlignment="1">
      <alignment horizontal="center"/>
    </xf>
    <xf numFmtId="0" fontId="24" fillId="0" borderId="75" xfId="0" applyFont="1" applyBorder="1" applyAlignment="1">
      <alignment horizontal="center"/>
    </xf>
    <xf numFmtId="0" fontId="45" fillId="0" borderId="0" xfId="0" applyFont="1" applyAlignment="1">
      <alignment horizontal="center" vertical="center" wrapText="1"/>
    </xf>
    <xf numFmtId="0" fontId="0" fillId="0" borderId="1" xfId="0" applyBorder="1" applyProtection="1">
      <protection locked="0"/>
    </xf>
    <xf numFmtId="0" fontId="0" fillId="0" borderId="2" xfId="0" applyBorder="1" applyProtection="1">
      <protection locked="0"/>
    </xf>
    <xf numFmtId="0" fontId="8" fillId="0" borderId="0" xfId="0" applyFont="1" applyAlignment="1">
      <alignment wrapText="1"/>
    </xf>
    <xf numFmtId="0" fontId="31" fillId="0" borderId="44" xfId="0" applyFont="1" applyBorder="1" applyAlignment="1">
      <alignment horizontal="center"/>
    </xf>
    <xf numFmtId="0" fontId="31" fillId="0" borderId="45" xfId="0" applyFont="1" applyBorder="1" applyAlignment="1">
      <alignment horizontal="center"/>
    </xf>
    <xf numFmtId="0" fontId="4" fillId="0" borderId="0" xfId="0" applyFont="1" applyAlignment="1">
      <alignment horizontal="justify" vertical="center" wrapText="1"/>
    </xf>
    <xf numFmtId="0" fontId="25" fillId="0" borderId="0" xfId="0" applyFont="1" applyAlignment="1">
      <alignment wrapText="1"/>
    </xf>
    <xf numFmtId="0" fontId="4"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4" fillId="0" borderId="64" xfId="0" applyFont="1" applyBorder="1" applyAlignment="1">
      <alignment horizontal="center" vertical="center" wrapText="1"/>
    </xf>
  </cellXfs>
  <cellStyles count="9">
    <cellStyle name="Comma" xfId="1" builtinId="3"/>
    <cellStyle name="Currency" xfId="2" builtinId="4"/>
    <cellStyle name="Currency 2" xfId="6" xr:uid="{00000000-0005-0000-0000-000002000000}"/>
    <cellStyle name="Currency 4" xfId="4" xr:uid="{00000000-0005-0000-0000-000003000000}"/>
    <cellStyle name="Followed Hyperlink" xfId="8" builtinId="9" customBuiltin="1"/>
    <cellStyle name="Hyperlink" xfId="7" builtinId="8"/>
    <cellStyle name="Normal" xfId="0" builtinId="0"/>
    <cellStyle name="Percent" xfId="3" builtinId="5"/>
    <cellStyle name="Percent 4" xfId="5" xr:uid="{00000000-0005-0000-0000-000007000000}"/>
  </cellStyles>
  <dxfs count="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bls.gov/ro9/mostrequ.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7130-1C8A-4C24-A932-B81D16C0B649}">
  <sheetPr codeName="Sheet1">
    <pageSetUpPr fitToPage="1"/>
  </sheetPr>
  <dimension ref="A1:P86"/>
  <sheetViews>
    <sheetView showGridLines="0" tabSelected="1" zoomScale="108" zoomScaleNormal="108" workbookViewId="0">
      <selection activeCell="C3" sqref="C3:N12"/>
    </sheetView>
  </sheetViews>
  <sheetFormatPr defaultRowHeight="15.5" x14ac:dyDescent="0.35"/>
  <cols>
    <col min="1" max="1" width="25.453125" style="183" customWidth="1"/>
    <col min="2" max="2" width="2.81640625" style="183" customWidth="1"/>
    <col min="3" max="16384" width="8.7265625" style="183"/>
  </cols>
  <sheetData>
    <row r="1" spans="1:16" s="180" customFormat="1" x14ac:dyDescent="0.35">
      <c r="A1" s="198" t="s">
        <v>160</v>
      </c>
      <c r="B1" s="198"/>
      <c r="C1" s="198"/>
      <c r="D1" s="198"/>
      <c r="E1" s="198"/>
      <c r="F1" s="198"/>
      <c r="G1" s="198"/>
      <c r="H1" s="198"/>
      <c r="I1" s="198"/>
      <c r="J1" s="198"/>
      <c r="K1" s="198"/>
      <c r="L1" s="198"/>
      <c r="M1" s="198"/>
      <c r="N1" s="198"/>
      <c r="O1" s="198"/>
      <c r="P1" s="198"/>
    </row>
    <row r="3" spans="1:16" ht="18" customHeight="1" x14ac:dyDescent="0.35">
      <c r="A3" s="180" t="s">
        <v>143</v>
      </c>
      <c r="C3" s="196" t="s">
        <v>151</v>
      </c>
      <c r="D3" s="196"/>
      <c r="E3" s="196"/>
      <c r="F3" s="196"/>
      <c r="G3" s="196"/>
      <c r="H3" s="196"/>
      <c r="I3" s="196"/>
      <c r="J3" s="196"/>
      <c r="K3" s="196"/>
      <c r="L3" s="196"/>
      <c r="M3" s="196"/>
      <c r="N3" s="196"/>
    </row>
    <row r="4" spans="1:16" x14ac:dyDescent="0.35">
      <c r="A4" s="180"/>
      <c r="C4" s="196"/>
      <c r="D4" s="196"/>
      <c r="E4" s="196"/>
      <c r="F4" s="196"/>
      <c r="G4" s="196"/>
      <c r="H4" s="196"/>
      <c r="I4" s="196"/>
      <c r="J4" s="196"/>
      <c r="K4" s="196"/>
      <c r="L4" s="196"/>
      <c r="M4" s="196"/>
      <c r="N4" s="196"/>
    </row>
    <row r="5" spans="1:16" x14ac:dyDescent="0.35">
      <c r="A5" s="180"/>
      <c r="C5" s="196"/>
      <c r="D5" s="196"/>
      <c r="E5" s="196"/>
      <c r="F5" s="196"/>
      <c r="G5" s="196"/>
      <c r="H5" s="196"/>
      <c r="I5" s="196"/>
      <c r="J5" s="196"/>
      <c r="K5" s="196"/>
      <c r="L5" s="196"/>
      <c r="M5" s="196"/>
      <c r="N5" s="196"/>
    </row>
    <row r="6" spans="1:16" x14ac:dyDescent="0.35">
      <c r="A6" s="180"/>
      <c r="C6" s="196"/>
      <c r="D6" s="196"/>
      <c r="E6" s="196"/>
      <c r="F6" s="196"/>
      <c r="G6" s="196"/>
      <c r="H6" s="196"/>
      <c r="I6" s="196"/>
      <c r="J6" s="196"/>
      <c r="K6" s="196"/>
      <c r="L6" s="196"/>
      <c r="M6" s="196"/>
      <c r="N6" s="196"/>
    </row>
    <row r="7" spans="1:16" x14ac:dyDescent="0.35">
      <c r="A7" s="180"/>
      <c r="C7" s="196"/>
      <c r="D7" s="196"/>
      <c r="E7" s="196"/>
      <c r="F7" s="196"/>
      <c r="G7" s="196"/>
      <c r="H7" s="196"/>
      <c r="I7" s="196"/>
      <c r="J7" s="196"/>
      <c r="K7" s="196"/>
      <c r="L7" s="196"/>
      <c r="M7" s="196"/>
      <c r="N7" s="196"/>
    </row>
    <row r="8" spans="1:16" x14ac:dyDescent="0.35">
      <c r="A8" s="180"/>
      <c r="C8" s="196"/>
      <c r="D8" s="196"/>
      <c r="E8" s="196"/>
      <c r="F8" s="196"/>
      <c r="G8" s="196"/>
      <c r="H8" s="196"/>
      <c r="I8" s="196"/>
      <c r="J8" s="196"/>
      <c r="K8" s="196"/>
      <c r="L8" s="196"/>
      <c r="M8" s="196"/>
      <c r="N8" s="196"/>
    </row>
    <row r="9" spans="1:16" ht="13" customHeight="1" x14ac:dyDescent="0.35">
      <c r="A9" s="180"/>
      <c r="C9" s="196"/>
      <c r="D9" s="196"/>
      <c r="E9" s="196"/>
      <c r="F9" s="196"/>
      <c r="G9" s="196"/>
      <c r="H9" s="196"/>
      <c r="I9" s="196"/>
      <c r="J9" s="196"/>
      <c r="K9" s="196"/>
      <c r="L9" s="196"/>
      <c r="M9" s="196"/>
      <c r="N9" s="196"/>
    </row>
    <row r="10" spans="1:16" hidden="1" x14ac:dyDescent="0.35">
      <c r="A10" s="180"/>
      <c r="C10" s="196"/>
      <c r="D10" s="196"/>
      <c r="E10" s="196"/>
      <c r="F10" s="196"/>
      <c r="G10" s="196"/>
      <c r="H10" s="196"/>
      <c r="I10" s="196"/>
      <c r="J10" s="196"/>
      <c r="K10" s="196"/>
      <c r="L10" s="196"/>
      <c r="M10" s="196"/>
      <c r="N10" s="196"/>
    </row>
    <row r="11" spans="1:16" ht="11.5" customHeight="1" x14ac:dyDescent="0.35">
      <c r="A11" s="180"/>
      <c r="C11" s="196"/>
      <c r="D11" s="196"/>
      <c r="E11" s="196"/>
      <c r="F11" s="196"/>
      <c r="G11" s="196"/>
      <c r="H11" s="196"/>
      <c r="I11" s="196"/>
      <c r="J11" s="196"/>
      <c r="K11" s="196"/>
      <c r="L11" s="196"/>
      <c r="M11" s="196"/>
      <c r="N11" s="196"/>
    </row>
    <row r="12" spans="1:16" ht="7" customHeight="1" x14ac:dyDescent="0.35">
      <c r="A12" s="180"/>
      <c r="C12" s="196"/>
      <c r="D12" s="196"/>
      <c r="E12" s="196"/>
      <c r="F12" s="196"/>
      <c r="G12" s="196"/>
      <c r="H12" s="196"/>
      <c r="I12" s="196"/>
      <c r="J12" s="196"/>
      <c r="K12" s="196"/>
      <c r="L12" s="196"/>
      <c r="M12" s="196"/>
      <c r="N12" s="196"/>
    </row>
    <row r="13" spans="1:16" ht="16" customHeight="1" x14ac:dyDescent="0.35">
      <c r="A13" s="180"/>
      <c r="C13" s="184"/>
      <c r="D13" s="184"/>
      <c r="E13" s="184"/>
      <c r="F13" s="184"/>
      <c r="G13" s="184"/>
      <c r="H13" s="184"/>
      <c r="I13" s="184"/>
      <c r="J13" s="184"/>
      <c r="K13" s="184"/>
      <c r="L13" s="184"/>
    </row>
    <row r="14" spans="1:16" ht="24" customHeight="1" x14ac:dyDescent="0.35">
      <c r="A14" s="180" t="s">
        <v>144</v>
      </c>
      <c r="C14" s="196" t="s">
        <v>156</v>
      </c>
      <c r="D14" s="196"/>
      <c r="E14" s="196"/>
      <c r="F14" s="196"/>
      <c r="G14" s="196"/>
      <c r="H14" s="196"/>
      <c r="I14" s="196"/>
      <c r="J14" s="196"/>
      <c r="K14" s="196"/>
      <c r="L14" s="196"/>
      <c r="M14" s="196"/>
      <c r="N14" s="196"/>
    </row>
    <row r="15" spans="1:16" x14ac:dyDescent="0.35">
      <c r="A15" s="180"/>
      <c r="C15" s="196"/>
      <c r="D15" s="196"/>
      <c r="E15" s="196"/>
      <c r="F15" s="196"/>
      <c r="G15" s="196"/>
      <c r="H15" s="196"/>
      <c r="I15" s="196"/>
      <c r="J15" s="196"/>
      <c r="K15" s="196"/>
      <c r="L15" s="196"/>
      <c r="M15" s="196"/>
      <c r="N15" s="196"/>
    </row>
    <row r="16" spans="1:16" ht="11" customHeight="1" x14ac:dyDescent="0.35">
      <c r="A16" s="180"/>
      <c r="C16" s="196"/>
      <c r="D16" s="196"/>
      <c r="E16" s="196"/>
      <c r="F16" s="196"/>
      <c r="G16" s="196"/>
      <c r="H16" s="196"/>
      <c r="I16" s="196"/>
      <c r="J16" s="196"/>
      <c r="K16" s="196"/>
      <c r="L16" s="196"/>
      <c r="M16" s="196"/>
      <c r="N16" s="196"/>
    </row>
    <row r="17" spans="1:15" x14ac:dyDescent="0.35">
      <c r="A17" s="180"/>
      <c r="C17" s="196" t="s">
        <v>135</v>
      </c>
      <c r="D17" s="196"/>
      <c r="E17" s="196"/>
      <c r="F17" s="196"/>
      <c r="G17" s="196"/>
      <c r="H17" s="196"/>
      <c r="I17" s="196"/>
      <c r="J17" s="196"/>
      <c r="K17" s="196"/>
      <c r="L17" s="196"/>
      <c r="M17" s="196"/>
      <c r="N17" s="196"/>
    </row>
    <row r="18" spans="1:15" x14ac:dyDescent="0.35">
      <c r="A18" s="180" t="s">
        <v>145</v>
      </c>
      <c r="C18" s="196"/>
      <c r="D18" s="196"/>
      <c r="E18" s="196"/>
      <c r="F18" s="196"/>
      <c r="G18" s="196"/>
      <c r="H18" s="196"/>
      <c r="I18" s="196"/>
      <c r="J18" s="196"/>
      <c r="K18" s="196"/>
      <c r="L18" s="196"/>
      <c r="M18" s="196"/>
      <c r="N18" s="196"/>
    </row>
    <row r="19" spans="1:15" ht="10.5" customHeight="1" x14ac:dyDescent="0.35">
      <c r="C19" s="196"/>
      <c r="D19" s="196"/>
      <c r="E19" s="196"/>
      <c r="F19" s="196"/>
      <c r="G19" s="196"/>
      <c r="H19" s="196"/>
      <c r="I19" s="196"/>
      <c r="J19" s="196"/>
      <c r="K19" s="196"/>
      <c r="L19" s="196"/>
      <c r="M19" s="196"/>
      <c r="N19" s="196"/>
    </row>
    <row r="20" spans="1:15" ht="12" customHeight="1" x14ac:dyDescent="0.35">
      <c r="C20" s="196"/>
      <c r="D20" s="196"/>
      <c r="E20" s="196"/>
      <c r="F20" s="196"/>
      <c r="G20" s="196"/>
      <c r="H20" s="196"/>
      <c r="I20" s="196"/>
      <c r="J20" s="196"/>
      <c r="K20" s="196"/>
      <c r="L20" s="196"/>
      <c r="M20" s="196"/>
      <c r="N20" s="196"/>
    </row>
    <row r="21" spans="1:15" hidden="1" x14ac:dyDescent="0.35">
      <c r="C21" s="196"/>
      <c r="D21" s="196"/>
      <c r="E21" s="196"/>
      <c r="F21" s="196"/>
      <c r="G21" s="196"/>
      <c r="H21" s="196"/>
      <c r="I21" s="196"/>
      <c r="J21" s="196"/>
      <c r="K21" s="196"/>
      <c r="L21" s="196"/>
      <c r="M21" s="196"/>
      <c r="N21" s="196"/>
    </row>
    <row r="22" spans="1:15" x14ac:dyDescent="0.35">
      <c r="C22" s="184"/>
      <c r="D22" s="184"/>
      <c r="E22" s="184"/>
      <c r="F22" s="184"/>
      <c r="G22" s="184"/>
      <c r="H22" s="184"/>
      <c r="I22" s="184"/>
      <c r="J22" s="184"/>
      <c r="K22" s="184"/>
      <c r="L22" s="184"/>
    </row>
    <row r="23" spans="1:15" x14ac:dyDescent="0.35">
      <c r="C23" s="197" t="s">
        <v>136</v>
      </c>
      <c r="D23" s="197"/>
      <c r="E23" s="197"/>
      <c r="F23" s="197"/>
      <c r="G23" s="197"/>
      <c r="H23" s="197"/>
      <c r="I23" s="197"/>
      <c r="J23" s="197"/>
      <c r="K23" s="197"/>
      <c r="L23" s="197"/>
      <c r="M23" s="197"/>
      <c r="N23" s="197"/>
      <c r="O23" s="197"/>
    </row>
    <row r="24" spans="1:15" x14ac:dyDescent="0.35">
      <c r="C24" s="196" t="s">
        <v>139</v>
      </c>
      <c r="D24" s="196"/>
      <c r="E24" s="196"/>
      <c r="F24" s="196"/>
      <c r="G24" s="196"/>
      <c r="H24" s="196"/>
      <c r="I24" s="196"/>
      <c r="J24" s="196"/>
      <c r="K24" s="196"/>
      <c r="L24" s="196"/>
      <c r="M24" s="196"/>
      <c r="N24" s="196"/>
      <c r="O24" s="196"/>
    </row>
    <row r="25" spans="1:15" x14ac:dyDescent="0.35">
      <c r="C25" s="196" t="s">
        <v>138</v>
      </c>
      <c r="D25" s="196"/>
      <c r="E25" s="196"/>
      <c r="F25" s="196"/>
      <c r="G25" s="196"/>
      <c r="H25" s="196"/>
      <c r="I25" s="196"/>
      <c r="J25" s="196"/>
      <c r="K25" s="196"/>
      <c r="L25" s="196"/>
      <c r="M25" s="196"/>
      <c r="N25" s="196"/>
      <c r="O25" s="196"/>
    </row>
    <row r="26" spans="1:15" x14ac:dyDescent="0.35">
      <c r="C26" s="196" t="s">
        <v>137</v>
      </c>
      <c r="D26" s="196"/>
      <c r="E26" s="196"/>
      <c r="F26" s="196"/>
      <c r="G26" s="196"/>
      <c r="H26" s="196"/>
      <c r="I26" s="196"/>
      <c r="J26" s="196"/>
      <c r="K26" s="196"/>
      <c r="L26" s="196"/>
      <c r="M26" s="196"/>
      <c r="N26" s="196"/>
      <c r="O26" s="196"/>
    </row>
    <row r="27" spans="1:15" x14ac:dyDescent="0.35">
      <c r="C27" s="196" t="s">
        <v>140</v>
      </c>
      <c r="D27" s="196"/>
      <c r="E27" s="196"/>
      <c r="F27" s="196"/>
      <c r="G27" s="196"/>
      <c r="H27" s="196"/>
      <c r="I27" s="196"/>
      <c r="J27" s="196"/>
      <c r="K27" s="196"/>
      <c r="L27" s="196"/>
      <c r="M27" s="196"/>
      <c r="N27" s="196"/>
      <c r="O27" s="196"/>
    </row>
    <row r="28" spans="1:15" ht="16" customHeight="1" x14ac:dyDescent="0.35">
      <c r="C28" s="196" t="s">
        <v>141</v>
      </c>
      <c r="D28" s="196"/>
      <c r="E28" s="196"/>
      <c r="F28" s="196"/>
      <c r="G28" s="196"/>
      <c r="H28" s="196"/>
      <c r="I28" s="196"/>
      <c r="J28" s="196"/>
      <c r="K28" s="196"/>
      <c r="L28" s="196"/>
      <c r="M28" s="196"/>
      <c r="N28" s="196"/>
      <c r="O28" s="196"/>
    </row>
    <row r="29" spans="1:15" ht="18.5" customHeight="1" x14ac:dyDescent="0.35">
      <c r="C29" s="196" t="s">
        <v>142</v>
      </c>
      <c r="D29" s="196"/>
      <c r="E29" s="196"/>
      <c r="F29" s="196"/>
      <c r="G29" s="196"/>
      <c r="H29" s="196"/>
      <c r="I29" s="196"/>
      <c r="J29" s="196"/>
      <c r="K29" s="196"/>
      <c r="L29" s="196"/>
      <c r="M29" s="196"/>
      <c r="N29" s="196"/>
      <c r="O29" s="196"/>
    </row>
    <row r="30" spans="1:15" ht="29.5" customHeight="1" x14ac:dyDescent="0.35">
      <c r="C30" s="200" t="s">
        <v>158</v>
      </c>
      <c r="D30" s="200"/>
      <c r="E30" s="200"/>
      <c r="F30" s="200"/>
      <c r="G30" s="200"/>
      <c r="H30" s="200"/>
      <c r="I30" s="200"/>
      <c r="J30" s="200"/>
      <c r="K30" s="200"/>
      <c r="L30" s="200"/>
      <c r="M30" s="200"/>
      <c r="N30" s="200"/>
      <c r="O30" s="200"/>
    </row>
    <row r="31" spans="1:15" x14ac:dyDescent="0.35">
      <c r="C31" s="200"/>
      <c r="D31" s="200"/>
      <c r="E31" s="200"/>
      <c r="F31" s="200"/>
      <c r="G31" s="200"/>
      <c r="H31" s="200"/>
      <c r="I31" s="200"/>
      <c r="J31" s="200"/>
      <c r="K31" s="200"/>
      <c r="L31" s="200"/>
      <c r="M31" s="200"/>
      <c r="N31" s="200"/>
      <c r="O31" s="200"/>
    </row>
    <row r="32" spans="1:15" ht="6" customHeight="1" x14ac:dyDescent="0.35">
      <c r="C32" s="196" t="s">
        <v>146</v>
      </c>
      <c r="D32" s="196"/>
      <c r="E32" s="196"/>
      <c r="F32" s="196"/>
      <c r="G32" s="196"/>
      <c r="H32" s="196"/>
      <c r="I32" s="196"/>
      <c r="J32" s="196"/>
      <c r="K32" s="196"/>
      <c r="L32" s="196"/>
      <c r="M32" s="196"/>
      <c r="N32" s="196"/>
      <c r="O32" s="196"/>
    </row>
    <row r="33" spans="3:15" x14ac:dyDescent="0.35">
      <c r="C33" s="196"/>
      <c r="D33" s="196"/>
      <c r="E33" s="196"/>
      <c r="F33" s="196"/>
      <c r="G33" s="196"/>
      <c r="H33" s="196"/>
      <c r="I33" s="196"/>
      <c r="J33" s="196"/>
      <c r="K33" s="196"/>
      <c r="L33" s="196"/>
      <c r="M33" s="196"/>
      <c r="N33" s="196"/>
      <c r="O33" s="196"/>
    </row>
    <row r="34" spans="3:15" ht="11.5" customHeight="1" x14ac:dyDescent="0.35">
      <c r="C34" s="196"/>
      <c r="D34" s="196"/>
      <c r="E34" s="196"/>
      <c r="F34" s="196"/>
      <c r="G34" s="196"/>
      <c r="H34" s="196"/>
      <c r="I34" s="196"/>
      <c r="J34" s="196"/>
      <c r="K34" s="196"/>
      <c r="L34" s="196"/>
      <c r="M34" s="196"/>
      <c r="N34" s="196"/>
      <c r="O34" s="196"/>
    </row>
    <row r="35" spans="3:15" x14ac:dyDescent="0.35">
      <c r="C35" s="196"/>
      <c r="D35" s="196"/>
      <c r="E35" s="196"/>
      <c r="F35" s="196"/>
      <c r="G35" s="196"/>
      <c r="H35" s="196"/>
      <c r="I35" s="196"/>
      <c r="J35" s="196"/>
      <c r="K35" s="196"/>
      <c r="L35" s="196"/>
      <c r="M35" s="196"/>
      <c r="N35" s="196"/>
      <c r="O35" s="196"/>
    </row>
    <row r="36" spans="3:15" x14ac:dyDescent="0.35">
      <c r="C36" s="196"/>
      <c r="D36" s="196"/>
      <c r="E36" s="196"/>
      <c r="F36" s="196"/>
      <c r="G36" s="196"/>
      <c r="H36" s="196"/>
      <c r="I36" s="196"/>
      <c r="J36" s="196"/>
      <c r="K36" s="196"/>
      <c r="L36" s="196"/>
      <c r="M36" s="196"/>
      <c r="N36" s="196"/>
      <c r="O36" s="196"/>
    </row>
    <row r="37" spans="3:15" ht="6" customHeight="1" x14ac:dyDescent="0.35">
      <c r="C37" s="196"/>
      <c r="D37" s="196"/>
      <c r="E37" s="196"/>
      <c r="F37" s="196"/>
      <c r="G37" s="196"/>
      <c r="H37" s="196"/>
      <c r="I37" s="196"/>
      <c r="J37" s="196"/>
      <c r="K37" s="196"/>
      <c r="L37" s="196"/>
      <c r="M37" s="196"/>
      <c r="N37" s="196"/>
      <c r="O37" s="196"/>
    </row>
    <row r="38" spans="3:15" x14ac:dyDescent="0.35">
      <c r="C38" s="196"/>
      <c r="D38" s="196"/>
      <c r="E38" s="196"/>
      <c r="F38" s="196"/>
      <c r="G38" s="196"/>
      <c r="H38" s="196"/>
      <c r="I38" s="196"/>
      <c r="J38" s="196"/>
      <c r="K38" s="196"/>
      <c r="L38" s="196"/>
      <c r="M38" s="196"/>
      <c r="N38" s="196"/>
      <c r="O38" s="196"/>
    </row>
    <row r="39" spans="3:15" ht="12" customHeight="1" x14ac:dyDescent="0.35">
      <c r="C39" s="196"/>
      <c r="D39" s="196"/>
      <c r="E39" s="196"/>
      <c r="F39" s="196"/>
      <c r="G39" s="196"/>
      <c r="H39" s="196"/>
      <c r="I39" s="196"/>
      <c r="J39" s="196"/>
      <c r="K39" s="196"/>
      <c r="L39" s="196"/>
      <c r="M39" s="196"/>
      <c r="N39" s="196"/>
      <c r="O39" s="196"/>
    </row>
    <row r="40" spans="3:15" x14ac:dyDescent="0.35">
      <c r="C40" s="196" t="s">
        <v>152</v>
      </c>
      <c r="D40" s="196"/>
      <c r="E40" s="196"/>
      <c r="F40" s="196"/>
      <c r="G40" s="196"/>
      <c r="H40" s="196"/>
      <c r="I40" s="196"/>
      <c r="J40" s="196"/>
      <c r="K40" s="196"/>
      <c r="L40" s="196"/>
      <c r="M40" s="196"/>
      <c r="N40" s="196"/>
      <c r="O40" s="196"/>
    </row>
    <row r="41" spans="3:15" x14ac:dyDescent="0.35">
      <c r="C41" s="196"/>
      <c r="D41" s="196"/>
      <c r="E41" s="196"/>
      <c r="F41" s="196"/>
      <c r="G41" s="196"/>
      <c r="H41" s="196"/>
      <c r="I41" s="196"/>
      <c r="J41" s="196"/>
      <c r="K41" s="196"/>
      <c r="L41" s="196"/>
      <c r="M41" s="196"/>
      <c r="N41" s="196"/>
      <c r="O41" s="196"/>
    </row>
    <row r="42" spans="3:15" x14ac:dyDescent="0.35">
      <c r="C42" s="196"/>
      <c r="D42" s="196"/>
      <c r="E42" s="196"/>
      <c r="F42" s="196"/>
      <c r="G42" s="196"/>
      <c r="H42" s="196"/>
      <c r="I42" s="196"/>
      <c r="J42" s="196"/>
      <c r="K42" s="196"/>
      <c r="L42" s="196"/>
      <c r="M42" s="196"/>
      <c r="N42" s="196"/>
      <c r="O42" s="196"/>
    </row>
    <row r="43" spans="3:15" x14ac:dyDescent="0.35">
      <c r="C43" s="196" t="s">
        <v>153</v>
      </c>
      <c r="D43" s="196"/>
      <c r="E43" s="196"/>
      <c r="F43" s="196"/>
      <c r="G43" s="196"/>
      <c r="H43" s="196"/>
      <c r="I43" s="196"/>
      <c r="J43" s="196"/>
      <c r="K43" s="196"/>
      <c r="L43" s="196"/>
      <c r="M43" s="196"/>
      <c r="N43" s="196"/>
      <c r="O43" s="196"/>
    </row>
    <row r="44" spans="3:15" x14ac:dyDescent="0.35">
      <c r="C44" s="196"/>
      <c r="D44" s="196"/>
      <c r="E44" s="196"/>
      <c r="F44" s="196"/>
      <c r="G44" s="196"/>
      <c r="H44" s="196"/>
      <c r="I44" s="196"/>
      <c r="J44" s="196"/>
      <c r="K44" s="196"/>
      <c r="L44" s="196"/>
      <c r="M44" s="196"/>
      <c r="N44" s="196"/>
      <c r="O44" s="196"/>
    </row>
    <row r="45" spans="3:15" x14ac:dyDescent="0.35">
      <c r="C45" s="196"/>
      <c r="D45" s="196"/>
      <c r="E45" s="196"/>
      <c r="F45" s="196"/>
      <c r="G45" s="196"/>
      <c r="H45" s="196"/>
      <c r="I45" s="196"/>
      <c r="J45" s="196"/>
      <c r="K45" s="196"/>
      <c r="L45" s="196"/>
      <c r="M45" s="196"/>
      <c r="N45" s="196"/>
      <c r="O45" s="196"/>
    </row>
    <row r="46" spans="3:15" x14ac:dyDescent="0.35">
      <c r="C46" s="196"/>
      <c r="D46" s="196"/>
      <c r="E46" s="196"/>
      <c r="F46" s="196"/>
      <c r="G46" s="196"/>
      <c r="H46" s="196"/>
      <c r="I46" s="196"/>
      <c r="J46" s="196"/>
      <c r="K46" s="196"/>
      <c r="L46" s="196"/>
      <c r="M46" s="196"/>
      <c r="N46" s="196"/>
      <c r="O46" s="196"/>
    </row>
    <row r="47" spans="3:15" x14ac:dyDescent="0.35">
      <c r="C47" s="196"/>
      <c r="D47" s="196"/>
      <c r="E47" s="196"/>
      <c r="F47" s="196"/>
      <c r="G47" s="196"/>
      <c r="H47" s="196"/>
      <c r="I47" s="196"/>
      <c r="J47" s="196"/>
      <c r="K47" s="196"/>
      <c r="L47" s="196"/>
      <c r="M47" s="196"/>
      <c r="N47" s="196"/>
      <c r="O47" s="196"/>
    </row>
    <row r="48" spans="3:15" x14ac:dyDescent="0.35">
      <c r="C48" s="196"/>
      <c r="D48" s="196"/>
      <c r="E48" s="196"/>
      <c r="F48" s="196"/>
      <c r="G48" s="196"/>
      <c r="H48" s="196"/>
      <c r="I48" s="196"/>
      <c r="J48" s="196"/>
      <c r="K48" s="196"/>
      <c r="L48" s="196"/>
      <c r="M48" s="196"/>
      <c r="N48" s="196"/>
      <c r="O48" s="196"/>
    </row>
    <row r="49" spans="3:15" x14ac:dyDescent="0.35">
      <c r="C49" s="196"/>
      <c r="D49" s="196"/>
      <c r="E49" s="196"/>
      <c r="F49" s="196"/>
      <c r="G49" s="196"/>
      <c r="H49" s="196"/>
      <c r="I49" s="196"/>
      <c r="J49" s="196"/>
      <c r="K49" s="196"/>
      <c r="L49" s="196"/>
      <c r="M49" s="196"/>
      <c r="N49" s="196"/>
      <c r="O49" s="196"/>
    </row>
    <row r="50" spans="3:15" x14ac:dyDescent="0.35">
      <c r="C50" s="196"/>
      <c r="D50" s="196"/>
      <c r="E50" s="196"/>
      <c r="F50" s="196"/>
      <c r="G50" s="196"/>
      <c r="H50" s="196"/>
      <c r="I50" s="196"/>
      <c r="J50" s="196"/>
      <c r="K50" s="196"/>
      <c r="L50" s="196"/>
      <c r="M50" s="196"/>
      <c r="N50" s="196"/>
      <c r="O50" s="196"/>
    </row>
    <row r="51" spans="3:15" x14ac:dyDescent="0.35">
      <c r="C51" s="196"/>
      <c r="D51" s="196"/>
      <c r="E51" s="196"/>
      <c r="F51" s="196"/>
      <c r="G51" s="196"/>
      <c r="H51" s="196"/>
      <c r="I51" s="196"/>
      <c r="J51" s="196"/>
      <c r="K51" s="196"/>
      <c r="L51" s="196"/>
      <c r="M51" s="196"/>
      <c r="N51" s="196"/>
      <c r="O51" s="196"/>
    </row>
    <row r="52" spans="3:15" ht="29" customHeight="1" x14ac:dyDescent="0.35">
      <c r="C52" s="196" t="s">
        <v>147</v>
      </c>
      <c r="D52" s="196"/>
      <c r="E52" s="196"/>
      <c r="F52" s="196"/>
      <c r="G52" s="196"/>
      <c r="H52" s="196"/>
      <c r="I52" s="196"/>
      <c r="J52" s="196"/>
      <c r="K52" s="196"/>
      <c r="L52" s="196"/>
      <c r="M52" s="196"/>
      <c r="N52" s="196"/>
      <c r="O52" s="196"/>
    </row>
    <row r="53" spans="3:15" x14ac:dyDescent="0.35">
      <c r="C53" s="196"/>
      <c r="D53" s="196"/>
      <c r="E53" s="196"/>
      <c r="F53" s="196"/>
      <c r="G53" s="196"/>
      <c r="H53" s="196"/>
      <c r="I53" s="196"/>
      <c r="J53" s="196"/>
      <c r="K53" s="196"/>
      <c r="L53" s="196"/>
      <c r="M53" s="196"/>
      <c r="N53" s="196"/>
      <c r="O53" s="196"/>
    </row>
    <row r="54" spans="3:15" x14ac:dyDescent="0.35">
      <c r="C54" s="196"/>
      <c r="D54" s="196"/>
      <c r="E54" s="196"/>
      <c r="F54" s="196"/>
      <c r="G54" s="196"/>
      <c r="H54" s="196"/>
      <c r="I54" s="196"/>
      <c r="J54" s="196"/>
      <c r="K54" s="196"/>
      <c r="L54" s="196"/>
      <c r="M54" s="196"/>
      <c r="N54" s="196"/>
      <c r="O54" s="196"/>
    </row>
    <row r="55" spans="3:15" x14ac:dyDescent="0.35">
      <c r="C55" s="196"/>
      <c r="D55" s="196"/>
      <c r="E55" s="196"/>
      <c r="F55" s="196"/>
      <c r="G55" s="196"/>
      <c r="H55" s="196"/>
      <c r="I55" s="196"/>
      <c r="J55" s="196"/>
      <c r="K55" s="196"/>
      <c r="L55" s="196"/>
      <c r="M55" s="196"/>
      <c r="N55" s="196"/>
      <c r="O55" s="196"/>
    </row>
    <row r="56" spans="3:15" x14ac:dyDescent="0.35">
      <c r="C56" s="196"/>
      <c r="D56" s="196"/>
      <c r="E56" s="196"/>
      <c r="F56" s="196"/>
      <c r="G56" s="196"/>
      <c r="H56" s="196"/>
      <c r="I56" s="196"/>
      <c r="J56" s="196"/>
      <c r="K56" s="196"/>
      <c r="L56" s="196"/>
      <c r="M56" s="196"/>
      <c r="N56" s="196"/>
      <c r="O56" s="196"/>
    </row>
    <row r="57" spans="3:15" x14ac:dyDescent="0.35">
      <c r="C57" s="196"/>
      <c r="D57" s="196"/>
      <c r="E57" s="196"/>
      <c r="F57" s="196"/>
      <c r="G57" s="196"/>
      <c r="H57" s="196"/>
      <c r="I57" s="196"/>
      <c r="J57" s="196"/>
      <c r="K57" s="196"/>
      <c r="L57" s="196"/>
      <c r="M57" s="196"/>
      <c r="N57" s="196"/>
      <c r="O57" s="196"/>
    </row>
    <row r="58" spans="3:15" x14ac:dyDescent="0.35">
      <c r="C58" s="196"/>
      <c r="D58" s="196"/>
      <c r="E58" s="196"/>
      <c r="F58" s="196"/>
      <c r="G58" s="196"/>
      <c r="H58" s="196"/>
      <c r="I58" s="196"/>
      <c r="J58" s="196"/>
      <c r="K58" s="196"/>
      <c r="L58" s="196"/>
      <c r="M58" s="196"/>
      <c r="N58" s="196"/>
      <c r="O58" s="196"/>
    </row>
    <row r="59" spans="3:15" x14ac:dyDescent="0.35">
      <c r="C59" s="196" t="s">
        <v>154</v>
      </c>
      <c r="D59" s="196"/>
      <c r="E59" s="196"/>
      <c r="F59" s="196"/>
      <c r="G59" s="196"/>
      <c r="H59" s="196"/>
      <c r="I59" s="196"/>
      <c r="J59" s="196"/>
      <c r="K59" s="196"/>
      <c r="L59" s="196"/>
      <c r="M59" s="196"/>
      <c r="N59" s="196"/>
      <c r="O59" s="196"/>
    </row>
    <row r="60" spans="3:15" x14ac:dyDescent="0.35">
      <c r="C60" s="196"/>
      <c r="D60" s="196"/>
      <c r="E60" s="196"/>
      <c r="F60" s="196"/>
      <c r="G60" s="196"/>
      <c r="H60" s="196"/>
      <c r="I60" s="196"/>
      <c r="J60" s="196"/>
      <c r="K60" s="196"/>
      <c r="L60" s="196"/>
      <c r="M60" s="196"/>
      <c r="N60" s="196"/>
      <c r="O60" s="196"/>
    </row>
    <row r="61" spans="3:15" x14ac:dyDescent="0.35">
      <c r="C61" s="196"/>
      <c r="D61" s="196"/>
      <c r="E61" s="196"/>
      <c r="F61" s="196"/>
      <c r="G61" s="196"/>
      <c r="H61" s="196"/>
      <c r="I61" s="196"/>
      <c r="J61" s="196"/>
      <c r="K61" s="196"/>
      <c r="L61" s="196"/>
      <c r="M61" s="196"/>
      <c r="N61" s="196"/>
      <c r="O61" s="196"/>
    </row>
    <row r="62" spans="3:15" x14ac:dyDescent="0.35">
      <c r="C62" s="196"/>
      <c r="D62" s="196"/>
      <c r="E62" s="196"/>
      <c r="F62" s="196"/>
      <c r="G62" s="196"/>
      <c r="H62" s="196"/>
      <c r="I62" s="196"/>
      <c r="J62" s="196"/>
      <c r="K62" s="196"/>
      <c r="L62" s="196"/>
      <c r="M62" s="196"/>
      <c r="N62" s="196"/>
      <c r="O62" s="196"/>
    </row>
    <row r="63" spans="3:15" x14ac:dyDescent="0.35">
      <c r="C63" s="196" t="s">
        <v>155</v>
      </c>
      <c r="D63" s="196"/>
      <c r="E63" s="196"/>
      <c r="F63" s="196"/>
      <c r="G63" s="196"/>
      <c r="H63" s="196"/>
      <c r="I63" s="196"/>
      <c r="J63" s="196"/>
      <c r="K63" s="196"/>
      <c r="L63" s="196"/>
      <c r="M63" s="196"/>
      <c r="N63" s="196"/>
      <c r="O63" s="196"/>
    </row>
    <row r="64" spans="3:15" x14ac:dyDescent="0.35">
      <c r="C64" s="196"/>
      <c r="D64" s="196"/>
      <c r="E64" s="196"/>
      <c r="F64" s="196"/>
      <c r="G64" s="196"/>
      <c r="H64" s="196"/>
      <c r="I64" s="196"/>
      <c r="J64" s="196"/>
      <c r="K64" s="196"/>
      <c r="L64" s="196"/>
      <c r="M64" s="196"/>
      <c r="N64" s="196"/>
      <c r="O64" s="196"/>
    </row>
    <row r="65" spans="1:15" x14ac:dyDescent="0.35">
      <c r="C65" s="196"/>
      <c r="D65" s="196"/>
      <c r="E65" s="196"/>
      <c r="F65" s="196"/>
      <c r="G65" s="196"/>
      <c r="H65" s="196"/>
      <c r="I65" s="196"/>
      <c r="J65" s="196"/>
      <c r="K65" s="196"/>
      <c r="L65" s="196"/>
      <c r="M65" s="196"/>
      <c r="N65" s="196"/>
      <c r="O65" s="196"/>
    </row>
    <row r="66" spans="1:15" x14ac:dyDescent="0.35">
      <c r="C66" s="196"/>
      <c r="D66" s="196"/>
      <c r="E66" s="196"/>
      <c r="F66" s="196"/>
      <c r="G66" s="196"/>
      <c r="H66" s="196"/>
      <c r="I66" s="196"/>
      <c r="J66" s="196"/>
      <c r="K66" s="196"/>
      <c r="L66" s="196"/>
      <c r="M66" s="196"/>
      <c r="N66" s="196"/>
      <c r="O66" s="196"/>
    </row>
    <row r="67" spans="1:15" x14ac:dyDescent="0.35">
      <c r="C67" s="196" t="s">
        <v>148</v>
      </c>
      <c r="D67" s="196"/>
      <c r="E67" s="196"/>
      <c r="F67" s="196"/>
      <c r="G67" s="196"/>
      <c r="H67" s="196"/>
      <c r="I67" s="196"/>
      <c r="J67" s="196"/>
      <c r="K67" s="196"/>
      <c r="L67" s="196"/>
      <c r="M67" s="196"/>
      <c r="N67" s="196"/>
      <c r="O67" s="196"/>
    </row>
    <row r="68" spans="1:15" x14ac:dyDescent="0.35">
      <c r="A68" s="199" t="s">
        <v>161</v>
      </c>
      <c r="B68" s="179"/>
      <c r="C68" s="196"/>
      <c r="D68" s="196"/>
      <c r="E68" s="196"/>
      <c r="F68" s="196"/>
      <c r="G68" s="196"/>
      <c r="H68" s="196"/>
      <c r="I68" s="196"/>
      <c r="J68" s="196"/>
      <c r="K68" s="196"/>
      <c r="L68" s="196"/>
      <c r="M68" s="196"/>
      <c r="N68" s="196"/>
      <c r="O68" s="196"/>
    </row>
    <row r="69" spans="1:15" x14ac:dyDescent="0.35">
      <c r="A69" s="199"/>
      <c r="B69" s="179"/>
      <c r="C69" s="196"/>
      <c r="D69" s="196"/>
      <c r="E69" s="196"/>
      <c r="F69" s="196"/>
      <c r="G69" s="196"/>
      <c r="H69" s="196"/>
      <c r="I69" s="196"/>
      <c r="J69" s="196"/>
      <c r="K69" s="196"/>
      <c r="L69" s="196"/>
      <c r="M69" s="196"/>
      <c r="N69" s="196"/>
      <c r="O69" s="196"/>
    </row>
    <row r="70" spans="1:15" x14ac:dyDescent="0.35">
      <c r="A70" s="199"/>
      <c r="B70" s="179"/>
      <c r="C70" s="184"/>
      <c r="D70" s="184"/>
      <c r="E70" s="184"/>
      <c r="F70" s="184"/>
      <c r="G70" s="184"/>
      <c r="H70" s="184"/>
      <c r="I70" s="184"/>
      <c r="J70" s="184"/>
      <c r="K70" s="184"/>
      <c r="L70" s="184"/>
      <c r="M70" s="184"/>
      <c r="N70" s="184"/>
      <c r="O70" s="184"/>
    </row>
    <row r="71" spans="1:15" x14ac:dyDescent="0.35">
      <c r="A71" s="199"/>
      <c r="B71" s="179"/>
      <c r="C71" s="196" t="s">
        <v>150</v>
      </c>
      <c r="D71" s="196"/>
      <c r="E71" s="196"/>
      <c r="F71" s="196"/>
      <c r="G71" s="196"/>
      <c r="H71" s="196"/>
      <c r="I71" s="196"/>
      <c r="J71" s="196"/>
      <c r="K71" s="196"/>
      <c r="L71" s="196"/>
      <c r="M71" s="196"/>
      <c r="N71" s="196"/>
      <c r="O71" s="196"/>
    </row>
    <row r="72" spans="1:15" x14ac:dyDescent="0.35">
      <c r="A72" s="199"/>
      <c r="B72" s="179"/>
      <c r="C72" s="196"/>
      <c r="D72" s="196"/>
      <c r="E72" s="196"/>
      <c r="F72" s="196"/>
      <c r="G72" s="196"/>
      <c r="H72" s="196"/>
      <c r="I72" s="196"/>
      <c r="J72" s="196"/>
      <c r="K72" s="196"/>
      <c r="L72" s="196"/>
      <c r="M72" s="196"/>
      <c r="N72" s="196"/>
      <c r="O72" s="196"/>
    </row>
    <row r="73" spans="1:15" x14ac:dyDescent="0.35">
      <c r="A73" s="199"/>
      <c r="B73" s="179"/>
      <c r="C73" s="196"/>
      <c r="D73" s="196"/>
      <c r="E73" s="196"/>
      <c r="F73" s="196"/>
      <c r="G73" s="196"/>
      <c r="H73" s="196"/>
      <c r="I73" s="196"/>
      <c r="J73" s="196"/>
      <c r="K73" s="196"/>
      <c r="L73" s="196"/>
      <c r="M73" s="196"/>
      <c r="N73" s="196"/>
      <c r="O73" s="196"/>
    </row>
    <row r="74" spans="1:15" x14ac:dyDescent="0.35">
      <c r="A74" s="199"/>
      <c r="B74" s="179"/>
    </row>
    <row r="75" spans="1:15" x14ac:dyDescent="0.35">
      <c r="A75" s="199"/>
      <c r="B75" s="179"/>
      <c r="C75" s="196" t="s">
        <v>149</v>
      </c>
      <c r="D75" s="196"/>
      <c r="E75" s="196"/>
      <c r="F75" s="196"/>
      <c r="G75" s="196"/>
      <c r="H75" s="196"/>
      <c r="I75" s="196"/>
      <c r="J75" s="196"/>
      <c r="K75" s="196"/>
      <c r="L75" s="196"/>
      <c r="M75" s="196"/>
      <c r="N75" s="196"/>
      <c r="O75" s="196"/>
    </row>
    <row r="76" spans="1:15" x14ac:dyDescent="0.35">
      <c r="A76" s="199"/>
      <c r="B76" s="179"/>
      <c r="C76" s="196"/>
      <c r="D76" s="196"/>
      <c r="E76" s="196"/>
      <c r="F76" s="196"/>
      <c r="G76" s="196"/>
      <c r="H76" s="196"/>
      <c r="I76" s="196"/>
      <c r="J76" s="196"/>
      <c r="K76" s="196"/>
      <c r="L76" s="196"/>
      <c r="M76" s="196"/>
      <c r="N76" s="196"/>
      <c r="O76" s="196"/>
    </row>
    <row r="77" spans="1:15" x14ac:dyDescent="0.35">
      <c r="A77" s="199"/>
      <c r="B77" s="179"/>
      <c r="C77" s="196"/>
      <c r="D77" s="196"/>
      <c r="E77" s="196"/>
      <c r="F77" s="196"/>
      <c r="G77" s="196"/>
      <c r="H77" s="196"/>
      <c r="I77" s="196"/>
      <c r="J77" s="196"/>
      <c r="K77" s="196"/>
      <c r="L77" s="196"/>
      <c r="M77" s="196"/>
      <c r="N77" s="196"/>
      <c r="O77" s="196"/>
    </row>
    <row r="78" spans="1:15" x14ac:dyDescent="0.35">
      <c r="A78" s="199"/>
      <c r="B78" s="179"/>
      <c r="C78" s="196" t="s">
        <v>159</v>
      </c>
      <c r="D78" s="196"/>
      <c r="E78" s="196"/>
      <c r="F78" s="196"/>
      <c r="G78" s="196"/>
      <c r="H78" s="196"/>
      <c r="I78" s="196"/>
      <c r="J78" s="196"/>
      <c r="K78" s="196"/>
      <c r="L78" s="196"/>
      <c r="M78" s="196"/>
      <c r="N78" s="196"/>
      <c r="O78" s="196"/>
    </row>
    <row r="79" spans="1:15" x14ac:dyDescent="0.35">
      <c r="A79" s="199"/>
      <c r="B79" s="179"/>
      <c r="C79" s="196"/>
      <c r="D79" s="196"/>
      <c r="E79" s="196"/>
      <c r="F79" s="196"/>
      <c r="G79" s="196"/>
      <c r="H79" s="196"/>
      <c r="I79" s="196"/>
      <c r="J79" s="196"/>
      <c r="K79" s="196"/>
      <c r="L79" s="196"/>
      <c r="M79" s="196"/>
      <c r="N79" s="196"/>
      <c r="O79" s="196"/>
    </row>
    <row r="80" spans="1:15" x14ac:dyDescent="0.35">
      <c r="A80" s="179"/>
      <c r="B80" s="179"/>
      <c r="C80" s="196"/>
      <c r="D80" s="196"/>
      <c r="E80" s="196"/>
      <c r="F80" s="196"/>
      <c r="G80" s="196"/>
      <c r="H80" s="196"/>
      <c r="I80" s="196"/>
      <c r="J80" s="196"/>
      <c r="K80" s="196"/>
      <c r="L80" s="196"/>
      <c r="M80" s="196"/>
      <c r="N80" s="196"/>
      <c r="O80" s="196"/>
    </row>
    <row r="81" spans="3:15" x14ac:dyDescent="0.35">
      <c r="C81" s="196"/>
      <c r="D81" s="196"/>
      <c r="E81" s="196"/>
      <c r="F81" s="196"/>
      <c r="G81" s="196"/>
      <c r="H81" s="196"/>
      <c r="I81" s="196"/>
      <c r="J81" s="196"/>
      <c r="K81" s="196"/>
      <c r="L81" s="196"/>
      <c r="M81" s="196"/>
      <c r="N81" s="196"/>
      <c r="O81" s="196"/>
    </row>
    <row r="82" spans="3:15" x14ac:dyDescent="0.35">
      <c r="C82" s="196"/>
      <c r="D82" s="196"/>
      <c r="E82" s="196"/>
      <c r="F82" s="196"/>
      <c r="G82" s="196"/>
      <c r="H82" s="196"/>
      <c r="I82" s="196"/>
      <c r="J82" s="196"/>
      <c r="K82" s="196"/>
      <c r="L82" s="196"/>
      <c r="M82" s="196"/>
      <c r="N82" s="196"/>
      <c r="O82" s="196"/>
    </row>
    <row r="83" spans="3:15" x14ac:dyDescent="0.35">
      <c r="C83" s="196"/>
      <c r="D83" s="196"/>
      <c r="E83" s="196"/>
      <c r="F83" s="196"/>
      <c r="G83" s="196"/>
      <c r="H83" s="196"/>
      <c r="I83" s="196"/>
      <c r="J83" s="196"/>
      <c r="K83" s="196"/>
      <c r="L83" s="196"/>
      <c r="M83" s="196"/>
      <c r="N83" s="196"/>
      <c r="O83" s="196"/>
    </row>
    <row r="84" spans="3:15" x14ac:dyDescent="0.35">
      <c r="C84" s="196"/>
      <c r="D84" s="196"/>
      <c r="E84" s="196"/>
      <c r="F84" s="196"/>
      <c r="G84" s="196"/>
      <c r="H84" s="196"/>
      <c r="I84" s="196"/>
      <c r="J84" s="196"/>
      <c r="K84" s="196"/>
      <c r="L84" s="196"/>
      <c r="M84" s="196"/>
      <c r="N84" s="196"/>
      <c r="O84" s="196"/>
    </row>
    <row r="85" spans="3:15" x14ac:dyDescent="0.35">
      <c r="C85" s="196"/>
      <c r="D85" s="196"/>
      <c r="E85" s="196"/>
      <c r="F85" s="196"/>
      <c r="G85" s="196"/>
      <c r="H85" s="196"/>
      <c r="I85" s="196"/>
      <c r="J85" s="196"/>
      <c r="K85" s="196"/>
      <c r="L85" s="196"/>
      <c r="M85" s="196"/>
      <c r="N85" s="196"/>
      <c r="O85" s="196"/>
    </row>
    <row r="86" spans="3:15" x14ac:dyDescent="0.35">
      <c r="C86" s="196"/>
      <c r="D86" s="196"/>
      <c r="E86" s="196"/>
      <c r="F86" s="196"/>
      <c r="G86" s="196"/>
      <c r="H86" s="196"/>
      <c r="I86" s="196"/>
      <c r="J86" s="196"/>
      <c r="K86" s="196"/>
      <c r="L86" s="196"/>
      <c r="M86" s="196"/>
      <c r="N86" s="196"/>
      <c r="O86" s="196"/>
    </row>
  </sheetData>
  <sheetProtection algorithmName="SHA-512" hashValue="o6suYp+LLY14KW/ZraI/DMn3XFWhuwT8tWw3hFbHu58gKPmCfBe4yQaZrM67/sLhlVKyuhgeX7AIROmdsucitw==" saltValue="0QAqVCLXZFjqtdvC4dzYXA==" spinCount="100000" sheet="1" objects="1" scenarios="1"/>
  <mergeCells count="23">
    <mergeCell ref="C78:O86"/>
    <mergeCell ref="A1:P1"/>
    <mergeCell ref="C63:O66"/>
    <mergeCell ref="C67:O69"/>
    <mergeCell ref="C71:O73"/>
    <mergeCell ref="C75:O77"/>
    <mergeCell ref="A68:A79"/>
    <mergeCell ref="C30:O31"/>
    <mergeCell ref="C32:O39"/>
    <mergeCell ref="C40:O42"/>
    <mergeCell ref="C43:O51"/>
    <mergeCell ref="C52:O58"/>
    <mergeCell ref="C59:O62"/>
    <mergeCell ref="C3:N12"/>
    <mergeCell ref="C14:N16"/>
    <mergeCell ref="C17:N21"/>
    <mergeCell ref="C28:O28"/>
    <mergeCell ref="C29:O29"/>
    <mergeCell ref="C23:O23"/>
    <mergeCell ref="C24:O24"/>
    <mergeCell ref="C25:O25"/>
    <mergeCell ref="C26:O26"/>
    <mergeCell ref="C27:O27"/>
  </mergeCells>
  <hyperlinks>
    <hyperlink ref="C23:O23" location="'Price Calculation'!C2" display="1. Enter the information on the &quot;Price Calculation&quot; tab including:" xr:uid="{258C32C5-FFB6-454D-A7DE-E6FA217EC707}"/>
    <hyperlink ref="C30:O31" location="'Price Calculation'!B6" display="2. There are links to various places in the workbook in the &quot;Price Calculation&quot; tab, Cells B6 through F7." xr:uid="{86D0E969-6F12-46FC-8D43-715AD2E80400}"/>
  </hyperlinks>
  <pageMargins left="0.25" right="0.25" top="0.75" bottom="0.75" header="0.3" footer="0.3"/>
  <pageSetup scale="8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Q144"/>
  <sheetViews>
    <sheetView showGridLines="0" zoomScale="90" zoomScaleNormal="90" workbookViewId="0">
      <selection activeCell="J8" sqref="J8"/>
    </sheetView>
  </sheetViews>
  <sheetFormatPr defaultColWidth="15.54296875" defaultRowHeight="15.5" x14ac:dyDescent="0.35"/>
  <cols>
    <col min="1" max="1" width="5.54296875" style="97" customWidth="1"/>
    <col min="2" max="2" width="32.453125" style="96" customWidth="1"/>
    <col min="3" max="3" width="14.7265625" style="96" customWidth="1"/>
    <col min="4" max="4" width="19.08984375" style="96" customWidth="1"/>
    <col min="5" max="5" width="17.26953125" style="96" customWidth="1"/>
    <col min="6" max="6" width="15.08984375" style="96" customWidth="1"/>
    <col min="7" max="7" width="13.36328125" style="96" customWidth="1"/>
    <col min="8" max="8" width="11.90625" style="96" customWidth="1"/>
    <col min="9" max="9" width="14.453125" style="101" customWidth="1"/>
    <col min="10" max="10" width="16.453125" style="101" customWidth="1"/>
    <col min="11" max="11" width="17.54296875" style="96" customWidth="1"/>
    <col min="12" max="12" width="14.7265625" style="101" customWidth="1"/>
    <col min="13" max="13" width="15.54296875" style="96"/>
    <col min="14" max="14" width="4.6328125" style="96" customWidth="1"/>
    <col min="15" max="256" width="15.54296875" style="96"/>
    <col min="257" max="257" width="5.453125" style="96" customWidth="1"/>
    <col min="258" max="258" width="25.453125" style="96" customWidth="1"/>
    <col min="259" max="261" width="15.54296875" style="96" customWidth="1"/>
    <col min="262" max="262" width="19.1796875" style="96" customWidth="1"/>
    <col min="263" max="512" width="15.54296875" style="96"/>
    <col min="513" max="513" width="5.453125" style="96" customWidth="1"/>
    <col min="514" max="514" width="25.453125" style="96" customWidth="1"/>
    <col min="515" max="517" width="15.54296875" style="96" customWidth="1"/>
    <col min="518" max="518" width="19.1796875" style="96" customWidth="1"/>
    <col min="519" max="768" width="15.54296875" style="96"/>
    <col min="769" max="769" width="5.453125" style="96" customWidth="1"/>
    <col min="770" max="770" width="25.453125" style="96" customWidth="1"/>
    <col min="771" max="773" width="15.54296875" style="96" customWidth="1"/>
    <col min="774" max="774" width="19.1796875" style="96" customWidth="1"/>
    <col min="775" max="1024" width="15.54296875" style="96"/>
    <col min="1025" max="1025" width="5.453125" style="96" customWidth="1"/>
    <col min="1026" max="1026" width="25.453125" style="96" customWidth="1"/>
    <col min="1027" max="1029" width="15.54296875" style="96" customWidth="1"/>
    <col min="1030" max="1030" width="19.1796875" style="96" customWidth="1"/>
    <col min="1031" max="1280" width="15.54296875" style="96"/>
    <col min="1281" max="1281" width="5.453125" style="96" customWidth="1"/>
    <col min="1282" max="1282" width="25.453125" style="96" customWidth="1"/>
    <col min="1283" max="1285" width="15.54296875" style="96" customWidth="1"/>
    <col min="1286" max="1286" width="19.1796875" style="96" customWidth="1"/>
    <col min="1287" max="1536" width="15.54296875" style="96"/>
    <col min="1537" max="1537" width="5.453125" style="96" customWidth="1"/>
    <col min="1538" max="1538" width="25.453125" style="96" customWidth="1"/>
    <col min="1539" max="1541" width="15.54296875" style="96" customWidth="1"/>
    <col min="1542" max="1542" width="19.1796875" style="96" customWidth="1"/>
    <col min="1543" max="1792" width="15.54296875" style="96"/>
    <col min="1793" max="1793" width="5.453125" style="96" customWidth="1"/>
    <col min="1794" max="1794" width="25.453125" style="96" customWidth="1"/>
    <col min="1795" max="1797" width="15.54296875" style="96" customWidth="1"/>
    <col min="1798" max="1798" width="19.1796875" style="96" customWidth="1"/>
    <col min="1799" max="2048" width="15.54296875" style="96"/>
    <col min="2049" max="2049" width="5.453125" style="96" customWidth="1"/>
    <col min="2050" max="2050" width="25.453125" style="96" customWidth="1"/>
    <col min="2051" max="2053" width="15.54296875" style="96" customWidth="1"/>
    <col min="2054" max="2054" width="19.1796875" style="96" customWidth="1"/>
    <col min="2055" max="2304" width="15.54296875" style="96"/>
    <col min="2305" max="2305" width="5.453125" style="96" customWidth="1"/>
    <col min="2306" max="2306" width="25.453125" style="96" customWidth="1"/>
    <col min="2307" max="2309" width="15.54296875" style="96" customWidth="1"/>
    <col min="2310" max="2310" width="19.1796875" style="96" customWidth="1"/>
    <col min="2311" max="2560" width="15.54296875" style="96"/>
    <col min="2561" max="2561" width="5.453125" style="96" customWidth="1"/>
    <col min="2562" max="2562" width="25.453125" style="96" customWidth="1"/>
    <col min="2563" max="2565" width="15.54296875" style="96" customWidth="1"/>
    <col min="2566" max="2566" width="19.1796875" style="96" customWidth="1"/>
    <col min="2567" max="2816" width="15.54296875" style="96"/>
    <col min="2817" max="2817" width="5.453125" style="96" customWidth="1"/>
    <col min="2818" max="2818" width="25.453125" style="96" customWidth="1"/>
    <col min="2819" max="2821" width="15.54296875" style="96" customWidth="1"/>
    <col min="2822" max="2822" width="19.1796875" style="96" customWidth="1"/>
    <col min="2823" max="3072" width="15.54296875" style="96"/>
    <col min="3073" max="3073" width="5.453125" style="96" customWidth="1"/>
    <col min="3074" max="3074" width="25.453125" style="96" customWidth="1"/>
    <col min="3075" max="3077" width="15.54296875" style="96" customWidth="1"/>
    <col min="3078" max="3078" width="19.1796875" style="96" customWidth="1"/>
    <col min="3079" max="3328" width="15.54296875" style="96"/>
    <col min="3329" max="3329" width="5.453125" style="96" customWidth="1"/>
    <col min="3330" max="3330" width="25.453125" style="96" customWidth="1"/>
    <col min="3331" max="3333" width="15.54296875" style="96" customWidth="1"/>
    <col min="3334" max="3334" width="19.1796875" style="96" customWidth="1"/>
    <col min="3335" max="3584" width="15.54296875" style="96"/>
    <col min="3585" max="3585" width="5.453125" style="96" customWidth="1"/>
    <col min="3586" max="3586" width="25.453125" style="96" customWidth="1"/>
    <col min="3587" max="3589" width="15.54296875" style="96" customWidth="1"/>
    <col min="3590" max="3590" width="19.1796875" style="96" customWidth="1"/>
    <col min="3591" max="3840" width="15.54296875" style="96"/>
    <col min="3841" max="3841" width="5.453125" style="96" customWidth="1"/>
    <col min="3842" max="3842" width="25.453125" style="96" customWidth="1"/>
    <col min="3843" max="3845" width="15.54296875" style="96" customWidth="1"/>
    <col min="3846" max="3846" width="19.1796875" style="96" customWidth="1"/>
    <col min="3847" max="4096" width="15.54296875" style="96"/>
    <col min="4097" max="4097" width="5.453125" style="96" customWidth="1"/>
    <col min="4098" max="4098" width="25.453125" style="96" customWidth="1"/>
    <col min="4099" max="4101" width="15.54296875" style="96" customWidth="1"/>
    <col min="4102" max="4102" width="19.1796875" style="96" customWidth="1"/>
    <col min="4103" max="4352" width="15.54296875" style="96"/>
    <col min="4353" max="4353" width="5.453125" style="96" customWidth="1"/>
    <col min="4354" max="4354" width="25.453125" style="96" customWidth="1"/>
    <col min="4355" max="4357" width="15.54296875" style="96" customWidth="1"/>
    <col min="4358" max="4358" width="19.1796875" style="96" customWidth="1"/>
    <col min="4359" max="4608" width="15.54296875" style="96"/>
    <col min="4609" max="4609" width="5.453125" style="96" customWidth="1"/>
    <col min="4610" max="4610" width="25.453125" style="96" customWidth="1"/>
    <col min="4611" max="4613" width="15.54296875" style="96" customWidth="1"/>
    <col min="4614" max="4614" width="19.1796875" style="96" customWidth="1"/>
    <col min="4615" max="4864" width="15.54296875" style="96"/>
    <col min="4865" max="4865" width="5.453125" style="96" customWidth="1"/>
    <col min="4866" max="4866" width="25.453125" style="96" customWidth="1"/>
    <col min="4867" max="4869" width="15.54296875" style="96" customWidth="1"/>
    <col min="4870" max="4870" width="19.1796875" style="96" customWidth="1"/>
    <col min="4871" max="5120" width="15.54296875" style="96"/>
    <col min="5121" max="5121" width="5.453125" style="96" customWidth="1"/>
    <col min="5122" max="5122" width="25.453125" style="96" customWidth="1"/>
    <col min="5123" max="5125" width="15.54296875" style="96" customWidth="1"/>
    <col min="5126" max="5126" width="19.1796875" style="96" customWidth="1"/>
    <col min="5127" max="5376" width="15.54296875" style="96"/>
    <col min="5377" max="5377" width="5.453125" style="96" customWidth="1"/>
    <col min="5378" max="5378" width="25.453125" style="96" customWidth="1"/>
    <col min="5379" max="5381" width="15.54296875" style="96" customWidth="1"/>
    <col min="5382" max="5382" width="19.1796875" style="96" customWidth="1"/>
    <col min="5383" max="5632" width="15.54296875" style="96"/>
    <col min="5633" max="5633" width="5.453125" style="96" customWidth="1"/>
    <col min="5634" max="5634" width="25.453125" style="96" customWidth="1"/>
    <col min="5635" max="5637" width="15.54296875" style="96" customWidth="1"/>
    <col min="5638" max="5638" width="19.1796875" style="96" customWidth="1"/>
    <col min="5639" max="5888" width="15.54296875" style="96"/>
    <col min="5889" max="5889" width="5.453125" style="96" customWidth="1"/>
    <col min="5890" max="5890" width="25.453125" style="96" customWidth="1"/>
    <col min="5891" max="5893" width="15.54296875" style="96" customWidth="1"/>
    <col min="5894" max="5894" width="19.1796875" style="96" customWidth="1"/>
    <col min="5895" max="6144" width="15.54296875" style="96"/>
    <col min="6145" max="6145" width="5.453125" style="96" customWidth="1"/>
    <col min="6146" max="6146" width="25.453125" style="96" customWidth="1"/>
    <col min="6147" max="6149" width="15.54296875" style="96" customWidth="1"/>
    <col min="6150" max="6150" width="19.1796875" style="96" customWidth="1"/>
    <col min="6151" max="6400" width="15.54296875" style="96"/>
    <col min="6401" max="6401" width="5.453125" style="96" customWidth="1"/>
    <col min="6402" max="6402" width="25.453125" style="96" customWidth="1"/>
    <col min="6403" max="6405" width="15.54296875" style="96" customWidth="1"/>
    <col min="6406" max="6406" width="19.1796875" style="96" customWidth="1"/>
    <col min="6407" max="6656" width="15.54296875" style="96"/>
    <col min="6657" max="6657" width="5.453125" style="96" customWidth="1"/>
    <col min="6658" max="6658" width="25.453125" style="96" customWidth="1"/>
    <col min="6659" max="6661" width="15.54296875" style="96" customWidth="1"/>
    <col min="6662" max="6662" width="19.1796875" style="96" customWidth="1"/>
    <col min="6663" max="6912" width="15.54296875" style="96"/>
    <col min="6913" max="6913" width="5.453125" style="96" customWidth="1"/>
    <col min="6914" max="6914" width="25.453125" style="96" customWidth="1"/>
    <col min="6915" max="6917" width="15.54296875" style="96" customWidth="1"/>
    <col min="6918" max="6918" width="19.1796875" style="96" customWidth="1"/>
    <col min="6919" max="7168" width="15.54296875" style="96"/>
    <col min="7169" max="7169" width="5.453125" style="96" customWidth="1"/>
    <col min="7170" max="7170" width="25.453125" style="96" customWidth="1"/>
    <col min="7171" max="7173" width="15.54296875" style="96" customWidth="1"/>
    <col min="7174" max="7174" width="19.1796875" style="96" customWidth="1"/>
    <col min="7175" max="7424" width="15.54296875" style="96"/>
    <col min="7425" max="7425" width="5.453125" style="96" customWidth="1"/>
    <col min="7426" max="7426" width="25.453125" style="96" customWidth="1"/>
    <col min="7427" max="7429" width="15.54296875" style="96" customWidth="1"/>
    <col min="7430" max="7430" width="19.1796875" style="96" customWidth="1"/>
    <col min="7431" max="7680" width="15.54296875" style="96"/>
    <col min="7681" max="7681" width="5.453125" style="96" customWidth="1"/>
    <col min="7682" max="7682" width="25.453125" style="96" customWidth="1"/>
    <col min="7683" max="7685" width="15.54296875" style="96" customWidth="1"/>
    <col min="7686" max="7686" width="19.1796875" style="96" customWidth="1"/>
    <col min="7687" max="7936" width="15.54296875" style="96"/>
    <col min="7937" max="7937" width="5.453125" style="96" customWidth="1"/>
    <col min="7938" max="7938" width="25.453125" style="96" customWidth="1"/>
    <col min="7939" max="7941" width="15.54296875" style="96" customWidth="1"/>
    <col min="7942" max="7942" width="19.1796875" style="96" customWidth="1"/>
    <col min="7943" max="8192" width="15.54296875" style="96"/>
    <col min="8193" max="8193" width="5.453125" style="96" customWidth="1"/>
    <col min="8194" max="8194" width="25.453125" style="96" customWidth="1"/>
    <col min="8195" max="8197" width="15.54296875" style="96" customWidth="1"/>
    <col min="8198" max="8198" width="19.1796875" style="96" customWidth="1"/>
    <col min="8199" max="8448" width="15.54296875" style="96"/>
    <col min="8449" max="8449" width="5.453125" style="96" customWidth="1"/>
    <col min="8450" max="8450" width="25.453125" style="96" customWidth="1"/>
    <col min="8451" max="8453" width="15.54296875" style="96" customWidth="1"/>
    <col min="8454" max="8454" width="19.1796875" style="96" customWidth="1"/>
    <col min="8455" max="8704" width="15.54296875" style="96"/>
    <col min="8705" max="8705" width="5.453125" style="96" customWidth="1"/>
    <col min="8706" max="8706" width="25.453125" style="96" customWidth="1"/>
    <col min="8707" max="8709" width="15.54296875" style="96" customWidth="1"/>
    <col min="8710" max="8710" width="19.1796875" style="96" customWidth="1"/>
    <col min="8711" max="8960" width="15.54296875" style="96"/>
    <col min="8961" max="8961" width="5.453125" style="96" customWidth="1"/>
    <col min="8962" max="8962" width="25.453125" style="96" customWidth="1"/>
    <col min="8963" max="8965" width="15.54296875" style="96" customWidth="1"/>
    <col min="8966" max="8966" width="19.1796875" style="96" customWidth="1"/>
    <col min="8967" max="9216" width="15.54296875" style="96"/>
    <col min="9217" max="9217" width="5.453125" style="96" customWidth="1"/>
    <col min="9218" max="9218" width="25.453125" style="96" customWidth="1"/>
    <col min="9219" max="9221" width="15.54296875" style="96" customWidth="1"/>
    <col min="9222" max="9222" width="19.1796875" style="96" customWidth="1"/>
    <col min="9223" max="9472" width="15.54296875" style="96"/>
    <col min="9473" max="9473" width="5.453125" style="96" customWidth="1"/>
    <col min="9474" max="9474" width="25.453125" style="96" customWidth="1"/>
    <col min="9475" max="9477" width="15.54296875" style="96" customWidth="1"/>
    <col min="9478" max="9478" width="19.1796875" style="96" customWidth="1"/>
    <col min="9479" max="9728" width="15.54296875" style="96"/>
    <col min="9729" max="9729" width="5.453125" style="96" customWidth="1"/>
    <col min="9730" max="9730" width="25.453125" style="96" customWidth="1"/>
    <col min="9731" max="9733" width="15.54296875" style="96" customWidth="1"/>
    <col min="9734" max="9734" width="19.1796875" style="96" customWidth="1"/>
    <col min="9735" max="9984" width="15.54296875" style="96"/>
    <col min="9985" max="9985" width="5.453125" style="96" customWidth="1"/>
    <col min="9986" max="9986" width="25.453125" style="96" customWidth="1"/>
    <col min="9987" max="9989" width="15.54296875" style="96" customWidth="1"/>
    <col min="9990" max="9990" width="19.1796875" style="96" customWidth="1"/>
    <col min="9991" max="10240" width="15.54296875" style="96"/>
    <col min="10241" max="10241" width="5.453125" style="96" customWidth="1"/>
    <col min="10242" max="10242" width="25.453125" style="96" customWidth="1"/>
    <col min="10243" max="10245" width="15.54296875" style="96" customWidth="1"/>
    <col min="10246" max="10246" width="19.1796875" style="96" customWidth="1"/>
    <col min="10247" max="10496" width="15.54296875" style="96"/>
    <col min="10497" max="10497" width="5.453125" style="96" customWidth="1"/>
    <col min="10498" max="10498" width="25.453125" style="96" customWidth="1"/>
    <col min="10499" max="10501" width="15.54296875" style="96" customWidth="1"/>
    <col min="10502" max="10502" width="19.1796875" style="96" customWidth="1"/>
    <col min="10503" max="10752" width="15.54296875" style="96"/>
    <col min="10753" max="10753" width="5.453125" style="96" customWidth="1"/>
    <col min="10754" max="10754" width="25.453125" style="96" customWidth="1"/>
    <col min="10755" max="10757" width="15.54296875" style="96" customWidth="1"/>
    <col min="10758" max="10758" width="19.1796875" style="96" customWidth="1"/>
    <col min="10759" max="11008" width="15.54296875" style="96"/>
    <col min="11009" max="11009" width="5.453125" style="96" customWidth="1"/>
    <col min="11010" max="11010" width="25.453125" style="96" customWidth="1"/>
    <col min="11011" max="11013" width="15.54296875" style="96" customWidth="1"/>
    <col min="11014" max="11014" width="19.1796875" style="96" customWidth="1"/>
    <col min="11015" max="11264" width="15.54296875" style="96"/>
    <col min="11265" max="11265" width="5.453125" style="96" customWidth="1"/>
    <col min="11266" max="11266" width="25.453125" style="96" customWidth="1"/>
    <col min="11267" max="11269" width="15.54296875" style="96" customWidth="1"/>
    <col min="11270" max="11270" width="19.1796875" style="96" customWidth="1"/>
    <col min="11271" max="11520" width="15.54296875" style="96"/>
    <col min="11521" max="11521" width="5.453125" style="96" customWidth="1"/>
    <col min="11522" max="11522" width="25.453125" style="96" customWidth="1"/>
    <col min="11523" max="11525" width="15.54296875" style="96" customWidth="1"/>
    <col min="11526" max="11526" width="19.1796875" style="96" customWidth="1"/>
    <col min="11527" max="11776" width="15.54296875" style="96"/>
    <col min="11777" max="11777" width="5.453125" style="96" customWidth="1"/>
    <col min="11778" max="11778" width="25.453125" style="96" customWidth="1"/>
    <col min="11779" max="11781" width="15.54296875" style="96" customWidth="1"/>
    <col min="11782" max="11782" width="19.1796875" style="96" customWidth="1"/>
    <col min="11783" max="12032" width="15.54296875" style="96"/>
    <col min="12033" max="12033" width="5.453125" style="96" customWidth="1"/>
    <col min="12034" max="12034" width="25.453125" style="96" customWidth="1"/>
    <col min="12035" max="12037" width="15.54296875" style="96" customWidth="1"/>
    <col min="12038" max="12038" width="19.1796875" style="96" customWidth="1"/>
    <col min="12039" max="12288" width="15.54296875" style="96"/>
    <col min="12289" max="12289" width="5.453125" style="96" customWidth="1"/>
    <col min="12290" max="12290" width="25.453125" style="96" customWidth="1"/>
    <col min="12291" max="12293" width="15.54296875" style="96" customWidth="1"/>
    <col min="12294" max="12294" width="19.1796875" style="96" customWidth="1"/>
    <col min="12295" max="12544" width="15.54296875" style="96"/>
    <col min="12545" max="12545" width="5.453125" style="96" customWidth="1"/>
    <col min="12546" max="12546" width="25.453125" style="96" customWidth="1"/>
    <col min="12547" max="12549" width="15.54296875" style="96" customWidth="1"/>
    <col min="12550" max="12550" width="19.1796875" style="96" customWidth="1"/>
    <col min="12551" max="12800" width="15.54296875" style="96"/>
    <col min="12801" max="12801" width="5.453125" style="96" customWidth="1"/>
    <col min="12802" max="12802" width="25.453125" style="96" customWidth="1"/>
    <col min="12803" max="12805" width="15.54296875" style="96" customWidth="1"/>
    <col min="12806" max="12806" width="19.1796875" style="96" customWidth="1"/>
    <col min="12807" max="13056" width="15.54296875" style="96"/>
    <col min="13057" max="13057" width="5.453125" style="96" customWidth="1"/>
    <col min="13058" max="13058" width="25.453125" style="96" customWidth="1"/>
    <col min="13059" max="13061" width="15.54296875" style="96" customWidth="1"/>
    <col min="13062" max="13062" width="19.1796875" style="96" customWidth="1"/>
    <col min="13063" max="13312" width="15.54296875" style="96"/>
    <col min="13313" max="13313" width="5.453125" style="96" customWidth="1"/>
    <col min="13314" max="13314" width="25.453125" style="96" customWidth="1"/>
    <col min="13315" max="13317" width="15.54296875" style="96" customWidth="1"/>
    <col min="13318" max="13318" width="19.1796875" style="96" customWidth="1"/>
    <col min="13319" max="13568" width="15.54296875" style="96"/>
    <col min="13569" max="13569" width="5.453125" style="96" customWidth="1"/>
    <col min="13570" max="13570" width="25.453125" style="96" customWidth="1"/>
    <col min="13571" max="13573" width="15.54296875" style="96" customWidth="1"/>
    <col min="13574" max="13574" width="19.1796875" style="96" customWidth="1"/>
    <col min="13575" max="13824" width="15.54296875" style="96"/>
    <col min="13825" max="13825" width="5.453125" style="96" customWidth="1"/>
    <col min="13826" max="13826" width="25.453125" style="96" customWidth="1"/>
    <col min="13827" max="13829" width="15.54296875" style="96" customWidth="1"/>
    <col min="13830" max="13830" width="19.1796875" style="96" customWidth="1"/>
    <col min="13831" max="14080" width="15.54296875" style="96"/>
    <col min="14081" max="14081" width="5.453125" style="96" customWidth="1"/>
    <col min="14082" max="14082" width="25.453125" style="96" customWidth="1"/>
    <col min="14083" max="14085" width="15.54296875" style="96" customWidth="1"/>
    <col min="14086" max="14086" width="19.1796875" style="96" customWidth="1"/>
    <col min="14087" max="14336" width="15.54296875" style="96"/>
    <col min="14337" max="14337" width="5.453125" style="96" customWidth="1"/>
    <col min="14338" max="14338" width="25.453125" style="96" customWidth="1"/>
    <col min="14339" max="14341" width="15.54296875" style="96" customWidth="1"/>
    <col min="14342" max="14342" width="19.1796875" style="96" customWidth="1"/>
    <col min="14343" max="14592" width="15.54296875" style="96"/>
    <col min="14593" max="14593" width="5.453125" style="96" customWidth="1"/>
    <col min="14594" max="14594" width="25.453125" style="96" customWidth="1"/>
    <col min="14595" max="14597" width="15.54296875" style="96" customWidth="1"/>
    <col min="14598" max="14598" width="19.1796875" style="96" customWidth="1"/>
    <col min="14599" max="14848" width="15.54296875" style="96"/>
    <col min="14849" max="14849" width="5.453125" style="96" customWidth="1"/>
    <col min="14850" max="14850" width="25.453125" style="96" customWidth="1"/>
    <col min="14851" max="14853" width="15.54296875" style="96" customWidth="1"/>
    <col min="14854" max="14854" width="19.1796875" style="96" customWidth="1"/>
    <col min="14855" max="15104" width="15.54296875" style="96"/>
    <col min="15105" max="15105" width="5.453125" style="96" customWidth="1"/>
    <col min="15106" max="15106" width="25.453125" style="96" customWidth="1"/>
    <col min="15107" max="15109" width="15.54296875" style="96" customWidth="1"/>
    <col min="15110" max="15110" width="19.1796875" style="96" customWidth="1"/>
    <col min="15111" max="15360" width="15.54296875" style="96"/>
    <col min="15361" max="15361" width="5.453125" style="96" customWidth="1"/>
    <col min="15362" max="15362" width="25.453125" style="96" customWidth="1"/>
    <col min="15363" max="15365" width="15.54296875" style="96" customWidth="1"/>
    <col min="15366" max="15366" width="19.1796875" style="96" customWidth="1"/>
    <col min="15367" max="15616" width="15.54296875" style="96"/>
    <col min="15617" max="15617" width="5.453125" style="96" customWidth="1"/>
    <col min="15618" max="15618" width="25.453125" style="96" customWidth="1"/>
    <col min="15619" max="15621" width="15.54296875" style="96" customWidth="1"/>
    <col min="15622" max="15622" width="19.1796875" style="96" customWidth="1"/>
    <col min="15623" max="15872" width="15.54296875" style="96"/>
    <col min="15873" max="15873" width="5.453125" style="96" customWidth="1"/>
    <col min="15874" max="15874" width="25.453125" style="96" customWidth="1"/>
    <col min="15875" max="15877" width="15.54296875" style="96" customWidth="1"/>
    <col min="15878" max="15878" width="19.1796875" style="96" customWidth="1"/>
    <col min="15879" max="16128" width="15.54296875" style="96"/>
    <col min="16129" max="16129" width="5.453125" style="96" customWidth="1"/>
    <col min="16130" max="16130" width="25.453125" style="96" customWidth="1"/>
    <col min="16131" max="16133" width="15.54296875" style="96" customWidth="1"/>
    <col min="16134" max="16134" width="19.1796875" style="96" customWidth="1"/>
    <col min="16135" max="16384" width="15.54296875" style="96"/>
  </cols>
  <sheetData>
    <row r="1" spans="1:17" x14ac:dyDescent="0.35">
      <c r="A1" s="203" t="s">
        <v>110</v>
      </c>
      <c r="B1" s="203"/>
      <c r="C1" s="203"/>
      <c r="D1" s="203"/>
      <c r="E1" s="203"/>
      <c r="F1" s="203"/>
      <c r="G1" s="203"/>
      <c r="H1" s="203"/>
      <c r="I1" s="203"/>
      <c r="J1" s="203"/>
      <c r="K1" s="203"/>
      <c r="L1" s="203"/>
      <c r="M1" s="203"/>
      <c r="N1" s="203"/>
    </row>
    <row r="2" spans="1:17" ht="25.5" customHeight="1" x14ac:dyDescent="0.35">
      <c r="B2" s="98" t="s">
        <v>86</v>
      </c>
      <c r="C2" s="218"/>
      <c r="D2" s="219"/>
      <c r="E2" s="99" t="s">
        <v>116</v>
      </c>
      <c r="F2" s="212"/>
      <c r="G2" s="220"/>
      <c r="H2" s="221"/>
      <c r="I2" s="100"/>
      <c r="J2" s="169" t="s">
        <v>0</v>
      </c>
      <c r="K2" s="144" t="str">
        <f>IF(SUM(C12:C111)=0," ",IF('Margin and Overhead'!D19=0,'Margin and Overhead'!D23,'Margin and Overhead'!D19))</f>
        <v xml:space="preserve"> </v>
      </c>
    </row>
    <row r="3" spans="1:17" ht="30" customHeight="1" x14ac:dyDescent="0.35">
      <c r="B3" s="102" t="s">
        <v>111</v>
      </c>
      <c r="C3" s="223"/>
      <c r="D3" s="224"/>
      <c r="E3" s="103" t="s">
        <v>115</v>
      </c>
      <c r="F3" s="212"/>
      <c r="G3" s="213"/>
      <c r="H3" s="214"/>
      <c r="I3" s="104"/>
      <c r="J3" s="169" t="s">
        <v>1</v>
      </c>
      <c r="K3" s="145" t="str">
        <f>IF(SUM(C12:C111)=0," ",'Margin and Overhead'!E8)</f>
        <v xml:space="preserve"> </v>
      </c>
      <c r="Q3" s="105"/>
    </row>
    <row r="4" spans="1:17" s="102" customFormat="1" ht="29.5" customHeight="1" x14ac:dyDescent="0.35">
      <c r="B4" s="102" t="s">
        <v>119</v>
      </c>
      <c r="C4" s="225"/>
      <c r="D4" s="226"/>
      <c r="E4" s="96" t="s">
        <v>117</v>
      </c>
      <c r="F4" s="215"/>
      <c r="G4" s="216"/>
      <c r="H4" s="217"/>
      <c r="I4" s="101"/>
      <c r="J4" s="106" t="s">
        <v>122</v>
      </c>
      <c r="K4" s="143"/>
      <c r="L4" s="104"/>
      <c r="O4" s="103"/>
    </row>
    <row r="5" spans="1:17" s="102" customFormat="1" ht="29.5" customHeight="1" thickBot="1" x14ac:dyDescent="0.4">
      <c r="C5" s="160"/>
      <c r="D5" s="185"/>
      <c r="E5" s="96"/>
      <c r="F5" s="158"/>
      <c r="G5" s="158"/>
      <c r="H5" s="158"/>
      <c r="J5" s="107" t="s">
        <v>123</v>
      </c>
      <c r="K5" s="143"/>
      <c r="L5" s="104"/>
      <c r="O5" s="103"/>
    </row>
    <row r="6" spans="1:17" s="102" customFormat="1" ht="28.5" customHeight="1" x14ac:dyDescent="0.35">
      <c r="A6" s="103"/>
      <c r="B6" s="201" t="s">
        <v>129</v>
      </c>
      <c r="C6" s="172" t="s">
        <v>124</v>
      </c>
      <c r="D6" s="172" t="s">
        <v>125</v>
      </c>
      <c r="E6" s="172" t="s">
        <v>126</v>
      </c>
      <c r="F6" s="173" t="s">
        <v>130</v>
      </c>
      <c r="G6" s="156"/>
      <c r="H6" s="156"/>
      <c r="L6" s="104"/>
      <c r="O6" s="103"/>
    </row>
    <row r="7" spans="1:17" ht="29" customHeight="1" thickBot="1" x14ac:dyDescent="0.4">
      <c r="A7" s="170"/>
      <c r="B7" s="202"/>
      <c r="C7" s="174" t="s">
        <v>127</v>
      </c>
      <c r="D7" s="174" t="s">
        <v>1</v>
      </c>
      <c r="E7" s="174" t="s">
        <v>128</v>
      </c>
      <c r="F7" s="195" t="s">
        <v>157</v>
      </c>
      <c r="G7" s="157"/>
      <c r="H7" s="157"/>
    </row>
    <row r="8" spans="1:17" ht="43" customHeight="1" thickBot="1" x14ac:dyDescent="0.4">
      <c r="A8" s="170"/>
      <c r="B8" s="171" t="s">
        <v>133</v>
      </c>
      <c r="C8" s="175" t="s">
        <v>134</v>
      </c>
      <c r="D8" s="176" t="s">
        <v>131</v>
      </c>
      <c r="E8" s="177" t="s">
        <v>132</v>
      </c>
      <c r="F8" s="178"/>
      <c r="G8" s="157"/>
      <c r="H8" s="157"/>
    </row>
    <row r="9" spans="1:17" ht="20" customHeight="1" thickBot="1" x14ac:dyDescent="0.4">
      <c r="B9" s="152" t="s">
        <v>164</v>
      </c>
      <c r="C9" s="161"/>
      <c r="D9" s="186"/>
      <c r="E9" s="186"/>
      <c r="F9" s="159"/>
      <c r="G9" s="157"/>
      <c r="H9" s="157"/>
    </row>
    <row r="10" spans="1:17" ht="16" customHeight="1" x14ac:dyDescent="0.35">
      <c r="B10" s="201" t="s">
        <v>58</v>
      </c>
      <c r="C10" s="206" t="s">
        <v>2</v>
      </c>
      <c r="D10" s="206" t="s">
        <v>4</v>
      </c>
      <c r="E10" s="206" t="s">
        <v>5</v>
      </c>
      <c r="F10" s="206" t="s">
        <v>3</v>
      </c>
      <c r="G10" s="206" t="s">
        <v>85</v>
      </c>
      <c r="H10" s="206" t="s">
        <v>91</v>
      </c>
      <c r="I10" s="209" t="s">
        <v>6</v>
      </c>
      <c r="J10" s="209" t="s">
        <v>69</v>
      </c>
      <c r="K10" s="209" t="s">
        <v>70</v>
      </c>
      <c r="L10" s="96"/>
    </row>
    <row r="11" spans="1:17" ht="29.5" customHeight="1" thickBot="1" x14ac:dyDescent="0.4">
      <c r="B11" s="211"/>
      <c r="C11" s="207"/>
      <c r="D11" s="207"/>
      <c r="E11" s="207"/>
      <c r="F11" s="208"/>
      <c r="G11" s="222"/>
      <c r="H11" s="222"/>
      <c r="I11" s="210"/>
      <c r="J11" s="228"/>
      <c r="K11" s="210"/>
      <c r="L11" s="96"/>
    </row>
    <row r="12" spans="1:17" ht="16" customHeight="1" x14ac:dyDescent="0.35">
      <c r="A12" s="102">
        <v>1</v>
      </c>
      <c r="B12" s="59"/>
      <c r="C12" s="146"/>
      <c r="D12" s="187" t="str">
        <f>IF(C12=0," ",$K$4)</f>
        <v xml:space="preserve"> </v>
      </c>
      <c r="E12" s="147" t="str">
        <f t="shared" ref="E12:E43" si="0">IF(C12=0," ",$K$5)</f>
        <v xml:space="preserve"> </v>
      </c>
      <c r="F12" s="108" t="str">
        <f>IF(C12=0,"",0.0765)</f>
        <v/>
      </c>
      <c r="G12" s="109" t="str">
        <f>IF(C12=0," ",SUM($K$116:$K$123))</f>
        <v xml:space="preserve"> </v>
      </c>
      <c r="H12" s="110" t="str">
        <f t="shared" ref="H12:H75" si="1">IF(C12=0," ",IF(SUM($C$12:$C$61)=0,0,SUM($L$118:$L$124)))</f>
        <v xml:space="preserve"> </v>
      </c>
      <c r="I12" s="111" t="str">
        <f>IF(C12=0," ",(C12+(C12*(D12+E12+F12+G12)))+H12)</f>
        <v xml:space="preserve"> </v>
      </c>
      <c r="J12" s="112" t="str">
        <f>IF(C12=0," ",(I12+($K$2*I12))+($K$3*(I12+($K$2*I12))))</f>
        <v xml:space="preserve"> </v>
      </c>
      <c r="K12" s="112" t="str">
        <f t="shared" ref="K12:K43" si="2">IF(C12=0," ",(((((C12+(C12*(F12+D12+E12)))*1.5)+H12)*(1+$K$2))*(1+$K$3)))</f>
        <v xml:space="preserve"> </v>
      </c>
      <c r="L12" s="96"/>
    </row>
    <row r="13" spans="1:17" ht="16" customHeight="1" x14ac:dyDescent="0.35">
      <c r="A13" s="102">
        <v>2</v>
      </c>
      <c r="B13" s="60"/>
      <c r="C13" s="148"/>
      <c r="D13" s="188" t="str">
        <f t="shared" ref="D13:D61" si="3">IF(C13=0," ",$K$4)</f>
        <v xml:space="preserve"> </v>
      </c>
      <c r="E13" s="149" t="str">
        <f t="shared" si="0"/>
        <v xml:space="preserve"> </v>
      </c>
      <c r="F13" s="113" t="str">
        <f t="shared" ref="F13:F61" si="4">IF(C13=0,"",0.0765)</f>
        <v/>
      </c>
      <c r="G13" s="114" t="str">
        <f t="shared" ref="G13:G61" si="5">IF(C13=0," ",SUM($K$116:$K$123))</f>
        <v xml:space="preserve"> </v>
      </c>
      <c r="H13" s="110" t="str">
        <f t="shared" si="1"/>
        <v xml:space="preserve"> </v>
      </c>
      <c r="I13" s="115" t="str">
        <f t="shared" ref="I13:I76" si="6">IF(C13=0," ",(C13+(C13*(D13+E13+F13+G13)))+H13)</f>
        <v xml:space="preserve"> </v>
      </c>
      <c r="J13" s="116" t="str">
        <f t="shared" ref="J13:J76" si="7">IF(C13=0," ",(I13+($K$2*I13))+($K$3*(I13+($K$2*I13))))</f>
        <v xml:space="preserve"> </v>
      </c>
      <c r="K13" s="116" t="str">
        <f t="shared" si="2"/>
        <v xml:space="preserve"> </v>
      </c>
      <c r="L13" s="96"/>
    </row>
    <row r="14" spans="1:17" ht="16" customHeight="1" x14ac:dyDescent="0.35">
      <c r="A14" s="102">
        <v>3</v>
      </c>
      <c r="B14" s="60"/>
      <c r="C14" s="148"/>
      <c r="D14" s="188" t="str">
        <f t="shared" si="3"/>
        <v xml:space="preserve"> </v>
      </c>
      <c r="E14" s="149" t="str">
        <f t="shared" si="0"/>
        <v xml:space="preserve"> </v>
      </c>
      <c r="F14" s="113" t="str">
        <f t="shared" si="4"/>
        <v/>
      </c>
      <c r="G14" s="114" t="str">
        <f t="shared" si="5"/>
        <v xml:space="preserve"> </v>
      </c>
      <c r="H14" s="110" t="str">
        <f t="shared" si="1"/>
        <v xml:space="preserve"> </v>
      </c>
      <c r="I14" s="115" t="str">
        <f t="shared" si="6"/>
        <v xml:space="preserve"> </v>
      </c>
      <c r="J14" s="116" t="str">
        <f t="shared" si="7"/>
        <v xml:space="preserve"> </v>
      </c>
      <c r="K14" s="116" t="str">
        <f t="shared" si="2"/>
        <v xml:space="preserve"> </v>
      </c>
      <c r="L14" s="96"/>
    </row>
    <row r="15" spans="1:17" ht="16" customHeight="1" x14ac:dyDescent="0.35">
      <c r="A15" s="102">
        <v>4</v>
      </c>
      <c r="B15" s="60"/>
      <c r="C15" s="148"/>
      <c r="D15" s="188" t="str">
        <f t="shared" si="3"/>
        <v xml:space="preserve"> </v>
      </c>
      <c r="E15" s="149" t="str">
        <f t="shared" si="0"/>
        <v xml:space="preserve"> </v>
      </c>
      <c r="F15" s="113" t="str">
        <f t="shared" si="4"/>
        <v/>
      </c>
      <c r="G15" s="114" t="str">
        <f t="shared" si="5"/>
        <v xml:space="preserve"> </v>
      </c>
      <c r="H15" s="110" t="str">
        <f t="shared" si="1"/>
        <v xml:space="preserve"> </v>
      </c>
      <c r="I15" s="115" t="str">
        <f t="shared" si="6"/>
        <v xml:space="preserve"> </v>
      </c>
      <c r="J15" s="116" t="str">
        <f t="shared" si="7"/>
        <v xml:space="preserve"> </v>
      </c>
      <c r="K15" s="116" t="str">
        <f t="shared" si="2"/>
        <v xml:space="preserve"> </v>
      </c>
      <c r="L15" s="96"/>
    </row>
    <row r="16" spans="1:17" ht="16" customHeight="1" thickBot="1" x14ac:dyDescent="0.4">
      <c r="A16" s="102">
        <v>5</v>
      </c>
      <c r="B16" s="58"/>
      <c r="C16" s="150"/>
      <c r="D16" s="189" t="str">
        <f t="shared" si="3"/>
        <v xml:space="preserve"> </v>
      </c>
      <c r="E16" s="151" t="str">
        <f t="shared" si="0"/>
        <v xml:space="preserve"> </v>
      </c>
      <c r="F16" s="117" t="str">
        <f t="shared" si="4"/>
        <v/>
      </c>
      <c r="G16" s="118" t="str">
        <f t="shared" si="5"/>
        <v xml:space="preserve"> </v>
      </c>
      <c r="H16" s="119" t="str">
        <f t="shared" si="1"/>
        <v xml:space="preserve"> </v>
      </c>
      <c r="I16" s="120" t="str">
        <f t="shared" si="6"/>
        <v xml:space="preserve"> </v>
      </c>
      <c r="J16" s="121" t="str">
        <f t="shared" si="7"/>
        <v xml:space="preserve"> </v>
      </c>
      <c r="K16" s="121" t="str">
        <f t="shared" si="2"/>
        <v xml:space="preserve"> </v>
      </c>
      <c r="L16" s="96"/>
    </row>
    <row r="17" spans="1:12" ht="16" customHeight="1" x14ac:dyDescent="0.35">
      <c r="A17" s="102">
        <v>6</v>
      </c>
      <c r="B17" s="59"/>
      <c r="C17" s="146"/>
      <c r="D17" s="187" t="str">
        <f t="shared" si="3"/>
        <v xml:space="preserve"> </v>
      </c>
      <c r="E17" s="147" t="str">
        <f t="shared" si="0"/>
        <v xml:space="preserve"> </v>
      </c>
      <c r="F17" s="108" t="str">
        <f t="shared" si="4"/>
        <v/>
      </c>
      <c r="G17" s="109" t="str">
        <f t="shared" si="5"/>
        <v xml:space="preserve"> </v>
      </c>
      <c r="H17" s="122" t="str">
        <f t="shared" si="1"/>
        <v xml:space="preserve"> </v>
      </c>
      <c r="I17" s="123" t="str">
        <f t="shared" si="6"/>
        <v xml:space="preserve"> </v>
      </c>
      <c r="J17" s="112" t="str">
        <f t="shared" si="7"/>
        <v xml:space="preserve"> </v>
      </c>
      <c r="K17" s="112" t="str">
        <f t="shared" si="2"/>
        <v xml:space="preserve"> </v>
      </c>
      <c r="L17" s="96"/>
    </row>
    <row r="18" spans="1:12" ht="16" customHeight="1" x14ac:dyDescent="0.35">
      <c r="A18" s="102">
        <v>7</v>
      </c>
      <c r="B18" s="60"/>
      <c r="C18" s="148"/>
      <c r="D18" s="188" t="str">
        <f t="shared" si="3"/>
        <v xml:space="preserve"> </v>
      </c>
      <c r="E18" s="149" t="str">
        <f t="shared" si="0"/>
        <v xml:space="preserve"> </v>
      </c>
      <c r="F18" s="113" t="str">
        <f t="shared" si="4"/>
        <v/>
      </c>
      <c r="G18" s="114" t="str">
        <f t="shared" si="5"/>
        <v xml:space="preserve"> </v>
      </c>
      <c r="H18" s="110" t="str">
        <f t="shared" si="1"/>
        <v xml:space="preserve"> </v>
      </c>
      <c r="I18" s="115" t="str">
        <f t="shared" si="6"/>
        <v xml:space="preserve"> </v>
      </c>
      <c r="J18" s="116" t="str">
        <f t="shared" si="7"/>
        <v xml:space="preserve"> </v>
      </c>
      <c r="K18" s="116" t="str">
        <f t="shared" si="2"/>
        <v xml:space="preserve"> </v>
      </c>
      <c r="L18" s="96"/>
    </row>
    <row r="19" spans="1:12" ht="16" customHeight="1" x14ac:dyDescent="0.35">
      <c r="A19" s="102">
        <v>8</v>
      </c>
      <c r="B19" s="60"/>
      <c r="C19" s="148"/>
      <c r="D19" s="188" t="str">
        <f t="shared" si="3"/>
        <v xml:space="preserve"> </v>
      </c>
      <c r="E19" s="149" t="str">
        <f t="shared" si="0"/>
        <v xml:space="preserve"> </v>
      </c>
      <c r="F19" s="113" t="str">
        <f t="shared" si="4"/>
        <v/>
      </c>
      <c r="G19" s="114" t="str">
        <f t="shared" si="5"/>
        <v xml:space="preserve"> </v>
      </c>
      <c r="H19" s="110" t="str">
        <f t="shared" si="1"/>
        <v xml:space="preserve"> </v>
      </c>
      <c r="I19" s="115" t="str">
        <f t="shared" si="6"/>
        <v xml:space="preserve"> </v>
      </c>
      <c r="J19" s="116" t="str">
        <f t="shared" si="7"/>
        <v xml:space="preserve"> </v>
      </c>
      <c r="K19" s="116" t="str">
        <f t="shared" si="2"/>
        <v xml:space="preserve"> </v>
      </c>
      <c r="L19" s="96"/>
    </row>
    <row r="20" spans="1:12" ht="16" customHeight="1" x14ac:dyDescent="0.35">
      <c r="A20" s="102">
        <v>9</v>
      </c>
      <c r="B20" s="60"/>
      <c r="C20" s="148"/>
      <c r="D20" s="188" t="str">
        <f t="shared" si="3"/>
        <v xml:space="preserve"> </v>
      </c>
      <c r="E20" s="149" t="str">
        <f t="shared" si="0"/>
        <v xml:space="preserve"> </v>
      </c>
      <c r="F20" s="113" t="str">
        <f t="shared" si="4"/>
        <v/>
      </c>
      <c r="G20" s="114" t="str">
        <f t="shared" si="5"/>
        <v xml:space="preserve"> </v>
      </c>
      <c r="H20" s="110" t="str">
        <f t="shared" si="1"/>
        <v xml:space="preserve"> </v>
      </c>
      <c r="I20" s="115" t="str">
        <f t="shared" si="6"/>
        <v xml:space="preserve"> </v>
      </c>
      <c r="J20" s="116" t="str">
        <f t="shared" si="7"/>
        <v xml:space="preserve"> </v>
      </c>
      <c r="K20" s="116" t="str">
        <f t="shared" si="2"/>
        <v xml:space="preserve"> </v>
      </c>
      <c r="L20" s="96"/>
    </row>
    <row r="21" spans="1:12" ht="16" customHeight="1" thickBot="1" x14ac:dyDescent="0.4">
      <c r="A21" s="102">
        <v>10</v>
      </c>
      <c r="B21" s="58"/>
      <c r="C21" s="150"/>
      <c r="D21" s="189" t="str">
        <f t="shared" si="3"/>
        <v xml:space="preserve"> </v>
      </c>
      <c r="E21" s="151" t="str">
        <f t="shared" si="0"/>
        <v xml:space="preserve"> </v>
      </c>
      <c r="F21" s="117" t="str">
        <f t="shared" si="4"/>
        <v/>
      </c>
      <c r="G21" s="118" t="str">
        <f t="shared" si="5"/>
        <v xml:space="preserve"> </v>
      </c>
      <c r="H21" s="119" t="str">
        <f t="shared" si="1"/>
        <v xml:space="preserve"> </v>
      </c>
      <c r="I21" s="120" t="str">
        <f t="shared" si="6"/>
        <v xml:space="preserve"> </v>
      </c>
      <c r="J21" s="121" t="str">
        <f t="shared" si="7"/>
        <v xml:space="preserve"> </v>
      </c>
      <c r="K21" s="121" t="str">
        <f t="shared" si="2"/>
        <v xml:space="preserve"> </v>
      </c>
      <c r="L21" s="96"/>
    </row>
    <row r="22" spans="1:12" ht="16" customHeight="1" x14ac:dyDescent="0.35">
      <c r="A22" s="102">
        <v>11</v>
      </c>
      <c r="B22" s="59"/>
      <c r="C22" s="146"/>
      <c r="D22" s="187" t="str">
        <f t="shared" si="3"/>
        <v xml:space="preserve"> </v>
      </c>
      <c r="E22" s="147" t="str">
        <f t="shared" si="0"/>
        <v xml:space="preserve"> </v>
      </c>
      <c r="F22" s="108" t="str">
        <f t="shared" si="4"/>
        <v/>
      </c>
      <c r="G22" s="109" t="str">
        <f t="shared" si="5"/>
        <v xml:space="preserve"> </v>
      </c>
      <c r="H22" s="122" t="str">
        <f t="shared" si="1"/>
        <v xml:space="preserve"> </v>
      </c>
      <c r="I22" s="123" t="str">
        <f t="shared" si="6"/>
        <v xml:space="preserve"> </v>
      </c>
      <c r="J22" s="112" t="str">
        <f t="shared" si="7"/>
        <v xml:space="preserve"> </v>
      </c>
      <c r="K22" s="112" t="str">
        <f t="shared" si="2"/>
        <v xml:space="preserve"> </v>
      </c>
      <c r="L22" s="96"/>
    </row>
    <row r="23" spans="1:12" ht="16" customHeight="1" x14ac:dyDescent="0.35">
      <c r="A23" s="102">
        <v>12</v>
      </c>
      <c r="B23" s="60"/>
      <c r="C23" s="148"/>
      <c r="D23" s="188" t="str">
        <f t="shared" si="3"/>
        <v xml:space="preserve"> </v>
      </c>
      <c r="E23" s="149" t="str">
        <f t="shared" si="0"/>
        <v xml:space="preserve"> </v>
      </c>
      <c r="F23" s="113" t="str">
        <f t="shared" si="4"/>
        <v/>
      </c>
      <c r="G23" s="114" t="str">
        <f t="shared" si="5"/>
        <v xml:space="preserve"> </v>
      </c>
      <c r="H23" s="110" t="str">
        <f t="shared" si="1"/>
        <v xml:space="preserve"> </v>
      </c>
      <c r="I23" s="115" t="str">
        <f t="shared" si="6"/>
        <v xml:space="preserve"> </v>
      </c>
      <c r="J23" s="116" t="str">
        <f t="shared" si="7"/>
        <v xml:space="preserve"> </v>
      </c>
      <c r="K23" s="116" t="str">
        <f t="shared" si="2"/>
        <v xml:space="preserve"> </v>
      </c>
      <c r="L23" s="96"/>
    </row>
    <row r="24" spans="1:12" ht="16" customHeight="1" x14ac:dyDescent="0.35">
      <c r="A24" s="102">
        <v>13</v>
      </c>
      <c r="B24" s="60"/>
      <c r="C24" s="148"/>
      <c r="D24" s="188" t="str">
        <f t="shared" si="3"/>
        <v xml:space="preserve"> </v>
      </c>
      <c r="E24" s="149" t="str">
        <f t="shared" si="0"/>
        <v xml:space="preserve"> </v>
      </c>
      <c r="F24" s="113" t="str">
        <f t="shared" si="4"/>
        <v/>
      </c>
      <c r="G24" s="114" t="str">
        <f t="shared" si="5"/>
        <v xml:space="preserve"> </v>
      </c>
      <c r="H24" s="110" t="str">
        <f t="shared" si="1"/>
        <v xml:space="preserve"> </v>
      </c>
      <c r="I24" s="115" t="str">
        <f t="shared" si="6"/>
        <v xml:space="preserve"> </v>
      </c>
      <c r="J24" s="116" t="str">
        <f t="shared" si="7"/>
        <v xml:space="preserve"> </v>
      </c>
      <c r="K24" s="116" t="str">
        <f t="shared" si="2"/>
        <v xml:space="preserve"> </v>
      </c>
      <c r="L24" s="96"/>
    </row>
    <row r="25" spans="1:12" ht="16" customHeight="1" x14ac:dyDescent="0.35">
      <c r="A25" s="102">
        <v>14</v>
      </c>
      <c r="B25" s="60"/>
      <c r="C25" s="148"/>
      <c r="D25" s="188" t="str">
        <f t="shared" si="3"/>
        <v xml:space="preserve"> </v>
      </c>
      <c r="E25" s="149" t="str">
        <f t="shared" si="0"/>
        <v xml:space="preserve"> </v>
      </c>
      <c r="F25" s="113" t="str">
        <f t="shared" si="4"/>
        <v/>
      </c>
      <c r="G25" s="114" t="str">
        <f t="shared" si="5"/>
        <v xml:space="preserve"> </v>
      </c>
      <c r="H25" s="110" t="str">
        <f t="shared" si="1"/>
        <v xml:space="preserve"> </v>
      </c>
      <c r="I25" s="115" t="str">
        <f t="shared" si="6"/>
        <v xml:space="preserve"> </v>
      </c>
      <c r="J25" s="116" t="str">
        <f t="shared" si="7"/>
        <v xml:space="preserve"> </v>
      </c>
      <c r="K25" s="116" t="str">
        <f t="shared" si="2"/>
        <v xml:space="preserve"> </v>
      </c>
      <c r="L25" s="96"/>
    </row>
    <row r="26" spans="1:12" ht="16" customHeight="1" thickBot="1" x14ac:dyDescent="0.4">
      <c r="A26" s="102">
        <v>15</v>
      </c>
      <c r="B26" s="58"/>
      <c r="C26" s="150"/>
      <c r="D26" s="189" t="str">
        <f t="shared" si="3"/>
        <v xml:space="preserve"> </v>
      </c>
      <c r="E26" s="151" t="str">
        <f t="shared" si="0"/>
        <v xml:space="preserve"> </v>
      </c>
      <c r="F26" s="117" t="str">
        <f t="shared" si="4"/>
        <v/>
      </c>
      <c r="G26" s="118" t="str">
        <f t="shared" si="5"/>
        <v xml:space="preserve"> </v>
      </c>
      <c r="H26" s="119" t="str">
        <f t="shared" si="1"/>
        <v xml:space="preserve"> </v>
      </c>
      <c r="I26" s="120" t="str">
        <f t="shared" si="6"/>
        <v xml:space="preserve"> </v>
      </c>
      <c r="J26" s="121" t="str">
        <f t="shared" si="7"/>
        <v xml:space="preserve"> </v>
      </c>
      <c r="K26" s="121" t="str">
        <f t="shared" si="2"/>
        <v xml:space="preserve"> </v>
      </c>
      <c r="L26" s="96"/>
    </row>
    <row r="27" spans="1:12" ht="16" customHeight="1" x14ac:dyDescent="0.35">
      <c r="A27" s="102">
        <v>16</v>
      </c>
      <c r="B27" s="59"/>
      <c r="C27" s="146"/>
      <c r="D27" s="187" t="str">
        <f t="shared" si="3"/>
        <v xml:space="preserve"> </v>
      </c>
      <c r="E27" s="147" t="str">
        <f t="shared" si="0"/>
        <v xml:space="preserve"> </v>
      </c>
      <c r="F27" s="108" t="str">
        <f t="shared" si="4"/>
        <v/>
      </c>
      <c r="G27" s="109" t="str">
        <f t="shared" si="5"/>
        <v xml:space="preserve"> </v>
      </c>
      <c r="H27" s="122" t="str">
        <f t="shared" si="1"/>
        <v xml:space="preserve"> </v>
      </c>
      <c r="I27" s="123" t="str">
        <f t="shared" si="6"/>
        <v xml:space="preserve"> </v>
      </c>
      <c r="J27" s="112" t="str">
        <f t="shared" si="7"/>
        <v xml:space="preserve"> </v>
      </c>
      <c r="K27" s="112" t="str">
        <f t="shared" si="2"/>
        <v xml:space="preserve"> </v>
      </c>
      <c r="L27" s="96"/>
    </row>
    <row r="28" spans="1:12" ht="16" customHeight="1" x14ac:dyDescent="0.35">
      <c r="A28" s="102">
        <v>17</v>
      </c>
      <c r="B28" s="60"/>
      <c r="C28" s="148"/>
      <c r="D28" s="188" t="str">
        <f t="shared" si="3"/>
        <v xml:space="preserve"> </v>
      </c>
      <c r="E28" s="149" t="str">
        <f t="shared" si="0"/>
        <v xml:space="preserve"> </v>
      </c>
      <c r="F28" s="113" t="str">
        <f t="shared" si="4"/>
        <v/>
      </c>
      <c r="G28" s="114" t="str">
        <f t="shared" si="5"/>
        <v xml:space="preserve"> </v>
      </c>
      <c r="H28" s="110" t="str">
        <f t="shared" si="1"/>
        <v xml:space="preserve"> </v>
      </c>
      <c r="I28" s="115" t="str">
        <f t="shared" si="6"/>
        <v xml:space="preserve"> </v>
      </c>
      <c r="J28" s="116" t="str">
        <f t="shared" si="7"/>
        <v xml:space="preserve"> </v>
      </c>
      <c r="K28" s="116" t="str">
        <f t="shared" si="2"/>
        <v xml:space="preserve"> </v>
      </c>
      <c r="L28" s="96"/>
    </row>
    <row r="29" spans="1:12" ht="16" customHeight="1" x14ac:dyDescent="0.35">
      <c r="A29" s="102">
        <v>18</v>
      </c>
      <c r="B29" s="60"/>
      <c r="C29" s="148"/>
      <c r="D29" s="188" t="str">
        <f t="shared" si="3"/>
        <v xml:space="preserve"> </v>
      </c>
      <c r="E29" s="149" t="str">
        <f t="shared" si="0"/>
        <v xml:space="preserve"> </v>
      </c>
      <c r="F29" s="113" t="str">
        <f t="shared" si="4"/>
        <v/>
      </c>
      <c r="G29" s="114" t="str">
        <f t="shared" si="5"/>
        <v xml:space="preserve"> </v>
      </c>
      <c r="H29" s="110" t="str">
        <f t="shared" si="1"/>
        <v xml:space="preserve"> </v>
      </c>
      <c r="I29" s="115" t="str">
        <f t="shared" si="6"/>
        <v xml:space="preserve"> </v>
      </c>
      <c r="J29" s="116" t="str">
        <f t="shared" si="7"/>
        <v xml:space="preserve"> </v>
      </c>
      <c r="K29" s="116" t="str">
        <f t="shared" si="2"/>
        <v xml:space="preserve"> </v>
      </c>
      <c r="L29" s="96"/>
    </row>
    <row r="30" spans="1:12" ht="16" customHeight="1" x14ac:dyDescent="0.35">
      <c r="A30" s="102">
        <v>19</v>
      </c>
      <c r="B30" s="60"/>
      <c r="C30" s="148"/>
      <c r="D30" s="188" t="str">
        <f t="shared" si="3"/>
        <v xml:space="preserve"> </v>
      </c>
      <c r="E30" s="149" t="str">
        <f t="shared" si="0"/>
        <v xml:space="preserve"> </v>
      </c>
      <c r="F30" s="113" t="str">
        <f t="shared" si="4"/>
        <v/>
      </c>
      <c r="G30" s="114" t="str">
        <f t="shared" si="5"/>
        <v xml:space="preserve"> </v>
      </c>
      <c r="H30" s="110" t="str">
        <f t="shared" si="1"/>
        <v xml:space="preserve"> </v>
      </c>
      <c r="I30" s="115" t="str">
        <f t="shared" si="6"/>
        <v xml:space="preserve"> </v>
      </c>
      <c r="J30" s="116" t="str">
        <f t="shared" si="7"/>
        <v xml:space="preserve"> </v>
      </c>
      <c r="K30" s="116" t="str">
        <f t="shared" si="2"/>
        <v xml:space="preserve"> </v>
      </c>
      <c r="L30" s="96"/>
    </row>
    <row r="31" spans="1:12" ht="16" customHeight="1" thickBot="1" x14ac:dyDescent="0.4">
      <c r="A31" s="102">
        <v>20</v>
      </c>
      <c r="B31" s="58"/>
      <c r="C31" s="150"/>
      <c r="D31" s="189" t="str">
        <f t="shared" si="3"/>
        <v xml:space="preserve"> </v>
      </c>
      <c r="E31" s="151" t="str">
        <f t="shared" si="0"/>
        <v xml:space="preserve"> </v>
      </c>
      <c r="F31" s="117" t="str">
        <f t="shared" si="4"/>
        <v/>
      </c>
      <c r="G31" s="118" t="str">
        <f t="shared" si="5"/>
        <v xml:space="preserve"> </v>
      </c>
      <c r="H31" s="119" t="str">
        <f t="shared" si="1"/>
        <v xml:space="preserve"> </v>
      </c>
      <c r="I31" s="120" t="str">
        <f t="shared" si="6"/>
        <v xml:space="preserve"> </v>
      </c>
      <c r="J31" s="121" t="str">
        <f t="shared" si="7"/>
        <v xml:space="preserve"> </v>
      </c>
      <c r="K31" s="121" t="str">
        <f t="shared" si="2"/>
        <v xml:space="preserve"> </v>
      </c>
      <c r="L31" s="96"/>
    </row>
    <row r="32" spans="1:12" ht="16" customHeight="1" x14ac:dyDescent="0.35">
      <c r="A32" s="102">
        <v>21</v>
      </c>
      <c r="B32" s="59"/>
      <c r="C32" s="146"/>
      <c r="D32" s="187" t="str">
        <f t="shared" si="3"/>
        <v xml:space="preserve"> </v>
      </c>
      <c r="E32" s="147" t="str">
        <f t="shared" si="0"/>
        <v xml:space="preserve"> </v>
      </c>
      <c r="F32" s="108" t="str">
        <f t="shared" si="4"/>
        <v/>
      </c>
      <c r="G32" s="109" t="str">
        <f t="shared" si="5"/>
        <v xml:space="preserve"> </v>
      </c>
      <c r="H32" s="122" t="str">
        <f t="shared" si="1"/>
        <v xml:space="preserve"> </v>
      </c>
      <c r="I32" s="123" t="str">
        <f t="shared" si="6"/>
        <v xml:space="preserve"> </v>
      </c>
      <c r="J32" s="112" t="str">
        <f t="shared" si="7"/>
        <v xml:space="preserve"> </v>
      </c>
      <c r="K32" s="112" t="str">
        <f t="shared" si="2"/>
        <v xml:space="preserve"> </v>
      </c>
      <c r="L32" s="96"/>
    </row>
    <row r="33" spans="1:12" ht="16" customHeight="1" x14ac:dyDescent="0.35">
      <c r="A33" s="102">
        <v>22</v>
      </c>
      <c r="B33" s="60"/>
      <c r="C33" s="148"/>
      <c r="D33" s="188" t="str">
        <f t="shared" si="3"/>
        <v xml:space="preserve"> </v>
      </c>
      <c r="E33" s="149" t="str">
        <f t="shared" si="0"/>
        <v xml:space="preserve"> </v>
      </c>
      <c r="F33" s="113" t="str">
        <f t="shared" si="4"/>
        <v/>
      </c>
      <c r="G33" s="114" t="str">
        <f t="shared" si="5"/>
        <v xml:space="preserve"> </v>
      </c>
      <c r="H33" s="110" t="str">
        <f t="shared" si="1"/>
        <v xml:space="preserve"> </v>
      </c>
      <c r="I33" s="115" t="str">
        <f t="shared" si="6"/>
        <v xml:space="preserve"> </v>
      </c>
      <c r="J33" s="116" t="str">
        <f t="shared" si="7"/>
        <v xml:space="preserve"> </v>
      </c>
      <c r="K33" s="116" t="str">
        <f t="shared" si="2"/>
        <v xml:space="preserve"> </v>
      </c>
      <c r="L33" s="96"/>
    </row>
    <row r="34" spans="1:12" ht="16" customHeight="1" x14ac:dyDescent="0.35">
      <c r="A34" s="102">
        <v>23</v>
      </c>
      <c r="B34" s="60"/>
      <c r="C34" s="148"/>
      <c r="D34" s="188" t="str">
        <f t="shared" si="3"/>
        <v xml:space="preserve"> </v>
      </c>
      <c r="E34" s="149" t="str">
        <f t="shared" si="0"/>
        <v xml:space="preserve"> </v>
      </c>
      <c r="F34" s="113" t="str">
        <f>IF(C34=0,"",0.0765)</f>
        <v/>
      </c>
      <c r="G34" s="114" t="str">
        <f>IF(C34=0," ",SUM($K$116:$K$123))</f>
        <v xml:space="preserve"> </v>
      </c>
      <c r="H34" s="110" t="str">
        <f t="shared" si="1"/>
        <v xml:space="preserve"> </v>
      </c>
      <c r="I34" s="115" t="str">
        <f t="shared" si="6"/>
        <v xml:space="preserve"> </v>
      </c>
      <c r="J34" s="116" t="str">
        <f t="shared" si="7"/>
        <v xml:space="preserve"> </v>
      </c>
      <c r="K34" s="116" t="str">
        <f t="shared" si="2"/>
        <v xml:space="preserve"> </v>
      </c>
      <c r="L34" s="96"/>
    </row>
    <row r="35" spans="1:12" ht="16" customHeight="1" x14ac:dyDescent="0.35">
      <c r="A35" s="102">
        <v>24</v>
      </c>
      <c r="B35" s="60"/>
      <c r="C35" s="148"/>
      <c r="D35" s="188" t="str">
        <f t="shared" si="3"/>
        <v xml:space="preserve"> </v>
      </c>
      <c r="E35" s="149" t="str">
        <f t="shared" si="0"/>
        <v xml:space="preserve"> </v>
      </c>
      <c r="F35" s="113" t="str">
        <f>IF(C35=0,"",0.0765)</f>
        <v/>
      </c>
      <c r="G35" s="114" t="str">
        <f>IF(C35=0," ",SUM($K$116:$K$123))</f>
        <v xml:space="preserve"> </v>
      </c>
      <c r="H35" s="110" t="str">
        <f t="shared" si="1"/>
        <v xml:space="preserve"> </v>
      </c>
      <c r="I35" s="115" t="str">
        <f t="shared" si="6"/>
        <v xml:space="preserve"> </v>
      </c>
      <c r="J35" s="116" t="str">
        <f t="shared" si="7"/>
        <v xml:space="preserve"> </v>
      </c>
      <c r="K35" s="116" t="str">
        <f t="shared" si="2"/>
        <v xml:space="preserve"> </v>
      </c>
      <c r="L35" s="96"/>
    </row>
    <row r="36" spans="1:12" ht="16" customHeight="1" thickBot="1" x14ac:dyDescent="0.4">
      <c r="A36" s="102">
        <v>25</v>
      </c>
      <c r="B36" s="58"/>
      <c r="C36" s="190"/>
      <c r="D36" s="189" t="str">
        <f t="shared" si="3"/>
        <v xml:space="preserve"> </v>
      </c>
      <c r="E36" s="189" t="str">
        <f t="shared" si="0"/>
        <v xml:space="preserve"> </v>
      </c>
      <c r="F36" s="117" t="str">
        <f t="shared" si="4"/>
        <v/>
      </c>
      <c r="G36" s="118" t="str">
        <f t="shared" si="5"/>
        <v xml:space="preserve"> </v>
      </c>
      <c r="H36" s="119" t="str">
        <f t="shared" si="1"/>
        <v xml:space="preserve"> </v>
      </c>
      <c r="I36" s="120" t="str">
        <f t="shared" si="6"/>
        <v xml:space="preserve"> </v>
      </c>
      <c r="J36" s="121" t="str">
        <f t="shared" si="7"/>
        <v xml:space="preserve"> </v>
      </c>
      <c r="K36" s="121" t="str">
        <f t="shared" si="2"/>
        <v xml:space="preserve"> </v>
      </c>
      <c r="L36" s="96"/>
    </row>
    <row r="37" spans="1:12" ht="16" customHeight="1" x14ac:dyDescent="0.35">
      <c r="A37" s="102">
        <v>26</v>
      </c>
      <c r="B37" s="59"/>
      <c r="C37" s="191"/>
      <c r="D37" s="187" t="str">
        <f t="shared" si="3"/>
        <v xml:space="preserve"> </v>
      </c>
      <c r="E37" s="187" t="str">
        <f t="shared" si="0"/>
        <v xml:space="preserve"> </v>
      </c>
      <c r="F37" s="108" t="str">
        <f t="shared" si="4"/>
        <v/>
      </c>
      <c r="G37" s="109" t="str">
        <f t="shared" si="5"/>
        <v xml:space="preserve"> </v>
      </c>
      <c r="H37" s="122" t="str">
        <f t="shared" si="1"/>
        <v xml:space="preserve"> </v>
      </c>
      <c r="I37" s="123" t="str">
        <f t="shared" si="6"/>
        <v xml:space="preserve"> </v>
      </c>
      <c r="J37" s="112" t="str">
        <f t="shared" si="7"/>
        <v xml:space="preserve"> </v>
      </c>
      <c r="K37" s="112" t="str">
        <f t="shared" si="2"/>
        <v xml:space="preserve"> </v>
      </c>
      <c r="L37" s="96"/>
    </row>
    <row r="38" spans="1:12" ht="16" customHeight="1" x14ac:dyDescent="0.35">
      <c r="A38" s="102">
        <v>27</v>
      </c>
      <c r="B38" s="60"/>
      <c r="C38" s="192"/>
      <c r="D38" s="188" t="str">
        <f t="shared" si="3"/>
        <v xml:space="preserve"> </v>
      </c>
      <c r="E38" s="188" t="str">
        <f t="shared" si="0"/>
        <v xml:space="preserve"> </v>
      </c>
      <c r="F38" s="113" t="str">
        <f t="shared" si="4"/>
        <v/>
      </c>
      <c r="G38" s="114" t="str">
        <f t="shared" si="5"/>
        <v xml:space="preserve"> </v>
      </c>
      <c r="H38" s="110" t="str">
        <f t="shared" si="1"/>
        <v xml:space="preserve"> </v>
      </c>
      <c r="I38" s="115" t="str">
        <f t="shared" si="6"/>
        <v xml:space="preserve"> </v>
      </c>
      <c r="J38" s="116" t="str">
        <f t="shared" si="7"/>
        <v xml:space="preserve"> </v>
      </c>
      <c r="K38" s="116" t="str">
        <f t="shared" si="2"/>
        <v xml:space="preserve"> </v>
      </c>
      <c r="L38" s="96"/>
    </row>
    <row r="39" spans="1:12" ht="16" customHeight="1" x14ac:dyDescent="0.35">
      <c r="A39" s="102">
        <v>28</v>
      </c>
      <c r="B39" s="60"/>
      <c r="C39" s="192"/>
      <c r="D39" s="188" t="str">
        <f t="shared" si="3"/>
        <v xml:space="preserve"> </v>
      </c>
      <c r="E39" s="188" t="str">
        <f t="shared" si="0"/>
        <v xml:space="preserve"> </v>
      </c>
      <c r="F39" s="113" t="str">
        <f t="shared" si="4"/>
        <v/>
      </c>
      <c r="G39" s="114" t="str">
        <f t="shared" si="5"/>
        <v xml:space="preserve"> </v>
      </c>
      <c r="H39" s="110" t="str">
        <f t="shared" si="1"/>
        <v xml:space="preserve"> </v>
      </c>
      <c r="I39" s="115" t="str">
        <f t="shared" si="6"/>
        <v xml:space="preserve"> </v>
      </c>
      <c r="J39" s="116" t="str">
        <f t="shared" si="7"/>
        <v xml:space="preserve"> </v>
      </c>
      <c r="K39" s="116" t="str">
        <f t="shared" si="2"/>
        <v xml:space="preserve"> </v>
      </c>
      <c r="L39" s="96"/>
    </row>
    <row r="40" spans="1:12" ht="16" customHeight="1" x14ac:dyDescent="0.35">
      <c r="A40" s="102">
        <v>29</v>
      </c>
      <c r="B40" s="60"/>
      <c r="C40" s="192"/>
      <c r="D40" s="188" t="str">
        <f t="shared" si="3"/>
        <v xml:space="preserve"> </v>
      </c>
      <c r="E40" s="188" t="str">
        <f t="shared" si="0"/>
        <v xml:space="preserve"> </v>
      </c>
      <c r="F40" s="113" t="str">
        <f t="shared" si="4"/>
        <v/>
      </c>
      <c r="G40" s="114" t="str">
        <f t="shared" si="5"/>
        <v xml:space="preserve"> </v>
      </c>
      <c r="H40" s="110" t="str">
        <f t="shared" si="1"/>
        <v xml:space="preserve"> </v>
      </c>
      <c r="I40" s="115" t="str">
        <f t="shared" si="6"/>
        <v xml:space="preserve"> </v>
      </c>
      <c r="J40" s="116" t="str">
        <f t="shared" si="7"/>
        <v xml:space="preserve"> </v>
      </c>
      <c r="K40" s="116" t="str">
        <f t="shared" si="2"/>
        <v xml:space="preserve"> </v>
      </c>
      <c r="L40" s="96"/>
    </row>
    <row r="41" spans="1:12" ht="16" customHeight="1" thickBot="1" x14ac:dyDescent="0.4">
      <c r="A41" s="102">
        <v>30</v>
      </c>
      <c r="B41" s="58"/>
      <c r="C41" s="190"/>
      <c r="D41" s="189" t="str">
        <f t="shared" si="3"/>
        <v xml:space="preserve"> </v>
      </c>
      <c r="E41" s="189" t="str">
        <f t="shared" si="0"/>
        <v xml:space="preserve"> </v>
      </c>
      <c r="F41" s="117" t="str">
        <f t="shared" si="4"/>
        <v/>
      </c>
      <c r="G41" s="118" t="str">
        <f t="shared" si="5"/>
        <v xml:space="preserve"> </v>
      </c>
      <c r="H41" s="119" t="str">
        <f t="shared" si="1"/>
        <v xml:space="preserve"> </v>
      </c>
      <c r="I41" s="120" t="str">
        <f t="shared" si="6"/>
        <v xml:space="preserve"> </v>
      </c>
      <c r="J41" s="121" t="str">
        <f t="shared" si="7"/>
        <v xml:space="preserve"> </v>
      </c>
      <c r="K41" s="121" t="str">
        <f t="shared" si="2"/>
        <v xml:space="preserve"> </v>
      </c>
      <c r="L41" s="96"/>
    </row>
    <row r="42" spans="1:12" ht="16" customHeight="1" x14ac:dyDescent="0.35">
      <c r="A42" s="102">
        <v>31</v>
      </c>
      <c r="B42" s="59"/>
      <c r="C42" s="191"/>
      <c r="D42" s="187" t="str">
        <f t="shared" si="3"/>
        <v xml:space="preserve"> </v>
      </c>
      <c r="E42" s="187" t="str">
        <f t="shared" si="0"/>
        <v xml:space="preserve"> </v>
      </c>
      <c r="F42" s="108" t="str">
        <f t="shared" si="4"/>
        <v/>
      </c>
      <c r="G42" s="109" t="str">
        <f t="shared" si="5"/>
        <v xml:space="preserve"> </v>
      </c>
      <c r="H42" s="122" t="str">
        <f t="shared" si="1"/>
        <v xml:space="preserve"> </v>
      </c>
      <c r="I42" s="123" t="str">
        <f t="shared" si="6"/>
        <v xml:space="preserve"> </v>
      </c>
      <c r="J42" s="112" t="str">
        <f t="shared" si="7"/>
        <v xml:space="preserve"> </v>
      </c>
      <c r="K42" s="112" t="str">
        <f t="shared" si="2"/>
        <v xml:space="preserve"> </v>
      </c>
      <c r="L42" s="96"/>
    </row>
    <row r="43" spans="1:12" ht="16" customHeight="1" x14ac:dyDescent="0.35">
      <c r="A43" s="102">
        <v>32</v>
      </c>
      <c r="B43" s="60"/>
      <c r="C43" s="192"/>
      <c r="D43" s="188" t="str">
        <f t="shared" si="3"/>
        <v xml:space="preserve"> </v>
      </c>
      <c r="E43" s="188" t="str">
        <f t="shared" si="0"/>
        <v xml:space="preserve"> </v>
      </c>
      <c r="F43" s="113" t="str">
        <f t="shared" si="4"/>
        <v/>
      </c>
      <c r="G43" s="114" t="str">
        <f t="shared" si="5"/>
        <v xml:space="preserve"> </v>
      </c>
      <c r="H43" s="110" t="str">
        <f t="shared" si="1"/>
        <v xml:space="preserve"> </v>
      </c>
      <c r="I43" s="115" t="str">
        <f t="shared" si="6"/>
        <v xml:space="preserve"> </v>
      </c>
      <c r="J43" s="116" t="str">
        <f t="shared" si="7"/>
        <v xml:space="preserve"> </v>
      </c>
      <c r="K43" s="116" t="str">
        <f t="shared" si="2"/>
        <v xml:space="preserve"> </v>
      </c>
      <c r="L43" s="96"/>
    </row>
    <row r="44" spans="1:12" ht="16" customHeight="1" x14ac:dyDescent="0.35">
      <c r="A44" s="102">
        <v>33</v>
      </c>
      <c r="B44" s="60"/>
      <c r="C44" s="192"/>
      <c r="D44" s="188" t="str">
        <f t="shared" si="3"/>
        <v xml:space="preserve"> </v>
      </c>
      <c r="E44" s="188" t="str">
        <f t="shared" ref="E44:E61" si="8">IF(C44=0," ",$K$5)</f>
        <v xml:space="preserve"> </v>
      </c>
      <c r="F44" s="113" t="str">
        <f t="shared" si="4"/>
        <v/>
      </c>
      <c r="G44" s="114" t="str">
        <f t="shared" si="5"/>
        <v xml:space="preserve"> </v>
      </c>
      <c r="H44" s="110" t="str">
        <f t="shared" si="1"/>
        <v xml:space="preserve"> </v>
      </c>
      <c r="I44" s="115" t="str">
        <f t="shared" si="6"/>
        <v xml:space="preserve"> </v>
      </c>
      <c r="J44" s="116" t="str">
        <f t="shared" si="7"/>
        <v xml:space="preserve"> </v>
      </c>
      <c r="K44" s="116" t="str">
        <f t="shared" ref="K44:K61" si="9">IF(C44=0," ",(((((C44+(C44*(F44+D44+E44)))*1.5)+H44)*(1+$K$2))*(1+$K$3)))</f>
        <v xml:space="preserve"> </v>
      </c>
      <c r="L44" s="96"/>
    </row>
    <row r="45" spans="1:12" ht="16" customHeight="1" x14ac:dyDescent="0.35">
      <c r="A45" s="102">
        <v>34</v>
      </c>
      <c r="B45" s="60"/>
      <c r="C45" s="192"/>
      <c r="D45" s="188" t="str">
        <f t="shared" si="3"/>
        <v xml:space="preserve"> </v>
      </c>
      <c r="E45" s="188" t="str">
        <f t="shared" si="8"/>
        <v xml:space="preserve"> </v>
      </c>
      <c r="F45" s="113" t="str">
        <f t="shared" si="4"/>
        <v/>
      </c>
      <c r="G45" s="114" t="str">
        <f t="shared" si="5"/>
        <v xml:space="preserve"> </v>
      </c>
      <c r="H45" s="110" t="str">
        <f t="shared" si="1"/>
        <v xml:space="preserve"> </v>
      </c>
      <c r="I45" s="115" t="str">
        <f t="shared" si="6"/>
        <v xml:space="preserve"> </v>
      </c>
      <c r="J45" s="116" t="str">
        <f t="shared" si="7"/>
        <v xml:space="preserve"> </v>
      </c>
      <c r="K45" s="116" t="str">
        <f t="shared" si="9"/>
        <v xml:space="preserve"> </v>
      </c>
      <c r="L45" s="96"/>
    </row>
    <row r="46" spans="1:12" ht="16" customHeight="1" thickBot="1" x14ac:dyDescent="0.4">
      <c r="A46" s="102">
        <v>35</v>
      </c>
      <c r="B46" s="58"/>
      <c r="C46" s="190"/>
      <c r="D46" s="189" t="str">
        <f t="shared" si="3"/>
        <v xml:space="preserve"> </v>
      </c>
      <c r="E46" s="189" t="str">
        <f t="shared" si="8"/>
        <v xml:space="preserve"> </v>
      </c>
      <c r="F46" s="117" t="str">
        <f t="shared" si="4"/>
        <v/>
      </c>
      <c r="G46" s="118" t="str">
        <f t="shared" si="5"/>
        <v xml:space="preserve"> </v>
      </c>
      <c r="H46" s="119" t="str">
        <f t="shared" si="1"/>
        <v xml:space="preserve"> </v>
      </c>
      <c r="I46" s="120" t="str">
        <f t="shared" si="6"/>
        <v xml:space="preserve"> </v>
      </c>
      <c r="J46" s="121" t="str">
        <f t="shared" si="7"/>
        <v xml:space="preserve"> </v>
      </c>
      <c r="K46" s="121" t="str">
        <f t="shared" si="9"/>
        <v xml:space="preserve"> </v>
      </c>
      <c r="L46" s="96"/>
    </row>
    <row r="47" spans="1:12" ht="16" customHeight="1" x14ac:dyDescent="0.35">
      <c r="A47" s="102">
        <v>36</v>
      </c>
      <c r="B47" s="59"/>
      <c r="C47" s="191"/>
      <c r="D47" s="187" t="str">
        <f t="shared" si="3"/>
        <v xml:space="preserve"> </v>
      </c>
      <c r="E47" s="187" t="str">
        <f t="shared" si="8"/>
        <v xml:space="preserve"> </v>
      </c>
      <c r="F47" s="108" t="str">
        <f t="shared" si="4"/>
        <v/>
      </c>
      <c r="G47" s="109" t="str">
        <f t="shared" si="5"/>
        <v xml:space="preserve"> </v>
      </c>
      <c r="H47" s="122" t="str">
        <f t="shared" si="1"/>
        <v xml:space="preserve"> </v>
      </c>
      <c r="I47" s="123" t="str">
        <f t="shared" si="6"/>
        <v xml:space="preserve"> </v>
      </c>
      <c r="J47" s="112" t="str">
        <f t="shared" si="7"/>
        <v xml:space="preserve"> </v>
      </c>
      <c r="K47" s="112" t="str">
        <f t="shared" si="9"/>
        <v xml:space="preserve"> </v>
      </c>
      <c r="L47" s="96"/>
    </row>
    <row r="48" spans="1:12" ht="16" customHeight="1" x14ac:dyDescent="0.35">
      <c r="A48" s="102">
        <v>37</v>
      </c>
      <c r="B48" s="60"/>
      <c r="C48" s="192"/>
      <c r="D48" s="188" t="str">
        <f t="shared" si="3"/>
        <v xml:space="preserve"> </v>
      </c>
      <c r="E48" s="188" t="str">
        <f t="shared" si="8"/>
        <v xml:space="preserve"> </v>
      </c>
      <c r="F48" s="113" t="str">
        <f t="shared" si="4"/>
        <v/>
      </c>
      <c r="G48" s="114" t="str">
        <f t="shared" si="5"/>
        <v xml:space="preserve"> </v>
      </c>
      <c r="H48" s="110" t="str">
        <f t="shared" si="1"/>
        <v xml:space="preserve"> </v>
      </c>
      <c r="I48" s="115" t="str">
        <f t="shared" si="6"/>
        <v xml:space="preserve"> </v>
      </c>
      <c r="J48" s="116" t="str">
        <f t="shared" si="7"/>
        <v xml:space="preserve"> </v>
      </c>
      <c r="K48" s="116" t="str">
        <f t="shared" si="9"/>
        <v xml:space="preserve"> </v>
      </c>
      <c r="L48" s="96"/>
    </row>
    <row r="49" spans="1:15" ht="16" customHeight="1" x14ac:dyDescent="0.35">
      <c r="A49" s="102">
        <v>38</v>
      </c>
      <c r="B49" s="60"/>
      <c r="C49" s="192"/>
      <c r="D49" s="188" t="str">
        <f t="shared" si="3"/>
        <v xml:space="preserve"> </v>
      </c>
      <c r="E49" s="188" t="str">
        <f t="shared" si="8"/>
        <v xml:space="preserve"> </v>
      </c>
      <c r="F49" s="113" t="str">
        <f t="shared" si="4"/>
        <v/>
      </c>
      <c r="G49" s="114" t="str">
        <f t="shared" si="5"/>
        <v xml:space="preserve"> </v>
      </c>
      <c r="H49" s="110" t="str">
        <f t="shared" si="1"/>
        <v xml:space="preserve"> </v>
      </c>
      <c r="I49" s="115" t="str">
        <f t="shared" si="6"/>
        <v xml:space="preserve"> </v>
      </c>
      <c r="J49" s="116" t="str">
        <f t="shared" si="7"/>
        <v xml:space="preserve"> </v>
      </c>
      <c r="K49" s="116" t="str">
        <f t="shared" si="9"/>
        <v xml:space="preserve"> </v>
      </c>
      <c r="L49" s="96"/>
    </row>
    <row r="50" spans="1:15" ht="16" customHeight="1" x14ac:dyDescent="0.35">
      <c r="A50" s="102">
        <v>39</v>
      </c>
      <c r="B50" s="60"/>
      <c r="C50" s="192"/>
      <c r="D50" s="188" t="str">
        <f t="shared" si="3"/>
        <v xml:space="preserve"> </v>
      </c>
      <c r="E50" s="188" t="str">
        <f t="shared" si="8"/>
        <v xml:space="preserve"> </v>
      </c>
      <c r="F50" s="113" t="str">
        <f t="shared" si="4"/>
        <v/>
      </c>
      <c r="G50" s="114" t="str">
        <f t="shared" si="5"/>
        <v xml:space="preserve"> </v>
      </c>
      <c r="H50" s="110" t="str">
        <f t="shared" si="1"/>
        <v xml:space="preserve"> </v>
      </c>
      <c r="I50" s="115" t="str">
        <f t="shared" si="6"/>
        <v xml:space="preserve"> </v>
      </c>
      <c r="J50" s="116" t="str">
        <f t="shared" si="7"/>
        <v xml:space="preserve"> </v>
      </c>
      <c r="K50" s="116" t="str">
        <f t="shared" si="9"/>
        <v xml:space="preserve"> </v>
      </c>
      <c r="L50" s="96"/>
    </row>
    <row r="51" spans="1:15" ht="16" customHeight="1" thickBot="1" x14ac:dyDescent="0.4">
      <c r="A51" s="102">
        <v>40</v>
      </c>
      <c r="B51" s="58"/>
      <c r="C51" s="190"/>
      <c r="D51" s="189" t="str">
        <f t="shared" si="3"/>
        <v xml:space="preserve"> </v>
      </c>
      <c r="E51" s="189" t="str">
        <f t="shared" si="8"/>
        <v xml:space="preserve"> </v>
      </c>
      <c r="F51" s="117" t="str">
        <f t="shared" si="4"/>
        <v/>
      </c>
      <c r="G51" s="118" t="str">
        <f t="shared" si="5"/>
        <v xml:space="preserve"> </v>
      </c>
      <c r="H51" s="119" t="str">
        <f t="shared" si="1"/>
        <v xml:space="preserve"> </v>
      </c>
      <c r="I51" s="120" t="str">
        <f t="shared" si="6"/>
        <v xml:space="preserve"> </v>
      </c>
      <c r="J51" s="121" t="str">
        <f t="shared" si="7"/>
        <v xml:space="preserve"> </v>
      </c>
      <c r="K51" s="121" t="str">
        <f t="shared" si="9"/>
        <v xml:space="preserve"> </v>
      </c>
      <c r="L51" s="96"/>
    </row>
    <row r="52" spans="1:15" ht="16" customHeight="1" x14ac:dyDescent="0.35">
      <c r="A52" s="102">
        <v>41</v>
      </c>
      <c r="B52" s="59"/>
      <c r="C52" s="191"/>
      <c r="D52" s="187" t="str">
        <f t="shared" si="3"/>
        <v xml:space="preserve"> </v>
      </c>
      <c r="E52" s="187" t="str">
        <f t="shared" si="8"/>
        <v xml:space="preserve"> </v>
      </c>
      <c r="F52" s="108" t="str">
        <f t="shared" si="4"/>
        <v/>
      </c>
      <c r="G52" s="109" t="str">
        <f t="shared" si="5"/>
        <v xml:space="preserve"> </v>
      </c>
      <c r="H52" s="122" t="str">
        <f t="shared" si="1"/>
        <v xml:space="preserve"> </v>
      </c>
      <c r="I52" s="123" t="str">
        <f t="shared" si="6"/>
        <v xml:space="preserve"> </v>
      </c>
      <c r="J52" s="112" t="str">
        <f t="shared" si="7"/>
        <v xml:space="preserve"> </v>
      </c>
      <c r="K52" s="112" t="str">
        <f t="shared" si="9"/>
        <v xml:space="preserve"> </v>
      </c>
      <c r="L52" s="96"/>
    </row>
    <row r="53" spans="1:15" ht="16" customHeight="1" x14ac:dyDescent="0.35">
      <c r="A53" s="102">
        <v>42</v>
      </c>
      <c r="B53" s="60"/>
      <c r="C53" s="192"/>
      <c r="D53" s="188" t="str">
        <f t="shared" si="3"/>
        <v xml:space="preserve"> </v>
      </c>
      <c r="E53" s="188" t="str">
        <f t="shared" si="8"/>
        <v xml:space="preserve"> </v>
      </c>
      <c r="F53" s="113" t="str">
        <f t="shared" si="4"/>
        <v/>
      </c>
      <c r="G53" s="114" t="str">
        <f t="shared" si="5"/>
        <v xml:space="preserve"> </v>
      </c>
      <c r="H53" s="110" t="str">
        <f t="shared" si="1"/>
        <v xml:space="preserve"> </v>
      </c>
      <c r="I53" s="115" t="str">
        <f t="shared" si="6"/>
        <v xml:space="preserve"> </v>
      </c>
      <c r="J53" s="116" t="str">
        <f t="shared" si="7"/>
        <v xml:space="preserve"> </v>
      </c>
      <c r="K53" s="116" t="str">
        <f t="shared" si="9"/>
        <v xml:space="preserve"> </v>
      </c>
      <c r="L53" s="96"/>
    </row>
    <row r="54" spans="1:15" ht="16" customHeight="1" x14ac:dyDescent="0.35">
      <c r="A54" s="102">
        <v>43</v>
      </c>
      <c r="B54" s="60"/>
      <c r="C54" s="192"/>
      <c r="D54" s="188" t="str">
        <f t="shared" si="3"/>
        <v xml:space="preserve"> </v>
      </c>
      <c r="E54" s="188" t="str">
        <f t="shared" si="8"/>
        <v xml:space="preserve"> </v>
      </c>
      <c r="F54" s="113" t="str">
        <f t="shared" si="4"/>
        <v/>
      </c>
      <c r="G54" s="114" t="str">
        <f t="shared" si="5"/>
        <v xml:space="preserve"> </v>
      </c>
      <c r="H54" s="110" t="str">
        <f t="shared" si="1"/>
        <v xml:space="preserve"> </v>
      </c>
      <c r="I54" s="115" t="str">
        <f t="shared" si="6"/>
        <v xml:space="preserve"> </v>
      </c>
      <c r="J54" s="116" t="str">
        <f t="shared" si="7"/>
        <v xml:space="preserve"> </v>
      </c>
      <c r="K54" s="116" t="str">
        <f t="shared" si="9"/>
        <v xml:space="preserve"> </v>
      </c>
      <c r="L54" s="96"/>
    </row>
    <row r="55" spans="1:15" ht="16" customHeight="1" x14ac:dyDescent="0.35">
      <c r="A55" s="102">
        <v>44</v>
      </c>
      <c r="B55" s="60"/>
      <c r="C55" s="192"/>
      <c r="D55" s="188" t="str">
        <f t="shared" si="3"/>
        <v xml:space="preserve"> </v>
      </c>
      <c r="E55" s="188" t="str">
        <f t="shared" si="8"/>
        <v xml:space="preserve"> </v>
      </c>
      <c r="F55" s="113" t="str">
        <f t="shared" si="4"/>
        <v/>
      </c>
      <c r="G55" s="114" t="str">
        <f t="shared" si="5"/>
        <v xml:space="preserve"> </v>
      </c>
      <c r="H55" s="110" t="str">
        <f t="shared" si="1"/>
        <v xml:space="preserve"> </v>
      </c>
      <c r="I55" s="115" t="str">
        <f t="shared" si="6"/>
        <v xml:space="preserve"> </v>
      </c>
      <c r="J55" s="116" t="str">
        <f t="shared" si="7"/>
        <v xml:space="preserve"> </v>
      </c>
      <c r="K55" s="116" t="str">
        <f t="shared" si="9"/>
        <v xml:space="preserve"> </v>
      </c>
      <c r="L55" s="96"/>
    </row>
    <row r="56" spans="1:15" ht="16" customHeight="1" thickBot="1" x14ac:dyDescent="0.4">
      <c r="A56" s="102">
        <v>45</v>
      </c>
      <c r="B56" s="58"/>
      <c r="C56" s="190"/>
      <c r="D56" s="189" t="str">
        <f t="shared" si="3"/>
        <v xml:space="preserve"> </v>
      </c>
      <c r="E56" s="189" t="str">
        <f t="shared" si="8"/>
        <v xml:space="preserve"> </v>
      </c>
      <c r="F56" s="117" t="str">
        <f t="shared" si="4"/>
        <v/>
      </c>
      <c r="G56" s="118" t="str">
        <f t="shared" si="5"/>
        <v xml:space="preserve"> </v>
      </c>
      <c r="H56" s="119" t="str">
        <f t="shared" si="1"/>
        <v xml:space="preserve"> </v>
      </c>
      <c r="I56" s="120" t="str">
        <f t="shared" si="6"/>
        <v xml:space="preserve"> </v>
      </c>
      <c r="J56" s="121" t="str">
        <f t="shared" si="7"/>
        <v xml:space="preserve"> </v>
      </c>
      <c r="K56" s="121" t="str">
        <f t="shared" si="9"/>
        <v xml:space="preserve"> </v>
      </c>
      <c r="L56" s="96"/>
    </row>
    <row r="57" spans="1:15" ht="16" customHeight="1" x14ac:dyDescent="0.35">
      <c r="A57" s="102">
        <v>46</v>
      </c>
      <c r="B57" s="59"/>
      <c r="C57" s="193"/>
      <c r="D57" s="194" t="str">
        <f t="shared" si="3"/>
        <v xml:space="preserve"> </v>
      </c>
      <c r="E57" s="194" t="str">
        <f t="shared" si="8"/>
        <v xml:space="preserve"> </v>
      </c>
      <c r="F57" s="162" t="str">
        <f t="shared" si="4"/>
        <v/>
      </c>
      <c r="G57" s="162" t="str">
        <f t="shared" si="5"/>
        <v xml:space="preserve"> </v>
      </c>
      <c r="H57" s="163" t="str">
        <f t="shared" si="1"/>
        <v xml:space="preserve"> </v>
      </c>
      <c r="I57" s="164" t="str">
        <f t="shared" si="6"/>
        <v xml:space="preserve"> </v>
      </c>
      <c r="J57" s="165" t="str">
        <f t="shared" si="7"/>
        <v xml:space="preserve"> </v>
      </c>
      <c r="K57" s="166" t="str">
        <f t="shared" si="9"/>
        <v xml:space="preserve"> </v>
      </c>
      <c r="L57" s="96"/>
    </row>
    <row r="58" spans="1:15" ht="16" customHeight="1" x14ac:dyDescent="0.35">
      <c r="A58" s="102">
        <v>47</v>
      </c>
      <c r="B58" s="60"/>
      <c r="C58" s="192"/>
      <c r="D58" s="188" t="str">
        <f t="shared" si="3"/>
        <v xml:space="preserve"> </v>
      </c>
      <c r="E58" s="188" t="str">
        <f t="shared" si="8"/>
        <v xml:space="preserve"> </v>
      </c>
      <c r="F58" s="114" t="str">
        <f t="shared" si="4"/>
        <v/>
      </c>
      <c r="G58" s="114" t="str">
        <f t="shared" si="5"/>
        <v xml:space="preserve"> </v>
      </c>
      <c r="H58" s="110" t="str">
        <f t="shared" si="1"/>
        <v xml:space="preserve"> </v>
      </c>
      <c r="I58" s="115" t="str">
        <f t="shared" si="6"/>
        <v xml:space="preserve"> </v>
      </c>
      <c r="J58" s="116" t="str">
        <f t="shared" si="7"/>
        <v xml:space="preserve"> </v>
      </c>
      <c r="K58" s="167" t="str">
        <f t="shared" si="9"/>
        <v xml:space="preserve"> </v>
      </c>
      <c r="L58" s="96"/>
    </row>
    <row r="59" spans="1:15" ht="16" customHeight="1" x14ac:dyDescent="0.35">
      <c r="A59" s="102">
        <v>48</v>
      </c>
      <c r="B59" s="60"/>
      <c r="C59" s="192"/>
      <c r="D59" s="188" t="str">
        <f t="shared" si="3"/>
        <v xml:space="preserve"> </v>
      </c>
      <c r="E59" s="188" t="str">
        <f t="shared" si="8"/>
        <v xml:space="preserve"> </v>
      </c>
      <c r="F59" s="114" t="str">
        <f t="shared" si="4"/>
        <v/>
      </c>
      <c r="G59" s="114" t="str">
        <f t="shared" si="5"/>
        <v xml:space="preserve"> </v>
      </c>
      <c r="H59" s="110" t="str">
        <f t="shared" si="1"/>
        <v xml:space="preserve"> </v>
      </c>
      <c r="I59" s="115" t="str">
        <f t="shared" si="6"/>
        <v xml:space="preserve"> </v>
      </c>
      <c r="J59" s="116" t="str">
        <f t="shared" si="7"/>
        <v xml:space="preserve"> </v>
      </c>
      <c r="K59" s="167" t="str">
        <f t="shared" si="9"/>
        <v xml:space="preserve"> </v>
      </c>
      <c r="L59" s="96"/>
    </row>
    <row r="60" spans="1:15" ht="16" customHeight="1" x14ac:dyDescent="0.35">
      <c r="A60" s="102">
        <v>49</v>
      </c>
      <c r="B60" s="60"/>
      <c r="C60" s="192"/>
      <c r="D60" s="188" t="str">
        <f t="shared" si="3"/>
        <v xml:space="preserve"> </v>
      </c>
      <c r="E60" s="188" t="str">
        <f t="shared" si="8"/>
        <v xml:space="preserve"> </v>
      </c>
      <c r="F60" s="114" t="str">
        <f t="shared" si="4"/>
        <v/>
      </c>
      <c r="G60" s="114" t="str">
        <f t="shared" si="5"/>
        <v xml:space="preserve"> </v>
      </c>
      <c r="H60" s="110" t="str">
        <f t="shared" si="1"/>
        <v xml:space="preserve"> </v>
      </c>
      <c r="I60" s="115" t="str">
        <f t="shared" si="6"/>
        <v xml:space="preserve"> </v>
      </c>
      <c r="J60" s="116" t="str">
        <f t="shared" si="7"/>
        <v xml:space="preserve"> </v>
      </c>
      <c r="K60" s="167" t="str">
        <f t="shared" si="9"/>
        <v xml:space="preserve"> </v>
      </c>
      <c r="L60" s="96"/>
    </row>
    <row r="61" spans="1:15" ht="16" customHeight="1" thickBot="1" x14ac:dyDescent="0.4">
      <c r="A61" s="102">
        <v>50</v>
      </c>
      <c r="B61" s="58"/>
      <c r="C61" s="190"/>
      <c r="D61" s="189" t="str">
        <f t="shared" si="3"/>
        <v xml:space="preserve"> </v>
      </c>
      <c r="E61" s="189" t="str">
        <f t="shared" si="8"/>
        <v xml:space="preserve"> </v>
      </c>
      <c r="F61" s="118" t="str">
        <f t="shared" si="4"/>
        <v/>
      </c>
      <c r="G61" s="118" t="str">
        <f t="shared" si="5"/>
        <v xml:space="preserve"> </v>
      </c>
      <c r="H61" s="119" t="str">
        <f t="shared" si="1"/>
        <v xml:space="preserve"> </v>
      </c>
      <c r="I61" s="120" t="str">
        <f t="shared" si="6"/>
        <v xml:space="preserve"> </v>
      </c>
      <c r="J61" s="121" t="str">
        <f t="shared" si="7"/>
        <v xml:space="preserve"> </v>
      </c>
      <c r="K61" s="168" t="str">
        <f t="shared" si="9"/>
        <v xml:space="preserve"> </v>
      </c>
      <c r="L61" s="96"/>
    </row>
    <row r="62" spans="1:15" ht="16" customHeight="1" x14ac:dyDescent="0.35">
      <c r="A62" s="102">
        <v>51</v>
      </c>
      <c r="B62" s="59"/>
      <c r="C62" s="193"/>
      <c r="D62" s="194" t="str">
        <f t="shared" ref="D62:D111" si="10">IF(C62=0," ",$K$4)</f>
        <v xml:space="preserve"> </v>
      </c>
      <c r="E62" s="194" t="str">
        <f t="shared" ref="E62:E111" si="11">IF(C62=0," ",$K$5)</f>
        <v xml:space="preserve"> </v>
      </c>
      <c r="F62" s="162" t="str">
        <f t="shared" ref="F62:F111" si="12">IF(C62=0,"",0.0765)</f>
        <v/>
      </c>
      <c r="G62" s="162" t="str">
        <f t="shared" ref="G62:G111" si="13">IF(C62=0," ",SUM($K$116:$K$123))</f>
        <v xml:space="preserve"> </v>
      </c>
      <c r="H62" s="163" t="str">
        <f t="shared" si="1"/>
        <v xml:space="preserve"> </v>
      </c>
      <c r="I62" s="164" t="str">
        <f t="shared" si="6"/>
        <v xml:space="preserve"> </v>
      </c>
      <c r="J62" s="165" t="str">
        <f t="shared" si="7"/>
        <v xml:space="preserve"> </v>
      </c>
      <c r="K62" s="166" t="str">
        <f t="shared" ref="K62:K111" si="14">IF(C62=0," ",(((((C62+(C62*(F62+D62+E62)))*1.5)+H62)*(1+$K$2))*(1+$K$3)))</f>
        <v xml:space="preserve"> </v>
      </c>
      <c r="L62" s="96"/>
      <c r="M62" s="128"/>
      <c r="N62" s="129"/>
    </row>
    <row r="63" spans="1:15" ht="16" customHeight="1" x14ac:dyDescent="0.35">
      <c r="A63" s="102">
        <v>52</v>
      </c>
      <c r="B63" s="60"/>
      <c r="C63" s="192"/>
      <c r="D63" s="188" t="str">
        <f t="shared" si="10"/>
        <v xml:space="preserve"> </v>
      </c>
      <c r="E63" s="188" t="str">
        <f t="shared" si="11"/>
        <v xml:space="preserve"> </v>
      </c>
      <c r="F63" s="114" t="str">
        <f t="shared" si="12"/>
        <v/>
      </c>
      <c r="G63" s="114" t="str">
        <f t="shared" si="13"/>
        <v xml:space="preserve"> </v>
      </c>
      <c r="H63" s="110" t="str">
        <f t="shared" si="1"/>
        <v xml:space="preserve"> </v>
      </c>
      <c r="I63" s="115" t="str">
        <f t="shared" si="6"/>
        <v xml:space="preserve"> </v>
      </c>
      <c r="J63" s="116" t="str">
        <f t="shared" si="7"/>
        <v xml:space="preserve"> </v>
      </c>
      <c r="K63" s="167" t="str">
        <f t="shared" si="14"/>
        <v xml:space="preserve"> </v>
      </c>
      <c r="L63" s="96"/>
      <c r="M63" s="131"/>
      <c r="N63" s="131"/>
    </row>
    <row r="64" spans="1:15" ht="16" customHeight="1" x14ac:dyDescent="0.35">
      <c r="A64" s="102">
        <v>53</v>
      </c>
      <c r="B64" s="60"/>
      <c r="C64" s="192"/>
      <c r="D64" s="188" t="str">
        <f t="shared" si="10"/>
        <v xml:space="preserve"> </v>
      </c>
      <c r="E64" s="188" t="str">
        <f t="shared" si="11"/>
        <v xml:space="preserve"> </v>
      </c>
      <c r="F64" s="114" t="str">
        <f t="shared" si="12"/>
        <v/>
      </c>
      <c r="G64" s="114" t="str">
        <f t="shared" si="13"/>
        <v xml:space="preserve"> </v>
      </c>
      <c r="H64" s="110" t="str">
        <f t="shared" si="1"/>
        <v xml:space="preserve"> </v>
      </c>
      <c r="I64" s="115" t="str">
        <f t="shared" si="6"/>
        <v xml:space="preserve"> </v>
      </c>
      <c r="J64" s="116" t="str">
        <f t="shared" si="7"/>
        <v xml:space="preserve"> </v>
      </c>
      <c r="K64" s="167" t="str">
        <f t="shared" si="14"/>
        <v xml:space="preserve"> </v>
      </c>
      <c r="L64" s="96"/>
      <c r="O64" s="125"/>
    </row>
    <row r="65" spans="1:12" ht="16" customHeight="1" x14ac:dyDescent="0.35">
      <c r="A65" s="102">
        <v>54</v>
      </c>
      <c r="B65" s="60"/>
      <c r="C65" s="192"/>
      <c r="D65" s="188" t="str">
        <f t="shared" si="10"/>
        <v xml:space="preserve"> </v>
      </c>
      <c r="E65" s="188" t="str">
        <f t="shared" si="11"/>
        <v xml:space="preserve"> </v>
      </c>
      <c r="F65" s="114" t="str">
        <f t="shared" si="12"/>
        <v/>
      </c>
      <c r="G65" s="114" t="str">
        <f t="shared" si="13"/>
        <v xml:space="preserve"> </v>
      </c>
      <c r="H65" s="110" t="str">
        <f t="shared" si="1"/>
        <v xml:space="preserve"> </v>
      </c>
      <c r="I65" s="115" t="str">
        <f t="shared" si="6"/>
        <v xml:space="preserve"> </v>
      </c>
      <c r="J65" s="116" t="str">
        <f t="shared" si="7"/>
        <v xml:space="preserve"> </v>
      </c>
      <c r="K65" s="167" t="str">
        <f t="shared" si="14"/>
        <v xml:space="preserve"> </v>
      </c>
      <c r="L65" s="96"/>
    </row>
    <row r="66" spans="1:12" ht="16" customHeight="1" thickBot="1" x14ac:dyDescent="0.4">
      <c r="A66" s="102">
        <v>55</v>
      </c>
      <c r="B66" s="58"/>
      <c r="C66" s="190"/>
      <c r="D66" s="189" t="str">
        <f t="shared" si="10"/>
        <v xml:space="preserve"> </v>
      </c>
      <c r="E66" s="189" t="str">
        <f t="shared" si="11"/>
        <v xml:space="preserve"> </v>
      </c>
      <c r="F66" s="118" t="str">
        <f t="shared" si="12"/>
        <v/>
      </c>
      <c r="G66" s="118" t="str">
        <f t="shared" si="13"/>
        <v xml:space="preserve"> </v>
      </c>
      <c r="H66" s="119" t="str">
        <f t="shared" si="1"/>
        <v xml:space="preserve"> </v>
      </c>
      <c r="I66" s="120" t="str">
        <f t="shared" si="6"/>
        <v xml:space="preserve"> </v>
      </c>
      <c r="J66" s="121" t="str">
        <f t="shared" si="7"/>
        <v xml:space="preserve"> </v>
      </c>
      <c r="K66" s="168" t="str">
        <f t="shared" si="14"/>
        <v xml:space="preserve"> </v>
      </c>
      <c r="L66" s="96"/>
    </row>
    <row r="67" spans="1:12" ht="16" customHeight="1" x14ac:dyDescent="0.35">
      <c r="A67" s="102">
        <v>56</v>
      </c>
      <c r="B67" s="59"/>
      <c r="C67" s="193"/>
      <c r="D67" s="194" t="str">
        <f t="shared" si="10"/>
        <v xml:space="preserve"> </v>
      </c>
      <c r="E67" s="194" t="str">
        <f t="shared" si="11"/>
        <v xml:space="preserve"> </v>
      </c>
      <c r="F67" s="162" t="str">
        <f t="shared" si="12"/>
        <v/>
      </c>
      <c r="G67" s="162" t="str">
        <f t="shared" si="13"/>
        <v xml:space="preserve"> </v>
      </c>
      <c r="H67" s="163" t="str">
        <f t="shared" si="1"/>
        <v xml:space="preserve"> </v>
      </c>
      <c r="I67" s="164" t="str">
        <f t="shared" si="6"/>
        <v xml:space="preserve"> </v>
      </c>
      <c r="J67" s="165" t="str">
        <f t="shared" si="7"/>
        <v xml:space="preserve"> </v>
      </c>
      <c r="K67" s="166" t="str">
        <f t="shared" si="14"/>
        <v xml:space="preserve"> </v>
      </c>
      <c r="L67" s="96"/>
    </row>
    <row r="68" spans="1:12" ht="16" customHeight="1" x14ac:dyDescent="0.35">
      <c r="A68" s="102">
        <v>57</v>
      </c>
      <c r="B68" s="60"/>
      <c r="C68" s="192"/>
      <c r="D68" s="188" t="str">
        <f t="shared" si="10"/>
        <v xml:space="preserve"> </v>
      </c>
      <c r="E68" s="188" t="str">
        <f t="shared" si="11"/>
        <v xml:space="preserve"> </v>
      </c>
      <c r="F68" s="114" t="str">
        <f t="shared" si="12"/>
        <v/>
      </c>
      <c r="G68" s="114" t="str">
        <f t="shared" si="13"/>
        <v xml:space="preserve"> </v>
      </c>
      <c r="H68" s="110" t="str">
        <f t="shared" si="1"/>
        <v xml:space="preserve"> </v>
      </c>
      <c r="I68" s="115" t="str">
        <f t="shared" si="6"/>
        <v xml:space="preserve"> </v>
      </c>
      <c r="J68" s="116" t="str">
        <f t="shared" si="7"/>
        <v xml:space="preserve"> </v>
      </c>
      <c r="K68" s="167" t="str">
        <f t="shared" si="14"/>
        <v xml:space="preserve"> </v>
      </c>
      <c r="L68" s="96"/>
    </row>
    <row r="69" spans="1:12" ht="16" customHeight="1" x14ac:dyDescent="0.35">
      <c r="A69" s="102">
        <v>58</v>
      </c>
      <c r="B69" s="60"/>
      <c r="C69" s="192"/>
      <c r="D69" s="188" t="str">
        <f t="shared" si="10"/>
        <v xml:space="preserve"> </v>
      </c>
      <c r="E69" s="188" t="str">
        <f t="shared" si="11"/>
        <v xml:space="preserve"> </v>
      </c>
      <c r="F69" s="114" t="str">
        <f t="shared" si="12"/>
        <v/>
      </c>
      <c r="G69" s="114" t="str">
        <f t="shared" si="13"/>
        <v xml:space="preserve"> </v>
      </c>
      <c r="H69" s="110" t="str">
        <f t="shared" si="1"/>
        <v xml:space="preserve"> </v>
      </c>
      <c r="I69" s="115" t="str">
        <f t="shared" si="6"/>
        <v xml:space="preserve"> </v>
      </c>
      <c r="J69" s="116" t="str">
        <f t="shared" si="7"/>
        <v xml:space="preserve"> </v>
      </c>
      <c r="K69" s="167" t="str">
        <f t="shared" si="14"/>
        <v xml:space="preserve"> </v>
      </c>
      <c r="L69" s="96"/>
    </row>
    <row r="70" spans="1:12" ht="16" customHeight="1" x14ac:dyDescent="0.35">
      <c r="A70" s="102">
        <v>59</v>
      </c>
      <c r="B70" s="60"/>
      <c r="C70" s="192"/>
      <c r="D70" s="188" t="str">
        <f t="shared" si="10"/>
        <v xml:space="preserve"> </v>
      </c>
      <c r="E70" s="188" t="str">
        <f t="shared" si="11"/>
        <v xml:space="preserve"> </v>
      </c>
      <c r="F70" s="114" t="str">
        <f t="shared" si="12"/>
        <v/>
      </c>
      <c r="G70" s="114" t="str">
        <f t="shared" si="13"/>
        <v xml:space="preserve"> </v>
      </c>
      <c r="H70" s="110" t="str">
        <f t="shared" si="1"/>
        <v xml:space="preserve"> </v>
      </c>
      <c r="I70" s="115" t="str">
        <f t="shared" si="6"/>
        <v xml:space="preserve"> </v>
      </c>
      <c r="J70" s="116" t="str">
        <f t="shared" si="7"/>
        <v xml:space="preserve"> </v>
      </c>
      <c r="K70" s="167" t="str">
        <f t="shared" si="14"/>
        <v xml:space="preserve"> </v>
      </c>
      <c r="L70" s="96"/>
    </row>
    <row r="71" spans="1:12" ht="16" customHeight="1" thickBot="1" x14ac:dyDescent="0.4">
      <c r="A71" s="102">
        <v>60</v>
      </c>
      <c r="B71" s="58"/>
      <c r="C71" s="190"/>
      <c r="D71" s="189" t="str">
        <f t="shared" si="10"/>
        <v xml:space="preserve"> </v>
      </c>
      <c r="E71" s="189" t="str">
        <f t="shared" si="11"/>
        <v xml:space="preserve"> </v>
      </c>
      <c r="F71" s="118" t="str">
        <f t="shared" si="12"/>
        <v/>
      </c>
      <c r="G71" s="118" t="str">
        <f t="shared" si="13"/>
        <v xml:space="preserve"> </v>
      </c>
      <c r="H71" s="119" t="str">
        <f t="shared" si="1"/>
        <v xml:space="preserve"> </v>
      </c>
      <c r="I71" s="120" t="str">
        <f t="shared" si="6"/>
        <v xml:space="preserve"> </v>
      </c>
      <c r="J71" s="121" t="str">
        <f t="shared" si="7"/>
        <v xml:space="preserve"> </v>
      </c>
      <c r="K71" s="168" t="str">
        <f t="shared" si="14"/>
        <v xml:space="preserve"> </v>
      </c>
      <c r="L71" s="96"/>
    </row>
    <row r="72" spans="1:12" ht="16" customHeight="1" x14ac:dyDescent="0.35">
      <c r="A72" s="102">
        <v>61</v>
      </c>
      <c r="B72" s="59"/>
      <c r="C72" s="193"/>
      <c r="D72" s="194" t="str">
        <f t="shared" si="10"/>
        <v xml:space="preserve"> </v>
      </c>
      <c r="E72" s="194" t="str">
        <f t="shared" si="11"/>
        <v xml:space="preserve"> </v>
      </c>
      <c r="F72" s="162" t="str">
        <f t="shared" si="12"/>
        <v/>
      </c>
      <c r="G72" s="162" t="str">
        <f t="shared" si="13"/>
        <v xml:space="preserve"> </v>
      </c>
      <c r="H72" s="163" t="str">
        <f t="shared" si="1"/>
        <v xml:space="preserve"> </v>
      </c>
      <c r="I72" s="164" t="str">
        <f t="shared" si="6"/>
        <v xml:space="preserve"> </v>
      </c>
      <c r="J72" s="165" t="str">
        <f t="shared" si="7"/>
        <v xml:space="preserve"> </v>
      </c>
      <c r="K72" s="166" t="str">
        <f t="shared" si="14"/>
        <v xml:space="preserve"> </v>
      </c>
      <c r="L72" s="96"/>
    </row>
    <row r="73" spans="1:12" ht="16" customHeight="1" x14ac:dyDescent="0.35">
      <c r="A73" s="102">
        <v>62</v>
      </c>
      <c r="B73" s="60"/>
      <c r="C73" s="192"/>
      <c r="D73" s="188" t="str">
        <f t="shared" si="10"/>
        <v xml:space="preserve"> </v>
      </c>
      <c r="E73" s="188" t="str">
        <f t="shared" si="11"/>
        <v xml:space="preserve"> </v>
      </c>
      <c r="F73" s="114" t="str">
        <f t="shared" si="12"/>
        <v/>
      </c>
      <c r="G73" s="114" t="str">
        <f t="shared" si="13"/>
        <v xml:space="preserve"> </v>
      </c>
      <c r="H73" s="110" t="str">
        <f t="shared" si="1"/>
        <v xml:space="preserve"> </v>
      </c>
      <c r="I73" s="115" t="str">
        <f t="shared" si="6"/>
        <v xml:space="preserve"> </v>
      </c>
      <c r="J73" s="116" t="str">
        <f t="shared" si="7"/>
        <v xml:space="preserve"> </v>
      </c>
      <c r="K73" s="167" t="str">
        <f t="shared" si="14"/>
        <v xml:space="preserve"> </v>
      </c>
      <c r="L73" s="96"/>
    </row>
    <row r="74" spans="1:12" ht="16" customHeight="1" x14ac:dyDescent="0.35">
      <c r="A74" s="102">
        <v>63</v>
      </c>
      <c r="B74" s="60"/>
      <c r="C74" s="192"/>
      <c r="D74" s="188" t="str">
        <f t="shared" si="10"/>
        <v xml:space="preserve"> </v>
      </c>
      <c r="E74" s="188" t="str">
        <f t="shared" si="11"/>
        <v xml:space="preserve"> </v>
      </c>
      <c r="F74" s="114" t="str">
        <f t="shared" si="12"/>
        <v/>
      </c>
      <c r="G74" s="114" t="str">
        <f t="shared" si="13"/>
        <v xml:space="preserve"> </v>
      </c>
      <c r="H74" s="110" t="str">
        <f t="shared" si="1"/>
        <v xml:space="preserve"> </v>
      </c>
      <c r="I74" s="115" t="str">
        <f t="shared" si="6"/>
        <v xml:space="preserve"> </v>
      </c>
      <c r="J74" s="116" t="str">
        <f t="shared" si="7"/>
        <v xml:space="preserve"> </v>
      </c>
      <c r="K74" s="167" t="str">
        <f t="shared" si="14"/>
        <v xml:space="preserve"> </v>
      </c>
      <c r="L74" s="96"/>
    </row>
    <row r="75" spans="1:12" ht="16" customHeight="1" x14ac:dyDescent="0.35">
      <c r="A75" s="102">
        <v>64</v>
      </c>
      <c r="B75" s="60"/>
      <c r="C75" s="192"/>
      <c r="D75" s="188" t="str">
        <f t="shared" si="10"/>
        <v xml:space="preserve"> </v>
      </c>
      <c r="E75" s="188" t="str">
        <f t="shared" si="11"/>
        <v xml:space="preserve"> </v>
      </c>
      <c r="F75" s="114" t="str">
        <f t="shared" si="12"/>
        <v/>
      </c>
      <c r="G75" s="114" t="str">
        <f t="shared" si="13"/>
        <v xml:space="preserve"> </v>
      </c>
      <c r="H75" s="110" t="str">
        <f t="shared" si="1"/>
        <v xml:space="preserve"> </v>
      </c>
      <c r="I75" s="115" t="str">
        <f t="shared" si="6"/>
        <v xml:space="preserve"> </v>
      </c>
      <c r="J75" s="116" t="str">
        <f t="shared" si="7"/>
        <v xml:space="preserve"> </v>
      </c>
      <c r="K75" s="167" t="str">
        <f t="shared" si="14"/>
        <v xml:space="preserve"> </v>
      </c>
      <c r="L75" s="96"/>
    </row>
    <row r="76" spans="1:12" ht="16" customHeight="1" thickBot="1" x14ac:dyDescent="0.4">
      <c r="A76" s="102">
        <v>65</v>
      </c>
      <c r="B76" s="58"/>
      <c r="C76" s="190"/>
      <c r="D76" s="189" t="str">
        <f t="shared" si="10"/>
        <v xml:space="preserve"> </v>
      </c>
      <c r="E76" s="189" t="str">
        <f t="shared" si="11"/>
        <v xml:space="preserve"> </v>
      </c>
      <c r="F76" s="118" t="str">
        <f t="shared" si="12"/>
        <v/>
      </c>
      <c r="G76" s="118" t="str">
        <f t="shared" si="13"/>
        <v xml:space="preserve"> </v>
      </c>
      <c r="H76" s="119" t="str">
        <f t="shared" ref="H76:H104" si="15">IF(C76=0," ",IF(SUM($C$12:$C$61)=0,0,SUM($L$118:$L$124)))</f>
        <v xml:space="preserve"> </v>
      </c>
      <c r="I76" s="120" t="str">
        <f t="shared" si="6"/>
        <v xml:space="preserve"> </v>
      </c>
      <c r="J76" s="121" t="str">
        <f t="shared" si="7"/>
        <v xml:space="preserve"> </v>
      </c>
      <c r="K76" s="168" t="str">
        <f t="shared" si="14"/>
        <v xml:space="preserve"> </v>
      </c>
      <c r="L76" s="96"/>
    </row>
    <row r="77" spans="1:12" ht="16" customHeight="1" x14ac:dyDescent="0.35">
      <c r="A77" s="102">
        <v>66</v>
      </c>
      <c r="B77" s="59"/>
      <c r="C77" s="193"/>
      <c r="D77" s="194" t="str">
        <f t="shared" si="10"/>
        <v xml:space="preserve"> </v>
      </c>
      <c r="E77" s="194" t="str">
        <f t="shared" si="11"/>
        <v xml:space="preserve"> </v>
      </c>
      <c r="F77" s="162" t="str">
        <f t="shared" si="12"/>
        <v/>
      </c>
      <c r="G77" s="162" t="str">
        <f t="shared" si="13"/>
        <v xml:space="preserve"> </v>
      </c>
      <c r="H77" s="163" t="str">
        <f t="shared" si="15"/>
        <v xml:space="preserve"> </v>
      </c>
      <c r="I77" s="164" t="str">
        <f t="shared" ref="I77:I111" si="16">IF(C77=0," ",(C77+(C77*(D77+E77+F77+G77)))+H77)</f>
        <v xml:space="preserve"> </v>
      </c>
      <c r="J77" s="165" t="str">
        <f t="shared" ref="J77:J111" si="17">IF(C77=0," ",(I77+($K$2*I77))+($K$3*(I77+($K$2*I77))))</f>
        <v xml:space="preserve"> </v>
      </c>
      <c r="K77" s="166" t="str">
        <f t="shared" si="14"/>
        <v xml:space="preserve"> </v>
      </c>
      <c r="L77" s="96"/>
    </row>
    <row r="78" spans="1:12" ht="16" customHeight="1" x14ac:dyDescent="0.35">
      <c r="A78" s="102">
        <v>67</v>
      </c>
      <c r="B78" s="60"/>
      <c r="C78" s="192"/>
      <c r="D78" s="188" t="str">
        <f t="shared" si="10"/>
        <v xml:space="preserve"> </v>
      </c>
      <c r="E78" s="188" t="str">
        <f t="shared" si="11"/>
        <v xml:space="preserve"> </v>
      </c>
      <c r="F78" s="114" t="str">
        <f t="shared" si="12"/>
        <v/>
      </c>
      <c r="G78" s="114" t="str">
        <f t="shared" si="13"/>
        <v xml:space="preserve"> </v>
      </c>
      <c r="H78" s="110" t="str">
        <f t="shared" si="15"/>
        <v xml:space="preserve"> </v>
      </c>
      <c r="I78" s="115" t="str">
        <f t="shared" si="16"/>
        <v xml:space="preserve"> </v>
      </c>
      <c r="J78" s="116" t="str">
        <f t="shared" si="17"/>
        <v xml:space="preserve"> </v>
      </c>
      <c r="K78" s="167" t="str">
        <f t="shared" si="14"/>
        <v xml:space="preserve"> </v>
      </c>
      <c r="L78" s="96"/>
    </row>
    <row r="79" spans="1:12" ht="16" customHeight="1" x14ac:dyDescent="0.35">
      <c r="A79" s="102">
        <v>68</v>
      </c>
      <c r="B79" s="60"/>
      <c r="C79" s="192"/>
      <c r="D79" s="188" t="str">
        <f t="shared" si="10"/>
        <v xml:space="preserve"> </v>
      </c>
      <c r="E79" s="188" t="str">
        <f t="shared" si="11"/>
        <v xml:space="preserve"> </v>
      </c>
      <c r="F79" s="114" t="str">
        <f t="shared" si="12"/>
        <v/>
      </c>
      <c r="G79" s="114" t="str">
        <f t="shared" si="13"/>
        <v xml:space="preserve"> </v>
      </c>
      <c r="H79" s="110" t="str">
        <f t="shared" si="15"/>
        <v xml:space="preserve"> </v>
      </c>
      <c r="I79" s="115" t="str">
        <f t="shared" si="16"/>
        <v xml:space="preserve"> </v>
      </c>
      <c r="J79" s="116" t="str">
        <f t="shared" si="17"/>
        <v xml:space="preserve"> </v>
      </c>
      <c r="K79" s="167" t="str">
        <f t="shared" si="14"/>
        <v xml:space="preserve"> </v>
      </c>
      <c r="L79" s="96"/>
    </row>
    <row r="80" spans="1:12" ht="16" customHeight="1" x14ac:dyDescent="0.35">
      <c r="A80" s="102">
        <v>69</v>
      </c>
      <c r="B80" s="60"/>
      <c r="C80" s="192"/>
      <c r="D80" s="188" t="str">
        <f t="shared" si="10"/>
        <v xml:space="preserve"> </v>
      </c>
      <c r="E80" s="188" t="str">
        <f t="shared" si="11"/>
        <v xml:space="preserve"> </v>
      </c>
      <c r="F80" s="114" t="str">
        <f t="shared" si="12"/>
        <v/>
      </c>
      <c r="G80" s="114" t="str">
        <f t="shared" si="13"/>
        <v xml:space="preserve"> </v>
      </c>
      <c r="H80" s="110" t="str">
        <f t="shared" si="15"/>
        <v xml:space="preserve"> </v>
      </c>
      <c r="I80" s="115" t="str">
        <f t="shared" si="16"/>
        <v xml:space="preserve"> </v>
      </c>
      <c r="J80" s="116" t="str">
        <f t="shared" si="17"/>
        <v xml:space="preserve"> </v>
      </c>
      <c r="K80" s="167" t="str">
        <f t="shared" si="14"/>
        <v xml:space="preserve"> </v>
      </c>
      <c r="L80" s="96"/>
    </row>
    <row r="81" spans="1:12" ht="16" customHeight="1" thickBot="1" x14ac:dyDescent="0.4">
      <c r="A81" s="102">
        <v>70</v>
      </c>
      <c r="B81" s="58"/>
      <c r="C81" s="190"/>
      <c r="D81" s="189" t="str">
        <f t="shared" si="10"/>
        <v xml:space="preserve"> </v>
      </c>
      <c r="E81" s="189" t="str">
        <f t="shared" si="11"/>
        <v xml:space="preserve"> </v>
      </c>
      <c r="F81" s="118" t="str">
        <f t="shared" si="12"/>
        <v/>
      </c>
      <c r="G81" s="118" t="str">
        <f t="shared" si="13"/>
        <v xml:space="preserve"> </v>
      </c>
      <c r="H81" s="119" t="str">
        <f t="shared" si="15"/>
        <v xml:space="preserve"> </v>
      </c>
      <c r="I81" s="120" t="str">
        <f t="shared" si="16"/>
        <v xml:space="preserve"> </v>
      </c>
      <c r="J81" s="121" t="str">
        <f t="shared" si="17"/>
        <v xml:space="preserve"> </v>
      </c>
      <c r="K81" s="168" t="str">
        <f t="shared" si="14"/>
        <v xml:space="preserve"> </v>
      </c>
      <c r="L81" s="96"/>
    </row>
    <row r="82" spans="1:12" ht="16" customHeight="1" x14ac:dyDescent="0.35">
      <c r="A82" s="102">
        <v>71</v>
      </c>
      <c r="B82" s="59"/>
      <c r="C82" s="193"/>
      <c r="D82" s="194" t="str">
        <f t="shared" si="10"/>
        <v xml:space="preserve"> </v>
      </c>
      <c r="E82" s="194" t="str">
        <f t="shared" si="11"/>
        <v xml:space="preserve"> </v>
      </c>
      <c r="F82" s="162" t="str">
        <f t="shared" si="12"/>
        <v/>
      </c>
      <c r="G82" s="162" t="str">
        <f t="shared" si="13"/>
        <v xml:space="preserve"> </v>
      </c>
      <c r="H82" s="163" t="str">
        <f t="shared" si="15"/>
        <v xml:space="preserve"> </v>
      </c>
      <c r="I82" s="164" t="str">
        <f t="shared" si="16"/>
        <v xml:space="preserve"> </v>
      </c>
      <c r="J82" s="165" t="str">
        <f t="shared" si="17"/>
        <v xml:space="preserve"> </v>
      </c>
      <c r="K82" s="166" t="str">
        <f t="shared" si="14"/>
        <v xml:space="preserve"> </v>
      </c>
      <c r="L82" s="96"/>
    </row>
    <row r="83" spans="1:12" ht="16" customHeight="1" x14ac:dyDescent="0.35">
      <c r="A83" s="102">
        <v>72</v>
      </c>
      <c r="B83" s="60"/>
      <c r="C83" s="192"/>
      <c r="D83" s="188" t="str">
        <f t="shared" si="10"/>
        <v xml:space="preserve"> </v>
      </c>
      <c r="E83" s="188" t="str">
        <f t="shared" si="11"/>
        <v xml:space="preserve"> </v>
      </c>
      <c r="F83" s="114" t="str">
        <f t="shared" si="12"/>
        <v/>
      </c>
      <c r="G83" s="114" t="str">
        <f t="shared" si="13"/>
        <v xml:space="preserve"> </v>
      </c>
      <c r="H83" s="110" t="str">
        <f t="shared" si="15"/>
        <v xml:space="preserve"> </v>
      </c>
      <c r="I83" s="115" t="str">
        <f t="shared" si="16"/>
        <v xml:space="preserve"> </v>
      </c>
      <c r="J83" s="116" t="str">
        <f t="shared" si="17"/>
        <v xml:space="preserve"> </v>
      </c>
      <c r="K83" s="167" t="str">
        <f t="shared" si="14"/>
        <v xml:space="preserve"> </v>
      </c>
      <c r="L83" s="96"/>
    </row>
    <row r="84" spans="1:12" ht="16" customHeight="1" x14ac:dyDescent="0.35">
      <c r="A84" s="102">
        <v>73</v>
      </c>
      <c r="B84" s="60"/>
      <c r="C84" s="192"/>
      <c r="D84" s="188" t="str">
        <f t="shared" si="10"/>
        <v xml:space="preserve"> </v>
      </c>
      <c r="E84" s="188" t="str">
        <f t="shared" si="11"/>
        <v xml:space="preserve"> </v>
      </c>
      <c r="F84" s="114" t="str">
        <f t="shared" si="12"/>
        <v/>
      </c>
      <c r="G84" s="114" t="str">
        <f t="shared" si="13"/>
        <v xml:space="preserve"> </v>
      </c>
      <c r="H84" s="110" t="str">
        <f t="shared" si="15"/>
        <v xml:space="preserve"> </v>
      </c>
      <c r="I84" s="115" t="str">
        <f t="shared" si="16"/>
        <v xml:space="preserve"> </v>
      </c>
      <c r="J84" s="116" t="str">
        <f t="shared" si="17"/>
        <v xml:space="preserve"> </v>
      </c>
      <c r="K84" s="167" t="str">
        <f t="shared" si="14"/>
        <v xml:space="preserve"> </v>
      </c>
      <c r="L84" s="96"/>
    </row>
    <row r="85" spans="1:12" ht="16" customHeight="1" x14ac:dyDescent="0.35">
      <c r="A85" s="102">
        <v>74</v>
      </c>
      <c r="B85" s="60"/>
      <c r="C85" s="192"/>
      <c r="D85" s="188" t="str">
        <f t="shared" si="10"/>
        <v xml:space="preserve"> </v>
      </c>
      <c r="E85" s="188" t="str">
        <f t="shared" si="11"/>
        <v xml:space="preserve"> </v>
      </c>
      <c r="F85" s="114" t="str">
        <f t="shared" si="12"/>
        <v/>
      </c>
      <c r="G85" s="114" t="str">
        <f t="shared" si="13"/>
        <v xml:space="preserve"> </v>
      </c>
      <c r="H85" s="110" t="str">
        <f t="shared" si="15"/>
        <v xml:space="preserve"> </v>
      </c>
      <c r="I85" s="115" t="str">
        <f t="shared" si="16"/>
        <v xml:space="preserve"> </v>
      </c>
      <c r="J85" s="116" t="str">
        <f t="shared" si="17"/>
        <v xml:space="preserve"> </v>
      </c>
      <c r="K85" s="167" t="str">
        <f t="shared" si="14"/>
        <v xml:space="preserve"> </v>
      </c>
      <c r="L85" s="96"/>
    </row>
    <row r="86" spans="1:12" ht="16" customHeight="1" thickBot="1" x14ac:dyDescent="0.4">
      <c r="A86" s="102">
        <v>75</v>
      </c>
      <c r="B86" s="58"/>
      <c r="C86" s="190"/>
      <c r="D86" s="189" t="str">
        <f t="shared" si="10"/>
        <v xml:space="preserve"> </v>
      </c>
      <c r="E86" s="189" t="str">
        <f t="shared" si="11"/>
        <v xml:space="preserve"> </v>
      </c>
      <c r="F86" s="118" t="str">
        <f t="shared" si="12"/>
        <v/>
      </c>
      <c r="G86" s="118" t="str">
        <f t="shared" si="13"/>
        <v xml:space="preserve"> </v>
      </c>
      <c r="H86" s="119" t="str">
        <f t="shared" si="15"/>
        <v xml:space="preserve"> </v>
      </c>
      <c r="I86" s="120" t="str">
        <f t="shared" si="16"/>
        <v xml:space="preserve"> </v>
      </c>
      <c r="J86" s="121" t="str">
        <f t="shared" si="17"/>
        <v xml:space="preserve"> </v>
      </c>
      <c r="K86" s="168" t="str">
        <f t="shared" si="14"/>
        <v xml:space="preserve"> </v>
      </c>
      <c r="L86" s="96"/>
    </row>
    <row r="87" spans="1:12" ht="16" customHeight="1" x14ac:dyDescent="0.35">
      <c r="A87" s="102">
        <v>76</v>
      </c>
      <c r="B87" s="59"/>
      <c r="C87" s="193"/>
      <c r="D87" s="194" t="str">
        <f t="shared" si="10"/>
        <v xml:space="preserve"> </v>
      </c>
      <c r="E87" s="194" t="str">
        <f t="shared" si="11"/>
        <v xml:space="preserve"> </v>
      </c>
      <c r="F87" s="162" t="str">
        <f t="shared" si="12"/>
        <v/>
      </c>
      <c r="G87" s="162" t="str">
        <f t="shared" si="13"/>
        <v xml:space="preserve"> </v>
      </c>
      <c r="H87" s="163" t="str">
        <f t="shared" si="15"/>
        <v xml:space="preserve"> </v>
      </c>
      <c r="I87" s="164" t="str">
        <f t="shared" si="16"/>
        <v xml:space="preserve"> </v>
      </c>
      <c r="J87" s="165" t="str">
        <f t="shared" si="17"/>
        <v xml:space="preserve"> </v>
      </c>
      <c r="K87" s="166" t="str">
        <f t="shared" si="14"/>
        <v xml:space="preserve"> </v>
      </c>
      <c r="L87" s="96"/>
    </row>
    <row r="88" spans="1:12" ht="16" customHeight="1" x14ac:dyDescent="0.35">
      <c r="A88" s="102">
        <v>77</v>
      </c>
      <c r="B88" s="60"/>
      <c r="C88" s="192"/>
      <c r="D88" s="188" t="str">
        <f t="shared" si="10"/>
        <v xml:space="preserve"> </v>
      </c>
      <c r="E88" s="188" t="str">
        <f t="shared" si="11"/>
        <v xml:space="preserve"> </v>
      </c>
      <c r="F88" s="114" t="str">
        <f t="shared" si="12"/>
        <v/>
      </c>
      <c r="G88" s="114" t="str">
        <f t="shared" si="13"/>
        <v xml:space="preserve"> </v>
      </c>
      <c r="H88" s="110" t="str">
        <f t="shared" si="15"/>
        <v xml:space="preserve"> </v>
      </c>
      <c r="I88" s="115" t="str">
        <f t="shared" si="16"/>
        <v xml:space="preserve"> </v>
      </c>
      <c r="J88" s="116" t="str">
        <f t="shared" si="17"/>
        <v xml:space="preserve"> </v>
      </c>
      <c r="K88" s="167" t="str">
        <f t="shared" si="14"/>
        <v xml:space="preserve"> </v>
      </c>
      <c r="L88" s="96"/>
    </row>
    <row r="89" spans="1:12" ht="16" customHeight="1" x14ac:dyDescent="0.35">
      <c r="A89" s="102">
        <v>78</v>
      </c>
      <c r="B89" s="60"/>
      <c r="C89" s="192"/>
      <c r="D89" s="188" t="str">
        <f t="shared" si="10"/>
        <v xml:space="preserve"> </v>
      </c>
      <c r="E89" s="188" t="str">
        <f t="shared" si="11"/>
        <v xml:space="preserve"> </v>
      </c>
      <c r="F89" s="114" t="str">
        <f t="shared" si="12"/>
        <v/>
      </c>
      <c r="G89" s="114" t="str">
        <f t="shared" si="13"/>
        <v xml:space="preserve"> </v>
      </c>
      <c r="H89" s="110" t="str">
        <f t="shared" si="15"/>
        <v xml:space="preserve"> </v>
      </c>
      <c r="I89" s="115" t="str">
        <f t="shared" si="16"/>
        <v xml:space="preserve"> </v>
      </c>
      <c r="J89" s="116" t="str">
        <f t="shared" si="17"/>
        <v xml:space="preserve"> </v>
      </c>
      <c r="K89" s="167" t="str">
        <f t="shared" si="14"/>
        <v xml:space="preserve"> </v>
      </c>
      <c r="L89" s="96"/>
    </row>
    <row r="90" spans="1:12" ht="16" customHeight="1" x14ac:dyDescent="0.35">
      <c r="A90" s="102">
        <v>79</v>
      </c>
      <c r="B90" s="60"/>
      <c r="C90" s="192"/>
      <c r="D90" s="188" t="str">
        <f t="shared" si="10"/>
        <v xml:space="preserve"> </v>
      </c>
      <c r="E90" s="188" t="str">
        <f t="shared" si="11"/>
        <v xml:space="preserve"> </v>
      </c>
      <c r="F90" s="114" t="str">
        <f t="shared" si="12"/>
        <v/>
      </c>
      <c r="G90" s="114" t="str">
        <f t="shared" si="13"/>
        <v xml:space="preserve"> </v>
      </c>
      <c r="H90" s="110" t="str">
        <f t="shared" si="15"/>
        <v xml:space="preserve"> </v>
      </c>
      <c r="I90" s="115" t="str">
        <f t="shared" si="16"/>
        <v xml:space="preserve"> </v>
      </c>
      <c r="J90" s="116" t="str">
        <f t="shared" si="17"/>
        <v xml:space="preserve"> </v>
      </c>
      <c r="K90" s="167" t="str">
        <f t="shared" si="14"/>
        <v xml:space="preserve"> </v>
      </c>
      <c r="L90" s="96"/>
    </row>
    <row r="91" spans="1:12" ht="16" customHeight="1" thickBot="1" x14ac:dyDescent="0.4">
      <c r="A91" s="102">
        <v>80</v>
      </c>
      <c r="B91" s="58"/>
      <c r="C91" s="190"/>
      <c r="D91" s="189" t="str">
        <f t="shared" si="10"/>
        <v xml:space="preserve"> </v>
      </c>
      <c r="E91" s="189" t="str">
        <f t="shared" si="11"/>
        <v xml:space="preserve"> </v>
      </c>
      <c r="F91" s="118" t="str">
        <f t="shared" si="12"/>
        <v/>
      </c>
      <c r="G91" s="118" t="str">
        <f t="shared" si="13"/>
        <v xml:space="preserve"> </v>
      </c>
      <c r="H91" s="119" t="str">
        <f t="shared" si="15"/>
        <v xml:space="preserve"> </v>
      </c>
      <c r="I91" s="120" t="str">
        <f t="shared" si="16"/>
        <v xml:space="preserve"> </v>
      </c>
      <c r="J91" s="121" t="str">
        <f t="shared" si="17"/>
        <v xml:space="preserve"> </v>
      </c>
      <c r="K91" s="168" t="str">
        <f t="shared" si="14"/>
        <v xml:space="preserve"> </v>
      </c>
      <c r="L91" s="96"/>
    </row>
    <row r="92" spans="1:12" ht="16" customHeight="1" x14ac:dyDescent="0.35">
      <c r="A92" s="102">
        <v>81</v>
      </c>
      <c r="B92" s="59"/>
      <c r="C92" s="193"/>
      <c r="D92" s="194" t="str">
        <f t="shared" si="10"/>
        <v xml:space="preserve"> </v>
      </c>
      <c r="E92" s="194" t="str">
        <f t="shared" si="11"/>
        <v xml:space="preserve"> </v>
      </c>
      <c r="F92" s="162" t="str">
        <f t="shared" si="12"/>
        <v/>
      </c>
      <c r="G92" s="162" t="str">
        <f t="shared" si="13"/>
        <v xml:space="preserve"> </v>
      </c>
      <c r="H92" s="163" t="str">
        <f t="shared" si="15"/>
        <v xml:space="preserve"> </v>
      </c>
      <c r="I92" s="164" t="str">
        <f t="shared" si="16"/>
        <v xml:space="preserve"> </v>
      </c>
      <c r="J92" s="165" t="str">
        <f t="shared" si="17"/>
        <v xml:space="preserve"> </v>
      </c>
      <c r="K92" s="166" t="str">
        <f t="shared" si="14"/>
        <v xml:space="preserve"> </v>
      </c>
      <c r="L92" s="96"/>
    </row>
    <row r="93" spans="1:12" ht="16" customHeight="1" x14ac:dyDescent="0.35">
      <c r="A93" s="102">
        <v>82</v>
      </c>
      <c r="B93" s="60"/>
      <c r="C93" s="192"/>
      <c r="D93" s="188" t="str">
        <f t="shared" si="10"/>
        <v xml:space="preserve"> </v>
      </c>
      <c r="E93" s="188" t="str">
        <f t="shared" si="11"/>
        <v xml:space="preserve"> </v>
      </c>
      <c r="F93" s="114" t="str">
        <f t="shared" si="12"/>
        <v/>
      </c>
      <c r="G93" s="114" t="str">
        <f t="shared" si="13"/>
        <v xml:space="preserve"> </v>
      </c>
      <c r="H93" s="110" t="str">
        <f t="shared" si="15"/>
        <v xml:space="preserve"> </v>
      </c>
      <c r="I93" s="115" t="str">
        <f t="shared" si="16"/>
        <v xml:space="preserve"> </v>
      </c>
      <c r="J93" s="116" t="str">
        <f t="shared" si="17"/>
        <v xml:space="preserve"> </v>
      </c>
      <c r="K93" s="167" t="str">
        <f t="shared" si="14"/>
        <v xml:space="preserve"> </v>
      </c>
      <c r="L93" s="96"/>
    </row>
    <row r="94" spans="1:12" ht="16" customHeight="1" x14ac:dyDescent="0.35">
      <c r="A94" s="102">
        <v>83</v>
      </c>
      <c r="B94" s="60"/>
      <c r="C94" s="192"/>
      <c r="D94" s="188" t="str">
        <f t="shared" si="10"/>
        <v xml:space="preserve"> </v>
      </c>
      <c r="E94" s="188" t="str">
        <f t="shared" si="11"/>
        <v xml:space="preserve"> </v>
      </c>
      <c r="F94" s="114" t="str">
        <f t="shared" si="12"/>
        <v/>
      </c>
      <c r="G94" s="114" t="str">
        <f t="shared" si="13"/>
        <v xml:space="preserve"> </v>
      </c>
      <c r="H94" s="110" t="str">
        <f t="shared" si="15"/>
        <v xml:space="preserve"> </v>
      </c>
      <c r="I94" s="115" t="str">
        <f t="shared" si="16"/>
        <v xml:space="preserve"> </v>
      </c>
      <c r="J94" s="116" t="str">
        <f t="shared" si="17"/>
        <v xml:space="preserve"> </v>
      </c>
      <c r="K94" s="167" t="str">
        <f t="shared" si="14"/>
        <v xml:space="preserve"> </v>
      </c>
      <c r="L94" s="96"/>
    </row>
    <row r="95" spans="1:12" ht="16" customHeight="1" x14ac:dyDescent="0.35">
      <c r="A95" s="102">
        <v>84</v>
      </c>
      <c r="B95" s="60"/>
      <c r="C95" s="192"/>
      <c r="D95" s="188" t="str">
        <f t="shared" si="10"/>
        <v xml:space="preserve"> </v>
      </c>
      <c r="E95" s="188" t="str">
        <f t="shared" si="11"/>
        <v xml:space="preserve"> </v>
      </c>
      <c r="F95" s="114" t="str">
        <f t="shared" si="12"/>
        <v/>
      </c>
      <c r="G95" s="114" t="str">
        <f t="shared" si="13"/>
        <v xml:space="preserve"> </v>
      </c>
      <c r="H95" s="110" t="str">
        <f t="shared" si="15"/>
        <v xml:space="preserve"> </v>
      </c>
      <c r="I95" s="115" t="str">
        <f t="shared" si="16"/>
        <v xml:space="preserve"> </v>
      </c>
      <c r="J95" s="116" t="str">
        <f t="shared" si="17"/>
        <v xml:space="preserve"> </v>
      </c>
      <c r="K95" s="167" t="str">
        <f t="shared" si="14"/>
        <v xml:space="preserve"> </v>
      </c>
      <c r="L95" s="96"/>
    </row>
    <row r="96" spans="1:12" ht="16" customHeight="1" thickBot="1" x14ac:dyDescent="0.4">
      <c r="A96" s="102">
        <v>85</v>
      </c>
      <c r="B96" s="58"/>
      <c r="C96" s="190"/>
      <c r="D96" s="189" t="str">
        <f t="shared" si="10"/>
        <v xml:space="preserve"> </v>
      </c>
      <c r="E96" s="189" t="str">
        <f t="shared" si="11"/>
        <v xml:space="preserve"> </v>
      </c>
      <c r="F96" s="118" t="str">
        <f t="shared" si="12"/>
        <v/>
      </c>
      <c r="G96" s="118" t="str">
        <f t="shared" si="13"/>
        <v xml:space="preserve"> </v>
      </c>
      <c r="H96" s="119" t="str">
        <f t="shared" si="15"/>
        <v xml:space="preserve"> </v>
      </c>
      <c r="I96" s="120" t="str">
        <f t="shared" si="16"/>
        <v xml:space="preserve"> </v>
      </c>
      <c r="J96" s="121" t="str">
        <f t="shared" si="17"/>
        <v xml:space="preserve"> </v>
      </c>
      <c r="K96" s="168" t="str">
        <f t="shared" si="14"/>
        <v xml:space="preserve"> </v>
      </c>
      <c r="L96" s="96"/>
    </row>
    <row r="97" spans="1:12" ht="16" customHeight="1" x14ac:dyDescent="0.35">
      <c r="A97" s="102">
        <v>86</v>
      </c>
      <c r="B97" s="59"/>
      <c r="C97" s="193"/>
      <c r="D97" s="194" t="str">
        <f t="shared" si="10"/>
        <v xml:space="preserve"> </v>
      </c>
      <c r="E97" s="194" t="str">
        <f t="shared" si="11"/>
        <v xml:space="preserve"> </v>
      </c>
      <c r="F97" s="162" t="str">
        <f t="shared" si="12"/>
        <v/>
      </c>
      <c r="G97" s="162" t="str">
        <f t="shared" si="13"/>
        <v xml:space="preserve"> </v>
      </c>
      <c r="H97" s="163" t="str">
        <f t="shared" si="15"/>
        <v xml:space="preserve"> </v>
      </c>
      <c r="I97" s="164" t="str">
        <f t="shared" si="16"/>
        <v xml:space="preserve"> </v>
      </c>
      <c r="J97" s="165" t="str">
        <f t="shared" si="17"/>
        <v xml:space="preserve"> </v>
      </c>
      <c r="K97" s="166" t="str">
        <f t="shared" si="14"/>
        <v xml:space="preserve"> </v>
      </c>
      <c r="L97" s="96"/>
    </row>
    <row r="98" spans="1:12" ht="16" customHeight="1" x14ac:dyDescent="0.35">
      <c r="A98" s="102">
        <v>87</v>
      </c>
      <c r="B98" s="60"/>
      <c r="C98" s="192"/>
      <c r="D98" s="188" t="str">
        <f t="shared" si="10"/>
        <v xml:space="preserve"> </v>
      </c>
      <c r="E98" s="188" t="str">
        <f t="shared" si="11"/>
        <v xml:space="preserve"> </v>
      </c>
      <c r="F98" s="114" t="str">
        <f t="shared" si="12"/>
        <v/>
      </c>
      <c r="G98" s="114" t="str">
        <f t="shared" si="13"/>
        <v xml:space="preserve"> </v>
      </c>
      <c r="H98" s="110" t="str">
        <f t="shared" si="15"/>
        <v xml:space="preserve"> </v>
      </c>
      <c r="I98" s="115" t="str">
        <f t="shared" si="16"/>
        <v xml:space="preserve"> </v>
      </c>
      <c r="J98" s="116" t="str">
        <f t="shared" si="17"/>
        <v xml:space="preserve"> </v>
      </c>
      <c r="K98" s="167" t="str">
        <f t="shared" si="14"/>
        <v xml:space="preserve"> </v>
      </c>
      <c r="L98" s="96"/>
    </row>
    <row r="99" spans="1:12" ht="16" customHeight="1" x14ac:dyDescent="0.35">
      <c r="A99" s="102">
        <v>88</v>
      </c>
      <c r="B99" s="60"/>
      <c r="C99" s="192"/>
      <c r="D99" s="188" t="str">
        <f t="shared" si="10"/>
        <v xml:space="preserve"> </v>
      </c>
      <c r="E99" s="188" t="str">
        <f t="shared" si="11"/>
        <v xml:space="preserve"> </v>
      </c>
      <c r="F99" s="114" t="str">
        <f t="shared" si="12"/>
        <v/>
      </c>
      <c r="G99" s="114" t="str">
        <f t="shared" si="13"/>
        <v xml:space="preserve"> </v>
      </c>
      <c r="H99" s="110" t="str">
        <f t="shared" si="15"/>
        <v xml:space="preserve"> </v>
      </c>
      <c r="I99" s="115" t="str">
        <f t="shared" si="16"/>
        <v xml:space="preserve"> </v>
      </c>
      <c r="J99" s="116" t="str">
        <f t="shared" si="17"/>
        <v xml:space="preserve"> </v>
      </c>
      <c r="K99" s="167" t="str">
        <f t="shared" si="14"/>
        <v xml:space="preserve"> </v>
      </c>
      <c r="L99" s="96"/>
    </row>
    <row r="100" spans="1:12" ht="16" customHeight="1" x14ac:dyDescent="0.35">
      <c r="A100" s="102">
        <v>89</v>
      </c>
      <c r="B100" s="60"/>
      <c r="C100" s="192"/>
      <c r="D100" s="188" t="str">
        <f t="shared" si="10"/>
        <v xml:space="preserve"> </v>
      </c>
      <c r="E100" s="188" t="str">
        <f t="shared" si="11"/>
        <v xml:space="preserve"> </v>
      </c>
      <c r="F100" s="114" t="str">
        <f t="shared" si="12"/>
        <v/>
      </c>
      <c r="G100" s="114" t="str">
        <f t="shared" si="13"/>
        <v xml:space="preserve"> </v>
      </c>
      <c r="H100" s="110" t="str">
        <f t="shared" si="15"/>
        <v xml:space="preserve"> </v>
      </c>
      <c r="I100" s="115" t="str">
        <f t="shared" si="16"/>
        <v xml:space="preserve"> </v>
      </c>
      <c r="J100" s="116" t="str">
        <f t="shared" si="17"/>
        <v xml:space="preserve"> </v>
      </c>
      <c r="K100" s="167" t="str">
        <f t="shared" si="14"/>
        <v xml:space="preserve"> </v>
      </c>
      <c r="L100" s="96"/>
    </row>
    <row r="101" spans="1:12" ht="16" customHeight="1" thickBot="1" x14ac:dyDescent="0.4">
      <c r="A101" s="102">
        <v>90</v>
      </c>
      <c r="B101" s="58"/>
      <c r="C101" s="190"/>
      <c r="D101" s="189" t="str">
        <f t="shared" si="10"/>
        <v xml:space="preserve"> </v>
      </c>
      <c r="E101" s="189" t="str">
        <f t="shared" si="11"/>
        <v xml:space="preserve"> </v>
      </c>
      <c r="F101" s="118" t="str">
        <f t="shared" si="12"/>
        <v/>
      </c>
      <c r="G101" s="118" t="str">
        <f t="shared" si="13"/>
        <v xml:space="preserve"> </v>
      </c>
      <c r="H101" s="119" t="str">
        <f t="shared" si="15"/>
        <v xml:space="preserve"> </v>
      </c>
      <c r="I101" s="120" t="str">
        <f t="shared" si="16"/>
        <v xml:space="preserve"> </v>
      </c>
      <c r="J101" s="121" t="str">
        <f t="shared" si="17"/>
        <v xml:space="preserve"> </v>
      </c>
      <c r="K101" s="168" t="str">
        <f t="shared" si="14"/>
        <v xml:space="preserve"> </v>
      </c>
      <c r="L101" s="96"/>
    </row>
    <row r="102" spans="1:12" ht="16" customHeight="1" x14ac:dyDescent="0.35">
      <c r="A102" s="102">
        <v>91</v>
      </c>
      <c r="B102" s="59"/>
      <c r="C102" s="193"/>
      <c r="D102" s="194" t="str">
        <f t="shared" si="10"/>
        <v xml:space="preserve"> </v>
      </c>
      <c r="E102" s="194" t="str">
        <f t="shared" si="11"/>
        <v xml:space="preserve"> </v>
      </c>
      <c r="F102" s="162" t="str">
        <f t="shared" si="12"/>
        <v/>
      </c>
      <c r="G102" s="162" t="str">
        <f t="shared" si="13"/>
        <v xml:space="preserve"> </v>
      </c>
      <c r="H102" s="163" t="str">
        <f t="shared" si="15"/>
        <v xml:space="preserve"> </v>
      </c>
      <c r="I102" s="164" t="str">
        <f t="shared" si="16"/>
        <v xml:space="preserve"> </v>
      </c>
      <c r="J102" s="165" t="str">
        <f t="shared" si="17"/>
        <v xml:space="preserve"> </v>
      </c>
      <c r="K102" s="166" t="str">
        <f t="shared" si="14"/>
        <v xml:space="preserve"> </v>
      </c>
      <c r="L102" s="96"/>
    </row>
    <row r="103" spans="1:12" ht="16" customHeight="1" x14ac:dyDescent="0.35">
      <c r="A103" s="102">
        <v>92</v>
      </c>
      <c r="B103" s="60"/>
      <c r="C103" s="192"/>
      <c r="D103" s="188" t="str">
        <f t="shared" si="10"/>
        <v xml:space="preserve"> </v>
      </c>
      <c r="E103" s="188" t="str">
        <f t="shared" si="11"/>
        <v xml:space="preserve"> </v>
      </c>
      <c r="F103" s="114" t="str">
        <f t="shared" si="12"/>
        <v/>
      </c>
      <c r="G103" s="114" t="str">
        <f t="shared" si="13"/>
        <v xml:space="preserve"> </v>
      </c>
      <c r="H103" s="110" t="str">
        <f t="shared" si="15"/>
        <v xml:space="preserve"> </v>
      </c>
      <c r="I103" s="115" t="str">
        <f t="shared" si="16"/>
        <v xml:space="preserve"> </v>
      </c>
      <c r="J103" s="116" t="str">
        <f t="shared" si="17"/>
        <v xml:space="preserve"> </v>
      </c>
      <c r="K103" s="167" t="str">
        <f t="shared" si="14"/>
        <v xml:space="preserve"> </v>
      </c>
      <c r="L103" s="96"/>
    </row>
    <row r="104" spans="1:12" ht="16" customHeight="1" x14ac:dyDescent="0.35">
      <c r="A104" s="102">
        <v>93</v>
      </c>
      <c r="B104" s="60"/>
      <c r="C104" s="192"/>
      <c r="D104" s="188" t="str">
        <f t="shared" si="10"/>
        <v xml:space="preserve"> </v>
      </c>
      <c r="E104" s="188" t="str">
        <f t="shared" si="11"/>
        <v xml:space="preserve"> </v>
      </c>
      <c r="F104" s="114" t="str">
        <f t="shared" si="12"/>
        <v/>
      </c>
      <c r="G104" s="114" t="str">
        <f t="shared" si="13"/>
        <v xml:space="preserve"> </v>
      </c>
      <c r="H104" s="110" t="str">
        <f t="shared" si="15"/>
        <v xml:space="preserve"> </v>
      </c>
      <c r="I104" s="115" t="str">
        <f t="shared" si="16"/>
        <v xml:space="preserve"> </v>
      </c>
      <c r="J104" s="116" t="str">
        <f t="shared" si="17"/>
        <v xml:space="preserve"> </v>
      </c>
      <c r="K104" s="167" t="str">
        <f t="shared" si="14"/>
        <v xml:space="preserve"> </v>
      </c>
      <c r="L104" s="96"/>
    </row>
    <row r="105" spans="1:12" ht="16" customHeight="1" x14ac:dyDescent="0.35">
      <c r="A105" s="102">
        <v>94</v>
      </c>
      <c r="B105" s="60"/>
      <c r="C105" s="192"/>
      <c r="D105" s="188" t="str">
        <f t="shared" si="10"/>
        <v xml:space="preserve"> </v>
      </c>
      <c r="E105" s="188" t="str">
        <f t="shared" si="11"/>
        <v xml:space="preserve"> </v>
      </c>
      <c r="F105" s="114" t="str">
        <f t="shared" si="12"/>
        <v/>
      </c>
      <c r="G105" s="114" t="str">
        <f t="shared" si="13"/>
        <v xml:space="preserve"> </v>
      </c>
      <c r="H105" s="110" t="str">
        <f>IF(C105=0," ",IF(SUM($C$12:$C$61)=0,0,SUM($L$118:$L$124)))</f>
        <v xml:space="preserve"> </v>
      </c>
      <c r="I105" s="115" t="str">
        <f t="shared" si="16"/>
        <v xml:space="preserve"> </v>
      </c>
      <c r="J105" s="116" t="str">
        <f t="shared" si="17"/>
        <v xml:space="preserve"> </v>
      </c>
      <c r="K105" s="167" t="str">
        <f t="shared" si="14"/>
        <v xml:space="preserve"> </v>
      </c>
      <c r="L105" s="96"/>
    </row>
    <row r="106" spans="1:12" ht="16" customHeight="1" thickBot="1" x14ac:dyDescent="0.4">
      <c r="A106" s="102">
        <v>95</v>
      </c>
      <c r="B106" s="58"/>
      <c r="C106" s="190"/>
      <c r="D106" s="189" t="str">
        <f t="shared" si="10"/>
        <v xml:space="preserve"> </v>
      </c>
      <c r="E106" s="189" t="str">
        <f t="shared" si="11"/>
        <v xml:space="preserve"> </v>
      </c>
      <c r="F106" s="118" t="str">
        <f t="shared" si="12"/>
        <v/>
      </c>
      <c r="G106" s="118" t="str">
        <f t="shared" si="13"/>
        <v xml:space="preserve"> </v>
      </c>
      <c r="H106" s="119" t="str">
        <f t="shared" ref="H106:H111" si="18">IF(C106=0," ",IF(SUM($C$12:$C$61)=0,0,SUM($L$118:$L$124)))</f>
        <v xml:space="preserve"> </v>
      </c>
      <c r="I106" s="120" t="str">
        <f t="shared" si="16"/>
        <v xml:space="preserve"> </v>
      </c>
      <c r="J106" s="121" t="str">
        <f t="shared" si="17"/>
        <v xml:space="preserve"> </v>
      </c>
      <c r="K106" s="168" t="str">
        <f t="shared" si="14"/>
        <v xml:space="preserve"> </v>
      </c>
      <c r="L106" s="96"/>
    </row>
    <row r="107" spans="1:12" ht="16" customHeight="1" x14ac:dyDescent="0.35">
      <c r="A107" s="102">
        <v>96</v>
      </c>
      <c r="B107" s="59"/>
      <c r="C107" s="193"/>
      <c r="D107" s="194" t="str">
        <f t="shared" si="10"/>
        <v xml:space="preserve"> </v>
      </c>
      <c r="E107" s="194" t="str">
        <f t="shared" si="11"/>
        <v xml:space="preserve"> </v>
      </c>
      <c r="F107" s="162" t="str">
        <f t="shared" si="12"/>
        <v/>
      </c>
      <c r="G107" s="162" t="str">
        <f t="shared" si="13"/>
        <v xml:space="preserve"> </v>
      </c>
      <c r="H107" s="163" t="str">
        <f t="shared" si="18"/>
        <v xml:space="preserve"> </v>
      </c>
      <c r="I107" s="164" t="str">
        <f t="shared" si="16"/>
        <v xml:space="preserve"> </v>
      </c>
      <c r="J107" s="165" t="str">
        <f t="shared" si="17"/>
        <v xml:space="preserve"> </v>
      </c>
      <c r="K107" s="166" t="str">
        <f t="shared" si="14"/>
        <v xml:space="preserve"> </v>
      </c>
      <c r="L107" s="96"/>
    </row>
    <row r="108" spans="1:12" ht="16" customHeight="1" x14ac:dyDescent="0.35">
      <c r="A108" s="102">
        <v>97</v>
      </c>
      <c r="B108" s="60"/>
      <c r="C108" s="192"/>
      <c r="D108" s="188" t="str">
        <f t="shared" si="10"/>
        <v xml:space="preserve"> </v>
      </c>
      <c r="E108" s="188" t="str">
        <f t="shared" si="11"/>
        <v xml:space="preserve"> </v>
      </c>
      <c r="F108" s="114" t="str">
        <f t="shared" si="12"/>
        <v/>
      </c>
      <c r="G108" s="114" t="str">
        <f t="shared" si="13"/>
        <v xml:space="preserve"> </v>
      </c>
      <c r="H108" s="110" t="str">
        <f t="shared" si="18"/>
        <v xml:space="preserve"> </v>
      </c>
      <c r="I108" s="115" t="str">
        <f t="shared" si="16"/>
        <v xml:space="preserve"> </v>
      </c>
      <c r="J108" s="116" t="str">
        <f t="shared" si="17"/>
        <v xml:space="preserve"> </v>
      </c>
      <c r="K108" s="167" t="str">
        <f t="shared" si="14"/>
        <v xml:space="preserve"> </v>
      </c>
      <c r="L108" s="96"/>
    </row>
    <row r="109" spans="1:12" ht="16" customHeight="1" x14ac:dyDescent="0.35">
      <c r="A109" s="102">
        <v>98</v>
      </c>
      <c r="B109" s="60"/>
      <c r="C109" s="192"/>
      <c r="D109" s="188" t="str">
        <f t="shared" si="10"/>
        <v xml:space="preserve"> </v>
      </c>
      <c r="E109" s="188" t="str">
        <f t="shared" si="11"/>
        <v xml:space="preserve"> </v>
      </c>
      <c r="F109" s="114" t="str">
        <f t="shared" si="12"/>
        <v/>
      </c>
      <c r="G109" s="114" t="str">
        <f t="shared" si="13"/>
        <v xml:space="preserve"> </v>
      </c>
      <c r="H109" s="110" t="str">
        <f t="shared" si="18"/>
        <v xml:space="preserve"> </v>
      </c>
      <c r="I109" s="115" t="str">
        <f t="shared" si="16"/>
        <v xml:space="preserve"> </v>
      </c>
      <c r="J109" s="116" t="str">
        <f t="shared" si="17"/>
        <v xml:space="preserve"> </v>
      </c>
      <c r="K109" s="167" t="str">
        <f t="shared" si="14"/>
        <v xml:space="preserve"> </v>
      </c>
      <c r="L109" s="96"/>
    </row>
    <row r="110" spans="1:12" ht="16" customHeight="1" x14ac:dyDescent="0.35">
      <c r="A110" s="102">
        <v>99</v>
      </c>
      <c r="B110" s="60"/>
      <c r="C110" s="192"/>
      <c r="D110" s="188" t="str">
        <f t="shared" si="10"/>
        <v xml:space="preserve"> </v>
      </c>
      <c r="E110" s="188" t="str">
        <f t="shared" si="11"/>
        <v xml:space="preserve"> </v>
      </c>
      <c r="F110" s="114" t="str">
        <f t="shared" si="12"/>
        <v/>
      </c>
      <c r="G110" s="114" t="str">
        <f t="shared" si="13"/>
        <v xml:space="preserve"> </v>
      </c>
      <c r="H110" s="110" t="str">
        <f t="shared" si="18"/>
        <v xml:space="preserve"> </v>
      </c>
      <c r="I110" s="115" t="str">
        <f t="shared" si="16"/>
        <v xml:space="preserve"> </v>
      </c>
      <c r="J110" s="116" t="str">
        <f t="shared" si="17"/>
        <v xml:space="preserve"> </v>
      </c>
      <c r="K110" s="167" t="str">
        <f t="shared" si="14"/>
        <v xml:space="preserve"> </v>
      </c>
      <c r="L110" s="96"/>
    </row>
    <row r="111" spans="1:12" ht="16" customHeight="1" thickBot="1" x14ac:dyDescent="0.4">
      <c r="A111" s="102">
        <v>100</v>
      </c>
      <c r="B111" s="58"/>
      <c r="C111" s="190"/>
      <c r="D111" s="189" t="str">
        <f t="shared" si="10"/>
        <v xml:space="preserve"> </v>
      </c>
      <c r="E111" s="189" t="str">
        <f t="shared" si="11"/>
        <v xml:space="preserve"> </v>
      </c>
      <c r="F111" s="118" t="str">
        <f t="shared" si="12"/>
        <v/>
      </c>
      <c r="G111" s="118" t="str">
        <f t="shared" si="13"/>
        <v xml:space="preserve"> </v>
      </c>
      <c r="H111" s="119" t="str">
        <f t="shared" si="18"/>
        <v xml:space="preserve"> </v>
      </c>
      <c r="I111" s="120" t="str">
        <f t="shared" si="16"/>
        <v xml:space="preserve"> </v>
      </c>
      <c r="J111" s="121" t="str">
        <f t="shared" si="17"/>
        <v xml:space="preserve"> </v>
      </c>
      <c r="K111" s="168" t="str">
        <f t="shared" si="14"/>
        <v xml:space="preserve"> </v>
      </c>
      <c r="L111" s="96"/>
    </row>
    <row r="112" spans="1:12" x14ac:dyDescent="0.35">
      <c r="B112" s="152" t="s">
        <v>7</v>
      </c>
      <c r="C112" s="205" t="s">
        <v>74</v>
      </c>
      <c r="D112" s="205"/>
      <c r="E112" s="153" t="s">
        <v>163</v>
      </c>
      <c r="F112" s="124"/>
      <c r="G112" s="124"/>
      <c r="H112" s="125"/>
      <c r="I112" s="32"/>
      <c r="J112" s="32"/>
      <c r="K112" s="126"/>
      <c r="L112" s="127"/>
    </row>
    <row r="113" spans="1:12" ht="16" thickBot="1" x14ac:dyDescent="0.4">
      <c r="C113" s="130"/>
      <c r="H113" s="131"/>
      <c r="I113" s="132"/>
      <c r="J113" s="132"/>
      <c r="K113" s="131"/>
      <c r="L113" s="32"/>
    </row>
    <row r="114" spans="1:12" x14ac:dyDescent="0.35">
      <c r="B114" s="230" t="s">
        <v>114</v>
      </c>
      <c r="C114" s="230"/>
      <c r="D114" s="230"/>
      <c r="E114" s="230"/>
      <c r="F114" s="230"/>
      <c r="G114" s="230"/>
      <c r="H114" s="230"/>
      <c r="I114" s="230"/>
      <c r="J114" s="231" t="s">
        <v>8</v>
      </c>
      <c r="K114" s="232"/>
      <c r="L114" s="233"/>
    </row>
    <row r="115" spans="1:12" ht="31" x14ac:dyDescent="0.35">
      <c r="A115" s="133"/>
      <c r="B115" s="134" t="s">
        <v>9</v>
      </c>
      <c r="C115" s="204" t="s">
        <v>82</v>
      </c>
      <c r="D115" s="204"/>
      <c r="E115" s="204"/>
      <c r="F115" s="204"/>
      <c r="G115" s="204"/>
      <c r="H115" s="204"/>
      <c r="I115" s="204"/>
      <c r="J115" s="135" t="s">
        <v>83</v>
      </c>
      <c r="K115" s="136" t="s">
        <v>84</v>
      </c>
      <c r="L115" s="137" t="s">
        <v>91</v>
      </c>
    </row>
    <row r="116" spans="1:12" x14ac:dyDescent="0.35">
      <c r="A116" s="133"/>
      <c r="B116" s="134" t="s">
        <v>10</v>
      </c>
      <c r="C116" s="204" t="s">
        <v>81</v>
      </c>
      <c r="D116" s="204"/>
      <c r="E116" s="204"/>
      <c r="F116" s="204"/>
      <c r="G116" s="204"/>
      <c r="H116" s="204"/>
      <c r="I116" s="204"/>
      <c r="J116" s="154" t="str">
        <f>IF(SUM($C$12:$C$111)=0," ","Paid Leave Oregon")</f>
        <v xml:space="preserve"> </v>
      </c>
      <c r="K116" s="182" t="str">
        <f>IF(SUM($C$12:$C$111)=0," ",0.4%)</f>
        <v xml:space="preserve"> </v>
      </c>
      <c r="L116" s="138"/>
    </row>
    <row r="117" spans="1:12" x14ac:dyDescent="0.35">
      <c r="A117" s="133"/>
      <c r="B117" s="134" t="s">
        <v>11</v>
      </c>
      <c r="C117" s="204" t="s">
        <v>80</v>
      </c>
      <c r="D117" s="204"/>
      <c r="E117" s="204"/>
      <c r="F117" s="204"/>
      <c r="G117" s="204"/>
      <c r="H117" s="204"/>
      <c r="I117" s="204"/>
      <c r="J117" s="154" t="str">
        <f>IF(SUM($C$12:$C$111)=0," ","Sick Leave Oregon")</f>
        <v xml:space="preserve"> </v>
      </c>
      <c r="K117" s="182" t="str">
        <f>IF(SUM($C$12:$C$111)=0," ",3.33%)</f>
        <v xml:space="preserve"> </v>
      </c>
      <c r="L117" s="138"/>
    </row>
    <row r="118" spans="1:12" x14ac:dyDescent="0.35">
      <c r="A118" s="133"/>
      <c r="B118" s="134" t="s">
        <v>92</v>
      </c>
      <c r="C118" s="204" t="s">
        <v>90</v>
      </c>
      <c r="D118" s="204"/>
      <c r="E118" s="204"/>
      <c r="F118" s="204"/>
      <c r="G118" s="204"/>
      <c r="H118" s="204"/>
      <c r="I118" s="204"/>
      <c r="J118" s="155"/>
      <c r="K118" s="181"/>
      <c r="L118" s="45"/>
    </row>
    <row r="119" spans="1:12" x14ac:dyDescent="0.35">
      <c r="A119" s="133"/>
      <c r="B119" s="134" t="s">
        <v>93</v>
      </c>
      <c r="C119" s="204" t="s">
        <v>94</v>
      </c>
      <c r="D119" s="234"/>
      <c r="E119" s="234"/>
      <c r="F119" s="234"/>
      <c r="G119" s="234"/>
      <c r="H119" s="234"/>
      <c r="I119" s="235"/>
      <c r="J119" s="155"/>
      <c r="K119" s="181"/>
      <c r="L119" s="45"/>
    </row>
    <row r="120" spans="1:12" x14ac:dyDescent="0.35">
      <c r="A120" s="133"/>
      <c r="B120" s="134" t="s">
        <v>12</v>
      </c>
      <c r="C120" s="204" t="s">
        <v>75</v>
      </c>
      <c r="D120" s="204"/>
      <c r="E120" s="204"/>
      <c r="F120" s="204"/>
      <c r="G120" s="204"/>
      <c r="H120" s="204"/>
      <c r="I120" s="204"/>
      <c r="J120" s="155"/>
      <c r="K120" s="181"/>
      <c r="L120" s="45"/>
    </row>
    <row r="121" spans="1:12" x14ac:dyDescent="0.35">
      <c r="A121" s="133"/>
      <c r="B121" s="134" t="s">
        <v>13</v>
      </c>
      <c r="C121" s="204" t="s">
        <v>89</v>
      </c>
      <c r="D121" s="204"/>
      <c r="E121" s="204"/>
      <c r="F121" s="204"/>
      <c r="G121" s="204"/>
      <c r="H121" s="204"/>
      <c r="I121" s="204"/>
      <c r="J121" s="155"/>
      <c r="K121" s="181"/>
      <c r="L121" s="45"/>
    </row>
    <row r="122" spans="1:12" x14ac:dyDescent="0.35">
      <c r="A122" s="133"/>
      <c r="B122" s="134" t="s">
        <v>71</v>
      </c>
      <c r="C122" s="204" t="s">
        <v>79</v>
      </c>
      <c r="D122" s="204"/>
      <c r="E122" s="204"/>
      <c r="F122" s="204"/>
      <c r="G122" s="204"/>
      <c r="H122" s="204"/>
      <c r="I122" s="204"/>
      <c r="J122" s="155"/>
      <c r="K122" s="27"/>
      <c r="L122" s="45"/>
    </row>
    <row r="123" spans="1:12" x14ac:dyDescent="0.35">
      <c r="A123" s="133"/>
      <c r="B123" s="134" t="s">
        <v>12</v>
      </c>
      <c r="C123" s="204" t="s">
        <v>78</v>
      </c>
      <c r="D123" s="204"/>
      <c r="E123" s="204"/>
      <c r="F123" s="204"/>
      <c r="G123" s="204"/>
      <c r="H123" s="204"/>
      <c r="I123" s="204"/>
      <c r="J123" s="155"/>
      <c r="K123" s="27"/>
      <c r="L123" s="45"/>
    </row>
    <row r="124" spans="1:12" ht="16" thickBot="1" x14ac:dyDescent="0.4">
      <c r="A124" s="133"/>
      <c r="B124" s="134" t="s">
        <v>76</v>
      </c>
      <c r="C124" s="229" t="s">
        <v>77</v>
      </c>
      <c r="D124" s="229"/>
      <c r="E124" s="229"/>
      <c r="F124" s="229"/>
      <c r="G124" s="229"/>
      <c r="H124" s="229"/>
      <c r="I124" s="229"/>
      <c r="J124" s="33"/>
      <c r="K124" s="47"/>
      <c r="L124" s="46"/>
    </row>
    <row r="125" spans="1:12" x14ac:dyDescent="0.35">
      <c r="A125" s="133"/>
      <c r="B125" s="134"/>
      <c r="C125" s="227"/>
      <c r="D125" s="196"/>
      <c r="E125" s="196"/>
      <c r="F125" s="196"/>
      <c r="G125" s="196"/>
      <c r="H125" s="196"/>
      <c r="I125" s="196"/>
      <c r="J125" s="139"/>
      <c r="K125" s="131"/>
    </row>
    <row r="126" spans="1:12" x14ac:dyDescent="0.35">
      <c r="A126" s="133"/>
      <c r="J126" s="139"/>
      <c r="K126" s="131"/>
    </row>
    <row r="127" spans="1:12" x14ac:dyDescent="0.35">
      <c r="A127" s="133"/>
      <c r="J127" s="139"/>
      <c r="K127" s="131"/>
    </row>
    <row r="128" spans="1:12" x14ac:dyDescent="0.35">
      <c r="A128" s="133"/>
      <c r="J128" s="139"/>
      <c r="K128" s="131"/>
    </row>
    <row r="129" spans="7:11" x14ac:dyDescent="0.35">
      <c r="J129" s="139"/>
      <c r="K129" s="131"/>
    </row>
    <row r="130" spans="7:11" x14ac:dyDescent="0.35">
      <c r="J130" s="139"/>
      <c r="K130" s="131"/>
    </row>
    <row r="131" spans="7:11" x14ac:dyDescent="0.35">
      <c r="J131" s="139"/>
    </row>
    <row r="132" spans="7:11" x14ac:dyDescent="0.35">
      <c r="J132" s="139"/>
    </row>
    <row r="134" spans="7:11" x14ac:dyDescent="0.35">
      <c r="G134" s="140"/>
      <c r="I134" s="141"/>
    </row>
    <row r="135" spans="7:11" x14ac:dyDescent="0.35">
      <c r="I135" s="141"/>
    </row>
    <row r="136" spans="7:11" x14ac:dyDescent="0.35">
      <c r="I136" s="32"/>
    </row>
    <row r="142" spans="7:11" x14ac:dyDescent="0.35">
      <c r="J142" s="141"/>
      <c r="K142" s="142"/>
    </row>
    <row r="143" spans="7:11" x14ac:dyDescent="0.35">
      <c r="J143" s="141"/>
      <c r="K143" s="142"/>
    </row>
    <row r="144" spans="7:11" x14ac:dyDescent="0.35">
      <c r="J144" s="32"/>
      <c r="K144" s="125"/>
    </row>
  </sheetData>
  <sheetProtection algorithmName="SHA-512" hashValue="cbYTnA1AgPuUjSZkdBaLyrd1V+rTbXJepURSnwB7nyU77MUTJ5wtYtTz0whEm6o5t8LDwrzQBK647FTaBm6LmA==" saltValue="s31oW+BuRoik0QMAMRPieg==" spinCount="100000" sheet="1" objects="1" scenarios="1"/>
  <mergeCells count="32">
    <mergeCell ref="C4:D4"/>
    <mergeCell ref="C125:I125"/>
    <mergeCell ref="J10:J11"/>
    <mergeCell ref="K10:K11"/>
    <mergeCell ref="C124:I124"/>
    <mergeCell ref="C120:I120"/>
    <mergeCell ref="C118:I118"/>
    <mergeCell ref="B114:I114"/>
    <mergeCell ref="C121:I121"/>
    <mergeCell ref="C122:I122"/>
    <mergeCell ref="C123:I123"/>
    <mergeCell ref="C115:I115"/>
    <mergeCell ref="H10:H11"/>
    <mergeCell ref="J114:L114"/>
    <mergeCell ref="C119:I119"/>
    <mergeCell ref="C117:I117"/>
    <mergeCell ref="B6:B7"/>
    <mergeCell ref="A1:N1"/>
    <mergeCell ref="C116:I116"/>
    <mergeCell ref="C112:D112"/>
    <mergeCell ref="C10:C11"/>
    <mergeCell ref="F10:F11"/>
    <mergeCell ref="D10:D11"/>
    <mergeCell ref="E10:E11"/>
    <mergeCell ref="I10:I11"/>
    <mergeCell ref="B10:B11"/>
    <mergeCell ref="F3:H3"/>
    <mergeCell ref="F4:H4"/>
    <mergeCell ref="C2:D2"/>
    <mergeCell ref="F2:H2"/>
    <mergeCell ref="G10:G11"/>
    <mergeCell ref="C3:D3"/>
  </mergeCells>
  <conditionalFormatting sqref="B12:C111">
    <cfRule type="containsBlanks" dxfId="5" priority="2">
      <formula>LEN(TRIM(B12))=0</formula>
    </cfRule>
  </conditionalFormatting>
  <conditionalFormatting sqref="C2 F2 C3:D4 F3:H4 K4:K5">
    <cfRule type="containsBlanks" dxfId="4" priority="3">
      <formula>LEN(TRIM(C2))=0</formula>
    </cfRule>
  </conditionalFormatting>
  <conditionalFormatting sqref="J118:L124">
    <cfRule type="containsBlanks" dxfId="3" priority="1">
      <formula>LEN(TRIM(J118))=0</formula>
    </cfRule>
  </conditionalFormatting>
  <hyperlinks>
    <hyperlink ref="C6" location="'Price Calculation'!J118" display="Benefit Matrix" xr:uid="{A05AF9A5-5896-4D89-A955-06A33B18AA94}"/>
    <hyperlink ref="D6" location="'Price Calculation'!K4" display="Worker's Comp Rate" xr:uid="{F1DEA76E-6EF4-439F-9773-D4DE60B08D46}"/>
    <hyperlink ref="E6" location="'Price Calculation'!K5" display="Emplyment Insurance Rate" xr:uid="{C6CB5A7A-0A36-4DE0-ADB7-343A2B28015F}"/>
    <hyperlink ref="C7" location="'Margin and Overhead'!D19" display="Overhead Rate" xr:uid="{C5D5D380-50E7-44ED-B2CE-04C57FD1D38C}"/>
    <hyperlink ref="D7" location="'Margin and Overhead'!E8" display="Margin" xr:uid="{36939B03-4DFE-47D5-B078-9B0B23719323}"/>
    <hyperlink ref="E7" location="'Price Approval Form'!A1" display="Price Approval Form" xr:uid="{D6DC3EBD-0AB3-482D-AAF1-59CA5EB5C659}"/>
    <hyperlink ref="F6" location="'Price Calculation'!B12" display="Position Entry" xr:uid="{D322A12A-9E58-406B-8ABF-314CF94606B3}"/>
    <hyperlink ref="J2" location="'Margin and Overhead'!D19" display="Overhead" xr:uid="{E8D334A0-C023-442B-A737-37F1C9DAF775}"/>
    <hyperlink ref="J3" location="'Margin and Overhead'!E8" display="Margin" xr:uid="{D64483EC-3E46-4C03-BB42-267DD99D9B40}"/>
    <hyperlink ref="F7" location="Instructions!A1" display="Instructions!A1" xr:uid="{175942C1-CC94-47C6-A809-9942D4C99202}"/>
  </hyperlinks>
  <pageMargins left="0.7" right="0.7" top="0.75" bottom="0.75" header="0.3" footer="0.3"/>
  <pageSetup scale="32" orientation="portrait" horizontalDpi="300" verticalDpi="300" r:id="rId1"/>
  <headerFooter>
    <oddHeader>&amp;LOregon Forward Program&amp;RCosting Workbook</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G176"/>
  <sheetViews>
    <sheetView showGridLines="0" zoomScale="130" zoomScaleNormal="130" workbookViewId="0">
      <selection activeCell="D12" sqref="D12"/>
    </sheetView>
  </sheetViews>
  <sheetFormatPr defaultRowHeight="14.5" x14ac:dyDescent="0.35"/>
  <cols>
    <col min="1" max="1" width="20.453125" customWidth="1"/>
    <col min="2" max="2" width="21.453125" customWidth="1"/>
    <col min="3" max="3" width="26.453125" customWidth="1"/>
    <col min="4" max="4" width="26" customWidth="1"/>
    <col min="5" max="5" width="21.1796875" customWidth="1"/>
    <col min="6" max="6" width="19.54296875" customWidth="1"/>
  </cols>
  <sheetData>
    <row r="1" spans="1:5" ht="16" customHeight="1" x14ac:dyDescent="0.35">
      <c r="A1" s="61" t="s">
        <v>61</v>
      </c>
      <c r="C1" s="61"/>
      <c r="E1" s="62" t="s">
        <v>14</v>
      </c>
    </row>
    <row r="2" spans="1:5" ht="12" customHeight="1" x14ac:dyDescent="0.35">
      <c r="C2" s="63"/>
      <c r="E2" s="62" t="s">
        <v>16</v>
      </c>
    </row>
    <row r="3" spans="1:5" ht="17.149999999999999" customHeight="1" x14ac:dyDescent="0.4">
      <c r="A3" s="64" t="s">
        <v>60</v>
      </c>
    </row>
    <row r="4" spans="1:5" ht="10.5" customHeight="1" x14ac:dyDescent="0.4">
      <c r="A4" s="64"/>
    </row>
    <row r="5" spans="1:5" ht="16.5" customHeight="1" x14ac:dyDescent="0.35">
      <c r="A5" s="246" t="s">
        <v>63</v>
      </c>
      <c r="B5" s="247"/>
      <c r="C5" s="247"/>
      <c r="D5" s="247"/>
      <c r="E5" s="247"/>
    </row>
    <row r="6" spans="1:5" ht="18" customHeight="1" x14ac:dyDescent="0.35">
      <c r="A6" s="246" t="s">
        <v>64</v>
      </c>
      <c r="B6" s="247"/>
      <c r="C6" s="247"/>
      <c r="D6" s="247"/>
      <c r="E6" s="247"/>
    </row>
    <row r="7" spans="1:5" ht="20" customHeight="1" thickBot="1" x14ac:dyDescent="0.4">
      <c r="A7" s="246" t="s">
        <v>121</v>
      </c>
      <c r="B7" s="247"/>
      <c r="C7" s="247"/>
      <c r="D7" s="247"/>
      <c r="E7" s="247"/>
    </row>
    <row r="8" spans="1:5" ht="22.5" customHeight="1" thickTop="1" thickBot="1" x14ac:dyDescent="0.5">
      <c r="A8" s="239" t="s">
        <v>66</v>
      </c>
      <c r="B8" s="240"/>
      <c r="C8" s="241"/>
      <c r="D8" s="65" t="s">
        <v>65</v>
      </c>
      <c r="E8" s="17"/>
    </row>
    <row r="9" spans="1:5" ht="12" customHeight="1" x14ac:dyDescent="0.35">
      <c r="A9" s="10"/>
      <c r="B9" s="8"/>
      <c r="C9" s="9"/>
      <c r="D9" s="65"/>
      <c r="E9" s="68"/>
    </row>
    <row r="10" spans="1:5" ht="12" customHeight="1" x14ac:dyDescent="0.35">
      <c r="A10" s="10"/>
      <c r="B10" s="8"/>
      <c r="C10" s="9"/>
    </row>
    <row r="11" spans="1:5" ht="12" customHeight="1" x14ac:dyDescent="0.35">
      <c r="A11" s="10"/>
      <c r="B11" s="8"/>
      <c r="C11" s="9"/>
    </row>
    <row r="12" spans="1:5" ht="12" customHeight="1" x14ac:dyDescent="0.35">
      <c r="A12" s="10"/>
      <c r="B12" s="8"/>
      <c r="C12" s="9"/>
    </row>
    <row r="13" spans="1:5" ht="12" customHeight="1" thickBot="1" x14ac:dyDescent="0.4">
      <c r="A13" s="11"/>
      <c r="B13" s="12"/>
      <c r="C13" s="13"/>
    </row>
    <row r="14" spans="1:5" ht="12" customHeight="1" thickTop="1" x14ac:dyDescent="0.35"/>
    <row r="15" spans="1:5" ht="19" customHeight="1" x14ac:dyDescent="0.4">
      <c r="A15" s="64" t="s">
        <v>15</v>
      </c>
    </row>
    <row r="16" spans="1:5" ht="12" customHeight="1" thickBot="1" x14ac:dyDescent="0.45">
      <c r="A16" s="64"/>
    </row>
    <row r="17" spans="1:5" ht="19" customHeight="1" thickBot="1" x14ac:dyDescent="0.4">
      <c r="A17" s="71" t="s">
        <v>17</v>
      </c>
      <c r="B17" s="72"/>
      <c r="C17" s="72"/>
      <c r="D17" s="72"/>
      <c r="E17" s="73"/>
    </row>
    <row r="18" spans="1:5" ht="12" customHeight="1" thickBot="1" x14ac:dyDescent="0.4"/>
    <row r="19" spans="1:5" ht="23" customHeight="1" thickBot="1" x14ac:dyDescent="0.4">
      <c r="A19" s="74" t="s">
        <v>67</v>
      </c>
      <c r="B19" s="75"/>
      <c r="C19" s="76"/>
      <c r="D19" s="1"/>
    </row>
    <row r="20" spans="1:5" ht="12" customHeight="1" x14ac:dyDescent="0.35">
      <c r="D20" s="2"/>
    </row>
    <row r="21" spans="1:5" ht="16.5" customHeight="1" x14ac:dyDescent="0.4">
      <c r="A21" s="77" t="s">
        <v>18</v>
      </c>
      <c r="D21" s="2"/>
    </row>
    <row r="22" spans="1:5" ht="12" customHeight="1" thickBot="1" x14ac:dyDescent="0.4"/>
    <row r="23" spans="1:5" ht="26.5" customHeight="1" thickBot="1" x14ac:dyDescent="0.4">
      <c r="A23" s="78" t="s">
        <v>68</v>
      </c>
      <c r="B23" s="79"/>
      <c r="C23" s="80"/>
      <c r="D23" s="57"/>
    </row>
    <row r="24" spans="1:5" ht="12" customHeight="1" thickBot="1" x14ac:dyDescent="0.4"/>
    <row r="25" spans="1:5" ht="12" customHeight="1" x14ac:dyDescent="0.35">
      <c r="A25" s="252" t="s">
        <v>88</v>
      </c>
      <c r="B25" s="253"/>
      <c r="C25" s="19"/>
    </row>
    <row r="26" spans="1:5" ht="12" customHeight="1" thickBot="1" x14ac:dyDescent="0.4">
      <c r="A26" s="81"/>
      <c r="C26" s="15"/>
    </row>
    <row r="27" spans="1:5" ht="12" customHeight="1" thickBot="1" x14ac:dyDescent="0.4">
      <c r="A27" s="254" t="s">
        <v>87</v>
      </c>
      <c r="B27" s="255"/>
      <c r="C27" s="82">
        <f>C73+D73</f>
        <v>0</v>
      </c>
    </row>
    <row r="28" spans="1:5" ht="12" customHeight="1" thickBot="1" x14ac:dyDescent="0.4">
      <c r="A28" s="254" t="s">
        <v>72</v>
      </c>
      <c r="B28" s="255"/>
      <c r="C28" s="83">
        <f>IF(C25=0,0,C27/C25)</f>
        <v>0</v>
      </c>
    </row>
    <row r="29" spans="1:5" ht="12" customHeight="1" x14ac:dyDescent="0.35">
      <c r="A29" s="81"/>
      <c r="C29" s="28"/>
    </row>
    <row r="30" spans="1:5" ht="12" customHeight="1" thickBot="1" x14ac:dyDescent="0.4">
      <c r="A30" s="84"/>
      <c r="C30" s="85"/>
    </row>
    <row r="31" spans="1:5" ht="17.149999999999999" customHeight="1" thickBot="1" x14ac:dyDescent="0.4">
      <c r="A31" s="86" t="s">
        <v>62</v>
      </c>
      <c r="B31" s="87"/>
    </row>
    <row r="32" spans="1:5" s="20" customFormat="1" ht="28.5" customHeight="1" x14ac:dyDescent="0.35">
      <c r="A32" s="256" t="s">
        <v>73</v>
      </c>
      <c r="B32" s="256"/>
      <c r="C32" s="256"/>
      <c r="D32" s="256"/>
      <c r="E32" s="256"/>
    </row>
    <row r="33" spans="1:6" ht="12" customHeight="1" x14ac:dyDescent="0.35"/>
    <row r="34" spans="1:6" ht="17.5" customHeight="1" thickBot="1" x14ac:dyDescent="0.4">
      <c r="A34" s="238" t="s">
        <v>20</v>
      </c>
      <c r="B34" s="238"/>
    </row>
    <row r="35" spans="1:6" ht="12" customHeight="1" thickBot="1" x14ac:dyDescent="0.4">
      <c r="A35" s="88"/>
      <c r="B35" s="88"/>
    </row>
    <row r="36" spans="1:6" ht="17.5" customHeight="1" thickTop="1" x14ac:dyDescent="0.45">
      <c r="A36" s="250" t="s">
        <v>21</v>
      </c>
      <c r="B36" s="251"/>
      <c r="C36" s="89" t="s">
        <v>22</v>
      </c>
      <c r="D36" s="90" t="s">
        <v>23</v>
      </c>
      <c r="E36" s="260" t="s">
        <v>19</v>
      </c>
      <c r="F36" s="261"/>
    </row>
    <row r="37" spans="1:6" ht="12" customHeight="1" x14ac:dyDescent="0.35">
      <c r="A37" s="248" t="s">
        <v>24</v>
      </c>
      <c r="B37" s="249"/>
      <c r="C37" s="3"/>
      <c r="D37" s="14"/>
      <c r="E37" s="257" t="s">
        <v>59</v>
      </c>
      <c r="F37" s="258"/>
    </row>
    <row r="38" spans="1:6" ht="12" customHeight="1" x14ac:dyDescent="0.35">
      <c r="A38" s="236" t="s">
        <v>25</v>
      </c>
      <c r="B38" s="237"/>
      <c r="C38" s="4"/>
      <c r="D38" s="7"/>
      <c r="E38" s="259"/>
      <c r="F38" s="258"/>
    </row>
    <row r="39" spans="1:6" ht="12" customHeight="1" x14ac:dyDescent="0.35">
      <c r="A39" s="236" t="s">
        <v>26</v>
      </c>
      <c r="B39" s="237"/>
      <c r="C39" s="4"/>
      <c r="D39" s="7"/>
      <c r="E39" s="66"/>
      <c r="F39" s="67"/>
    </row>
    <row r="40" spans="1:6" ht="12" customHeight="1" x14ac:dyDescent="0.35">
      <c r="A40" s="236" t="s">
        <v>27</v>
      </c>
      <c r="B40" s="237"/>
      <c r="C40" s="4"/>
      <c r="D40" s="7"/>
      <c r="E40" s="66"/>
      <c r="F40" s="67"/>
    </row>
    <row r="41" spans="1:6" ht="12" customHeight="1" x14ac:dyDescent="0.35">
      <c r="A41" s="236" t="s">
        <v>28</v>
      </c>
      <c r="B41" s="237"/>
      <c r="C41" s="3"/>
      <c r="D41" s="7"/>
      <c r="E41" s="66"/>
      <c r="F41" s="67"/>
    </row>
    <row r="42" spans="1:6" ht="12" customHeight="1" x14ac:dyDescent="0.35">
      <c r="A42" s="236" t="s">
        <v>29</v>
      </c>
      <c r="B42" s="237"/>
      <c r="C42" s="4"/>
      <c r="D42" s="7"/>
      <c r="E42" s="66"/>
      <c r="F42" s="67"/>
    </row>
    <row r="43" spans="1:6" ht="12" customHeight="1" x14ac:dyDescent="0.35">
      <c r="A43" s="236" t="s">
        <v>30</v>
      </c>
      <c r="B43" s="237"/>
      <c r="C43" s="4"/>
      <c r="D43" s="7"/>
      <c r="E43" s="66"/>
      <c r="F43" s="67"/>
    </row>
    <row r="44" spans="1:6" ht="12" customHeight="1" x14ac:dyDescent="0.35">
      <c r="A44" s="236" t="s">
        <v>31</v>
      </c>
      <c r="B44" s="237"/>
      <c r="C44" s="4"/>
      <c r="D44" s="7"/>
      <c r="E44" s="66"/>
      <c r="F44" s="67"/>
    </row>
    <row r="45" spans="1:6" ht="12" customHeight="1" x14ac:dyDescent="0.35">
      <c r="A45" s="236" t="s">
        <v>32</v>
      </c>
      <c r="B45" s="237"/>
      <c r="C45" s="4"/>
      <c r="D45" s="7"/>
      <c r="E45" s="66"/>
      <c r="F45" s="67"/>
    </row>
    <row r="46" spans="1:6" ht="12" customHeight="1" x14ac:dyDescent="0.35">
      <c r="A46" s="236" t="s">
        <v>33</v>
      </c>
      <c r="B46" s="237"/>
      <c r="C46" s="4"/>
      <c r="D46" s="7"/>
      <c r="E46" s="66"/>
      <c r="F46" s="67"/>
    </row>
    <row r="47" spans="1:6" ht="12" customHeight="1" x14ac:dyDescent="0.35">
      <c r="A47" s="236" t="s">
        <v>34</v>
      </c>
      <c r="B47" s="237"/>
      <c r="C47" s="4"/>
      <c r="D47" s="7"/>
      <c r="E47" s="66"/>
      <c r="F47" s="67"/>
    </row>
    <row r="48" spans="1:6" ht="12" customHeight="1" x14ac:dyDescent="0.35">
      <c r="A48" s="236" t="s">
        <v>35</v>
      </c>
      <c r="B48" s="237"/>
      <c r="C48" s="4"/>
      <c r="D48" s="7"/>
      <c r="E48" s="66"/>
      <c r="F48" s="67"/>
    </row>
    <row r="49" spans="1:6" ht="12" customHeight="1" x14ac:dyDescent="0.35">
      <c r="A49" s="236" t="s">
        <v>36</v>
      </c>
      <c r="B49" s="237"/>
      <c r="C49" s="4"/>
      <c r="D49" s="7"/>
      <c r="E49" s="66"/>
      <c r="F49" s="67"/>
    </row>
    <row r="50" spans="1:6" ht="12" customHeight="1" x14ac:dyDescent="0.35">
      <c r="A50" s="236" t="s">
        <v>37</v>
      </c>
      <c r="B50" s="237"/>
      <c r="C50" s="4"/>
      <c r="D50" s="7"/>
      <c r="E50" s="66"/>
      <c r="F50" s="67"/>
    </row>
    <row r="51" spans="1:6" ht="12" customHeight="1" x14ac:dyDescent="0.35">
      <c r="A51" s="236" t="s">
        <v>38</v>
      </c>
      <c r="B51" s="237"/>
      <c r="C51" s="4"/>
      <c r="D51" s="7"/>
      <c r="E51" s="66"/>
      <c r="F51" s="67"/>
    </row>
    <row r="52" spans="1:6" ht="12" customHeight="1" x14ac:dyDescent="0.35">
      <c r="A52" s="236" t="s">
        <v>39</v>
      </c>
      <c r="B52" s="237"/>
      <c r="C52" s="4"/>
      <c r="D52" s="7"/>
      <c r="E52" s="66"/>
      <c r="F52" s="67"/>
    </row>
    <row r="53" spans="1:6" ht="12" customHeight="1" x14ac:dyDescent="0.35">
      <c r="A53" s="236" t="s">
        <v>40</v>
      </c>
      <c r="B53" s="237"/>
      <c r="C53" s="4"/>
      <c r="D53" s="7"/>
      <c r="E53" s="66"/>
      <c r="F53" s="67"/>
    </row>
    <row r="54" spans="1:6" ht="12" customHeight="1" x14ac:dyDescent="0.35">
      <c r="A54" s="236" t="s">
        <v>41</v>
      </c>
      <c r="B54" s="237"/>
      <c r="C54" s="4"/>
      <c r="D54" s="7"/>
      <c r="E54" s="66"/>
      <c r="F54" s="67"/>
    </row>
    <row r="55" spans="1:6" ht="12" customHeight="1" x14ac:dyDescent="0.35">
      <c r="A55" s="236" t="s">
        <v>42</v>
      </c>
      <c r="B55" s="237"/>
      <c r="C55" s="4"/>
      <c r="D55" s="7"/>
      <c r="E55" s="66"/>
      <c r="F55" s="67"/>
    </row>
    <row r="56" spans="1:6" ht="12" customHeight="1" x14ac:dyDescent="0.35">
      <c r="A56" s="236" t="s">
        <v>43</v>
      </c>
      <c r="B56" s="237"/>
      <c r="C56" s="4"/>
      <c r="D56" s="7"/>
      <c r="E56" s="66"/>
      <c r="F56" s="67"/>
    </row>
    <row r="57" spans="1:6" ht="12" customHeight="1" x14ac:dyDescent="0.35">
      <c r="A57" s="236" t="s">
        <v>44</v>
      </c>
      <c r="B57" s="237"/>
      <c r="C57" s="4"/>
      <c r="D57" s="7"/>
      <c r="E57" s="66"/>
      <c r="F57" s="67"/>
    </row>
    <row r="58" spans="1:6" ht="12" customHeight="1" x14ac:dyDescent="0.35">
      <c r="A58" s="236" t="s">
        <v>45</v>
      </c>
      <c r="B58" s="237"/>
      <c r="C58" s="4"/>
      <c r="D58" s="7"/>
      <c r="E58" s="66"/>
      <c r="F58" s="67"/>
    </row>
    <row r="59" spans="1:6" ht="12" customHeight="1" x14ac:dyDescent="0.35">
      <c r="A59" s="236" t="s">
        <v>46</v>
      </c>
      <c r="B59" s="237"/>
      <c r="C59" s="4"/>
      <c r="D59" s="7"/>
      <c r="E59" s="66"/>
      <c r="F59" s="67"/>
    </row>
    <row r="60" spans="1:6" ht="12" customHeight="1" x14ac:dyDescent="0.35">
      <c r="A60" s="236" t="s">
        <v>47</v>
      </c>
      <c r="B60" s="237"/>
      <c r="C60" s="4"/>
      <c r="D60" s="7"/>
      <c r="E60" s="66"/>
      <c r="F60" s="67"/>
    </row>
    <row r="61" spans="1:6" ht="12" customHeight="1" x14ac:dyDescent="0.35">
      <c r="A61" s="236" t="s">
        <v>48</v>
      </c>
      <c r="B61" s="237"/>
      <c r="C61" s="4"/>
      <c r="D61" s="7"/>
      <c r="E61" s="66"/>
      <c r="F61" s="67"/>
    </row>
    <row r="62" spans="1:6" ht="12" customHeight="1" x14ac:dyDescent="0.35">
      <c r="A62" s="236" t="s">
        <v>49</v>
      </c>
      <c r="B62" s="237"/>
      <c r="C62" s="4"/>
      <c r="D62" s="7"/>
      <c r="E62" s="66"/>
      <c r="F62" s="67"/>
    </row>
    <row r="63" spans="1:6" ht="12" customHeight="1" x14ac:dyDescent="0.35">
      <c r="A63" s="236" t="s">
        <v>50</v>
      </c>
      <c r="B63" s="237"/>
      <c r="C63" s="4"/>
      <c r="D63" s="7"/>
      <c r="E63" s="66"/>
      <c r="F63" s="67"/>
    </row>
    <row r="64" spans="1:6" ht="12" customHeight="1" x14ac:dyDescent="0.35">
      <c r="A64" s="236" t="s">
        <v>51</v>
      </c>
      <c r="B64" s="237"/>
      <c r="C64" s="4"/>
      <c r="D64" s="7"/>
      <c r="E64" s="66"/>
      <c r="F64" s="67"/>
    </row>
    <row r="65" spans="1:6" ht="12" customHeight="1" x14ac:dyDescent="0.35">
      <c r="A65" s="244" t="s">
        <v>56</v>
      </c>
      <c r="B65" s="245"/>
      <c r="C65" s="18"/>
      <c r="D65" s="7"/>
      <c r="E65" s="66"/>
      <c r="F65" s="67"/>
    </row>
    <row r="66" spans="1:6" ht="12" customHeight="1" x14ac:dyDescent="0.35">
      <c r="A66" s="244" t="s">
        <v>57</v>
      </c>
      <c r="B66" s="237"/>
      <c r="C66" s="5"/>
      <c r="D66" s="7"/>
      <c r="E66" s="66"/>
      <c r="F66" s="67"/>
    </row>
    <row r="67" spans="1:6" ht="12" customHeight="1" x14ac:dyDescent="0.35">
      <c r="A67" s="244" t="s">
        <v>52</v>
      </c>
      <c r="B67" s="237"/>
      <c r="C67" s="4"/>
      <c r="D67" s="7"/>
      <c r="E67" s="66"/>
      <c r="F67" s="67"/>
    </row>
    <row r="68" spans="1:6" ht="12" customHeight="1" x14ac:dyDescent="0.35">
      <c r="A68" s="242" t="s">
        <v>52</v>
      </c>
      <c r="B68" s="243"/>
      <c r="C68" s="4"/>
      <c r="D68" s="7"/>
      <c r="E68" s="66"/>
      <c r="F68" s="67"/>
    </row>
    <row r="69" spans="1:6" ht="12" customHeight="1" x14ac:dyDescent="0.35">
      <c r="A69" s="63" t="s">
        <v>53</v>
      </c>
      <c r="B69" s="63"/>
      <c r="C69" s="29">
        <f>SUM(C37:C68)</f>
        <v>0</v>
      </c>
      <c r="D69" s="29">
        <f>SUM(D37:D68)</f>
        <v>0</v>
      </c>
      <c r="E69" s="66"/>
      <c r="F69" s="67"/>
    </row>
    <row r="70" spans="1:6" ht="12" customHeight="1" x14ac:dyDescent="0.35">
      <c r="E70" s="66"/>
      <c r="F70" s="67"/>
    </row>
    <row r="71" spans="1:6" ht="12" customHeight="1" x14ac:dyDescent="0.35">
      <c r="A71" s="91" t="s">
        <v>54</v>
      </c>
      <c r="C71" s="92">
        <v>2.5000000000000001E-2</v>
      </c>
      <c r="D71" s="92">
        <v>2.5000000000000001E-2</v>
      </c>
      <c r="E71" s="66"/>
      <c r="F71" s="67"/>
    </row>
    <row r="72" spans="1:6" ht="12" customHeight="1" x14ac:dyDescent="0.35">
      <c r="A72" s="6"/>
      <c r="B72" s="63"/>
      <c r="E72" s="66"/>
      <c r="F72" s="67"/>
    </row>
    <row r="73" spans="1:6" ht="12" customHeight="1" thickBot="1" x14ac:dyDescent="0.4">
      <c r="A73" s="93" t="s">
        <v>55</v>
      </c>
      <c r="C73" s="94">
        <f>C69*(1+C71)</f>
        <v>0</v>
      </c>
      <c r="D73" s="94">
        <f>D69*(1+D71)</f>
        <v>0</v>
      </c>
      <c r="E73" s="69"/>
      <c r="F73" s="70"/>
    </row>
    <row r="74" spans="1:6" ht="15" thickTop="1" x14ac:dyDescent="0.35"/>
    <row r="82" spans="2:7" x14ac:dyDescent="0.35">
      <c r="B82" s="91"/>
      <c r="C82" s="30"/>
      <c r="D82" s="63"/>
      <c r="E82" s="63"/>
    </row>
    <row r="83" spans="2:7" x14ac:dyDescent="0.35">
      <c r="B83" s="91"/>
      <c r="C83" s="30"/>
      <c r="D83" s="63"/>
      <c r="E83" s="63"/>
    </row>
    <row r="84" spans="2:7" x14ac:dyDescent="0.35">
      <c r="B84" s="91"/>
      <c r="C84" s="30"/>
      <c r="D84" s="63"/>
      <c r="E84" s="63"/>
    </row>
    <row r="85" spans="2:7" x14ac:dyDescent="0.35">
      <c r="B85" s="91"/>
      <c r="C85" s="30"/>
      <c r="D85" s="63"/>
      <c r="E85" s="63"/>
    </row>
    <row r="86" spans="2:7" x14ac:dyDescent="0.35">
      <c r="B86" s="91"/>
      <c r="C86" s="30"/>
      <c r="D86" s="63"/>
      <c r="E86" s="63"/>
    </row>
    <row r="87" spans="2:7" x14ac:dyDescent="0.35">
      <c r="B87" s="91"/>
      <c r="C87" s="30"/>
      <c r="D87" s="63"/>
      <c r="E87" s="63"/>
    </row>
    <row r="88" spans="2:7" x14ac:dyDescent="0.35">
      <c r="B88" s="91"/>
      <c r="C88" s="30"/>
      <c r="D88" s="63"/>
      <c r="E88" s="63"/>
    </row>
    <row r="89" spans="2:7" x14ac:dyDescent="0.35">
      <c r="B89" s="91"/>
      <c r="C89" s="95"/>
      <c r="D89" s="63"/>
      <c r="E89" s="63"/>
    </row>
    <row r="90" spans="2:7" x14ac:dyDescent="0.35">
      <c r="B90" s="63"/>
      <c r="C90" s="63"/>
      <c r="D90" s="63"/>
      <c r="E90" s="63"/>
    </row>
    <row r="91" spans="2:7" x14ac:dyDescent="0.35">
      <c r="B91" s="91"/>
      <c r="C91" s="63"/>
      <c r="D91" s="63"/>
      <c r="E91" s="63"/>
    </row>
    <row r="92" spans="2:7" x14ac:dyDescent="0.35">
      <c r="B92" s="63"/>
      <c r="C92" s="63"/>
      <c r="D92" s="63"/>
      <c r="E92" s="63"/>
    </row>
    <row r="93" spans="2:7" x14ac:dyDescent="0.35">
      <c r="F93" s="63"/>
    </row>
    <row r="94" spans="2:7" x14ac:dyDescent="0.35">
      <c r="F94" s="63"/>
    </row>
    <row r="95" spans="2:7" x14ac:dyDescent="0.35">
      <c r="F95" s="63"/>
      <c r="G95" s="63"/>
    </row>
    <row r="96" spans="2:7" x14ac:dyDescent="0.35">
      <c r="F96" s="63"/>
      <c r="G96" s="63"/>
    </row>
    <row r="97" spans="2:7" x14ac:dyDescent="0.35">
      <c r="F97" s="63"/>
      <c r="G97" s="63"/>
    </row>
    <row r="98" spans="2:7" x14ac:dyDescent="0.35">
      <c r="F98" s="63"/>
      <c r="G98" s="63"/>
    </row>
    <row r="99" spans="2:7" x14ac:dyDescent="0.35">
      <c r="F99" s="63"/>
      <c r="G99" s="63"/>
    </row>
    <row r="100" spans="2:7" x14ac:dyDescent="0.35">
      <c r="F100" s="63"/>
      <c r="G100" s="63"/>
    </row>
    <row r="101" spans="2:7" x14ac:dyDescent="0.35">
      <c r="F101" s="63"/>
      <c r="G101" s="63"/>
    </row>
    <row r="102" spans="2:7" x14ac:dyDescent="0.35">
      <c r="F102" s="63"/>
      <c r="G102" s="63"/>
    </row>
    <row r="103" spans="2:7" x14ac:dyDescent="0.35">
      <c r="F103" s="63"/>
      <c r="G103" s="63"/>
    </row>
    <row r="104" spans="2:7" x14ac:dyDescent="0.35">
      <c r="G104" s="63"/>
    </row>
    <row r="105" spans="2:7" x14ac:dyDescent="0.35">
      <c r="B105" s="63"/>
      <c r="C105" s="63"/>
      <c r="D105" s="63"/>
      <c r="E105" s="63"/>
      <c r="G105" s="63"/>
    </row>
    <row r="106" spans="2:7" x14ac:dyDescent="0.35">
      <c r="B106" s="63"/>
      <c r="C106" s="63"/>
      <c r="D106" s="63"/>
      <c r="E106" s="63"/>
      <c r="G106" s="63"/>
    </row>
    <row r="107" spans="2:7" x14ac:dyDescent="0.35">
      <c r="B107" s="63"/>
      <c r="C107" s="63"/>
      <c r="D107" s="63"/>
      <c r="E107" s="63"/>
      <c r="G107" s="63"/>
    </row>
    <row r="108" spans="2:7" x14ac:dyDescent="0.35">
      <c r="B108" s="63"/>
      <c r="C108" s="63"/>
      <c r="D108" s="63"/>
      <c r="E108" s="63"/>
      <c r="G108" s="63"/>
    </row>
    <row r="109" spans="2:7" x14ac:dyDescent="0.35">
      <c r="B109" s="63"/>
      <c r="C109" s="63"/>
      <c r="D109" s="63"/>
      <c r="E109" s="63"/>
      <c r="G109" s="63"/>
    </row>
    <row r="110" spans="2:7" x14ac:dyDescent="0.35">
      <c r="B110" s="63"/>
      <c r="C110" s="63"/>
      <c r="D110" s="63"/>
      <c r="E110" s="63"/>
      <c r="G110" s="63"/>
    </row>
    <row r="111" spans="2:7" x14ac:dyDescent="0.35">
      <c r="B111" s="63"/>
      <c r="C111" s="63"/>
      <c r="D111" s="63"/>
      <c r="E111" s="63"/>
      <c r="G111" s="63"/>
    </row>
    <row r="112" spans="2:7" x14ac:dyDescent="0.35">
      <c r="B112" s="63"/>
      <c r="C112" s="63"/>
      <c r="D112" s="63"/>
      <c r="E112" s="63"/>
      <c r="G112" s="63"/>
    </row>
    <row r="113" spans="2:7" x14ac:dyDescent="0.35">
      <c r="B113" s="63"/>
      <c r="C113" s="63"/>
      <c r="D113" s="63"/>
      <c r="E113" s="63"/>
      <c r="G113" s="63"/>
    </row>
    <row r="114" spans="2:7" x14ac:dyDescent="0.35">
      <c r="B114" s="63"/>
      <c r="C114" s="63"/>
      <c r="D114" s="63"/>
      <c r="E114" s="63"/>
      <c r="G114" s="63"/>
    </row>
    <row r="115" spans="2:7" x14ac:dyDescent="0.35">
      <c r="B115" s="63"/>
      <c r="C115" s="63"/>
      <c r="D115" s="63"/>
      <c r="E115" s="63"/>
      <c r="G115" s="63"/>
    </row>
    <row r="116" spans="2:7" x14ac:dyDescent="0.35">
      <c r="B116" s="63"/>
      <c r="C116" s="63"/>
      <c r="D116" s="63"/>
      <c r="E116" s="63"/>
      <c r="F116" s="63"/>
      <c r="G116" s="63"/>
    </row>
    <row r="117" spans="2:7" x14ac:dyDescent="0.35">
      <c r="B117" s="63"/>
      <c r="C117" s="63"/>
      <c r="D117" s="63"/>
      <c r="E117" s="63"/>
      <c r="F117" s="63"/>
      <c r="G117" s="63"/>
    </row>
    <row r="118" spans="2:7" x14ac:dyDescent="0.35">
      <c r="B118" s="63"/>
      <c r="C118" s="63"/>
      <c r="D118" s="63"/>
      <c r="E118" s="63"/>
      <c r="F118" s="63"/>
      <c r="G118" s="63"/>
    </row>
    <row r="119" spans="2:7" x14ac:dyDescent="0.35">
      <c r="B119" s="63"/>
      <c r="C119" s="63"/>
      <c r="D119" s="63"/>
      <c r="E119" s="63"/>
      <c r="F119" s="63"/>
      <c r="G119" s="63"/>
    </row>
    <row r="120" spans="2:7" x14ac:dyDescent="0.35">
      <c r="B120" s="63"/>
      <c r="C120" s="63"/>
      <c r="D120" s="63"/>
      <c r="E120" s="63"/>
      <c r="F120" s="63"/>
      <c r="G120" s="63"/>
    </row>
    <row r="121" spans="2:7" x14ac:dyDescent="0.35">
      <c r="B121" s="63"/>
      <c r="C121" s="63"/>
      <c r="D121" s="63"/>
      <c r="E121" s="63"/>
      <c r="F121" s="63"/>
      <c r="G121" s="63"/>
    </row>
    <row r="122" spans="2:7" x14ac:dyDescent="0.35">
      <c r="B122" s="63"/>
      <c r="C122" s="63"/>
      <c r="D122" s="63"/>
      <c r="E122" s="63"/>
      <c r="F122" s="63"/>
      <c r="G122" s="63"/>
    </row>
    <row r="123" spans="2:7" x14ac:dyDescent="0.35">
      <c r="B123" s="63"/>
      <c r="C123" s="63"/>
      <c r="D123" s="63"/>
      <c r="E123" s="63"/>
      <c r="F123" s="63"/>
      <c r="G123" s="63"/>
    </row>
    <row r="124" spans="2:7" x14ac:dyDescent="0.35">
      <c r="B124" s="63"/>
      <c r="C124" s="63"/>
      <c r="D124" s="63"/>
      <c r="E124" s="63"/>
      <c r="F124" s="63"/>
      <c r="G124" s="63"/>
    </row>
    <row r="125" spans="2:7" x14ac:dyDescent="0.35">
      <c r="B125" s="63"/>
      <c r="C125" s="63"/>
      <c r="D125" s="63"/>
      <c r="E125" s="63"/>
      <c r="F125" s="63"/>
      <c r="G125" s="63"/>
    </row>
    <row r="126" spans="2:7" x14ac:dyDescent="0.35">
      <c r="B126" s="63"/>
      <c r="C126" s="63"/>
      <c r="D126" s="63"/>
      <c r="E126" s="63"/>
      <c r="F126" s="63"/>
      <c r="G126" s="63"/>
    </row>
    <row r="127" spans="2:7" x14ac:dyDescent="0.35">
      <c r="B127" s="63"/>
      <c r="C127" s="63"/>
      <c r="D127" s="63"/>
      <c r="E127" s="63"/>
      <c r="F127" s="63"/>
      <c r="G127" s="63"/>
    </row>
    <row r="128" spans="2:7" x14ac:dyDescent="0.35">
      <c r="B128" s="63"/>
      <c r="C128" s="63"/>
      <c r="D128" s="63"/>
      <c r="E128" s="63"/>
      <c r="F128" s="63"/>
      <c r="G128" s="63"/>
    </row>
    <row r="129" spans="2:7" x14ac:dyDescent="0.35">
      <c r="B129" s="63"/>
      <c r="C129" s="63"/>
      <c r="D129" s="63"/>
      <c r="E129" s="63"/>
      <c r="F129" s="63"/>
      <c r="G129" s="63"/>
    </row>
    <row r="130" spans="2:7" x14ac:dyDescent="0.35">
      <c r="B130" s="63"/>
      <c r="C130" s="63"/>
      <c r="D130" s="63"/>
      <c r="E130" s="63"/>
      <c r="F130" s="63"/>
      <c r="G130" s="63"/>
    </row>
    <row r="131" spans="2:7" x14ac:dyDescent="0.35">
      <c r="B131" s="63"/>
      <c r="C131" s="63"/>
      <c r="D131" s="63"/>
      <c r="E131" s="63"/>
      <c r="F131" s="63"/>
      <c r="G131" s="63"/>
    </row>
    <row r="132" spans="2:7" x14ac:dyDescent="0.35">
      <c r="B132" s="63"/>
      <c r="C132" s="63"/>
      <c r="D132" s="63"/>
      <c r="E132" s="63"/>
      <c r="F132" s="63"/>
      <c r="G132" s="63"/>
    </row>
    <row r="133" spans="2:7" x14ac:dyDescent="0.35">
      <c r="B133" s="63"/>
      <c r="C133" s="63"/>
      <c r="D133" s="63"/>
      <c r="E133" s="63"/>
      <c r="F133" s="63"/>
      <c r="G133" s="63"/>
    </row>
    <row r="134" spans="2:7" x14ac:dyDescent="0.35">
      <c r="B134" s="63"/>
      <c r="C134" s="63"/>
      <c r="D134" s="63"/>
      <c r="E134" s="63"/>
      <c r="F134" s="63"/>
      <c r="G134" s="63"/>
    </row>
    <row r="135" spans="2:7" x14ac:dyDescent="0.35">
      <c r="B135" s="63"/>
      <c r="C135" s="63"/>
      <c r="D135" s="63"/>
      <c r="E135" s="63"/>
      <c r="F135" s="63"/>
      <c r="G135" s="63"/>
    </row>
    <row r="136" spans="2:7" x14ac:dyDescent="0.35">
      <c r="B136" s="63"/>
      <c r="C136" s="63"/>
      <c r="D136" s="63"/>
      <c r="E136" s="63"/>
      <c r="F136" s="63"/>
      <c r="G136" s="63"/>
    </row>
    <row r="137" spans="2:7" x14ac:dyDescent="0.35">
      <c r="B137" s="63"/>
      <c r="C137" s="63"/>
      <c r="D137" s="63"/>
      <c r="E137" s="63"/>
      <c r="F137" s="63"/>
      <c r="G137" s="63"/>
    </row>
    <row r="138" spans="2:7" x14ac:dyDescent="0.35">
      <c r="B138" s="63"/>
      <c r="C138" s="63"/>
      <c r="D138" s="63"/>
      <c r="E138" s="63"/>
      <c r="F138" s="63"/>
      <c r="G138" s="63"/>
    </row>
    <row r="139" spans="2:7" x14ac:dyDescent="0.35">
      <c r="B139" s="63"/>
      <c r="C139" s="63"/>
      <c r="D139" s="63"/>
      <c r="E139" s="63"/>
      <c r="F139" s="63"/>
      <c r="G139" s="63"/>
    </row>
    <row r="140" spans="2:7" x14ac:dyDescent="0.35">
      <c r="B140" s="63"/>
      <c r="C140" s="63"/>
      <c r="D140" s="63"/>
      <c r="E140" s="63"/>
      <c r="F140" s="63"/>
      <c r="G140" s="63"/>
    </row>
    <row r="141" spans="2:7" x14ac:dyDescent="0.35">
      <c r="B141" s="63"/>
      <c r="C141" s="63"/>
      <c r="D141" s="63"/>
      <c r="E141" s="63"/>
      <c r="F141" s="63"/>
      <c r="G141" s="63"/>
    </row>
    <row r="142" spans="2:7" x14ac:dyDescent="0.35">
      <c r="B142" s="63"/>
      <c r="C142" s="63"/>
      <c r="D142" s="63"/>
      <c r="E142" s="63"/>
      <c r="F142" s="63"/>
      <c r="G142" s="63"/>
    </row>
    <row r="143" spans="2:7" x14ac:dyDescent="0.35">
      <c r="B143" s="63"/>
      <c r="C143" s="63"/>
      <c r="D143" s="63"/>
      <c r="E143" s="63"/>
      <c r="F143" s="63"/>
      <c r="G143" s="63"/>
    </row>
    <row r="144" spans="2:7" x14ac:dyDescent="0.35">
      <c r="B144" s="63"/>
      <c r="C144" s="63"/>
      <c r="D144" s="63"/>
      <c r="E144" s="63"/>
      <c r="F144" s="63"/>
      <c r="G144" s="63"/>
    </row>
    <row r="145" spans="2:7" x14ac:dyDescent="0.35">
      <c r="B145" s="63"/>
      <c r="C145" s="63"/>
      <c r="D145" s="63"/>
      <c r="E145" s="63"/>
      <c r="F145" s="63"/>
      <c r="G145" s="63"/>
    </row>
    <row r="146" spans="2:7" x14ac:dyDescent="0.35">
      <c r="B146" s="63"/>
      <c r="C146" s="63"/>
      <c r="D146" s="63"/>
      <c r="E146" s="63"/>
      <c r="F146" s="63"/>
      <c r="G146" s="63"/>
    </row>
    <row r="147" spans="2:7" x14ac:dyDescent="0.35">
      <c r="B147" s="63"/>
      <c r="C147" s="63"/>
      <c r="D147" s="63"/>
      <c r="E147" s="63"/>
      <c r="F147" s="63"/>
      <c r="G147" s="63"/>
    </row>
    <row r="148" spans="2:7" x14ac:dyDescent="0.35">
      <c r="B148" s="63"/>
      <c r="C148" s="63"/>
      <c r="D148" s="63"/>
      <c r="E148" s="63"/>
      <c r="F148" s="63"/>
      <c r="G148" s="63"/>
    </row>
    <row r="149" spans="2:7" x14ac:dyDescent="0.35">
      <c r="B149" s="63"/>
      <c r="C149" s="63"/>
      <c r="D149" s="63"/>
      <c r="E149" s="63"/>
      <c r="F149" s="63"/>
      <c r="G149" s="63"/>
    </row>
    <row r="150" spans="2:7" x14ac:dyDescent="0.35">
      <c r="B150" s="63"/>
      <c r="C150" s="63"/>
      <c r="D150" s="63"/>
      <c r="E150" s="63"/>
      <c r="F150" s="63"/>
      <c r="G150" s="63"/>
    </row>
    <row r="151" spans="2:7" x14ac:dyDescent="0.35">
      <c r="B151" s="63"/>
      <c r="C151" s="63"/>
      <c r="D151" s="63"/>
      <c r="E151" s="63"/>
      <c r="F151" s="63"/>
      <c r="G151" s="63"/>
    </row>
    <row r="152" spans="2:7" x14ac:dyDescent="0.35">
      <c r="B152" s="63"/>
      <c r="C152" s="63"/>
      <c r="D152" s="63"/>
      <c r="E152" s="63"/>
      <c r="F152" s="63"/>
      <c r="G152" s="63"/>
    </row>
    <row r="153" spans="2:7" x14ac:dyDescent="0.35">
      <c r="B153" s="63"/>
      <c r="C153" s="63"/>
      <c r="D153" s="63"/>
      <c r="E153" s="63"/>
      <c r="F153" s="63"/>
      <c r="G153" s="63"/>
    </row>
    <row r="154" spans="2:7" x14ac:dyDescent="0.35">
      <c r="B154" s="63"/>
      <c r="C154" s="63"/>
      <c r="D154" s="63"/>
      <c r="E154" s="63"/>
      <c r="F154" s="63"/>
      <c r="G154" s="63"/>
    </row>
    <row r="155" spans="2:7" x14ac:dyDescent="0.35">
      <c r="B155" s="63"/>
      <c r="C155" s="63"/>
      <c r="D155" s="63"/>
      <c r="E155" s="63"/>
      <c r="F155" s="63"/>
      <c r="G155" s="63"/>
    </row>
    <row r="156" spans="2:7" x14ac:dyDescent="0.35">
      <c r="B156" s="63"/>
      <c r="C156" s="63"/>
      <c r="D156" s="63"/>
      <c r="E156" s="63"/>
      <c r="F156" s="63"/>
      <c r="G156" s="63"/>
    </row>
    <row r="157" spans="2:7" x14ac:dyDescent="0.35">
      <c r="B157" s="63"/>
      <c r="C157" s="63"/>
      <c r="D157" s="63"/>
      <c r="E157" s="63"/>
      <c r="F157" s="63"/>
      <c r="G157" s="63"/>
    </row>
    <row r="158" spans="2:7" x14ac:dyDescent="0.35">
      <c r="B158" s="63"/>
      <c r="C158" s="63"/>
      <c r="D158" s="63"/>
      <c r="E158" s="63"/>
      <c r="F158" s="63"/>
      <c r="G158" s="63"/>
    </row>
    <row r="159" spans="2:7" x14ac:dyDescent="0.35">
      <c r="B159" s="63"/>
      <c r="C159" s="63"/>
      <c r="D159" s="63"/>
      <c r="E159" s="63"/>
      <c r="F159" s="63"/>
      <c r="G159" s="63"/>
    </row>
    <row r="160" spans="2:7" x14ac:dyDescent="0.35">
      <c r="B160" s="63"/>
      <c r="C160" s="63"/>
      <c r="D160" s="63"/>
      <c r="E160" s="63"/>
      <c r="F160" s="63"/>
      <c r="G160" s="63"/>
    </row>
    <row r="161" spans="2:7" x14ac:dyDescent="0.35">
      <c r="B161" s="63"/>
      <c r="C161" s="63"/>
      <c r="D161" s="63"/>
      <c r="E161" s="63"/>
      <c r="F161" s="63"/>
      <c r="G161" s="63"/>
    </row>
    <row r="162" spans="2:7" x14ac:dyDescent="0.35">
      <c r="B162" s="63"/>
      <c r="C162" s="63"/>
      <c r="D162" s="63"/>
      <c r="E162" s="63"/>
      <c r="F162" s="63"/>
      <c r="G162" s="63"/>
    </row>
    <row r="163" spans="2:7" x14ac:dyDescent="0.35">
      <c r="B163" s="63"/>
      <c r="C163" s="63"/>
      <c r="D163" s="63"/>
      <c r="E163" s="63"/>
      <c r="F163" s="63"/>
      <c r="G163" s="63"/>
    </row>
    <row r="164" spans="2:7" x14ac:dyDescent="0.35">
      <c r="F164" s="63"/>
      <c r="G164" s="63"/>
    </row>
    <row r="165" spans="2:7" x14ac:dyDescent="0.35">
      <c r="F165" s="63"/>
      <c r="G165" s="63"/>
    </row>
    <row r="166" spans="2:7" x14ac:dyDescent="0.35">
      <c r="F166" s="63"/>
      <c r="G166" s="63"/>
    </row>
    <row r="167" spans="2:7" x14ac:dyDescent="0.35">
      <c r="F167" s="63"/>
      <c r="G167" s="63"/>
    </row>
    <row r="168" spans="2:7" x14ac:dyDescent="0.35">
      <c r="F168" s="63"/>
      <c r="G168" s="63"/>
    </row>
    <row r="169" spans="2:7" x14ac:dyDescent="0.35">
      <c r="F169" s="63"/>
      <c r="G169" s="63"/>
    </row>
    <row r="170" spans="2:7" x14ac:dyDescent="0.35">
      <c r="F170" s="63"/>
      <c r="G170" s="63"/>
    </row>
    <row r="171" spans="2:7" x14ac:dyDescent="0.35">
      <c r="F171" s="63"/>
      <c r="G171" s="63"/>
    </row>
    <row r="172" spans="2:7" x14ac:dyDescent="0.35">
      <c r="F172" s="63"/>
      <c r="G172" s="63"/>
    </row>
    <row r="173" spans="2:7" x14ac:dyDescent="0.35">
      <c r="F173" s="63"/>
      <c r="G173" s="63"/>
    </row>
    <row r="174" spans="2:7" x14ac:dyDescent="0.35">
      <c r="F174" s="63"/>
      <c r="G174" s="63"/>
    </row>
    <row r="175" spans="2:7" x14ac:dyDescent="0.35">
      <c r="G175" s="63"/>
    </row>
    <row r="176" spans="2:7" x14ac:dyDescent="0.35">
      <c r="G176" s="63"/>
    </row>
  </sheetData>
  <sheetProtection algorithmName="SHA-512" hashValue="ixpnaouDgEJCGrzisYa66QvPr/8zPTUq4oS5zlMsGqAit//+g7HXgWNYnLl3lqIWcS7f2NyDCw30nykJH993zg==" saltValue="rwMyDpyb6dekJztUKgQGgQ==" spinCount="100000" sheet="1" objects="1" scenarios="1"/>
  <mergeCells count="44">
    <mergeCell ref="A5:E5"/>
    <mergeCell ref="A6:E6"/>
    <mergeCell ref="A7:E7"/>
    <mergeCell ref="A38:B38"/>
    <mergeCell ref="A37:B37"/>
    <mergeCell ref="A36:B36"/>
    <mergeCell ref="A25:B25"/>
    <mergeCell ref="A27:B27"/>
    <mergeCell ref="A28:B28"/>
    <mergeCell ref="A32:E32"/>
    <mergeCell ref="E37:F38"/>
    <mergeCell ref="E36:F36"/>
    <mergeCell ref="A55:B55"/>
    <mergeCell ref="A54:B54"/>
    <mergeCell ref="A53:B53"/>
    <mergeCell ref="A52:B52"/>
    <mergeCell ref="A39:B39"/>
    <mergeCell ref="A50:B50"/>
    <mergeCell ref="A49:B49"/>
    <mergeCell ref="A48:B48"/>
    <mergeCell ref="A47:B47"/>
    <mergeCell ref="A46:B46"/>
    <mergeCell ref="A45:B45"/>
    <mergeCell ref="A44:B44"/>
    <mergeCell ref="A43:B43"/>
    <mergeCell ref="A42:B42"/>
    <mergeCell ref="A41:B41"/>
    <mergeCell ref="A40:B40"/>
    <mergeCell ref="A63:B63"/>
    <mergeCell ref="A34:B34"/>
    <mergeCell ref="A8:C8"/>
    <mergeCell ref="A68:B68"/>
    <mergeCell ref="A67:B67"/>
    <mergeCell ref="A66:B66"/>
    <mergeCell ref="A65:B65"/>
    <mergeCell ref="A64:B64"/>
    <mergeCell ref="A51:B51"/>
    <mergeCell ref="A62:B62"/>
    <mergeCell ref="A61:B61"/>
    <mergeCell ref="A60:B60"/>
    <mergeCell ref="A59:B59"/>
    <mergeCell ref="A58:B58"/>
    <mergeCell ref="A57:B57"/>
    <mergeCell ref="A56:B56"/>
  </mergeCells>
  <conditionalFormatting sqref="A9:C13">
    <cfRule type="containsBlanks" dxfId="2" priority="1">
      <formula>LEN(TRIM(A9))=0</formula>
    </cfRule>
  </conditionalFormatting>
  <conditionalFormatting sqref="D19 D23 C25:C26 C37:D68">
    <cfRule type="containsBlanks" dxfId="1" priority="2">
      <formula>LEN(TRIM(C19))=0</formula>
    </cfRule>
  </conditionalFormatting>
  <conditionalFormatting sqref="E8">
    <cfRule type="containsBlanks" dxfId="0" priority="3">
      <formula>LEN(TRIM(E8))=0</formula>
    </cfRule>
  </conditionalFormatting>
  <hyperlinks>
    <hyperlink ref="A72" r:id="rId1" display="http://www.bls.gov/ro9/mostrequ.htm" xr:uid="{00000000-0004-0000-0100-000000000000}"/>
  </hyperlinks>
  <pageMargins left="0.7" right="0.7" top="0.75" bottom="0.75" header="0.3" footer="0.3"/>
  <pageSetup scale="66"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9898-A76E-4B6A-85BD-040AF5176ABA}">
  <sheetPr codeName="Sheet2"/>
  <dimension ref="B2:F133"/>
  <sheetViews>
    <sheetView showGridLines="0" zoomScaleNormal="100" workbookViewId="0">
      <selection activeCell="B18" sqref="B18"/>
    </sheetView>
  </sheetViews>
  <sheetFormatPr defaultRowHeight="14.5" x14ac:dyDescent="0.35"/>
  <cols>
    <col min="1" max="1" width="7.81640625" customWidth="1"/>
    <col min="2" max="2" width="46.08984375" customWidth="1"/>
    <col min="3" max="3" width="22.54296875" customWidth="1"/>
    <col min="4" max="4" width="22.81640625" customWidth="1"/>
    <col min="5" max="5" width="7.08984375" customWidth="1"/>
    <col min="6" max="6" width="29.26953125" customWidth="1"/>
    <col min="258" max="258" width="46.08984375" customWidth="1"/>
    <col min="259" max="259" width="22.54296875" customWidth="1"/>
    <col min="260" max="260" width="22.81640625" customWidth="1"/>
    <col min="261" max="261" width="15.08984375" customWidth="1"/>
    <col min="262" max="262" width="29.26953125" customWidth="1"/>
    <col min="514" max="514" width="46.08984375" customWidth="1"/>
    <col min="515" max="515" width="22.54296875" customWidth="1"/>
    <col min="516" max="516" width="22.81640625" customWidth="1"/>
    <col min="517" max="517" width="15.08984375" customWidth="1"/>
    <col min="518" max="518" width="29.26953125" customWidth="1"/>
    <col min="770" max="770" width="46.08984375" customWidth="1"/>
    <col min="771" max="771" width="22.54296875" customWidth="1"/>
    <col min="772" max="772" width="22.81640625" customWidth="1"/>
    <col min="773" max="773" width="15.08984375" customWidth="1"/>
    <col min="774" max="774" width="29.26953125" customWidth="1"/>
    <col min="1026" max="1026" width="46.08984375" customWidth="1"/>
    <col min="1027" max="1027" width="22.54296875" customWidth="1"/>
    <col min="1028" max="1028" width="22.81640625" customWidth="1"/>
    <col min="1029" max="1029" width="15.08984375" customWidth="1"/>
    <col min="1030" max="1030" width="29.26953125" customWidth="1"/>
    <col min="1282" max="1282" width="46.08984375" customWidth="1"/>
    <col min="1283" max="1283" width="22.54296875" customWidth="1"/>
    <col min="1284" max="1284" width="22.81640625" customWidth="1"/>
    <col min="1285" max="1285" width="15.08984375" customWidth="1"/>
    <col min="1286" max="1286" width="29.26953125" customWidth="1"/>
    <col min="1538" max="1538" width="46.08984375" customWidth="1"/>
    <col min="1539" max="1539" width="22.54296875" customWidth="1"/>
    <col min="1540" max="1540" width="22.81640625" customWidth="1"/>
    <col min="1541" max="1541" width="15.08984375" customWidth="1"/>
    <col min="1542" max="1542" width="29.26953125" customWidth="1"/>
    <col min="1794" max="1794" width="46.08984375" customWidth="1"/>
    <col min="1795" max="1795" width="22.54296875" customWidth="1"/>
    <col min="1796" max="1796" width="22.81640625" customWidth="1"/>
    <col min="1797" max="1797" width="15.08984375" customWidth="1"/>
    <col min="1798" max="1798" width="29.26953125" customWidth="1"/>
    <col min="2050" max="2050" width="46.08984375" customWidth="1"/>
    <col min="2051" max="2051" width="22.54296875" customWidth="1"/>
    <col min="2052" max="2052" width="22.81640625" customWidth="1"/>
    <col min="2053" max="2053" width="15.08984375" customWidth="1"/>
    <col min="2054" max="2054" width="29.26953125" customWidth="1"/>
    <col min="2306" max="2306" width="46.08984375" customWidth="1"/>
    <col min="2307" max="2307" width="22.54296875" customWidth="1"/>
    <col min="2308" max="2308" width="22.81640625" customWidth="1"/>
    <col min="2309" max="2309" width="15.08984375" customWidth="1"/>
    <col min="2310" max="2310" width="29.26953125" customWidth="1"/>
    <col min="2562" max="2562" width="46.08984375" customWidth="1"/>
    <col min="2563" max="2563" width="22.54296875" customWidth="1"/>
    <col min="2564" max="2564" width="22.81640625" customWidth="1"/>
    <col min="2565" max="2565" width="15.08984375" customWidth="1"/>
    <col min="2566" max="2566" width="29.26953125" customWidth="1"/>
    <col min="2818" max="2818" width="46.08984375" customWidth="1"/>
    <col min="2819" max="2819" width="22.54296875" customWidth="1"/>
    <col min="2820" max="2820" width="22.81640625" customWidth="1"/>
    <col min="2821" max="2821" width="15.08984375" customWidth="1"/>
    <col min="2822" max="2822" width="29.26953125" customWidth="1"/>
    <col min="3074" max="3074" width="46.08984375" customWidth="1"/>
    <col min="3075" max="3075" width="22.54296875" customWidth="1"/>
    <col min="3076" max="3076" width="22.81640625" customWidth="1"/>
    <col min="3077" max="3077" width="15.08984375" customWidth="1"/>
    <col min="3078" max="3078" width="29.26953125" customWidth="1"/>
    <col min="3330" max="3330" width="46.08984375" customWidth="1"/>
    <col min="3331" max="3331" width="22.54296875" customWidth="1"/>
    <col min="3332" max="3332" width="22.81640625" customWidth="1"/>
    <col min="3333" max="3333" width="15.08984375" customWidth="1"/>
    <col min="3334" max="3334" width="29.26953125" customWidth="1"/>
    <col min="3586" max="3586" width="46.08984375" customWidth="1"/>
    <col min="3587" max="3587" width="22.54296875" customWidth="1"/>
    <col min="3588" max="3588" width="22.81640625" customWidth="1"/>
    <col min="3589" max="3589" width="15.08984375" customWidth="1"/>
    <col min="3590" max="3590" width="29.26953125" customWidth="1"/>
    <col min="3842" max="3842" width="46.08984375" customWidth="1"/>
    <col min="3843" max="3843" width="22.54296875" customWidth="1"/>
    <col min="3844" max="3844" width="22.81640625" customWidth="1"/>
    <col min="3845" max="3845" width="15.08984375" customWidth="1"/>
    <col min="3846" max="3846" width="29.26953125" customWidth="1"/>
    <col min="4098" max="4098" width="46.08984375" customWidth="1"/>
    <col min="4099" max="4099" width="22.54296875" customWidth="1"/>
    <col min="4100" max="4100" width="22.81640625" customWidth="1"/>
    <col min="4101" max="4101" width="15.08984375" customWidth="1"/>
    <col min="4102" max="4102" width="29.26953125" customWidth="1"/>
    <col min="4354" max="4354" width="46.08984375" customWidth="1"/>
    <col min="4355" max="4355" width="22.54296875" customWidth="1"/>
    <col min="4356" max="4356" width="22.81640625" customWidth="1"/>
    <col min="4357" max="4357" width="15.08984375" customWidth="1"/>
    <col min="4358" max="4358" width="29.26953125" customWidth="1"/>
    <col min="4610" max="4610" width="46.08984375" customWidth="1"/>
    <col min="4611" max="4611" width="22.54296875" customWidth="1"/>
    <col min="4612" max="4612" width="22.81640625" customWidth="1"/>
    <col min="4613" max="4613" width="15.08984375" customWidth="1"/>
    <col min="4614" max="4614" width="29.26953125" customWidth="1"/>
    <col min="4866" max="4866" width="46.08984375" customWidth="1"/>
    <col min="4867" max="4867" width="22.54296875" customWidth="1"/>
    <col min="4868" max="4868" width="22.81640625" customWidth="1"/>
    <col min="4869" max="4869" width="15.08984375" customWidth="1"/>
    <col min="4870" max="4870" width="29.26953125" customWidth="1"/>
    <col min="5122" max="5122" width="46.08984375" customWidth="1"/>
    <col min="5123" max="5123" width="22.54296875" customWidth="1"/>
    <col min="5124" max="5124" width="22.81640625" customWidth="1"/>
    <col min="5125" max="5125" width="15.08984375" customWidth="1"/>
    <col min="5126" max="5126" width="29.26953125" customWidth="1"/>
    <col min="5378" max="5378" width="46.08984375" customWidth="1"/>
    <col min="5379" max="5379" width="22.54296875" customWidth="1"/>
    <col min="5380" max="5380" width="22.81640625" customWidth="1"/>
    <col min="5381" max="5381" width="15.08984375" customWidth="1"/>
    <col min="5382" max="5382" width="29.26953125" customWidth="1"/>
    <col min="5634" max="5634" width="46.08984375" customWidth="1"/>
    <col min="5635" max="5635" width="22.54296875" customWidth="1"/>
    <col min="5636" max="5636" width="22.81640625" customWidth="1"/>
    <col min="5637" max="5637" width="15.08984375" customWidth="1"/>
    <col min="5638" max="5638" width="29.26953125" customWidth="1"/>
    <col min="5890" max="5890" width="46.08984375" customWidth="1"/>
    <col min="5891" max="5891" width="22.54296875" customWidth="1"/>
    <col min="5892" max="5892" width="22.81640625" customWidth="1"/>
    <col min="5893" max="5893" width="15.08984375" customWidth="1"/>
    <col min="5894" max="5894" width="29.26953125" customWidth="1"/>
    <col min="6146" max="6146" width="46.08984375" customWidth="1"/>
    <col min="6147" max="6147" width="22.54296875" customWidth="1"/>
    <col min="6148" max="6148" width="22.81640625" customWidth="1"/>
    <col min="6149" max="6149" width="15.08984375" customWidth="1"/>
    <col min="6150" max="6150" width="29.26953125" customWidth="1"/>
    <col min="6402" max="6402" width="46.08984375" customWidth="1"/>
    <col min="6403" max="6403" width="22.54296875" customWidth="1"/>
    <col min="6404" max="6404" width="22.81640625" customWidth="1"/>
    <col min="6405" max="6405" width="15.08984375" customWidth="1"/>
    <col min="6406" max="6406" width="29.26953125" customWidth="1"/>
    <col min="6658" max="6658" width="46.08984375" customWidth="1"/>
    <col min="6659" max="6659" width="22.54296875" customWidth="1"/>
    <col min="6660" max="6660" width="22.81640625" customWidth="1"/>
    <col min="6661" max="6661" width="15.08984375" customWidth="1"/>
    <col min="6662" max="6662" width="29.26953125" customWidth="1"/>
    <col min="6914" max="6914" width="46.08984375" customWidth="1"/>
    <col min="6915" max="6915" width="22.54296875" customWidth="1"/>
    <col min="6916" max="6916" width="22.81640625" customWidth="1"/>
    <col min="6917" max="6917" width="15.08984375" customWidth="1"/>
    <col min="6918" max="6918" width="29.26953125" customWidth="1"/>
    <col min="7170" max="7170" width="46.08984375" customWidth="1"/>
    <col min="7171" max="7171" width="22.54296875" customWidth="1"/>
    <col min="7172" max="7172" width="22.81640625" customWidth="1"/>
    <col min="7173" max="7173" width="15.08984375" customWidth="1"/>
    <col min="7174" max="7174" width="29.26953125" customWidth="1"/>
    <col min="7426" max="7426" width="46.08984375" customWidth="1"/>
    <col min="7427" max="7427" width="22.54296875" customWidth="1"/>
    <col min="7428" max="7428" width="22.81640625" customWidth="1"/>
    <col min="7429" max="7429" width="15.08984375" customWidth="1"/>
    <col min="7430" max="7430" width="29.26953125" customWidth="1"/>
    <col min="7682" max="7682" width="46.08984375" customWidth="1"/>
    <col min="7683" max="7683" width="22.54296875" customWidth="1"/>
    <col min="7684" max="7684" width="22.81640625" customWidth="1"/>
    <col min="7685" max="7685" width="15.08984375" customWidth="1"/>
    <col min="7686" max="7686" width="29.26953125" customWidth="1"/>
    <col min="7938" max="7938" width="46.08984375" customWidth="1"/>
    <col min="7939" max="7939" width="22.54296875" customWidth="1"/>
    <col min="7940" max="7940" width="22.81640625" customWidth="1"/>
    <col min="7941" max="7941" width="15.08984375" customWidth="1"/>
    <col min="7942" max="7942" width="29.26953125" customWidth="1"/>
    <col min="8194" max="8194" width="46.08984375" customWidth="1"/>
    <col min="8195" max="8195" width="22.54296875" customWidth="1"/>
    <col min="8196" max="8196" width="22.81640625" customWidth="1"/>
    <col min="8197" max="8197" width="15.08984375" customWidth="1"/>
    <col min="8198" max="8198" width="29.26953125" customWidth="1"/>
    <col min="8450" max="8450" width="46.08984375" customWidth="1"/>
    <col min="8451" max="8451" width="22.54296875" customWidth="1"/>
    <col min="8452" max="8452" width="22.81640625" customWidth="1"/>
    <col min="8453" max="8453" width="15.08984375" customWidth="1"/>
    <col min="8454" max="8454" width="29.26953125" customWidth="1"/>
    <col min="8706" max="8706" width="46.08984375" customWidth="1"/>
    <col min="8707" max="8707" width="22.54296875" customWidth="1"/>
    <col min="8708" max="8708" width="22.81640625" customWidth="1"/>
    <col min="8709" max="8709" width="15.08984375" customWidth="1"/>
    <col min="8710" max="8710" width="29.26953125" customWidth="1"/>
    <col min="8962" max="8962" width="46.08984375" customWidth="1"/>
    <col min="8963" max="8963" width="22.54296875" customWidth="1"/>
    <col min="8964" max="8964" width="22.81640625" customWidth="1"/>
    <col min="8965" max="8965" width="15.08984375" customWidth="1"/>
    <col min="8966" max="8966" width="29.26953125" customWidth="1"/>
    <col min="9218" max="9218" width="46.08984375" customWidth="1"/>
    <col min="9219" max="9219" width="22.54296875" customWidth="1"/>
    <col min="9220" max="9220" width="22.81640625" customWidth="1"/>
    <col min="9221" max="9221" width="15.08984375" customWidth="1"/>
    <col min="9222" max="9222" width="29.26953125" customWidth="1"/>
    <col min="9474" max="9474" width="46.08984375" customWidth="1"/>
    <col min="9475" max="9475" width="22.54296875" customWidth="1"/>
    <col min="9476" max="9476" width="22.81640625" customWidth="1"/>
    <col min="9477" max="9477" width="15.08984375" customWidth="1"/>
    <col min="9478" max="9478" width="29.26953125" customWidth="1"/>
    <col min="9730" max="9730" width="46.08984375" customWidth="1"/>
    <col min="9731" max="9731" width="22.54296875" customWidth="1"/>
    <col min="9732" max="9732" width="22.81640625" customWidth="1"/>
    <col min="9733" max="9733" width="15.08984375" customWidth="1"/>
    <col min="9734" max="9734" width="29.26953125" customWidth="1"/>
    <col min="9986" max="9986" width="46.08984375" customWidth="1"/>
    <col min="9987" max="9987" width="22.54296875" customWidth="1"/>
    <col min="9988" max="9988" width="22.81640625" customWidth="1"/>
    <col min="9989" max="9989" width="15.08984375" customWidth="1"/>
    <col min="9990" max="9990" width="29.26953125" customWidth="1"/>
    <col min="10242" max="10242" width="46.08984375" customWidth="1"/>
    <col min="10243" max="10243" width="22.54296875" customWidth="1"/>
    <col min="10244" max="10244" width="22.81640625" customWidth="1"/>
    <col min="10245" max="10245" width="15.08984375" customWidth="1"/>
    <col min="10246" max="10246" width="29.26953125" customWidth="1"/>
    <col min="10498" max="10498" width="46.08984375" customWidth="1"/>
    <col min="10499" max="10499" width="22.54296875" customWidth="1"/>
    <col min="10500" max="10500" width="22.81640625" customWidth="1"/>
    <col min="10501" max="10501" width="15.08984375" customWidth="1"/>
    <col min="10502" max="10502" width="29.26953125" customWidth="1"/>
    <col min="10754" max="10754" width="46.08984375" customWidth="1"/>
    <col min="10755" max="10755" width="22.54296875" customWidth="1"/>
    <col min="10756" max="10756" width="22.81640625" customWidth="1"/>
    <col min="10757" max="10757" width="15.08984375" customWidth="1"/>
    <col min="10758" max="10758" width="29.26953125" customWidth="1"/>
    <col min="11010" max="11010" width="46.08984375" customWidth="1"/>
    <col min="11011" max="11011" width="22.54296875" customWidth="1"/>
    <col min="11012" max="11012" width="22.81640625" customWidth="1"/>
    <col min="11013" max="11013" width="15.08984375" customWidth="1"/>
    <col min="11014" max="11014" width="29.26953125" customWidth="1"/>
    <col min="11266" max="11266" width="46.08984375" customWidth="1"/>
    <col min="11267" max="11267" width="22.54296875" customWidth="1"/>
    <col min="11268" max="11268" width="22.81640625" customWidth="1"/>
    <col min="11269" max="11269" width="15.08984375" customWidth="1"/>
    <col min="11270" max="11270" width="29.26953125" customWidth="1"/>
    <col min="11522" max="11522" width="46.08984375" customWidth="1"/>
    <col min="11523" max="11523" width="22.54296875" customWidth="1"/>
    <col min="11524" max="11524" width="22.81640625" customWidth="1"/>
    <col min="11525" max="11525" width="15.08984375" customWidth="1"/>
    <col min="11526" max="11526" width="29.26953125" customWidth="1"/>
    <col min="11778" max="11778" width="46.08984375" customWidth="1"/>
    <col min="11779" max="11779" width="22.54296875" customWidth="1"/>
    <col min="11780" max="11780" width="22.81640625" customWidth="1"/>
    <col min="11781" max="11781" width="15.08984375" customWidth="1"/>
    <col min="11782" max="11782" width="29.26953125" customWidth="1"/>
    <col min="12034" max="12034" width="46.08984375" customWidth="1"/>
    <col min="12035" max="12035" width="22.54296875" customWidth="1"/>
    <col min="12036" max="12036" width="22.81640625" customWidth="1"/>
    <col min="12037" max="12037" width="15.08984375" customWidth="1"/>
    <col min="12038" max="12038" width="29.26953125" customWidth="1"/>
    <col min="12290" max="12290" width="46.08984375" customWidth="1"/>
    <col min="12291" max="12291" width="22.54296875" customWidth="1"/>
    <col min="12292" max="12292" width="22.81640625" customWidth="1"/>
    <col min="12293" max="12293" width="15.08984375" customWidth="1"/>
    <col min="12294" max="12294" width="29.26953125" customWidth="1"/>
    <col min="12546" max="12546" width="46.08984375" customWidth="1"/>
    <col min="12547" max="12547" width="22.54296875" customWidth="1"/>
    <col min="12548" max="12548" width="22.81640625" customWidth="1"/>
    <col min="12549" max="12549" width="15.08984375" customWidth="1"/>
    <col min="12550" max="12550" width="29.26953125" customWidth="1"/>
    <col min="12802" max="12802" width="46.08984375" customWidth="1"/>
    <col min="12803" max="12803" width="22.54296875" customWidth="1"/>
    <col min="12804" max="12804" width="22.81640625" customWidth="1"/>
    <col min="12805" max="12805" width="15.08984375" customWidth="1"/>
    <col min="12806" max="12806" width="29.26953125" customWidth="1"/>
    <col min="13058" max="13058" width="46.08984375" customWidth="1"/>
    <col min="13059" max="13059" width="22.54296875" customWidth="1"/>
    <col min="13060" max="13060" width="22.81640625" customWidth="1"/>
    <col min="13061" max="13061" width="15.08984375" customWidth="1"/>
    <col min="13062" max="13062" width="29.26953125" customWidth="1"/>
    <col min="13314" max="13314" width="46.08984375" customWidth="1"/>
    <col min="13315" max="13315" width="22.54296875" customWidth="1"/>
    <col min="13316" max="13316" width="22.81640625" customWidth="1"/>
    <col min="13317" max="13317" width="15.08984375" customWidth="1"/>
    <col min="13318" max="13318" width="29.26953125" customWidth="1"/>
    <col min="13570" max="13570" width="46.08984375" customWidth="1"/>
    <col min="13571" max="13571" width="22.54296875" customWidth="1"/>
    <col min="13572" max="13572" width="22.81640625" customWidth="1"/>
    <col min="13573" max="13573" width="15.08984375" customWidth="1"/>
    <col min="13574" max="13574" width="29.26953125" customWidth="1"/>
    <col min="13826" max="13826" width="46.08984375" customWidth="1"/>
    <col min="13827" max="13827" width="22.54296875" customWidth="1"/>
    <col min="13828" max="13828" width="22.81640625" customWidth="1"/>
    <col min="13829" max="13829" width="15.08984375" customWidth="1"/>
    <col min="13830" max="13830" width="29.26953125" customWidth="1"/>
    <col min="14082" max="14082" width="46.08984375" customWidth="1"/>
    <col min="14083" max="14083" width="22.54296875" customWidth="1"/>
    <col min="14084" max="14084" width="22.81640625" customWidth="1"/>
    <col min="14085" max="14085" width="15.08984375" customWidth="1"/>
    <col min="14086" max="14086" width="29.26953125" customWidth="1"/>
    <col min="14338" max="14338" width="46.08984375" customWidth="1"/>
    <col min="14339" max="14339" width="22.54296875" customWidth="1"/>
    <col min="14340" max="14340" width="22.81640625" customWidth="1"/>
    <col min="14341" max="14341" width="15.08984375" customWidth="1"/>
    <col min="14342" max="14342" width="29.26953125" customWidth="1"/>
    <col min="14594" max="14594" width="46.08984375" customWidth="1"/>
    <col min="14595" max="14595" width="22.54296875" customWidth="1"/>
    <col min="14596" max="14596" width="22.81640625" customWidth="1"/>
    <col min="14597" max="14597" width="15.08984375" customWidth="1"/>
    <col min="14598" max="14598" width="29.26953125" customWidth="1"/>
    <col min="14850" max="14850" width="46.08984375" customWidth="1"/>
    <col min="14851" max="14851" width="22.54296875" customWidth="1"/>
    <col min="14852" max="14852" width="22.81640625" customWidth="1"/>
    <col min="14853" max="14853" width="15.08984375" customWidth="1"/>
    <col min="14854" max="14854" width="29.26953125" customWidth="1"/>
    <col min="15106" max="15106" width="46.08984375" customWidth="1"/>
    <col min="15107" max="15107" width="22.54296875" customWidth="1"/>
    <col min="15108" max="15108" width="22.81640625" customWidth="1"/>
    <col min="15109" max="15109" width="15.08984375" customWidth="1"/>
    <col min="15110" max="15110" width="29.26953125" customWidth="1"/>
    <col min="15362" max="15362" width="46.08984375" customWidth="1"/>
    <col min="15363" max="15363" width="22.54296875" customWidth="1"/>
    <col min="15364" max="15364" width="22.81640625" customWidth="1"/>
    <col min="15365" max="15365" width="15.08984375" customWidth="1"/>
    <col min="15366" max="15366" width="29.26953125" customWidth="1"/>
    <col min="15618" max="15618" width="46.08984375" customWidth="1"/>
    <col min="15619" max="15619" width="22.54296875" customWidth="1"/>
    <col min="15620" max="15620" width="22.81640625" customWidth="1"/>
    <col min="15621" max="15621" width="15.08984375" customWidth="1"/>
    <col min="15622" max="15622" width="29.26953125" customWidth="1"/>
    <col min="15874" max="15874" width="46.08984375" customWidth="1"/>
    <col min="15875" max="15875" width="22.54296875" customWidth="1"/>
    <col min="15876" max="15876" width="22.81640625" customWidth="1"/>
    <col min="15877" max="15877" width="15.08984375" customWidth="1"/>
    <col min="15878" max="15878" width="29.26953125" customWidth="1"/>
    <col min="16130" max="16130" width="46.08984375" customWidth="1"/>
    <col min="16131" max="16131" width="22.54296875" customWidth="1"/>
    <col min="16132" max="16132" width="22.81640625" customWidth="1"/>
    <col min="16133" max="16133" width="15.08984375" customWidth="1"/>
    <col min="16134" max="16134" width="29.26953125" customWidth="1"/>
  </cols>
  <sheetData>
    <row r="2" spans="2:6" ht="14.5" customHeight="1" x14ac:dyDescent="0.4">
      <c r="B2" s="262" t="s">
        <v>95</v>
      </c>
      <c r="C2" s="262"/>
      <c r="D2" s="262"/>
    </row>
    <row r="3" spans="2:6" ht="14.5" customHeight="1" x14ac:dyDescent="0.35">
      <c r="B3" s="263" t="s">
        <v>96</v>
      </c>
      <c r="C3" s="263"/>
      <c r="D3" s="263"/>
    </row>
    <row r="4" spans="2:6" ht="14.5" customHeight="1" x14ac:dyDescent="0.35">
      <c r="B4" s="263" t="s">
        <v>97</v>
      </c>
      <c r="C4" s="263"/>
      <c r="D4" s="263"/>
    </row>
    <row r="5" spans="2:6" ht="15" thickBot="1" x14ac:dyDescent="0.4"/>
    <row r="6" spans="2:6" ht="28.5" customHeight="1" thickBot="1" x14ac:dyDescent="0.55000000000000004">
      <c r="B6" s="40" t="s">
        <v>109</v>
      </c>
      <c r="C6" s="270" t="str">
        <f>IF('Price Calculation'!$F$2=0," ",'Price Calculation'!$F$2)</f>
        <v xml:space="preserve"> </v>
      </c>
      <c r="D6" s="271"/>
    </row>
    <row r="7" spans="2:6" ht="25" customHeight="1" thickBot="1" x14ac:dyDescent="0.55000000000000004">
      <c r="B7" s="40" t="s">
        <v>98</v>
      </c>
      <c r="C7" s="270" t="str">
        <f>IF('Price Calculation'!$C$2=0," ",'Price Calculation'!$C$2)</f>
        <v xml:space="preserve"> </v>
      </c>
      <c r="D7" s="271"/>
      <c r="E7" s="35"/>
      <c r="F7" s="36"/>
    </row>
    <row r="8" spans="2:6" ht="25.5" customHeight="1" thickBot="1" x14ac:dyDescent="0.55000000000000004">
      <c r="B8" s="40" t="s">
        <v>118</v>
      </c>
      <c r="C8" s="270" t="str">
        <f>IF('Price Calculation'!$F$3=0," ",'Price Calculation'!$F$3)</f>
        <v xml:space="preserve"> </v>
      </c>
      <c r="D8" s="271"/>
      <c r="E8" s="35"/>
      <c r="F8" s="36"/>
    </row>
    <row r="9" spans="2:6" ht="26.5" customHeight="1" thickBot="1" x14ac:dyDescent="0.5">
      <c r="B9" s="44" t="s">
        <v>113</v>
      </c>
      <c r="C9" s="264" t="str">
        <f>IF('Price Calculation'!$F$4=0," ",'Price Calculation'!$F$4)</f>
        <v xml:space="preserve"> </v>
      </c>
      <c r="D9" s="265"/>
      <c r="E9" s="35"/>
      <c r="F9" s="36"/>
    </row>
    <row r="10" spans="2:6" ht="33.5" customHeight="1" x14ac:dyDescent="0.35">
      <c r="B10" s="272" t="s">
        <v>112</v>
      </c>
      <c r="C10" s="273"/>
      <c r="D10" s="273"/>
      <c r="E10" s="20"/>
      <c r="F10" s="20"/>
    </row>
    <row r="11" spans="2:6" ht="19" customHeight="1" x14ac:dyDescent="0.35">
      <c r="B11" s="266" t="s">
        <v>162</v>
      </c>
      <c r="C11" s="266"/>
      <c r="D11" s="266"/>
    </row>
    <row r="12" spans="2:6" ht="15" thickBot="1" x14ac:dyDescent="0.4">
      <c r="B12" s="55" t="str">
        <f>IF($C$6=0," ",$C$6)</f>
        <v xml:space="preserve"> </v>
      </c>
      <c r="C12" s="56" t="str">
        <f>C7&amp;" "&amp;C8</f>
        <v xml:space="preserve">   </v>
      </c>
      <c r="D12" s="55" t="str">
        <f>C9</f>
        <v xml:space="preserve"> </v>
      </c>
    </row>
    <row r="13" spans="2:6" x14ac:dyDescent="0.35">
      <c r="B13" s="274" t="s">
        <v>58</v>
      </c>
      <c r="C13" s="274" t="s">
        <v>107</v>
      </c>
      <c r="D13" s="274" t="s">
        <v>108</v>
      </c>
    </row>
    <row r="14" spans="2:6" ht="16.5" customHeight="1" thickBot="1" x14ac:dyDescent="0.4">
      <c r="B14" s="275"/>
      <c r="C14" s="276"/>
      <c r="D14" s="275"/>
      <c r="F14" s="37"/>
    </row>
    <row r="15" spans="2:6" x14ac:dyDescent="0.35">
      <c r="B15" s="41" t="str">
        <f>IF('Price Calculation'!B12=0,"",'Price Calculation'!B12)</f>
        <v/>
      </c>
      <c r="C15" s="49" t="str">
        <f>IF('Price Calculation'!B12=0,"",'Price Calculation'!J12)</f>
        <v/>
      </c>
      <c r="D15" s="50" t="str">
        <f>IF('Price Calculation'!B12=0," ",'Price Calculation'!K12)</f>
        <v xml:space="preserve"> </v>
      </c>
      <c r="F15" s="48"/>
    </row>
    <row r="16" spans="2:6" x14ac:dyDescent="0.35">
      <c r="B16" s="42" t="str">
        <f>IF('Price Calculation'!B13=0,"",'Price Calculation'!B13)</f>
        <v/>
      </c>
      <c r="C16" s="51" t="str">
        <f>IF('Price Calculation'!B13=0,"",'Price Calculation'!J13)</f>
        <v/>
      </c>
      <c r="D16" s="52" t="str">
        <f>IF('Price Calculation'!B13=0," ",'Price Calculation'!K13)</f>
        <v xml:space="preserve"> </v>
      </c>
    </row>
    <row r="17" spans="2:6" x14ac:dyDescent="0.35">
      <c r="B17" s="42" t="str">
        <f>IF('Price Calculation'!B14=0,"",'Price Calculation'!B14)</f>
        <v/>
      </c>
      <c r="C17" s="51" t="str">
        <f>IF('Price Calculation'!B14=0,"",'Price Calculation'!J14)</f>
        <v/>
      </c>
      <c r="D17" s="52" t="str">
        <f>IF('Price Calculation'!B14=0," ",'Price Calculation'!K14)</f>
        <v xml:space="preserve"> </v>
      </c>
    </row>
    <row r="18" spans="2:6" x14ac:dyDescent="0.35">
      <c r="B18" s="42" t="str">
        <f>IF('Price Calculation'!B15=0,"",'Price Calculation'!B15)</f>
        <v/>
      </c>
      <c r="C18" s="51" t="str">
        <f>IF('Price Calculation'!B15=0,"",'Price Calculation'!J15)</f>
        <v/>
      </c>
      <c r="D18" s="52" t="str">
        <f>IF('Price Calculation'!B15=0," ",'Price Calculation'!K15)</f>
        <v xml:space="preserve"> </v>
      </c>
      <c r="F18" s="38"/>
    </row>
    <row r="19" spans="2:6" ht="15" thickBot="1" x14ac:dyDescent="0.4">
      <c r="B19" s="43" t="str">
        <f>IF('Price Calculation'!B16=0,"",'Price Calculation'!B16)</f>
        <v/>
      </c>
      <c r="C19" s="53" t="str">
        <f>IF('Price Calculation'!B16=0,"",'Price Calculation'!J16)</f>
        <v/>
      </c>
      <c r="D19" s="54" t="str">
        <f>IF('Price Calculation'!B16=0," ",'Price Calculation'!K16)</f>
        <v xml:space="preserve"> </v>
      </c>
    </row>
    <row r="20" spans="2:6" x14ac:dyDescent="0.35">
      <c r="B20" s="41" t="str">
        <f>IF('Price Calculation'!B17=0,"",'Price Calculation'!B17)</f>
        <v/>
      </c>
      <c r="C20" s="49" t="str">
        <f>IF('Price Calculation'!B17=0,"",'Price Calculation'!J17)</f>
        <v/>
      </c>
      <c r="D20" s="50" t="str">
        <f>IF('Price Calculation'!B17=0," ",'Price Calculation'!K17)</f>
        <v xml:space="preserve"> </v>
      </c>
    </row>
    <row r="21" spans="2:6" x14ac:dyDescent="0.35">
      <c r="B21" s="42" t="str">
        <f>IF('Price Calculation'!B18=0,"",'Price Calculation'!B18)</f>
        <v/>
      </c>
      <c r="C21" s="51" t="str">
        <f>IF('Price Calculation'!B18=0,"",'Price Calculation'!J18)</f>
        <v/>
      </c>
      <c r="D21" s="52" t="str">
        <f>IF('Price Calculation'!B18=0," ",'Price Calculation'!K18)</f>
        <v xml:space="preserve"> </v>
      </c>
    </row>
    <row r="22" spans="2:6" x14ac:dyDescent="0.35">
      <c r="B22" s="42" t="str">
        <f>IF('Price Calculation'!B19=0,"",'Price Calculation'!B19)</f>
        <v/>
      </c>
      <c r="C22" s="51" t="str">
        <f>IF('Price Calculation'!B19=0,"",'Price Calculation'!J19)</f>
        <v/>
      </c>
      <c r="D22" s="52" t="str">
        <f>IF('Price Calculation'!B19=0," ",'Price Calculation'!K19)</f>
        <v xml:space="preserve"> </v>
      </c>
    </row>
    <row r="23" spans="2:6" x14ac:dyDescent="0.35">
      <c r="B23" s="42" t="str">
        <f>IF('Price Calculation'!B20=0,"",'Price Calculation'!B20)</f>
        <v/>
      </c>
      <c r="C23" s="51" t="str">
        <f>IF('Price Calculation'!B20=0,"",'Price Calculation'!J20)</f>
        <v/>
      </c>
      <c r="D23" s="52" t="str">
        <f>IF('Price Calculation'!B20=0," ",'Price Calculation'!K20)</f>
        <v xml:space="preserve"> </v>
      </c>
    </row>
    <row r="24" spans="2:6" ht="15" thickBot="1" x14ac:dyDescent="0.4">
      <c r="B24" s="43" t="str">
        <f>IF('Price Calculation'!B21=0,"",'Price Calculation'!B21)</f>
        <v/>
      </c>
      <c r="C24" s="53" t="str">
        <f>IF('Price Calculation'!B21=0,"",'Price Calculation'!J21)</f>
        <v/>
      </c>
      <c r="D24" s="54" t="str">
        <f>IF('Price Calculation'!B21=0," ",'Price Calculation'!K21)</f>
        <v xml:space="preserve"> </v>
      </c>
    </row>
    <row r="25" spans="2:6" x14ac:dyDescent="0.35">
      <c r="B25" s="41" t="str">
        <f>IF('Price Calculation'!B22=0,"",'Price Calculation'!B22)</f>
        <v/>
      </c>
      <c r="C25" s="49" t="str">
        <f>IF('Price Calculation'!B22=0,"",'Price Calculation'!J22)</f>
        <v/>
      </c>
      <c r="D25" s="50" t="str">
        <f>IF('Price Calculation'!B22=0," ",'Price Calculation'!K22)</f>
        <v xml:space="preserve"> </v>
      </c>
    </row>
    <row r="26" spans="2:6" x14ac:dyDescent="0.35">
      <c r="B26" s="42" t="str">
        <f>IF('Price Calculation'!B23=0,"",'Price Calculation'!B23)</f>
        <v/>
      </c>
      <c r="C26" s="51" t="str">
        <f>IF('Price Calculation'!B23=0,"",'Price Calculation'!J23)</f>
        <v/>
      </c>
      <c r="D26" s="52" t="str">
        <f>IF('Price Calculation'!B23=0," ",'Price Calculation'!K23)</f>
        <v xml:space="preserve"> </v>
      </c>
    </row>
    <row r="27" spans="2:6" x14ac:dyDescent="0.35">
      <c r="B27" s="42" t="str">
        <f>IF('Price Calculation'!B24=0,"",'Price Calculation'!B24)</f>
        <v/>
      </c>
      <c r="C27" s="51" t="str">
        <f>IF('Price Calculation'!B24=0,"",'Price Calculation'!J24)</f>
        <v/>
      </c>
      <c r="D27" s="52" t="str">
        <f>IF('Price Calculation'!B24=0," ",'Price Calculation'!K24)</f>
        <v xml:space="preserve"> </v>
      </c>
    </row>
    <row r="28" spans="2:6" x14ac:dyDescent="0.35">
      <c r="B28" s="42" t="str">
        <f>IF('Price Calculation'!B25=0,"",'Price Calculation'!B25)</f>
        <v/>
      </c>
      <c r="C28" s="51" t="str">
        <f>IF('Price Calculation'!B25=0,"",'Price Calculation'!J25)</f>
        <v/>
      </c>
      <c r="D28" s="52" t="str">
        <f>IF('Price Calculation'!B25=0," ",'Price Calculation'!K25)</f>
        <v xml:space="preserve"> </v>
      </c>
    </row>
    <row r="29" spans="2:6" ht="15" thickBot="1" x14ac:dyDescent="0.4">
      <c r="B29" s="43" t="str">
        <f>IF('Price Calculation'!B26=0,"",'Price Calculation'!B26)</f>
        <v/>
      </c>
      <c r="C29" s="53" t="str">
        <f>IF('Price Calculation'!B26=0,"",'Price Calculation'!J26)</f>
        <v/>
      </c>
      <c r="D29" s="54" t="str">
        <f>IF('Price Calculation'!B26=0," ",'Price Calculation'!K26)</f>
        <v xml:space="preserve"> </v>
      </c>
    </row>
    <row r="30" spans="2:6" x14ac:dyDescent="0.35">
      <c r="B30" s="41" t="str">
        <f>IF('Price Calculation'!B27=0,"",'Price Calculation'!B27)</f>
        <v/>
      </c>
      <c r="C30" s="49" t="str">
        <f>IF('Price Calculation'!B27=0,"",'Price Calculation'!J27)</f>
        <v/>
      </c>
      <c r="D30" s="50" t="str">
        <f>IF('Price Calculation'!B27=0," ",'Price Calculation'!K27)</f>
        <v xml:space="preserve"> </v>
      </c>
    </row>
    <row r="31" spans="2:6" x14ac:dyDescent="0.35">
      <c r="B31" s="42" t="str">
        <f>IF('Price Calculation'!B28=0,"",'Price Calculation'!B28)</f>
        <v/>
      </c>
      <c r="C31" s="51" t="str">
        <f>IF('Price Calculation'!B28=0,"",'Price Calculation'!J28)</f>
        <v/>
      </c>
      <c r="D31" s="52" t="str">
        <f>IF('Price Calculation'!B28=0," ",'Price Calculation'!K28)</f>
        <v xml:space="preserve"> </v>
      </c>
    </row>
    <row r="32" spans="2:6" x14ac:dyDescent="0.35">
      <c r="B32" s="42" t="str">
        <f>IF('Price Calculation'!B29=0,"",'Price Calculation'!B29)</f>
        <v/>
      </c>
      <c r="C32" s="51" t="str">
        <f>IF('Price Calculation'!B29=0,"",'Price Calculation'!J29)</f>
        <v/>
      </c>
      <c r="D32" s="52" t="str">
        <f>IF('Price Calculation'!B29=0," ",'Price Calculation'!K29)</f>
        <v xml:space="preserve"> </v>
      </c>
    </row>
    <row r="33" spans="2:4" x14ac:dyDescent="0.35">
      <c r="B33" s="42" t="str">
        <f>IF('Price Calculation'!B30=0,"",'Price Calculation'!B30)</f>
        <v/>
      </c>
      <c r="C33" s="51" t="str">
        <f>IF('Price Calculation'!B30=0,"",'Price Calculation'!J30)</f>
        <v/>
      </c>
      <c r="D33" s="52" t="str">
        <f>IF('Price Calculation'!B30=0," ",'Price Calculation'!K30)</f>
        <v xml:space="preserve"> </v>
      </c>
    </row>
    <row r="34" spans="2:4" ht="15" thickBot="1" x14ac:dyDescent="0.4">
      <c r="B34" s="43" t="str">
        <f>IF('Price Calculation'!B31=0,"",'Price Calculation'!B31)</f>
        <v/>
      </c>
      <c r="C34" s="53" t="str">
        <f>IF('Price Calculation'!B31=0,"",'Price Calculation'!J31)</f>
        <v/>
      </c>
      <c r="D34" s="54" t="str">
        <f>IF('Price Calculation'!B31=0," ",'Price Calculation'!K31)</f>
        <v xml:space="preserve"> </v>
      </c>
    </row>
    <row r="35" spans="2:4" x14ac:dyDescent="0.35">
      <c r="B35" s="41" t="str">
        <f>IF('Price Calculation'!B32=0,"",'Price Calculation'!B32)</f>
        <v/>
      </c>
      <c r="C35" s="49" t="str">
        <f>IF('Price Calculation'!B32=0,"",'Price Calculation'!J32)</f>
        <v/>
      </c>
      <c r="D35" s="50" t="str">
        <f>IF('Price Calculation'!B32=0," ",'Price Calculation'!K32)</f>
        <v xml:space="preserve"> </v>
      </c>
    </row>
    <row r="36" spans="2:4" x14ac:dyDescent="0.35">
      <c r="B36" s="42" t="str">
        <f>IF('Price Calculation'!B33=0,"",'Price Calculation'!B33)</f>
        <v/>
      </c>
      <c r="C36" s="51" t="str">
        <f>IF('Price Calculation'!B33=0,"",'Price Calculation'!J33)</f>
        <v/>
      </c>
      <c r="D36" s="52" t="str">
        <f>IF('Price Calculation'!B33=0," ",'Price Calculation'!K33)</f>
        <v xml:space="preserve"> </v>
      </c>
    </row>
    <row r="37" spans="2:4" x14ac:dyDescent="0.35">
      <c r="B37" s="42" t="str">
        <f>IF('Price Calculation'!B34=0,"",'Price Calculation'!B34)</f>
        <v/>
      </c>
      <c r="C37" s="51" t="str">
        <f>IF('Price Calculation'!B34=0,"",'Price Calculation'!J34)</f>
        <v/>
      </c>
      <c r="D37" s="52" t="str">
        <f>IF('Price Calculation'!B34=0," ",'Price Calculation'!K34)</f>
        <v xml:space="preserve"> </v>
      </c>
    </row>
    <row r="38" spans="2:4" x14ac:dyDescent="0.35">
      <c r="B38" s="42" t="str">
        <f>IF('Price Calculation'!B35=0,"",'Price Calculation'!B35)</f>
        <v/>
      </c>
      <c r="C38" s="51" t="str">
        <f>IF('Price Calculation'!B35=0,"",'Price Calculation'!J35)</f>
        <v/>
      </c>
      <c r="D38" s="52" t="str">
        <f>IF('Price Calculation'!B35=0," ",'Price Calculation'!K35)</f>
        <v xml:space="preserve"> </v>
      </c>
    </row>
    <row r="39" spans="2:4" ht="15" thickBot="1" x14ac:dyDescent="0.4">
      <c r="B39" s="43" t="str">
        <f>IF('Price Calculation'!B36=0,"",'Price Calculation'!B36)</f>
        <v/>
      </c>
      <c r="C39" s="53" t="str">
        <f>IF('Price Calculation'!B36=0,"",'Price Calculation'!J36)</f>
        <v/>
      </c>
      <c r="D39" s="54" t="str">
        <f>IF('Price Calculation'!B36=0," ",'Price Calculation'!K36)</f>
        <v xml:space="preserve"> </v>
      </c>
    </row>
    <row r="40" spans="2:4" x14ac:dyDescent="0.35">
      <c r="B40" s="41" t="str">
        <f>IF('Price Calculation'!B37=0,"",'Price Calculation'!B37)</f>
        <v/>
      </c>
      <c r="C40" s="49" t="str">
        <f>IF('Price Calculation'!B37=0,"",'Price Calculation'!J37)</f>
        <v/>
      </c>
      <c r="D40" s="50" t="str">
        <f>IF('Price Calculation'!B37=0," ",'Price Calculation'!K37)</f>
        <v xml:space="preserve"> </v>
      </c>
    </row>
    <row r="41" spans="2:4" x14ac:dyDescent="0.35">
      <c r="B41" s="42" t="str">
        <f>IF('Price Calculation'!B38=0,"",'Price Calculation'!B38)</f>
        <v/>
      </c>
      <c r="C41" s="51" t="str">
        <f>IF('Price Calculation'!B38=0,"",'Price Calculation'!J38)</f>
        <v/>
      </c>
      <c r="D41" s="52" t="str">
        <f>IF('Price Calculation'!B38=0," ",'Price Calculation'!K38)</f>
        <v xml:space="preserve"> </v>
      </c>
    </row>
    <row r="42" spans="2:4" x14ac:dyDescent="0.35">
      <c r="B42" s="42" t="str">
        <f>IF('Price Calculation'!B39=0,"",'Price Calculation'!B39)</f>
        <v/>
      </c>
      <c r="C42" s="51" t="str">
        <f>IF('Price Calculation'!B39=0,"",'Price Calculation'!J39)</f>
        <v/>
      </c>
      <c r="D42" s="52" t="str">
        <f>IF('Price Calculation'!B39=0," ",'Price Calculation'!K39)</f>
        <v xml:space="preserve"> </v>
      </c>
    </row>
    <row r="43" spans="2:4" x14ac:dyDescent="0.35">
      <c r="B43" s="42" t="str">
        <f>IF('Price Calculation'!B40=0,"",'Price Calculation'!B40)</f>
        <v/>
      </c>
      <c r="C43" s="51" t="str">
        <f>IF('Price Calculation'!B40=0,"",'Price Calculation'!J40)</f>
        <v/>
      </c>
      <c r="D43" s="52" t="str">
        <f>IF('Price Calculation'!B40=0," ",'Price Calculation'!K40)</f>
        <v xml:space="preserve"> </v>
      </c>
    </row>
    <row r="44" spans="2:4" ht="15" thickBot="1" x14ac:dyDescent="0.4">
      <c r="B44" s="43" t="str">
        <f>IF('Price Calculation'!B41=0,"",'Price Calculation'!B41)</f>
        <v/>
      </c>
      <c r="C44" s="53" t="str">
        <f>IF('Price Calculation'!B41=0,"",'Price Calculation'!J41)</f>
        <v/>
      </c>
      <c r="D44" s="54" t="str">
        <f>IF('Price Calculation'!B41=0," ",'Price Calculation'!K41)</f>
        <v xml:space="preserve"> </v>
      </c>
    </row>
    <row r="45" spans="2:4" x14ac:dyDescent="0.35">
      <c r="B45" s="41" t="str">
        <f>IF('Price Calculation'!B42=0,"",'Price Calculation'!B42)</f>
        <v/>
      </c>
      <c r="C45" s="49" t="str">
        <f>IF('Price Calculation'!B42=0,"",'Price Calculation'!J42)</f>
        <v/>
      </c>
      <c r="D45" s="50" t="str">
        <f>IF('Price Calculation'!B42=0," ",'Price Calculation'!K42)</f>
        <v xml:space="preserve"> </v>
      </c>
    </row>
    <row r="46" spans="2:4" x14ac:dyDescent="0.35">
      <c r="B46" s="42" t="str">
        <f>IF('Price Calculation'!B43=0,"",'Price Calculation'!B43)</f>
        <v/>
      </c>
      <c r="C46" s="51" t="str">
        <f>IF('Price Calculation'!B43=0,"",'Price Calculation'!J43)</f>
        <v/>
      </c>
      <c r="D46" s="52" t="str">
        <f>IF('Price Calculation'!B43=0," ",'Price Calculation'!K43)</f>
        <v xml:space="preserve"> </v>
      </c>
    </row>
    <row r="47" spans="2:4" x14ac:dyDescent="0.35">
      <c r="B47" s="42" t="str">
        <f>IF('Price Calculation'!B44=0,"",'Price Calculation'!B44)</f>
        <v/>
      </c>
      <c r="C47" s="51" t="str">
        <f>IF('Price Calculation'!B44=0,"",'Price Calculation'!J44)</f>
        <v/>
      </c>
      <c r="D47" s="52" t="str">
        <f>IF('Price Calculation'!B44=0," ",'Price Calculation'!K44)</f>
        <v xml:space="preserve"> </v>
      </c>
    </row>
    <row r="48" spans="2:4" x14ac:dyDescent="0.35">
      <c r="B48" s="42" t="str">
        <f>IF('Price Calculation'!B45=0,"",'Price Calculation'!B45)</f>
        <v/>
      </c>
      <c r="C48" s="51" t="str">
        <f>IF('Price Calculation'!B45=0,"",'Price Calculation'!J45)</f>
        <v/>
      </c>
      <c r="D48" s="52" t="str">
        <f>IF('Price Calculation'!B45=0," ",'Price Calculation'!K45)</f>
        <v xml:space="preserve"> </v>
      </c>
    </row>
    <row r="49" spans="2:4" ht="15" thickBot="1" x14ac:dyDescent="0.4">
      <c r="B49" s="43" t="str">
        <f>IF('Price Calculation'!B46=0,"",'Price Calculation'!B46)</f>
        <v/>
      </c>
      <c r="C49" s="53" t="str">
        <f>IF('Price Calculation'!B46=0,"",'Price Calculation'!J46)</f>
        <v/>
      </c>
      <c r="D49" s="54" t="str">
        <f>IF('Price Calculation'!B46=0," ",'Price Calculation'!K46)</f>
        <v xml:space="preserve"> </v>
      </c>
    </row>
    <row r="50" spans="2:4" x14ac:dyDescent="0.35">
      <c r="B50" s="41" t="str">
        <f>IF('Price Calculation'!B47=0,"",'Price Calculation'!B47)</f>
        <v/>
      </c>
      <c r="C50" s="49" t="str">
        <f>IF('Price Calculation'!B47=0,"",'Price Calculation'!J47)</f>
        <v/>
      </c>
      <c r="D50" s="50" t="str">
        <f>IF('Price Calculation'!B47=0," ",'Price Calculation'!K47)</f>
        <v xml:space="preserve"> </v>
      </c>
    </row>
    <row r="51" spans="2:4" x14ac:dyDescent="0.35">
      <c r="B51" s="42" t="str">
        <f>IF('Price Calculation'!B48=0,"",'Price Calculation'!B48)</f>
        <v/>
      </c>
      <c r="C51" s="51" t="str">
        <f>IF('Price Calculation'!B48=0,"",'Price Calculation'!J48)</f>
        <v/>
      </c>
      <c r="D51" s="52" t="str">
        <f>IF('Price Calculation'!B48=0," ",'Price Calculation'!K48)</f>
        <v xml:space="preserve"> </v>
      </c>
    </row>
    <row r="52" spans="2:4" x14ac:dyDescent="0.35">
      <c r="B52" s="42" t="str">
        <f>IF('Price Calculation'!B49=0,"",'Price Calculation'!B49)</f>
        <v/>
      </c>
      <c r="C52" s="51" t="str">
        <f>IF('Price Calculation'!B49=0,"",'Price Calculation'!J49)</f>
        <v/>
      </c>
      <c r="D52" s="52" t="str">
        <f>IF('Price Calculation'!B49=0," ",'Price Calculation'!K49)</f>
        <v xml:space="preserve"> </v>
      </c>
    </row>
    <row r="53" spans="2:4" x14ac:dyDescent="0.35">
      <c r="B53" s="42" t="str">
        <f>IF('Price Calculation'!B50=0,"",'Price Calculation'!B50)</f>
        <v/>
      </c>
      <c r="C53" s="51" t="str">
        <f>IF('Price Calculation'!B50=0,"",'Price Calculation'!J50)</f>
        <v/>
      </c>
      <c r="D53" s="52" t="str">
        <f>IF('Price Calculation'!B50=0," ",'Price Calculation'!K50)</f>
        <v xml:space="preserve"> </v>
      </c>
    </row>
    <row r="54" spans="2:4" ht="15" thickBot="1" x14ac:dyDescent="0.4">
      <c r="B54" s="43" t="str">
        <f>IF('Price Calculation'!B51=0,"",'Price Calculation'!B51)</f>
        <v/>
      </c>
      <c r="C54" s="53" t="str">
        <f>IF('Price Calculation'!B51=0,"",'Price Calculation'!J51)</f>
        <v/>
      </c>
      <c r="D54" s="54" t="str">
        <f>IF('Price Calculation'!B51=0," ",'Price Calculation'!K51)</f>
        <v xml:space="preserve"> </v>
      </c>
    </row>
    <row r="55" spans="2:4" x14ac:dyDescent="0.35">
      <c r="B55" s="41" t="str">
        <f>IF('Price Calculation'!B52=0,"",'Price Calculation'!B52)</f>
        <v/>
      </c>
      <c r="C55" s="49" t="str">
        <f>IF('Price Calculation'!B52=0,"",'Price Calculation'!J52)</f>
        <v/>
      </c>
      <c r="D55" s="50" t="str">
        <f>IF('Price Calculation'!B52=0," ",'Price Calculation'!K52)</f>
        <v xml:space="preserve"> </v>
      </c>
    </row>
    <row r="56" spans="2:4" x14ac:dyDescent="0.35">
      <c r="B56" s="42" t="str">
        <f>IF('Price Calculation'!B53=0,"",'Price Calculation'!B53)</f>
        <v/>
      </c>
      <c r="C56" s="51" t="str">
        <f>IF('Price Calculation'!B53=0,"",'Price Calculation'!J53)</f>
        <v/>
      </c>
      <c r="D56" s="52" t="str">
        <f>IF('Price Calculation'!B53=0," ",'Price Calculation'!K53)</f>
        <v xml:space="preserve"> </v>
      </c>
    </row>
    <row r="57" spans="2:4" x14ac:dyDescent="0.35">
      <c r="B57" s="42" t="str">
        <f>IF('Price Calculation'!B54=0,"",'Price Calculation'!B54)</f>
        <v/>
      </c>
      <c r="C57" s="51" t="str">
        <f>IF('Price Calculation'!B54=0,"",'Price Calculation'!J54)</f>
        <v/>
      </c>
      <c r="D57" s="52" t="str">
        <f>IF('Price Calculation'!B54=0," ",'Price Calculation'!K54)</f>
        <v xml:space="preserve"> </v>
      </c>
    </row>
    <row r="58" spans="2:4" x14ac:dyDescent="0.35">
      <c r="B58" s="42" t="str">
        <f>IF('Price Calculation'!B55=0,"",'Price Calculation'!B55)</f>
        <v/>
      </c>
      <c r="C58" s="51" t="str">
        <f>IF('Price Calculation'!B55=0,"",'Price Calculation'!J55)</f>
        <v/>
      </c>
      <c r="D58" s="52" t="str">
        <f>IF('Price Calculation'!B55=0," ",'Price Calculation'!K55)</f>
        <v xml:space="preserve"> </v>
      </c>
    </row>
    <row r="59" spans="2:4" ht="15" thickBot="1" x14ac:dyDescent="0.4">
      <c r="B59" s="43" t="str">
        <f>IF('Price Calculation'!B56=0,"",'Price Calculation'!B56)</f>
        <v/>
      </c>
      <c r="C59" s="53" t="str">
        <f>IF('Price Calculation'!B56=0,"",'Price Calculation'!J56)</f>
        <v/>
      </c>
      <c r="D59" s="54" t="str">
        <f>IF('Price Calculation'!B56=0," ",'Price Calculation'!K56)</f>
        <v xml:space="preserve"> </v>
      </c>
    </row>
    <row r="60" spans="2:4" x14ac:dyDescent="0.35">
      <c r="B60" s="41" t="str">
        <f>IF('Price Calculation'!B57=0,"",'Price Calculation'!B57)</f>
        <v/>
      </c>
      <c r="C60" s="49" t="str">
        <f>IF('Price Calculation'!B57=0,"",'Price Calculation'!J57)</f>
        <v/>
      </c>
      <c r="D60" s="50" t="str">
        <f>IF('Price Calculation'!B57=0," ",'Price Calculation'!K57)</f>
        <v xml:space="preserve"> </v>
      </c>
    </row>
    <row r="61" spans="2:4" x14ac:dyDescent="0.35">
      <c r="B61" s="42" t="str">
        <f>IF('Price Calculation'!B58=0,"",'Price Calculation'!B58)</f>
        <v/>
      </c>
      <c r="C61" s="51" t="str">
        <f>IF('Price Calculation'!B58=0,"",'Price Calculation'!J58)</f>
        <v/>
      </c>
      <c r="D61" s="52" t="str">
        <f>IF('Price Calculation'!B58=0," ",'Price Calculation'!K58)</f>
        <v xml:space="preserve"> </v>
      </c>
    </row>
    <row r="62" spans="2:4" x14ac:dyDescent="0.35">
      <c r="B62" s="42" t="str">
        <f>IF('Price Calculation'!B59=0,"",'Price Calculation'!B59)</f>
        <v/>
      </c>
      <c r="C62" s="51" t="str">
        <f>IF('Price Calculation'!B59=0,"",'Price Calculation'!J59)</f>
        <v/>
      </c>
      <c r="D62" s="52" t="str">
        <f>IF('Price Calculation'!B59=0," ",'Price Calculation'!K59)</f>
        <v xml:space="preserve"> </v>
      </c>
    </row>
    <row r="63" spans="2:4" x14ac:dyDescent="0.35">
      <c r="B63" s="42" t="str">
        <f>IF('Price Calculation'!B60=0,"",'Price Calculation'!B60)</f>
        <v/>
      </c>
      <c r="C63" s="51" t="str">
        <f>IF('Price Calculation'!B60=0,"",'Price Calculation'!J60)</f>
        <v/>
      </c>
      <c r="D63" s="52" t="str">
        <f>IF('Price Calculation'!B60=0," ",'Price Calculation'!K60)</f>
        <v xml:space="preserve"> </v>
      </c>
    </row>
    <row r="64" spans="2:4" ht="15" thickBot="1" x14ac:dyDescent="0.4">
      <c r="B64" s="43" t="str">
        <f>IF('Price Calculation'!B61=0,"",'Price Calculation'!B61)</f>
        <v/>
      </c>
      <c r="C64" s="53" t="str">
        <f>IF('Price Calculation'!B61=0,"",'Price Calculation'!J61)</f>
        <v/>
      </c>
      <c r="D64" s="54" t="str">
        <f>IF('Price Calculation'!B61=0," ",'Price Calculation'!K61)</f>
        <v xml:space="preserve"> </v>
      </c>
    </row>
    <row r="65" spans="2:4" x14ac:dyDescent="0.35">
      <c r="B65" s="41" t="str">
        <f>IF('Price Calculation'!B62=0,"",'Price Calculation'!B62)</f>
        <v/>
      </c>
      <c r="C65" s="49" t="str">
        <f>IF('Price Calculation'!B62=0,"",'Price Calculation'!J62)</f>
        <v/>
      </c>
      <c r="D65" s="50" t="str">
        <f>IF('Price Calculation'!B62=0," ",'Price Calculation'!K62)</f>
        <v xml:space="preserve"> </v>
      </c>
    </row>
    <row r="66" spans="2:4" x14ac:dyDescent="0.35">
      <c r="B66" s="42" t="str">
        <f>IF('Price Calculation'!B63=0,"",'Price Calculation'!B63)</f>
        <v/>
      </c>
      <c r="C66" s="51" t="str">
        <f>IF('Price Calculation'!B63=0,"",'Price Calculation'!J63)</f>
        <v/>
      </c>
      <c r="D66" s="52" t="str">
        <f>IF('Price Calculation'!B63=0," ",'Price Calculation'!K63)</f>
        <v xml:space="preserve"> </v>
      </c>
    </row>
    <row r="67" spans="2:4" ht="14" customHeight="1" x14ac:dyDescent="0.35">
      <c r="B67" s="42" t="str">
        <f>IF('Price Calculation'!B64=0,"",'Price Calculation'!B64)</f>
        <v/>
      </c>
      <c r="C67" s="51" t="str">
        <f>IF('Price Calculation'!B64=0,"",'Price Calculation'!J64)</f>
        <v/>
      </c>
      <c r="D67" s="52" t="str">
        <f>IF('Price Calculation'!B64=0," ",'Price Calculation'!K64)</f>
        <v xml:space="preserve"> </v>
      </c>
    </row>
    <row r="68" spans="2:4" ht="15" customHeight="1" x14ac:dyDescent="0.35">
      <c r="B68" s="42" t="str">
        <f>IF('Price Calculation'!B65=0,"",'Price Calculation'!B65)</f>
        <v/>
      </c>
      <c r="C68" s="51" t="str">
        <f>IF('Price Calculation'!B65=0,"",'Price Calculation'!J65)</f>
        <v/>
      </c>
      <c r="D68" s="52" t="str">
        <f>IF('Price Calculation'!B65=0," ",'Price Calculation'!K65)</f>
        <v xml:space="preserve"> </v>
      </c>
    </row>
    <row r="69" spans="2:4" ht="15" thickBot="1" x14ac:dyDescent="0.4">
      <c r="B69" s="43" t="str">
        <f>IF('Price Calculation'!B66=0,"",'Price Calculation'!B66)</f>
        <v/>
      </c>
      <c r="C69" s="53" t="str">
        <f>IF('Price Calculation'!B66=0,"",'Price Calculation'!J66)</f>
        <v/>
      </c>
      <c r="D69" s="54" t="str">
        <f>IF('Price Calculation'!B66=0," ",'Price Calculation'!K66)</f>
        <v xml:space="preserve"> </v>
      </c>
    </row>
    <row r="70" spans="2:4" ht="15" customHeight="1" x14ac:dyDescent="0.35">
      <c r="B70" s="41" t="str">
        <f>IF('Price Calculation'!B67=0,"",'Price Calculation'!B67)</f>
        <v/>
      </c>
      <c r="C70" s="49" t="str">
        <f>IF('Price Calculation'!B67=0,"",'Price Calculation'!J67)</f>
        <v/>
      </c>
      <c r="D70" s="50" t="str">
        <f>IF('Price Calculation'!B67=0," ",'Price Calculation'!K67)</f>
        <v xml:space="preserve"> </v>
      </c>
    </row>
    <row r="71" spans="2:4" ht="15" customHeight="1" x14ac:dyDescent="0.35">
      <c r="B71" s="42" t="str">
        <f>IF('Price Calculation'!B68=0,"",'Price Calculation'!B68)</f>
        <v/>
      </c>
      <c r="C71" s="51" t="str">
        <f>IF('Price Calculation'!B68=0,"",'Price Calculation'!J68)</f>
        <v/>
      </c>
      <c r="D71" s="52" t="str">
        <f>IF('Price Calculation'!B68=0," ",'Price Calculation'!K68)</f>
        <v xml:space="preserve"> </v>
      </c>
    </row>
    <row r="72" spans="2:4" x14ac:dyDescent="0.35">
      <c r="B72" s="42" t="str">
        <f>IF('Price Calculation'!B69=0,"",'Price Calculation'!B69)</f>
        <v/>
      </c>
      <c r="C72" s="51" t="str">
        <f>IF('Price Calculation'!B69=0,"",'Price Calculation'!J69)</f>
        <v/>
      </c>
      <c r="D72" s="52" t="str">
        <f>IF('Price Calculation'!B69=0," ",'Price Calculation'!K69)</f>
        <v xml:space="preserve"> </v>
      </c>
    </row>
    <row r="73" spans="2:4" ht="12.5" customHeight="1" x14ac:dyDescent="0.35">
      <c r="B73" s="42" t="str">
        <f>IF('Price Calculation'!B70=0,"",'Price Calculation'!B70)</f>
        <v/>
      </c>
      <c r="C73" s="51" t="str">
        <f>IF('Price Calculation'!B70=0,"",'Price Calculation'!J70)</f>
        <v/>
      </c>
      <c r="D73" s="52" t="str">
        <f>IF('Price Calculation'!B70=0," ",'Price Calculation'!K70)</f>
        <v xml:space="preserve"> </v>
      </c>
    </row>
    <row r="74" spans="2:4" ht="15" customHeight="1" thickBot="1" x14ac:dyDescent="0.4">
      <c r="B74" s="43" t="str">
        <f>IF('Price Calculation'!B71=0,"",'Price Calculation'!B71)</f>
        <v/>
      </c>
      <c r="C74" s="53" t="str">
        <f>IF('Price Calculation'!B71=0,"",'Price Calculation'!J71)</f>
        <v/>
      </c>
      <c r="D74" s="54" t="str">
        <f>IF('Price Calculation'!B71=0," ",'Price Calculation'!K71)</f>
        <v xml:space="preserve"> </v>
      </c>
    </row>
    <row r="75" spans="2:4" x14ac:dyDescent="0.35">
      <c r="B75" s="41" t="str">
        <f>IF('Price Calculation'!B72=0,"",'Price Calculation'!B72)</f>
        <v/>
      </c>
      <c r="C75" s="49" t="str">
        <f>IF('Price Calculation'!B72=0,"",'Price Calculation'!J72)</f>
        <v/>
      </c>
      <c r="D75" s="50" t="str">
        <f>IF('Price Calculation'!B72=0," ",'Price Calculation'!K72)</f>
        <v xml:space="preserve"> </v>
      </c>
    </row>
    <row r="76" spans="2:4" ht="15" customHeight="1" x14ac:dyDescent="0.35">
      <c r="B76" s="42" t="str">
        <f>IF('Price Calculation'!B73=0,"",'Price Calculation'!B73)</f>
        <v/>
      </c>
      <c r="C76" s="51" t="str">
        <f>IF('Price Calculation'!B73=0,"",'Price Calculation'!J73)</f>
        <v/>
      </c>
      <c r="D76" s="52" t="str">
        <f>IF('Price Calculation'!B73=0," ",'Price Calculation'!K73)</f>
        <v xml:space="preserve"> </v>
      </c>
    </row>
    <row r="77" spans="2:4" ht="15" customHeight="1" x14ac:dyDescent="0.35">
      <c r="B77" s="42" t="str">
        <f>IF('Price Calculation'!B74=0,"",'Price Calculation'!B74)</f>
        <v/>
      </c>
      <c r="C77" s="51" t="str">
        <f>IF('Price Calculation'!B74=0,"",'Price Calculation'!J74)</f>
        <v/>
      </c>
      <c r="D77" s="52" t="str">
        <f>IF('Price Calculation'!B74=0," ",'Price Calculation'!K74)</f>
        <v xml:space="preserve"> </v>
      </c>
    </row>
    <row r="78" spans="2:4" ht="15" customHeight="1" x14ac:dyDescent="0.35">
      <c r="B78" s="42" t="str">
        <f>IF('Price Calculation'!B75=0,"",'Price Calculation'!B75)</f>
        <v/>
      </c>
      <c r="C78" s="51" t="str">
        <f>IF('Price Calculation'!B75=0,"",'Price Calculation'!J75)</f>
        <v/>
      </c>
      <c r="D78" s="52" t="str">
        <f>IF('Price Calculation'!B75=0," ",'Price Calculation'!K75)</f>
        <v xml:space="preserve"> </v>
      </c>
    </row>
    <row r="79" spans="2:4" ht="15" customHeight="1" thickBot="1" x14ac:dyDescent="0.4">
      <c r="B79" s="43" t="str">
        <f>IF('Price Calculation'!B76=0,"",'Price Calculation'!B76)</f>
        <v/>
      </c>
      <c r="C79" s="53" t="str">
        <f>IF('Price Calculation'!B76=0,"",'Price Calculation'!J76)</f>
        <v/>
      </c>
      <c r="D79" s="54" t="str">
        <f>IF('Price Calculation'!B76=0," ",'Price Calculation'!K76)</f>
        <v xml:space="preserve"> </v>
      </c>
    </row>
    <row r="80" spans="2:4" ht="15" customHeight="1" x14ac:dyDescent="0.35">
      <c r="B80" s="41" t="str">
        <f>IF('Price Calculation'!B77=0,"",'Price Calculation'!B77)</f>
        <v/>
      </c>
      <c r="C80" s="49" t="str">
        <f>IF('Price Calculation'!B77=0,"",'Price Calculation'!J77)</f>
        <v/>
      </c>
      <c r="D80" s="50" t="str">
        <f>IF('Price Calculation'!B77=0," ",'Price Calculation'!K77)</f>
        <v xml:space="preserve"> </v>
      </c>
    </row>
    <row r="81" spans="2:4" x14ac:dyDescent="0.35">
      <c r="B81" s="42" t="str">
        <f>IF('Price Calculation'!B78=0,"",'Price Calculation'!B78)</f>
        <v/>
      </c>
      <c r="C81" s="51" t="str">
        <f>IF('Price Calculation'!B78=0,"",'Price Calculation'!J78)</f>
        <v/>
      </c>
      <c r="D81" s="52" t="str">
        <f>IF('Price Calculation'!B78=0," ",'Price Calculation'!K78)</f>
        <v xml:space="preserve"> </v>
      </c>
    </row>
    <row r="82" spans="2:4" ht="15" customHeight="1" x14ac:dyDescent="0.35">
      <c r="B82" s="42" t="str">
        <f>IF('Price Calculation'!B79=0,"",'Price Calculation'!B79)</f>
        <v/>
      </c>
      <c r="C82" s="51" t="str">
        <f>IF('Price Calculation'!B79=0,"",'Price Calculation'!J79)</f>
        <v/>
      </c>
      <c r="D82" s="52" t="str">
        <f>IF('Price Calculation'!B79=0," ",'Price Calculation'!K79)</f>
        <v xml:space="preserve"> </v>
      </c>
    </row>
    <row r="83" spans="2:4" ht="12.5" customHeight="1" x14ac:dyDescent="0.35">
      <c r="B83" s="42" t="str">
        <f>IF('Price Calculation'!B80=0,"",'Price Calculation'!B80)</f>
        <v/>
      </c>
      <c r="C83" s="51" t="str">
        <f>IF('Price Calculation'!B80=0,"",'Price Calculation'!J80)</f>
        <v/>
      </c>
      <c r="D83" s="52" t="str">
        <f>IF('Price Calculation'!B80=0," ",'Price Calculation'!K80)</f>
        <v xml:space="preserve"> </v>
      </c>
    </row>
    <row r="84" spans="2:4" ht="15" thickBot="1" x14ac:dyDescent="0.4">
      <c r="B84" s="43" t="str">
        <f>IF('Price Calculation'!B81=0,"",'Price Calculation'!B81)</f>
        <v/>
      </c>
      <c r="C84" s="53" t="str">
        <f>IF('Price Calculation'!B81=0,"",'Price Calculation'!J81)</f>
        <v/>
      </c>
      <c r="D84" s="54" t="str">
        <f>IF('Price Calculation'!B81=0," ",'Price Calculation'!K81)</f>
        <v xml:space="preserve"> </v>
      </c>
    </row>
    <row r="85" spans="2:4" x14ac:dyDescent="0.35">
      <c r="B85" s="41" t="str">
        <f>IF('Price Calculation'!B82=0,"",'Price Calculation'!B82)</f>
        <v/>
      </c>
      <c r="C85" s="49" t="str">
        <f>IF('Price Calculation'!B82=0,"",'Price Calculation'!J82)</f>
        <v/>
      </c>
      <c r="D85" s="50" t="str">
        <f>IF('Price Calculation'!B82=0," ",'Price Calculation'!K82)</f>
        <v xml:space="preserve"> </v>
      </c>
    </row>
    <row r="86" spans="2:4" x14ac:dyDescent="0.35">
      <c r="B86" s="42" t="str">
        <f>IF('Price Calculation'!B83=0,"",'Price Calculation'!B83)</f>
        <v/>
      </c>
      <c r="C86" s="51" t="str">
        <f>IF('Price Calculation'!B83=0,"",'Price Calculation'!J83)</f>
        <v/>
      </c>
      <c r="D86" s="52" t="str">
        <f>IF('Price Calculation'!B83=0," ",'Price Calculation'!K83)</f>
        <v xml:space="preserve"> </v>
      </c>
    </row>
    <row r="87" spans="2:4" x14ac:dyDescent="0.35">
      <c r="B87" s="42" t="str">
        <f>IF('Price Calculation'!B84=0,"",'Price Calculation'!B84)</f>
        <v/>
      </c>
      <c r="C87" s="51" t="str">
        <f>IF('Price Calculation'!B84=0,"",'Price Calculation'!J84)</f>
        <v/>
      </c>
      <c r="D87" s="52" t="str">
        <f>IF('Price Calculation'!B84=0," ",'Price Calculation'!K84)</f>
        <v xml:space="preserve"> </v>
      </c>
    </row>
    <row r="88" spans="2:4" x14ac:dyDescent="0.35">
      <c r="B88" s="42" t="str">
        <f>IF('Price Calculation'!B85=0,"",'Price Calculation'!B85)</f>
        <v/>
      </c>
      <c r="C88" s="51" t="str">
        <f>IF('Price Calculation'!B85=0,"",'Price Calculation'!J85)</f>
        <v/>
      </c>
      <c r="D88" s="52" t="str">
        <f>IF('Price Calculation'!B85=0," ",'Price Calculation'!K85)</f>
        <v xml:space="preserve"> </v>
      </c>
    </row>
    <row r="89" spans="2:4" ht="15" thickBot="1" x14ac:dyDescent="0.4">
      <c r="B89" s="43" t="str">
        <f>IF('Price Calculation'!B86=0,"",'Price Calculation'!B86)</f>
        <v/>
      </c>
      <c r="C89" s="53" t="str">
        <f>IF('Price Calculation'!B86=0,"",'Price Calculation'!J86)</f>
        <v/>
      </c>
      <c r="D89" s="54" t="str">
        <f>IF('Price Calculation'!B86=0," ",'Price Calculation'!K86)</f>
        <v xml:space="preserve"> </v>
      </c>
    </row>
    <row r="90" spans="2:4" x14ac:dyDescent="0.35">
      <c r="B90" s="41" t="str">
        <f>IF('Price Calculation'!B87=0,"",'Price Calculation'!B87)</f>
        <v/>
      </c>
      <c r="C90" s="49" t="str">
        <f>IF('Price Calculation'!B87=0,"",'Price Calculation'!J87)</f>
        <v/>
      </c>
      <c r="D90" s="50" t="str">
        <f>IF('Price Calculation'!B87=0," ",'Price Calculation'!K87)</f>
        <v xml:space="preserve"> </v>
      </c>
    </row>
    <row r="91" spans="2:4" x14ac:dyDescent="0.35">
      <c r="B91" s="42" t="str">
        <f>IF('Price Calculation'!B88=0,"",'Price Calculation'!B88)</f>
        <v/>
      </c>
      <c r="C91" s="51" t="str">
        <f>IF('Price Calculation'!B88=0,"",'Price Calculation'!J88)</f>
        <v/>
      </c>
      <c r="D91" s="52" t="str">
        <f>IF('Price Calculation'!B88=0," ",'Price Calculation'!K88)</f>
        <v xml:space="preserve"> </v>
      </c>
    </row>
    <row r="92" spans="2:4" x14ac:dyDescent="0.35">
      <c r="B92" s="42" t="str">
        <f>IF('Price Calculation'!B89=0,"",'Price Calculation'!B89)</f>
        <v/>
      </c>
      <c r="C92" s="51" t="str">
        <f>IF('Price Calculation'!B89=0,"",'Price Calculation'!J89)</f>
        <v/>
      </c>
      <c r="D92" s="52" t="str">
        <f>IF('Price Calculation'!B89=0," ",'Price Calculation'!K89)</f>
        <v xml:space="preserve"> </v>
      </c>
    </row>
    <row r="93" spans="2:4" x14ac:dyDescent="0.35">
      <c r="B93" s="42" t="str">
        <f>IF('Price Calculation'!B90=0,"",'Price Calculation'!B90)</f>
        <v/>
      </c>
      <c r="C93" s="51" t="str">
        <f>IF('Price Calculation'!B90=0,"",'Price Calculation'!J90)</f>
        <v/>
      </c>
      <c r="D93" s="52" t="str">
        <f>IF('Price Calculation'!B90=0," ",'Price Calculation'!K90)</f>
        <v xml:space="preserve"> </v>
      </c>
    </row>
    <row r="94" spans="2:4" ht="15" thickBot="1" x14ac:dyDescent="0.4">
      <c r="B94" s="43" t="str">
        <f>IF('Price Calculation'!B91=0,"",'Price Calculation'!B91)</f>
        <v/>
      </c>
      <c r="C94" s="53" t="str">
        <f>IF('Price Calculation'!B91=0,"",'Price Calculation'!J91)</f>
        <v/>
      </c>
      <c r="D94" s="54" t="str">
        <f>IF('Price Calculation'!B91=0," ",'Price Calculation'!K91)</f>
        <v xml:space="preserve"> </v>
      </c>
    </row>
    <row r="95" spans="2:4" x14ac:dyDescent="0.35">
      <c r="B95" s="41" t="str">
        <f>IF('Price Calculation'!B92=0,"",'Price Calculation'!B92)</f>
        <v/>
      </c>
      <c r="C95" s="49" t="str">
        <f>IF('Price Calculation'!B92=0,"",'Price Calculation'!J92)</f>
        <v/>
      </c>
      <c r="D95" s="50" t="str">
        <f>IF('Price Calculation'!B92=0," ",'Price Calculation'!K92)</f>
        <v xml:space="preserve"> </v>
      </c>
    </row>
    <row r="96" spans="2:4" x14ac:dyDescent="0.35">
      <c r="B96" s="42" t="str">
        <f>IF('Price Calculation'!B93=0,"",'Price Calculation'!B93)</f>
        <v/>
      </c>
      <c r="C96" s="51" t="str">
        <f>IF('Price Calculation'!B93=0,"",'Price Calculation'!J93)</f>
        <v/>
      </c>
      <c r="D96" s="52" t="str">
        <f>IF('Price Calculation'!B93=0," ",'Price Calculation'!K93)</f>
        <v xml:space="preserve"> </v>
      </c>
    </row>
    <row r="97" spans="2:4" x14ac:dyDescent="0.35">
      <c r="B97" s="42" t="str">
        <f>IF('Price Calculation'!B94=0,"",'Price Calculation'!B94)</f>
        <v/>
      </c>
      <c r="C97" s="51" t="str">
        <f>IF('Price Calculation'!B94=0,"",'Price Calculation'!J94)</f>
        <v/>
      </c>
      <c r="D97" s="52" t="str">
        <f>IF('Price Calculation'!B94=0," ",'Price Calculation'!K94)</f>
        <v xml:space="preserve"> </v>
      </c>
    </row>
    <row r="98" spans="2:4" x14ac:dyDescent="0.35">
      <c r="B98" s="42" t="str">
        <f>IF('Price Calculation'!B95=0,"",'Price Calculation'!B95)</f>
        <v/>
      </c>
      <c r="C98" s="51" t="str">
        <f>IF('Price Calculation'!B95=0,"",'Price Calculation'!J95)</f>
        <v/>
      </c>
      <c r="D98" s="52" t="str">
        <f>IF('Price Calculation'!B95=0," ",'Price Calculation'!K95)</f>
        <v xml:space="preserve"> </v>
      </c>
    </row>
    <row r="99" spans="2:4" ht="15" thickBot="1" x14ac:dyDescent="0.4">
      <c r="B99" s="43" t="str">
        <f>IF('Price Calculation'!B96=0,"",'Price Calculation'!B96)</f>
        <v/>
      </c>
      <c r="C99" s="53" t="str">
        <f>IF('Price Calculation'!B96=0,"",'Price Calculation'!J96)</f>
        <v/>
      </c>
      <c r="D99" s="54" t="str">
        <f>IF('Price Calculation'!B96=0," ",'Price Calculation'!K96)</f>
        <v xml:space="preserve"> </v>
      </c>
    </row>
    <row r="100" spans="2:4" x14ac:dyDescent="0.35">
      <c r="B100" s="41" t="str">
        <f>IF('Price Calculation'!B97=0,"",'Price Calculation'!B97)</f>
        <v/>
      </c>
      <c r="C100" s="49" t="str">
        <f>IF('Price Calculation'!B97=0,"",'Price Calculation'!J97)</f>
        <v/>
      </c>
      <c r="D100" s="50" t="str">
        <f>IF('Price Calculation'!B97=0," ",'Price Calculation'!K97)</f>
        <v xml:space="preserve"> </v>
      </c>
    </row>
    <row r="101" spans="2:4" x14ac:dyDescent="0.35">
      <c r="B101" s="42" t="str">
        <f>IF('Price Calculation'!B98=0,"",'Price Calculation'!B98)</f>
        <v/>
      </c>
      <c r="C101" s="51" t="str">
        <f>IF('Price Calculation'!B98=0,"",'Price Calculation'!J98)</f>
        <v/>
      </c>
      <c r="D101" s="52" t="str">
        <f>IF('Price Calculation'!B98=0," ",'Price Calculation'!K98)</f>
        <v xml:space="preserve"> </v>
      </c>
    </row>
    <row r="102" spans="2:4" x14ac:dyDescent="0.35">
      <c r="B102" s="42" t="str">
        <f>IF('Price Calculation'!B99=0,"",'Price Calculation'!B99)</f>
        <v/>
      </c>
      <c r="C102" s="51" t="str">
        <f>IF('Price Calculation'!B99=0,"",'Price Calculation'!J99)</f>
        <v/>
      </c>
      <c r="D102" s="52" t="str">
        <f>IF('Price Calculation'!B99=0," ",'Price Calculation'!K99)</f>
        <v xml:space="preserve"> </v>
      </c>
    </row>
    <row r="103" spans="2:4" x14ac:dyDescent="0.35">
      <c r="B103" s="42" t="str">
        <f>IF('Price Calculation'!B100=0,"",'Price Calculation'!B100)</f>
        <v/>
      </c>
      <c r="C103" s="51" t="str">
        <f>IF('Price Calculation'!B100=0,"",'Price Calculation'!J100)</f>
        <v/>
      </c>
      <c r="D103" s="52" t="str">
        <f>IF('Price Calculation'!B100=0," ",'Price Calculation'!K100)</f>
        <v xml:space="preserve"> </v>
      </c>
    </row>
    <row r="104" spans="2:4" ht="15" thickBot="1" x14ac:dyDescent="0.4">
      <c r="B104" s="43" t="str">
        <f>IF('Price Calculation'!B101=0,"",'Price Calculation'!B101)</f>
        <v/>
      </c>
      <c r="C104" s="53" t="str">
        <f>IF('Price Calculation'!B101=0,"",'Price Calculation'!J101)</f>
        <v/>
      </c>
      <c r="D104" s="54" t="str">
        <f>IF('Price Calculation'!B101=0," ",'Price Calculation'!K101)</f>
        <v xml:space="preserve"> </v>
      </c>
    </row>
    <row r="105" spans="2:4" x14ac:dyDescent="0.35">
      <c r="B105" s="41" t="str">
        <f>IF('Price Calculation'!B102=0,"",'Price Calculation'!B102)</f>
        <v/>
      </c>
      <c r="C105" s="49" t="str">
        <f>IF('Price Calculation'!B102=0,"",'Price Calculation'!J102)</f>
        <v/>
      </c>
      <c r="D105" s="50" t="str">
        <f>IF('Price Calculation'!B102=0," ",'Price Calculation'!K102)</f>
        <v xml:space="preserve"> </v>
      </c>
    </row>
    <row r="106" spans="2:4" x14ac:dyDescent="0.35">
      <c r="B106" s="42" t="str">
        <f>IF('Price Calculation'!B103=0,"",'Price Calculation'!B103)</f>
        <v/>
      </c>
      <c r="C106" s="51" t="str">
        <f>IF('Price Calculation'!B103=0,"",'Price Calculation'!J103)</f>
        <v/>
      </c>
      <c r="D106" s="52" t="str">
        <f>IF('Price Calculation'!B103=0," ",'Price Calculation'!K103)</f>
        <v xml:space="preserve"> </v>
      </c>
    </row>
    <row r="107" spans="2:4" x14ac:dyDescent="0.35">
      <c r="B107" s="42" t="str">
        <f>IF('Price Calculation'!B104=0,"",'Price Calculation'!B104)</f>
        <v/>
      </c>
      <c r="C107" s="51" t="str">
        <f>IF('Price Calculation'!B104=0,"",'Price Calculation'!J104)</f>
        <v/>
      </c>
      <c r="D107" s="52" t="str">
        <f>IF('Price Calculation'!B104=0," ",'Price Calculation'!K104)</f>
        <v xml:space="preserve"> </v>
      </c>
    </row>
    <row r="108" spans="2:4" x14ac:dyDescent="0.35">
      <c r="B108" s="42" t="str">
        <f>IF('Price Calculation'!B105=0,"",'Price Calculation'!B105)</f>
        <v/>
      </c>
      <c r="C108" s="51" t="str">
        <f>IF('Price Calculation'!B105=0,"",'Price Calculation'!J105)</f>
        <v/>
      </c>
      <c r="D108" s="52" t="str">
        <f>IF('Price Calculation'!B105=0," ",'Price Calculation'!K105)</f>
        <v xml:space="preserve"> </v>
      </c>
    </row>
    <row r="109" spans="2:4" ht="15" thickBot="1" x14ac:dyDescent="0.4">
      <c r="B109" s="43" t="str">
        <f>IF('Price Calculation'!B106=0,"",'Price Calculation'!B106)</f>
        <v/>
      </c>
      <c r="C109" s="53" t="str">
        <f>IF('Price Calculation'!B106=0,"",'Price Calculation'!J106)</f>
        <v/>
      </c>
      <c r="D109" s="54" t="str">
        <f>IF('Price Calculation'!B106=0," ",'Price Calculation'!K106)</f>
        <v xml:space="preserve"> </v>
      </c>
    </row>
    <row r="110" spans="2:4" x14ac:dyDescent="0.35">
      <c r="B110" s="41" t="str">
        <f>IF('Price Calculation'!B107=0,"",'Price Calculation'!B107)</f>
        <v/>
      </c>
      <c r="C110" s="49" t="str">
        <f>IF('Price Calculation'!B107=0,"",'Price Calculation'!J107)</f>
        <v/>
      </c>
      <c r="D110" s="50" t="str">
        <f>IF('Price Calculation'!B107=0," ",'Price Calculation'!K107)</f>
        <v xml:space="preserve"> </v>
      </c>
    </row>
    <row r="111" spans="2:4" x14ac:dyDescent="0.35">
      <c r="B111" s="42" t="str">
        <f>IF('Price Calculation'!B108=0,"",'Price Calculation'!B108)</f>
        <v/>
      </c>
      <c r="C111" s="51" t="str">
        <f>IF('Price Calculation'!B108=0,"",'Price Calculation'!J108)</f>
        <v/>
      </c>
      <c r="D111" s="52" t="str">
        <f>IF('Price Calculation'!B108=0," ",'Price Calculation'!K108)</f>
        <v xml:space="preserve"> </v>
      </c>
    </row>
    <row r="112" spans="2:4" x14ac:dyDescent="0.35">
      <c r="B112" s="42" t="str">
        <f>IF('Price Calculation'!B109=0,"",'Price Calculation'!B109)</f>
        <v/>
      </c>
      <c r="C112" s="51" t="str">
        <f>IF('Price Calculation'!B109=0,"",'Price Calculation'!J109)</f>
        <v/>
      </c>
      <c r="D112" s="52" t="str">
        <f>IF('Price Calculation'!B109=0," ",'Price Calculation'!K109)</f>
        <v xml:space="preserve"> </v>
      </c>
    </row>
    <row r="113" spans="2:4" x14ac:dyDescent="0.35">
      <c r="B113" s="42" t="str">
        <f>IF('Price Calculation'!B110=0,"",'Price Calculation'!B110)</f>
        <v/>
      </c>
      <c r="C113" s="51" t="str">
        <f>IF('Price Calculation'!B110=0,"",'Price Calculation'!J110)</f>
        <v/>
      </c>
      <c r="D113" s="52" t="str">
        <f>IF('Price Calculation'!B110=0," ",'Price Calculation'!K110)</f>
        <v xml:space="preserve"> </v>
      </c>
    </row>
    <row r="114" spans="2:4" ht="15" thickBot="1" x14ac:dyDescent="0.4">
      <c r="B114" s="43" t="str">
        <f>IF('Price Calculation'!B111=0,"",'Price Calculation'!B111)</f>
        <v/>
      </c>
      <c r="C114" s="53" t="str">
        <f>IF('Price Calculation'!B111=0,"",'Price Calculation'!J111)</f>
        <v/>
      </c>
      <c r="D114" s="54" t="str">
        <f>IF('Price Calculation'!B111=0," ",'Price Calculation'!K111)</f>
        <v xml:space="preserve"> </v>
      </c>
    </row>
    <row r="116" spans="2:4" x14ac:dyDescent="0.35">
      <c r="B116" s="267" t="s">
        <v>99</v>
      </c>
      <c r="C116" s="268"/>
      <c r="D116" s="39"/>
    </row>
    <row r="117" spans="2:4" x14ac:dyDescent="0.35">
      <c r="B117" t="s">
        <v>100</v>
      </c>
      <c r="C117" s="8"/>
      <c r="D117" s="34" t="s">
        <v>101</v>
      </c>
    </row>
    <row r="119" spans="2:4" x14ac:dyDescent="0.35">
      <c r="B119" s="267"/>
      <c r="C119" s="268"/>
      <c r="D119" s="39"/>
    </row>
    <row r="120" spans="2:4" x14ac:dyDescent="0.35">
      <c r="B120" s="34" t="s">
        <v>102</v>
      </c>
      <c r="D120" s="34" t="s">
        <v>103</v>
      </c>
    </row>
    <row r="122" spans="2:4" x14ac:dyDescent="0.35">
      <c r="B122" s="267"/>
      <c r="C122" s="268"/>
      <c r="D122" s="39"/>
    </row>
    <row r="123" spans="2:4" x14ac:dyDescent="0.35">
      <c r="B123" s="34" t="s">
        <v>104</v>
      </c>
      <c r="D123" s="34" t="s">
        <v>101</v>
      </c>
    </row>
    <row r="125" spans="2:4" x14ac:dyDescent="0.35">
      <c r="B125" s="267"/>
      <c r="C125" s="268"/>
      <c r="D125" s="39"/>
    </row>
    <row r="126" spans="2:4" x14ac:dyDescent="0.35">
      <c r="B126" s="34" t="s">
        <v>102</v>
      </c>
      <c r="D126" s="34" t="s">
        <v>103</v>
      </c>
    </row>
    <row r="127" spans="2:4" x14ac:dyDescent="0.35">
      <c r="B127" s="269" t="s">
        <v>105</v>
      </c>
      <c r="C127" s="269"/>
      <c r="D127" s="269"/>
    </row>
    <row r="128" spans="2:4" x14ac:dyDescent="0.35">
      <c r="B128" s="269"/>
      <c r="C128" s="269"/>
      <c r="D128" s="269"/>
    </row>
    <row r="129" spans="2:4" x14ac:dyDescent="0.35">
      <c r="B129" s="256"/>
      <c r="C129" s="256"/>
      <c r="D129" s="256"/>
    </row>
    <row r="131" spans="2:4" x14ac:dyDescent="0.35">
      <c r="B131" s="267"/>
      <c r="C131" s="268"/>
      <c r="D131" s="39"/>
    </row>
    <row r="132" spans="2:4" x14ac:dyDescent="0.35">
      <c r="B132" s="34" t="s">
        <v>106</v>
      </c>
      <c r="D132" s="34" t="s">
        <v>101</v>
      </c>
    </row>
    <row r="133" spans="2:4" x14ac:dyDescent="0.35">
      <c r="B133" s="31" t="s">
        <v>120</v>
      </c>
    </row>
  </sheetData>
  <sheetProtection algorithmName="SHA-512" hashValue="OnqDVqi5beYPrh2b595tHUysk/NldMmG3kWfPRssM5GgtTUHAP1DRB+LiI/E4OV/dYOXdGJRjUvH3wEwuBBM+A==" saltValue="DY4RNzDg1em1/kaR6Z9moQ==" spinCount="100000" sheet="1" objects="1" scenarios="1"/>
  <mergeCells count="18">
    <mergeCell ref="B122:C122"/>
    <mergeCell ref="B125:C125"/>
    <mergeCell ref="B127:D129"/>
    <mergeCell ref="B131:C131"/>
    <mergeCell ref="C6:D6"/>
    <mergeCell ref="C7:D7"/>
    <mergeCell ref="C8:D8"/>
    <mergeCell ref="B10:D10"/>
    <mergeCell ref="B13:B14"/>
    <mergeCell ref="C13:C14"/>
    <mergeCell ref="D13:D14"/>
    <mergeCell ref="B116:C116"/>
    <mergeCell ref="B119:C119"/>
    <mergeCell ref="B2:D2"/>
    <mergeCell ref="B4:D4"/>
    <mergeCell ref="B3:D3"/>
    <mergeCell ref="C9:D9"/>
    <mergeCell ref="B11:D11"/>
  </mergeCells>
  <printOptions horizontalCentered="1"/>
  <pageMargins left="0.25" right="0.25" top="0.75" bottom="0.75" header="0.3" footer="0.3"/>
  <pageSetup scale="95" fitToHeight="2" orientation="portrait" r:id="rId1"/>
  <headerFooter differentFirst="1">
    <oddFooter>&amp;L&amp;D&amp;COregon Forward Price Approval Form&amp;R&amp;P</oddFooter>
  </headerFooter>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17"/>
  <sheetViews>
    <sheetView workbookViewId="0">
      <selection activeCell="H18" sqref="H18"/>
    </sheetView>
  </sheetViews>
  <sheetFormatPr defaultRowHeight="14.5" x14ac:dyDescent="0.35"/>
  <cols>
    <col min="1" max="4" width="8.7265625" style="8"/>
    <col min="5" max="5" width="13.453125" style="8" customWidth="1"/>
    <col min="6" max="7" width="8.7265625" style="8"/>
    <col min="8" max="8" width="26.1796875" style="8" customWidth="1"/>
    <col min="9" max="260" width="8.7265625" style="8"/>
    <col min="261" max="261" width="13.453125" style="8" customWidth="1"/>
    <col min="262" max="263" width="8.7265625" style="8"/>
    <col min="264" max="264" width="26.1796875" style="8" customWidth="1"/>
    <col min="265" max="516" width="8.7265625" style="8"/>
    <col min="517" max="517" width="13.453125" style="8" customWidth="1"/>
    <col min="518" max="519" width="8.7265625" style="8"/>
    <col min="520" max="520" width="26.1796875" style="8" customWidth="1"/>
    <col min="521" max="772" width="8.7265625" style="8"/>
    <col min="773" max="773" width="13.453125" style="8" customWidth="1"/>
    <col min="774" max="775" width="8.7265625" style="8"/>
    <col min="776" max="776" width="26.1796875" style="8" customWidth="1"/>
    <col min="777" max="1028" width="8.7265625" style="8"/>
    <col min="1029" max="1029" width="13.453125" style="8" customWidth="1"/>
    <col min="1030" max="1031" width="8.7265625" style="8"/>
    <col min="1032" max="1032" width="26.1796875" style="8" customWidth="1"/>
    <col min="1033" max="1284" width="8.7265625" style="8"/>
    <col min="1285" max="1285" width="13.453125" style="8" customWidth="1"/>
    <col min="1286" max="1287" width="8.7265625" style="8"/>
    <col min="1288" max="1288" width="26.1796875" style="8" customWidth="1"/>
    <col min="1289" max="1540" width="8.7265625" style="8"/>
    <col min="1541" max="1541" width="13.453125" style="8" customWidth="1"/>
    <col min="1542" max="1543" width="8.7265625" style="8"/>
    <col min="1544" max="1544" width="26.1796875" style="8" customWidth="1"/>
    <col min="1545" max="1796" width="8.7265625" style="8"/>
    <col min="1797" max="1797" width="13.453125" style="8" customWidth="1"/>
    <col min="1798" max="1799" width="8.7265625" style="8"/>
    <col min="1800" max="1800" width="26.1796875" style="8" customWidth="1"/>
    <col min="1801" max="2052" width="8.7265625" style="8"/>
    <col min="2053" max="2053" width="13.453125" style="8" customWidth="1"/>
    <col min="2054" max="2055" width="8.7265625" style="8"/>
    <col min="2056" max="2056" width="26.1796875" style="8" customWidth="1"/>
    <col min="2057" max="2308" width="8.7265625" style="8"/>
    <col min="2309" max="2309" width="13.453125" style="8" customWidth="1"/>
    <col min="2310" max="2311" width="8.7265625" style="8"/>
    <col min="2312" max="2312" width="26.1796875" style="8" customWidth="1"/>
    <col min="2313" max="2564" width="8.7265625" style="8"/>
    <col min="2565" max="2565" width="13.453125" style="8" customWidth="1"/>
    <col min="2566" max="2567" width="8.7265625" style="8"/>
    <col min="2568" max="2568" width="26.1796875" style="8" customWidth="1"/>
    <col min="2569" max="2820" width="8.7265625" style="8"/>
    <col min="2821" max="2821" width="13.453125" style="8" customWidth="1"/>
    <col min="2822" max="2823" width="8.7265625" style="8"/>
    <col min="2824" max="2824" width="26.1796875" style="8" customWidth="1"/>
    <col min="2825" max="3076" width="8.7265625" style="8"/>
    <col min="3077" max="3077" width="13.453125" style="8" customWidth="1"/>
    <col min="3078" max="3079" width="8.7265625" style="8"/>
    <col min="3080" max="3080" width="26.1796875" style="8" customWidth="1"/>
    <col min="3081" max="3332" width="8.7265625" style="8"/>
    <col min="3333" max="3333" width="13.453125" style="8" customWidth="1"/>
    <col min="3334" max="3335" width="8.7265625" style="8"/>
    <col min="3336" max="3336" width="26.1796875" style="8" customWidth="1"/>
    <col min="3337" max="3588" width="8.7265625" style="8"/>
    <col min="3589" max="3589" width="13.453125" style="8" customWidth="1"/>
    <col min="3590" max="3591" width="8.7265625" style="8"/>
    <col min="3592" max="3592" width="26.1796875" style="8" customWidth="1"/>
    <col min="3593" max="3844" width="8.7265625" style="8"/>
    <col min="3845" max="3845" width="13.453125" style="8" customWidth="1"/>
    <col min="3846" max="3847" width="8.7265625" style="8"/>
    <col min="3848" max="3848" width="26.1796875" style="8" customWidth="1"/>
    <col min="3849" max="4100" width="8.7265625" style="8"/>
    <col min="4101" max="4101" width="13.453125" style="8" customWidth="1"/>
    <col min="4102" max="4103" width="8.7265625" style="8"/>
    <col min="4104" max="4104" width="26.1796875" style="8" customWidth="1"/>
    <col min="4105" max="4356" width="8.7265625" style="8"/>
    <col min="4357" max="4357" width="13.453125" style="8" customWidth="1"/>
    <col min="4358" max="4359" width="8.7265625" style="8"/>
    <col min="4360" max="4360" width="26.1796875" style="8" customWidth="1"/>
    <col min="4361" max="4612" width="8.7265625" style="8"/>
    <col min="4613" max="4613" width="13.453125" style="8" customWidth="1"/>
    <col min="4614" max="4615" width="8.7265625" style="8"/>
    <col min="4616" max="4616" width="26.1796875" style="8" customWidth="1"/>
    <col min="4617" max="4868" width="8.7265625" style="8"/>
    <col min="4869" max="4869" width="13.453125" style="8" customWidth="1"/>
    <col min="4870" max="4871" width="8.7265625" style="8"/>
    <col min="4872" max="4872" width="26.1796875" style="8" customWidth="1"/>
    <col min="4873" max="5124" width="8.7265625" style="8"/>
    <col min="5125" max="5125" width="13.453125" style="8" customWidth="1"/>
    <col min="5126" max="5127" width="8.7265625" style="8"/>
    <col min="5128" max="5128" width="26.1796875" style="8" customWidth="1"/>
    <col min="5129" max="5380" width="8.7265625" style="8"/>
    <col min="5381" max="5381" width="13.453125" style="8" customWidth="1"/>
    <col min="5382" max="5383" width="8.7265625" style="8"/>
    <col min="5384" max="5384" width="26.1796875" style="8" customWidth="1"/>
    <col min="5385" max="5636" width="8.7265625" style="8"/>
    <col min="5637" max="5637" width="13.453125" style="8" customWidth="1"/>
    <col min="5638" max="5639" width="8.7265625" style="8"/>
    <col min="5640" max="5640" width="26.1796875" style="8" customWidth="1"/>
    <col min="5641" max="5892" width="8.7265625" style="8"/>
    <col min="5893" max="5893" width="13.453125" style="8" customWidth="1"/>
    <col min="5894" max="5895" width="8.7265625" style="8"/>
    <col min="5896" max="5896" width="26.1796875" style="8" customWidth="1"/>
    <col min="5897" max="6148" width="8.7265625" style="8"/>
    <col min="6149" max="6149" width="13.453125" style="8" customWidth="1"/>
    <col min="6150" max="6151" width="8.7265625" style="8"/>
    <col min="6152" max="6152" width="26.1796875" style="8" customWidth="1"/>
    <col min="6153" max="6404" width="8.7265625" style="8"/>
    <col min="6405" max="6405" width="13.453125" style="8" customWidth="1"/>
    <col min="6406" max="6407" width="8.7265625" style="8"/>
    <col min="6408" max="6408" width="26.1796875" style="8" customWidth="1"/>
    <col min="6409" max="6660" width="8.7265625" style="8"/>
    <col min="6661" max="6661" width="13.453125" style="8" customWidth="1"/>
    <col min="6662" max="6663" width="8.7265625" style="8"/>
    <col min="6664" max="6664" width="26.1796875" style="8" customWidth="1"/>
    <col min="6665" max="6916" width="8.7265625" style="8"/>
    <col min="6917" max="6917" width="13.453125" style="8" customWidth="1"/>
    <col min="6918" max="6919" width="8.7265625" style="8"/>
    <col min="6920" max="6920" width="26.1796875" style="8" customWidth="1"/>
    <col min="6921" max="7172" width="8.7265625" style="8"/>
    <col min="7173" max="7173" width="13.453125" style="8" customWidth="1"/>
    <col min="7174" max="7175" width="8.7265625" style="8"/>
    <col min="7176" max="7176" width="26.1796875" style="8" customWidth="1"/>
    <col min="7177" max="7428" width="8.7265625" style="8"/>
    <col min="7429" max="7429" width="13.453125" style="8" customWidth="1"/>
    <col min="7430" max="7431" width="8.7265625" style="8"/>
    <col min="7432" max="7432" width="26.1796875" style="8" customWidth="1"/>
    <col min="7433" max="7684" width="8.7265625" style="8"/>
    <col min="7685" max="7685" width="13.453125" style="8" customWidth="1"/>
    <col min="7686" max="7687" width="8.7265625" style="8"/>
    <col min="7688" max="7688" width="26.1796875" style="8" customWidth="1"/>
    <col min="7689" max="7940" width="8.7265625" style="8"/>
    <col min="7941" max="7941" width="13.453125" style="8" customWidth="1"/>
    <col min="7942" max="7943" width="8.7265625" style="8"/>
    <col min="7944" max="7944" width="26.1796875" style="8" customWidth="1"/>
    <col min="7945" max="8196" width="8.7265625" style="8"/>
    <col min="8197" max="8197" width="13.453125" style="8" customWidth="1"/>
    <col min="8198" max="8199" width="8.7265625" style="8"/>
    <col min="8200" max="8200" width="26.1796875" style="8" customWidth="1"/>
    <col min="8201" max="8452" width="8.7265625" style="8"/>
    <col min="8453" max="8453" width="13.453125" style="8" customWidth="1"/>
    <col min="8454" max="8455" width="8.7265625" style="8"/>
    <col min="8456" max="8456" width="26.1796875" style="8" customWidth="1"/>
    <col min="8457" max="8708" width="8.7265625" style="8"/>
    <col min="8709" max="8709" width="13.453125" style="8" customWidth="1"/>
    <col min="8710" max="8711" width="8.7265625" style="8"/>
    <col min="8712" max="8712" width="26.1796875" style="8" customWidth="1"/>
    <col min="8713" max="8964" width="8.7265625" style="8"/>
    <col min="8965" max="8965" width="13.453125" style="8" customWidth="1"/>
    <col min="8966" max="8967" width="8.7265625" style="8"/>
    <col min="8968" max="8968" width="26.1796875" style="8" customWidth="1"/>
    <col min="8969" max="9220" width="8.7265625" style="8"/>
    <col min="9221" max="9221" width="13.453125" style="8" customWidth="1"/>
    <col min="9222" max="9223" width="8.7265625" style="8"/>
    <col min="9224" max="9224" width="26.1796875" style="8" customWidth="1"/>
    <col min="9225" max="9476" width="8.7265625" style="8"/>
    <col min="9477" max="9477" width="13.453125" style="8" customWidth="1"/>
    <col min="9478" max="9479" width="8.7265625" style="8"/>
    <col min="9480" max="9480" width="26.1796875" style="8" customWidth="1"/>
    <col min="9481" max="9732" width="8.7265625" style="8"/>
    <col min="9733" max="9733" width="13.453125" style="8" customWidth="1"/>
    <col min="9734" max="9735" width="8.7265625" style="8"/>
    <col min="9736" max="9736" width="26.1796875" style="8" customWidth="1"/>
    <col min="9737" max="9988" width="8.7265625" style="8"/>
    <col min="9989" max="9989" width="13.453125" style="8" customWidth="1"/>
    <col min="9990" max="9991" width="8.7265625" style="8"/>
    <col min="9992" max="9992" width="26.1796875" style="8" customWidth="1"/>
    <col min="9993" max="10244" width="8.7265625" style="8"/>
    <col min="10245" max="10245" width="13.453125" style="8" customWidth="1"/>
    <col min="10246" max="10247" width="8.7265625" style="8"/>
    <col min="10248" max="10248" width="26.1796875" style="8" customWidth="1"/>
    <col min="10249" max="10500" width="8.7265625" style="8"/>
    <col min="10501" max="10501" width="13.453125" style="8" customWidth="1"/>
    <col min="10502" max="10503" width="8.7265625" style="8"/>
    <col min="10504" max="10504" width="26.1796875" style="8" customWidth="1"/>
    <col min="10505" max="10756" width="8.7265625" style="8"/>
    <col min="10757" max="10757" width="13.453125" style="8" customWidth="1"/>
    <col min="10758" max="10759" width="8.7265625" style="8"/>
    <col min="10760" max="10760" width="26.1796875" style="8" customWidth="1"/>
    <col min="10761" max="11012" width="8.7265625" style="8"/>
    <col min="11013" max="11013" width="13.453125" style="8" customWidth="1"/>
    <col min="11014" max="11015" width="8.7265625" style="8"/>
    <col min="11016" max="11016" width="26.1796875" style="8" customWidth="1"/>
    <col min="11017" max="11268" width="8.7265625" style="8"/>
    <col min="11269" max="11269" width="13.453125" style="8" customWidth="1"/>
    <col min="11270" max="11271" width="8.7265625" style="8"/>
    <col min="11272" max="11272" width="26.1796875" style="8" customWidth="1"/>
    <col min="11273" max="11524" width="8.7265625" style="8"/>
    <col min="11525" max="11525" width="13.453125" style="8" customWidth="1"/>
    <col min="11526" max="11527" width="8.7265625" style="8"/>
    <col min="11528" max="11528" width="26.1796875" style="8" customWidth="1"/>
    <col min="11529" max="11780" width="8.7265625" style="8"/>
    <col min="11781" max="11781" width="13.453125" style="8" customWidth="1"/>
    <col min="11782" max="11783" width="8.7265625" style="8"/>
    <col min="11784" max="11784" width="26.1796875" style="8" customWidth="1"/>
    <col min="11785" max="12036" width="8.7265625" style="8"/>
    <col min="12037" max="12037" width="13.453125" style="8" customWidth="1"/>
    <col min="12038" max="12039" width="8.7265625" style="8"/>
    <col min="12040" max="12040" width="26.1796875" style="8" customWidth="1"/>
    <col min="12041" max="12292" width="8.7265625" style="8"/>
    <col min="12293" max="12293" width="13.453125" style="8" customWidth="1"/>
    <col min="12294" max="12295" width="8.7265625" style="8"/>
    <col min="12296" max="12296" width="26.1796875" style="8" customWidth="1"/>
    <col min="12297" max="12548" width="8.7265625" style="8"/>
    <col min="12549" max="12549" width="13.453125" style="8" customWidth="1"/>
    <col min="12550" max="12551" width="8.7265625" style="8"/>
    <col min="12552" max="12552" width="26.1796875" style="8" customWidth="1"/>
    <col min="12553" max="12804" width="8.7265625" style="8"/>
    <col min="12805" max="12805" width="13.453125" style="8" customWidth="1"/>
    <col min="12806" max="12807" width="8.7265625" style="8"/>
    <col min="12808" max="12808" width="26.1796875" style="8" customWidth="1"/>
    <col min="12809" max="13060" width="8.7265625" style="8"/>
    <col min="13061" max="13061" width="13.453125" style="8" customWidth="1"/>
    <col min="13062" max="13063" width="8.7265625" style="8"/>
    <col min="13064" max="13064" width="26.1796875" style="8" customWidth="1"/>
    <col min="13065" max="13316" width="8.7265625" style="8"/>
    <col min="13317" max="13317" width="13.453125" style="8" customWidth="1"/>
    <col min="13318" max="13319" width="8.7265625" style="8"/>
    <col min="13320" max="13320" width="26.1796875" style="8" customWidth="1"/>
    <col min="13321" max="13572" width="8.7265625" style="8"/>
    <col min="13573" max="13573" width="13.453125" style="8" customWidth="1"/>
    <col min="13574" max="13575" width="8.7265625" style="8"/>
    <col min="13576" max="13576" width="26.1796875" style="8" customWidth="1"/>
    <col min="13577" max="13828" width="8.7265625" style="8"/>
    <col min="13829" max="13829" width="13.453125" style="8" customWidth="1"/>
    <col min="13830" max="13831" width="8.7265625" style="8"/>
    <col min="13832" max="13832" width="26.1796875" style="8" customWidth="1"/>
    <col min="13833" max="14084" width="8.7265625" style="8"/>
    <col min="14085" max="14085" width="13.453125" style="8" customWidth="1"/>
    <col min="14086" max="14087" width="8.7265625" style="8"/>
    <col min="14088" max="14088" width="26.1796875" style="8" customWidth="1"/>
    <col min="14089" max="14340" width="8.7265625" style="8"/>
    <col min="14341" max="14341" width="13.453125" style="8" customWidth="1"/>
    <col min="14342" max="14343" width="8.7265625" style="8"/>
    <col min="14344" max="14344" width="26.1796875" style="8" customWidth="1"/>
    <col min="14345" max="14596" width="8.7265625" style="8"/>
    <col min="14597" max="14597" width="13.453125" style="8" customWidth="1"/>
    <col min="14598" max="14599" width="8.7265625" style="8"/>
    <col min="14600" max="14600" width="26.1796875" style="8" customWidth="1"/>
    <col min="14601" max="14852" width="8.7265625" style="8"/>
    <col min="14853" max="14853" width="13.453125" style="8" customWidth="1"/>
    <col min="14854" max="14855" width="8.7265625" style="8"/>
    <col min="14856" max="14856" width="26.1796875" style="8" customWidth="1"/>
    <col min="14857" max="15108" width="8.7265625" style="8"/>
    <col min="15109" max="15109" width="13.453125" style="8" customWidth="1"/>
    <col min="15110" max="15111" width="8.7265625" style="8"/>
    <col min="15112" max="15112" width="26.1796875" style="8" customWidth="1"/>
    <col min="15113" max="15364" width="8.7265625" style="8"/>
    <col min="15365" max="15365" width="13.453125" style="8" customWidth="1"/>
    <col min="15366" max="15367" width="8.7265625" style="8"/>
    <col min="15368" max="15368" width="26.1796875" style="8" customWidth="1"/>
    <col min="15369" max="15620" width="8.7265625" style="8"/>
    <col min="15621" max="15621" width="13.453125" style="8" customWidth="1"/>
    <col min="15622" max="15623" width="8.7265625" style="8"/>
    <col min="15624" max="15624" width="26.1796875" style="8" customWidth="1"/>
    <col min="15625" max="15876" width="8.7265625" style="8"/>
    <col min="15877" max="15877" width="13.453125" style="8" customWidth="1"/>
    <col min="15878" max="15879" width="8.7265625" style="8"/>
    <col min="15880" max="15880" width="26.1796875" style="8" customWidth="1"/>
    <col min="15881" max="16132" width="8.7265625" style="8"/>
    <col min="16133" max="16133" width="13.453125" style="8" customWidth="1"/>
    <col min="16134" max="16135" width="8.7265625" style="8"/>
    <col min="16136" max="16136" width="26.1796875" style="8" customWidth="1"/>
    <col min="16137" max="16384" width="8.7265625" style="8"/>
  </cols>
  <sheetData>
    <row r="1" spans="1:8" x14ac:dyDescent="0.35">
      <c r="B1" s="21"/>
      <c r="H1" s="22"/>
    </row>
    <row r="2" spans="1:8" x14ac:dyDescent="0.35">
      <c r="B2" s="23"/>
      <c r="H2" s="22"/>
    </row>
    <row r="3" spans="1:8" x14ac:dyDescent="0.35">
      <c r="B3" s="24"/>
    </row>
    <row r="6" spans="1:8" x14ac:dyDescent="0.35">
      <c r="A6" s="25"/>
      <c r="B6" s="23"/>
      <c r="C6" s="23"/>
      <c r="D6" s="23"/>
      <c r="E6" s="23"/>
      <c r="F6" s="23"/>
      <c r="G6" s="23"/>
    </row>
    <row r="7" spans="1:8" x14ac:dyDescent="0.35">
      <c r="B7" s="23"/>
      <c r="C7" s="23"/>
      <c r="D7" s="23"/>
      <c r="E7" s="23"/>
      <c r="F7" s="23"/>
      <c r="G7" s="23"/>
    </row>
    <row r="8" spans="1:8" x14ac:dyDescent="0.35">
      <c r="A8" s="23"/>
      <c r="B8" s="23"/>
      <c r="C8" s="23"/>
      <c r="D8" s="23"/>
      <c r="E8" s="23"/>
      <c r="F8" s="23"/>
      <c r="G8" s="23"/>
    </row>
    <row r="9" spans="1:8" x14ac:dyDescent="0.35">
      <c r="A9" s="23"/>
      <c r="B9" s="23"/>
      <c r="C9" s="23"/>
      <c r="D9" s="23"/>
      <c r="E9" s="23"/>
      <c r="F9" s="23"/>
      <c r="G9" s="23"/>
    </row>
    <row r="10" spans="1:8" x14ac:dyDescent="0.35">
      <c r="A10" s="23"/>
      <c r="B10" s="23"/>
      <c r="C10" s="23"/>
      <c r="D10" s="23"/>
      <c r="E10" s="23"/>
      <c r="F10" s="23"/>
      <c r="G10" s="23"/>
    </row>
    <row r="11" spans="1:8" x14ac:dyDescent="0.35">
      <c r="A11" s="23"/>
      <c r="B11" s="23"/>
      <c r="C11" s="23"/>
      <c r="D11" s="23"/>
      <c r="E11" s="23"/>
      <c r="F11" s="23"/>
      <c r="G11" s="23"/>
    </row>
    <row r="12" spans="1:8" x14ac:dyDescent="0.35">
      <c r="A12" s="23"/>
      <c r="B12" s="23"/>
      <c r="C12" s="23"/>
      <c r="D12" s="23"/>
      <c r="E12" s="23"/>
      <c r="F12" s="23"/>
      <c r="G12" s="23"/>
    </row>
    <row r="13" spans="1:8" x14ac:dyDescent="0.35">
      <c r="A13" s="23"/>
      <c r="B13" s="23"/>
      <c r="C13" s="23"/>
      <c r="D13" s="23"/>
      <c r="E13" s="23"/>
      <c r="F13" s="23"/>
      <c r="G13" s="23"/>
    </row>
    <row r="14" spans="1:8" x14ac:dyDescent="0.35">
      <c r="A14" s="23"/>
      <c r="B14" s="23"/>
      <c r="C14" s="23"/>
      <c r="D14" s="23"/>
      <c r="E14" s="23"/>
      <c r="F14" s="23"/>
      <c r="G14" s="23"/>
    </row>
    <row r="15" spans="1:8" x14ac:dyDescent="0.35">
      <c r="A15" s="26"/>
      <c r="B15" s="26"/>
      <c r="C15" s="26"/>
      <c r="D15" s="26"/>
      <c r="E15" s="16"/>
      <c r="F15" s="23"/>
      <c r="G15" s="23"/>
    </row>
    <row r="16" spans="1:8" x14ac:dyDescent="0.35">
      <c r="A16" s="23"/>
      <c r="B16" s="23"/>
      <c r="C16" s="23"/>
      <c r="D16" s="23"/>
      <c r="E16" s="23"/>
      <c r="F16" s="23"/>
      <c r="G16" s="23"/>
    </row>
    <row r="17" spans="1:7" x14ac:dyDescent="0.35">
      <c r="A17" s="23"/>
      <c r="B17" s="23"/>
      <c r="C17" s="23"/>
      <c r="D17" s="23"/>
      <c r="E17" s="23"/>
      <c r="F17" s="23"/>
      <c r="G17" s="23"/>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00A837C2F294B9F010BD48494492B" ma:contentTypeVersion="4" ma:contentTypeDescription="Create a new document." ma:contentTypeScope="" ma:versionID="1954da095df514a858e187da01d7c4bc">
  <xsd:schema xmlns:xsd="http://www.w3.org/2001/XMLSchema" xmlns:xs="http://www.w3.org/2001/XMLSchema" xmlns:p="http://schemas.microsoft.com/office/2006/metadata/properties" xmlns:ns1="http://schemas.microsoft.com/sharepoint/v3" xmlns:ns2="61349e09-f723-44c2-8cf0-84395070165b" xmlns:ns3="c11a4dd1-9999-41de-ad6b-508521c3559d" targetNamespace="http://schemas.microsoft.com/office/2006/metadata/properties" ma:root="true" ma:fieldsID="d80e92cc4fdda429363b7aeb532a226d" ns1:_="" ns2:_="" ns3:_="">
    <xsd:import namespace="http://schemas.microsoft.com/sharepoint/v3"/>
    <xsd:import namespace="61349e09-f723-44c2-8cf0-84395070165b"/>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Category2"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349e09-f723-44c2-8cf0-84395070165b" elementFormDefault="qualified">
    <xsd:import namespace="http://schemas.microsoft.com/office/2006/documentManagement/types"/>
    <xsd:import namespace="http://schemas.microsoft.com/office/infopath/2007/PartnerControls"/>
    <xsd:element name="Category2" ma:index="10" nillable="true" ma:displayName="Category" ma:format="Dropdown" ma:internalName="Category2">
      <xsd:simpleType>
        <xsd:union memberTypes="dms:Text">
          <xsd:simpleType>
            <xsd:restriction base="dms:Choice">
              <xsd:enumeration value="Disaster"/>
              <xsd:enumeration value="General"/>
              <xsd:enumeration value="IT"/>
              <xsd:enumeration value="Orcpp"/>
              <xsd:enumeration value="Orpin"/>
              <xsd:enumeration value="Training"/>
              <xsd:enumeration value="Travel"/>
              <xsd:enumeration value="Qr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2 xmlns="61349e09-f723-44c2-8cf0-84395070165b">Qrf</Category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1144AB-AA87-4A1E-B927-91A9E76BA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349e09-f723-44c2-8cf0-84395070165b"/>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7C2B66-B447-4803-A71C-621C3C91BBCA}">
  <ds:schemaRefs>
    <ds:schemaRef ds:uri="61349e09-f723-44c2-8cf0-84395070165b"/>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c11a4dd1-9999-41de-ad6b-508521c3559d"/>
    <ds:schemaRef ds:uri="http://schemas.microsoft.com/sharepoint/v3"/>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B39FDC2-9A15-43DC-9A98-AFF26E66C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Price Calculation</vt:lpstr>
      <vt:lpstr>Margin and Overhead</vt:lpstr>
      <vt:lpstr>Price Approval Form</vt:lpstr>
      <vt:lpstr>Additional Calculations</vt:lpstr>
      <vt:lpstr>'Margin and Overhead'!Print_Area</vt:lpstr>
      <vt:lpstr>'Price Approval Form'!Print_Area</vt:lpstr>
      <vt:lpstr>'Price Calculation'!Print_Area</vt:lpstr>
      <vt:lpstr>'Price Approval Form'!Print_Titles</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PIERCE Darvin * DAS</dc:creator>
  <cp:lastModifiedBy>PIERCE Darvin * DAS</cp:lastModifiedBy>
  <cp:lastPrinted>2023-10-05T17:17:23Z</cp:lastPrinted>
  <dcterms:created xsi:type="dcterms:W3CDTF">2021-02-22T23:12:56Z</dcterms:created>
  <dcterms:modified xsi:type="dcterms:W3CDTF">2024-03-26T18:01:20Z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0x010100EA200A837C2F294B9F010BD48494492B</vt:lpwstr>
  </property>
  <property fmtid="{D5CDD505-2E9C-101B-9397-08002B2CF9AE}" pid="3" name="MSIP_Label_09b73270-2993-4076-be47-9c78f42a1e84_Enabled">
    <vt:lpwstr>true</vt:lpwstr>
  </property>
  <property fmtid="{D5CDD505-2E9C-101B-9397-08002B2CF9AE}" pid="4" name="MSIP_Label_09b73270-2993-4076-be47-9c78f42a1e84_SetDate">
    <vt:lpwstr>2023-10-17T15:20:01Z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aa85b608-daca-49d3-b006-a475a60cdf37</vt:lpwstr>
  </property>
  <property fmtid="{D5CDD505-2E9C-101B-9397-08002B2CF9AE}" pid="9" name="MSIP_Label_09b73270-2993-4076-be47-9c78f42a1e84_ContentBits">
    <vt:lpwstr>0</vt:lpwstr>
  </property>
</Properties>
</file>